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PS-FS-05\Docs_Compartidos$\Ingenieria\Evaluacion y Costo\Documentos Compartidos Evaluacion y Costo\MEYVER\2022\SAN CRISTÓBAL\"/>
    </mc:Choice>
  </mc:AlternateContent>
  <bookViews>
    <workbookView xWindow="-120" yWindow="-120" windowWidth="29040" windowHeight="15840"/>
  </bookViews>
  <sheets>
    <sheet name="presupuesto act. 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>#N/A</definedName>
    <definedName name="\b" localSheetId="0">#REF!</definedName>
    <definedName name="\b">#REF!</definedName>
    <definedName name="\c">#N/A</definedName>
    <definedName name="\d">#N/A</definedName>
    <definedName name="\f" localSheetId="0">#REF!</definedName>
    <definedName name="\f">#REF!</definedName>
    <definedName name="\i" localSheetId="0">#REF!</definedName>
    <definedName name="\i">#REF!</definedName>
    <definedName name="\m" localSheetId="0">#REF!</definedName>
    <definedName name="\m">#REF!</definedName>
    <definedName name="\o" localSheetId="0">#REF!</definedName>
    <definedName name="\o">#REF!</definedName>
    <definedName name="\p" localSheetId="0">#REF!</definedName>
    <definedName name="\p">#REF!</definedName>
    <definedName name="\q" localSheetId="0">#REF!</definedName>
    <definedName name="\q">#REF!</definedName>
    <definedName name="\w" localSheetId="0">#REF!</definedName>
    <definedName name="\w">#REF!</definedName>
    <definedName name="\z" localSheetId="0">#REF!</definedName>
    <definedName name="\z">#REF!</definedName>
    <definedName name="____ZC1">#REF!</definedName>
    <definedName name="____ZE1">#REF!</definedName>
    <definedName name="____ZE2">#REF!</definedName>
    <definedName name="____ZE3">#REF!</definedName>
    <definedName name="____ZE4">#REF!</definedName>
    <definedName name="____ZE5">#REF!</definedName>
    <definedName name="____ZE6">#REF!</definedName>
    <definedName name="___ZC1" localSheetId="0">#REF!</definedName>
    <definedName name="___ZC1">#REF!</definedName>
    <definedName name="___ZE1" localSheetId="0">#REF!</definedName>
    <definedName name="___ZE1">#REF!</definedName>
    <definedName name="___ZE2" localSheetId="0">#REF!</definedName>
    <definedName name="___ZE2">#REF!</definedName>
    <definedName name="___ZE3" localSheetId="0">#REF!</definedName>
    <definedName name="___ZE3">#REF!</definedName>
    <definedName name="___ZE4" localSheetId="0">#REF!</definedName>
    <definedName name="___ZE4">#REF!</definedName>
    <definedName name="___ZE5" localSheetId="0">#REF!</definedName>
    <definedName name="___ZE5">#REF!</definedName>
    <definedName name="___ZE6" localSheetId="0">#REF!</definedName>
    <definedName name="___ZE6">#REF!</definedName>
    <definedName name="__F">#REF!</definedName>
    <definedName name="__REALIZADO" localSheetId="0">#REF!</definedName>
    <definedName name="__REALIZADO">#REF!</definedName>
    <definedName name="__REALIZADO_10">#REF!</definedName>
    <definedName name="__REALIZADO_11">#REF!</definedName>
    <definedName name="__REALIZADO_5" localSheetId="0">#REF!</definedName>
    <definedName name="__REALIZADO_5">#REF!</definedName>
    <definedName name="__REALIZADO_6">#REF!</definedName>
    <definedName name="__REALIZADO_7">#REF!</definedName>
    <definedName name="__REALIZADO_8">#REF!</definedName>
    <definedName name="__REALIZADO_9">#REF!</definedName>
    <definedName name="__ZC1" localSheetId="0">#REF!</definedName>
    <definedName name="__ZC1">#REF!</definedName>
    <definedName name="__ZC1_8" localSheetId="0">#REF!</definedName>
    <definedName name="__ZC1_8">#REF!</definedName>
    <definedName name="__ZE1" localSheetId="0">#REF!</definedName>
    <definedName name="__ZE1">#REF!</definedName>
    <definedName name="__ZE1_8" localSheetId="0">#REF!</definedName>
    <definedName name="__ZE1_8">#REF!</definedName>
    <definedName name="__ZE2" localSheetId="0">#REF!</definedName>
    <definedName name="__ZE2">#REF!</definedName>
    <definedName name="__ZE2_8" localSheetId="0">#REF!</definedName>
    <definedName name="__ZE2_8">#REF!</definedName>
    <definedName name="__ZE3" localSheetId="0">#REF!</definedName>
    <definedName name="__ZE3">#REF!</definedName>
    <definedName name="__ZE3_8" localSheetId="0">#REF!</definedName>
    <definedName name="__ZE3_8">#REF!</definedName>
    <definedName name="__ZE4" localSheetId="0">#REF!</definedName>
    <definedName name="__ZE4">#REF!</definedName>
    <definedName name="__ZE4_8" localSheetId="0">#REF!</definedName>
    <definedName name="__ZE4_8">#REF!</definedName>
    <definedName name="__ZE5" localSheetId="0">#REF!</definedName>
    <definedName name="__ZE5">#REF!</definedName>
    <definedName name="__ZE5_8" localSheetId="0">#REF!</definedName>
    <definedName name="__ZE5_8">#REF!</definedName>
    <definedName name="__ZE6" localSheetId="0">#REF!</definedName>
    <definedName name="__ZE6">#REF!</definedName>
    <definedName name="__ZE6_8" localSheetId="0">#REF!</definedName>
    <definedName name="__ZE6_8">#REF!</definedName>
    <definedName name="_1">#N/A</definedName>
    <definedName name="_1_6">NA()</definedName>
    <definedName name="_a">#REF!</definedName>
    <definedName name="_a_10" localSheetId="0">#REF!</definedName>
    <definedName name="_a_10">#REF!</definedName>
    <definedName name="_a_11" localSheetId="0">#REF!</definedName>
    <definedName name="_a_11">#REF!</definedName>
    <definedName name="_a_5" localSheetId="0">#REF!</definedName>
    <definedName name="_a_5">#REF!</definedName>
    <definedName name="_a_6" localSheetId="0">#REF!</definedName>
    <definedName name="_a_6">#REF!</definedName>
    <definedName name="_a_7" localSheetId="0">#REF!</definedName>
    <definedName name="_a_7">#REF!</definedName>
    <definedName name="_a_8" localSheetId="0">#REF!</definedName>
    <definedName name="_a_8">#REF!</definedName>
    <definedName name="_a_9" localSheetId="0">#REF!</definedName>
    <definedName name="_a_9">#REF!</definedName>
    <definedName name="_b">#REF!</definedName>
    <definedName name="_b_6" localSheetId="0">#REF!</definedName>
    <definedName name="_b_6">#REF!</definedName>
    <definedName name="_c">NA()</definedName>
    <definedName name="_d">NA()</definedName>
    <definedName name="_f">#REF!</definedName>
    <definedName name="_f_6" localSheetId="0">#REF!</definedName>
    <definedName name="_f_6">#REF!</definedName>
    <definedName name="_Fill" localSheetId="0" hidden="1">#REF!</definedName>
    <definedName name="_Fill" hidden="1">#REF!</definedName>
    <definedName name="_xlnm._FilterDatabase" localSheetId="0" hidden="1">'presupuesto act. 4'!$A$12:$F$1531</definedName>
    <definedName name="_i">#REF!</definedName>
    <definedName name="_i_6" localSheetId="0">#REF!</definedName>
    <definedName name="_i_6">#REF!</definedName>
    <definedName name="_m">#REF!</definedName>
    <definedName name="_m_6" localSheetId="0">#REF!</definedName>
    <definedName name="_m_6">#REF!</definedName>
    <definedName name="_o">#REF!</definedName>
    <definedName name="_o_10">#REF!</definedName>
    <definedName name="_o_11">#REF!</definedName>
    <definedName name="_o_5" localSheetId="0">#REF!</definedName>
    <definedName name="_o_5">#REF!</definedName>
    <definedName name="_o_6">#REF!</definedName>
    <definedName name="_o_7">#REF!</definedName>
    <definedName name="_o_8">#REF!</definedName>
    <definedName name="_o_9">#REF!</definedName>
    <definedName name="_p">#REF!</definedName>
    <definedName name="_p_10">#REF!</definedName>
    <definedName name="_p_11">#REF!</definedName>
    <definedName name="_p_5" localSheetId="0">#REF!</definedName>
    <definedName name="_p_5">#REF!</definedName>
    <definedName name="_p_6">#REF!</definedName>
    <definedName name="_p_7">#REF!</definedName>
    <definedName name="_p_8">#REF!</definedName>
    <definedName name="_p_9">#REF!</definedName>
    <definedName name="_PK1" localSheetId="0">#REF!</definedName>
    <definedName name="_PK1">#REF!</definedName>
    <definedName name="_q">#REF!</definedName>
    <definedName name="_q_10">#REF!</definedName>
    <definedName name="_q_11">#REF!</definedName>
    <definedName name="_q_5" localSheetId="0">#REF!</definedName>
    <definedName name="_q_5">#REF!</definedName>
    <definedName name="_q_6">#REF!</definedName>
    <definedName name="_q_7">#REF!</definedName>
    <definedName name="_q_8">#REF!</definedName>
    <definedName name="_q_9">#REF!</definedName>
    <definedName name="_w">#REF!</definedName>
    <definedName name="_w_10">#REF!</definedName>
    <definedName name="_w_11">#REF!</definedName>
    <definedName name="_w_5" localSheetId="0">#REF!</definedName>
    <definedName name="_w_5">#REF!</definedName>
    <definedName name="_w_6">#REF!</definedName>
    <definedName name="_w_7">#REF!</definedName>
    <definedName name="_w_8">#REF!</definedName>
    <definedName name="_w_9">#REF!</definedName>
    <definedName name="_z">#REF!</definedName>
    <definedName name="_z_10">#REF!</definedName>
    <definedName name="_z_11">#REF!</definedName>
    <definedName name="_z_5" localSheetId="0">#REF!</definedName>
    <definedName name="_z_5">#REF!</definedName>
    <definedName name="_z_6">#REF!</definedName>
    <definedName name="_z_7">#REF!</definedName>
    <definedName name="_z_8">#REF!</definedName>
    <definedName name="_z_9">#REF!</definedName>
    <definedName name="_ZC1" localSheetId="0">#REF!</definedName>
    <definedName name="_ZC1">#REF!</definedName>
    <definedName name="_ZC1_8" localSheetId="0">#REF!</definedName>
    <definedName name="_ZC1_8">#REF!</definedName>
    <definedName name="_ZE1" localSheetId="0">#REF!</definedName>
    <definedName name="_ZE1">#REF!</definedName>
    <definedName name="_ZE1_8" localSheetId="0">#REF!</definedName>
    <definedName name="_ZE1_8">#REF!</definedName>
    <definedName name="_ZE2" localSheetId="0">#REF!</definedName>
    <definedName name="_ZE2">#REF!</definedName>
    <definedName name="_ZE2_8" localSheetId="0">#REF!</definedName>
    <definedName name="_ZE2_8">#REF!</definedName>
    <definedName name="_ZE3" localSheetId="0">#REF!</definedName>
    <definedName name="_ZE3">#REF!</definedName>
    <definedName name="_ZE3_8" localSheetId="0">#REF!</definedName>
    <definedName name="_ZE3_8">#REF!</definedName>
    <definedName name="_ZE4" localSheetId="0">#REF!</definedName>
    <definedName name="_ZE4">#REF!</definedName>
    <definedName name="_ZE4_8" localSheetId="0">#REF!</definedName>
    <definedName name="_ZE4_8">#REF!</definedName>
    <definedName name="_ZE5" localSheetId="0">#REF!</definedName>
    <definedName name="_ZE5">#REF!</definedName>
    <definedName name="_ZE5_8" localSheetId="0">#REF!</definedName>
    <definedName name="_ZE5_8">#REF!</definedName>
    <definedName name="_ZE6" localSheetId="0">#REF!</definedName>
    <definedName name="_ZE6">#REF!</definedName>
    <definedName name="_ZE6_8" localSheetId="0">#REF!</definedName>
    <definedName name="_ZE6_8">#REF!</definedName>
    <definedName name="a" localSheetId="0">[1]PVC!#REF!</definedName>
    <definedName name="a">[1]PVC!#REF!</definedName>
    <definedName name="a_10">#REF!</definedName>
    <definedName name="a_11">#REF!</definedName>
    <definedName name="a_6">#REF!</definedName>
    <definedName name="a_7">#REF!</definedName>
    <definedName name="a_8">#REF!</definedName>
    <definedName name="a_9">#REF!</definedName>
    <definedName name="A_IMPRESIÓN_IM" localSheetId="0">#REF!</definedName>
    <definedName name="A_IMPRESIÓN_IM">#REF!</definedName>
    <definedName name="A_IMPRESIÓN_IM_10" localSheetId="0">#REF!</definedName>
    <definedName name="A_IMPRESIÓN_IM_10">#REF!</definedName>
    <definedName name="A_IMPRESIÓN_IM_11" localSheetId="0">#REF!</definedName>
    <definedName name="A_IMPRESIÓN_IM_11">#REF!</definedName>
    <definedName name="A_IMPRESIÓN_IM_5" localSheetId="0">#REF!</definedName>
    <definedName name="A_IMPRESIÓN_IM_5">#REF!</definedName>
    <definedName name="A_IMPRESIÓN_IM_6" localSheetId="0">#REF!</definedName>
    <definedName name="A_IMPRESIÓN_IM_6">#REF!</definedName>
    <definedName name="A_IMPRESIÓN_IM_7" localSheetId="0">#REF!</definedName>
    <definedName name="A_IMPRESIÓN_IM_7">#REF!</definedName>
    <definedName name="A_IMPRESIÓN_IM_8" localSheetId="0">#REF!</definedName>
    <definedName name="A_IMPRESIÓN_IM_8">#REF!</definedName>
    <definedName name="A_IMPRESIÓN_IM_9" localSheetId="0">#REF!</definedName>
    <definedName name="A_IMPRESIÓN_IM_9">#REF!</definedName>
    <definedName name="AA" localSheetId="0">[2]M.O.!#REF!</definedName>
    <definedName name="AA">[2]M.O.!#REF!</definedName>
    <definedName name="AC38G40">'[3]LISTADO INSUMOS DEL 2000'!$I$29</definedName>
    <definedName name="acero" localSheetId="0">#REF!</definedName>
    <definedName name="acero">#REF!</definedName>
    <definedName name="acero_6" localSheetId="0">#REF!</definedName>
    <definedName name="acero_6">#REF!</definedName>
    <definedName name="acero_8" localSheetId="0">#REF!</definedName>
    <definedName name="acero_8">#REF!</definedName>
    <definedName name="Acero_QQ">#REF!</definedName>
    <definedName name="Acero_QQ_10">#REF!</definedName>
    <definedName name="Acero_QQ_11">#REF!</definedName>
    <definedName name="Acero_QQ_5">#REF!</definedName>
    <definedName name="Acero_QQ_6">#REF!</definedName>
    <definedName name="Acero_QQ_7">#REF!</definedName>
    <definedName name="Acero_QQ_8">#REF!</definedName>
    <definedName name="Acero_QQ_9">#REF!</definedName>
    <definedName name="acero60" localSheetId="0">#REF!</definedName>
    <definedName name="acero60">#REF!</definedName>
    <definedName name="acero60_8" localSheetId="0">#REF!</definedName>
    <definedName name="acero60_8">#REF!</definedName>
    <definedName name="ACUEDUCTO">#REF!</definedName>
    <definedName name="ACUEDUCTO_8">#REF!</definedName>
    <definedName name="ADAPTADOR_HEM_PVC_1" localSheetId="0">#REF!</definedName>
    <definedName name="ADAPTADOR_HEM_PVC_1">#REF!</definedName>
    <definedName name="ADAPTADOR_HEM_PVC_1_10" localSheetId="0">#REF!</definedName>
    <definedName name="ADAPTADOR_HEM_PVC_1_10">#REF!</definedName>
    <definedName name="ADAPTADOR_HEM_PVC_1_11" localSheetId="0">#REF!</definedName>
    <definedName name="ADAPTADOR_HEM_PVC_1_11">#REF!</definedName>
    <definedName name="ADAPTADOR_HEM_PVC_1_6">#REF!</definedName>
    <definedName name="ADAPTADOR_HEM_PVC_1_7" localSheetId="0">#REF!</definedName>
    <definedName name="ADAPTADOR_HEM_PVC_1_7">#REF!</definedName>
    <definedName name="ADAPTADOR_HEM_PVC_1_8" localSheetId="0">#REF!</definedName>
    <definedName name="ADAPTADOR_HEM_PVC_1_8">#REF!</definedName>
    <definedName name="ADAPTADOR_HEM_PVC_1_9" localSheetId="0">#REF!</definedName>
    <definedName name="ADAPTADOR_HEM_PVC_1_9">#REF!</definedName>
    <definedName name="ADAPTADOR_HEM_PVC_12" localSheetId="0">#REF!</definedName>
    <definedName name="ADAPTADOR_HEM_PVC_12">#REF!</definedName>
    <definedName name="ADAPTADOR_HEM_PVC_12_10" localSheetId="0">#REF!</definedName>
    <definedName name="ADAPTADOR_HEM_PVC_12_10">#REF!</definedName>
    <definedName name="ADAPTADOR_HEM_PVC_12_11" localSheetId="0">#REF!</definedName>
    <definedName name="ADAPTADOR_HEM_PVC_12_11">#REF!</definedName>
    <definedName name="ADAPTADOR_HEM_PVC_12_6">#REF!</definedName>
    <definedName name="ADAPTADOR_HEM_PVC_12_7" localSheetId="0">#REF!</definedName>
    <definedName name="ADAPTADOR_HEM_PVC_12_7">#REF!</definedName>
    <definedName name="ADAPTADOR_HEM_PVC_12_8" localSheetId="0">#REF!</definedName>
    <definedName name="ADAPTADOR_HEM_PVC_12_8">#REF!</definedName>
    <definedName name="ADAPTADOR_HEM_PVC_12_9" localSheetId="0">#REF!</definedName>
    <definedName name="ADAPTADOR_HEM_PVC_12_9">#REF!</definedName>
    <definedName name="ADAPTADOR_HEM_PVC_34" localSheetId="0">#REF!</definedName>
    <definedName name="ADAPTADOR_HEM_PVC_34">#REF!</definedName>
    <definedName name="ADAPTADOR_HEM_PVC_34_10" localSheetId="0">#REF!</definedName>
    <definedName name="ADAPTADOR_HEM_PVC_34_10">#REF!</definedName>
    <definedName name="ADAPTADOR_HEM_PVC_34_11" localSheetId="0">#REF!</definedName>
    <definedName name="ADAPTADOR_HEM_PVC_34_11">#REF!</definedName>
    <definedName name="ADAPTADOR_HEM_PVC_34_6">#REF!</definedName>
    <definedName name="ADAPTADOR_HEM_PVC_34_7" localSheetId="0">#REF!</definedName>
    <definedName name="ADAPTADOR_HEM_PVC_34_7">#REF!</definedName>
    <definedName name="ADAPTADOR_HEM_PVC_34_8" localSheetId="0">#REF!</definedName>
    <definedName name="ADAPTADOR_HEM_PVC_34_8">#REF!</definedName>
    <definedName name="ADAPTADOR_HEM_PVC_34_9" localSheetId="0">#REF!</definedName>
    <definedName name="ADAPTADOR_HEM_PVC_34_9">#REF!</definedName>
    <definedName name="ADAPTADOR_MAC_PVC_1" localSheetId="0">#REF!</definedName>
    <definedName name="ADAPTADOR_MAC_PVC_1">#REF!</definedName>
    <definedName name="ADAPTADOR_MAC_PVC_1_10" localSheetId="0">#REF!</definedName>
    <definedName name="ADAPTADOR_MAC_PVC_1_10">#REF!</definedName>
    <definedName name="ADAPTADOR_MAC_PVC_1_11" localSheetId="0">#REF!</definedName>
    <definedName name="ADAPTADOR_MAC_PVC_1_11">#REF!</definedName>
    <definedName name="ADAPTADOR_MAC_PVC_1_6">#REF!</definedName>
    <definedName name="ADAPTADOR_MAC_PVC_1_7" localSheetId="0">#REF!</definedName>
    <definedName name="ADAPTADOR_MAC_PVC_1_7">#REF!</definedName>
    <definedName name="ADAPTADOR_MAC_PVC_1_8" localSheetId="0">#REF!</definedName>
    <definedName name="ADAPTADOR_MAC_PVC_1_8">#REF!</definedName>
    <definedName name="ADAPTADOR_MAC_PVC_1_9" localSheetId="0">#REF!</definedName>
    <definedName name="ADAPTADOR_MAC_PVC_1_9">#REF!</definedName>
    <definedName name="ADAPTADOR_MAC_PVC_12" localSheetId="0">#REF!</definedName>
    <definedName name="ADAPTADOR_MAC_PVC_12">#REF!</definedName>
    <definedName name="ADAPTADOR_MAC_PVC_12_10" localSheetId="0">#REF!</definedName>
    <definedName name="ADAPTADOR_MAC_PVC_12_10">#REF!</definedName>
    <definedName name="ADAPTADOR_MAC_PVC_12_11" localSheetId="0">#REF!</definedName>
    <definedName name="ADAPTADOR_MAC_PVC_12_11">#REF!</definedName>
    <definedName name="ADAPTADOR_MAC_PVC_12_6">#REF!</definedName>
    <definedName name="ADAPTADOR_MAC_PVC_12_7" localSheetId="0">#REF!</definedName>
    <definedName name="ADAPTADOR_MAC_PVC_12_7">#REF!</definedName>
    <definedName name="ADAPTADOR_MAC_PVC_12_8" localSheetId="0">#REF!</definedName>
    <definedName name="ADAPTADOR_MAC_PVC_12_8">#REF!</definedName>
    <definedName name="ADAPTADOR_MAC_PVC_12_9" localSheetId="0">#REF!</definedName>
    <definedName name="ADAPTADOR_MAC_PVC_12_9">#REF!</definedName>
    <definedName name="ADAPTADOR_MAC_PVC_34" localSheetId="0">#REF!</definedName>
    <definedName name="ADAPTADOR_MAC_PVC_34">#REF!</definedName>
    <definedName name="ADAPTADOR_MAC_PVC_34_10" localSheetId="0">#REF!</definedName>
    <definedName name="ADAPTADOR_MAC_PVC_34_10">#REF!</definedName>
    <definedName name="ADAPTADOR_MAC_PVC_34_11" localSheetId="0">#REF!</definedName>
    <definedName name="ADAPTADOR_MAC_PVC_34_11">#REF!</definedName>
    <definedName name="ADAPTADOR_MAC_PVC_34_6">#REF!</definedName>
    <definedName name="ADAPTADOR_MAC_PVC_34_7" localSheetId="0">#REF!</definedName>
    <definedName name="ADAPTADOR_MAC_PVC_34_7">#REF!</definedName>
    <definedName name="ADAPTADOR_MAC_PVC_34_8" localSheetId="0">#REF!</definedName>
    <definedName name="ADAPTADOR_MAC_PVC_34_8">#REF!</definedName>
    <definedName name="ADAPTADOR_MAC_PVC_34_9" localSheetId="0">#REF!</definedName>
    <definedName name="ADAPTADOR_MAC_PVC_34_9">#REF!</definedName>
    <definedName name="ADICIONAL">#N/A</definedName>
    <definedName name="ADICIONAL_6">NA()</definedName>
    <definedName name="ADITIVO_IMPERMEABILIZANTE">#REF!</definedName>
    <definedName name="ADITIVO_IMPERMEABILIZANTE_10">#REF!</definedName>
    <definedName name="ADITIVO_IMPERMEABILIZANTE_11">#REF!</definedName>
    <definedName name="ADITIVO_IMPERMEABILIZANTE_6">#REF!</definedName>
    <definedName name="ADITIVO_IMPERMEABILIZANTE_7">#REF!</definedName>
    <definedName name="ADITIVO_IMPERMEABILIZANTE_8">#REF!</definedName>
    <definedName name="ADITIVO_IMPERMEABILIZANTE_9">#REF!</definedName>
    <definedName name="Agua">#REF!</definedName>
    <definedName name="Agua_10">#REF!</definedName>
    <definedName name="Agua_11">#REF!</definedName>
    <definedName name="Agua_6">#REF!</definedName>
    <definedName name="Agua_7">#REF!</definedName>
    <definedName name="Agua_8">#REF!</definedName>
    <definedName name="Agua_9">#REF!</definedName>
    <definedName name="AL_ELEC_No10">#REF!</definedName>
    <definedName name="AL_ELEC_No10_10">#REF!</definedName>
    <definedName name="AL_ELEC_No10_11">#REF!</definedName>
    <definedName name="AL_ELEC_No10_6">#REF!</definedName>
    <definedName name="AL_ELEC_No10_7">#REF!</definedName>
    <definedName name="AL_ELEC_No10_8">#REF!</definedName>
    <definedName name="AL_ELEC_No10_9">#REF!</definedName>
    <definedName name="AL_ELEC_No12">#REF!</definedName>
    <definedName name="AL_ELEC_No12_10">#REF!</definedName>
    <definedName name="AL_ELEC_No12_11">#REF!</definedName>
    <definedName name="AL_ELEC_No12_6">#REF!</definedName>
    <definedName name="AL_ELEC_No12_7">#REF!</definedName>
    <definedName name="AL_ELEC_No12_8">#REF!</definedName>
    <definedName name="AL_ELEC_No12_9">#REF!</definedName>
    <definedName name="AL_ELEC_No14" localSheetId="0">#REF!</definedName>
    <definedName name="AL_ELEC_No14">#REF!</definedName>
    <definedName name="AL_ELEC_No14_10" localSheetId="0">#REF!</definedName>
    <definedName name="AL_ELEC_No14_10">#REF!</definedName>
    <definedName name="AL_ELEC_No14_11" localSheetId="0">#REF!</definedName>
    <definedName name="AL_ELEC_No14_11">#REF!</definedName>
    <definedName name="AL_ELEC_No14_6">#REF!</definedName>
    <definedName name="AL_ELEC_No14_7" localSheetId="0">#REF!</definedName>
    <definedName name="AL_ELEC_No14_7">#REF!</definedName>
    <definedName name="AL_ELEC_No14_8" localSheetId="0">#REF!</definedName>
    <definedName name="AL_ELEC_No14_8">#REF!</definedName>
    <definedName name="AL_ELEC_No14_9" localSheetId="0">#REF!</definedName>
    <definedName name="AL_ELEC_No14_9">#REF!</definedName>
    <definedName name="AL_ELEC_No6" localSheetId="0">#REF!</definedName>
    <definedName name="AL_ELEC_No6">#REF!</definedName>
    <definedName name="AL_ELEC_No6_10" localSheetId="0">#REF!</definedName>
    <definedName name="AL_ELEC_No6_10">#REF!</definedName>
    <definedName name="AL_ELEC_No6_11" localSheetId="0">#REF!</definedName>
    <definedName name="AL_ELEC_No6_11">#REF!</definedName>
    <definedName name="AL_ELEC_No6_6">#REF!</definedName>
    <definedName name="AL_ELEC_No6_7" localSheetId="0">#REF!</definedName>
    <definedName name="AL_ELEC_No6_7">#REF!</definedName>
    <definedName name="AL_ELEC_No6_8" localSheetId="0">#REF!</definedName>
    <definedName name="AL_ELEC_No6_8">#REF!</definedName>
    <definedName name="AL_ELEC_No6_9" localSheetId="0">#REF!</definedName>
    <definedName name="AL_ELEC_No6_9">#REF!</definedName>
    <definedName name="AL_ELEC_No8" localSheetId="0">#REF!</definedName>
    <definedName name="AL_ELEC_No8">#REF!</definedName>
    <definedName name="AL_ELEC_No8_10" localSheetId="0">#REF!</definedName>
    <definedName name="AL_ELEC_No8_10">#REF!</definedName>
    <definedName name="AL_ELEC_No8_11" localSheetId="0">#REF!</definedName>
    <definedName name="AL_ELEC_No8_11">#REF!</definedName>
    <definedName name="AL_ELEC_No8_6">#REF!</definedName>
    <definedName name="AL_ELEC_No8_7" localSheetId="0">#REF!</definedName>
    <definedName name="AL_ELEC_No8_7">#REF!</definedName>
    <definedName name="AL_ELEC_No8_8" localSheetId="0">#REF!</definedName>
    <definedName name="AL_ELEC_No8_8">#REF!</definedName>
    <definedName name="AL_ELEC_No8_9" localSheetId="0">#REF!</definedName>
    <definedName name="AL_ELEC_No8_9">#REF!</definedName>
    <definedName name="Alambre_Varilla">#REF!</definedName>
    <definedName name="Alambre_Varilla_10">#REF!</definedName>
    <definedName name="Alambre_Varilla_11">#REF!</definedName>
    <definedName name="Alambre_Varilla_5">#REF!</definedName>
    <definedName name="Alambre_Varilla_6">#REF!</definedName>
    <definedName name="Alambre_Varilla_7">#REF!</definedName>
    <definedName name="Alambre_Varilla_8">#REF!</definedName>
    <definedName name="Alambre_Varilla_9">#REF!</definedName>
    <definedName name="alambre18" localSheetId="0">#REF!</definedName>
    <definedName name="alambre18">#REF!</definedName>
    <definedName name="alambre18_8" localSheetId="0">#REF!</definedName>
    <definedName name="alambre18_8">#REF!</definedName>
    <definedName name="ALBANIL" localSheetId="0">#REF!</definedName>
    <definedName name="ALBANIL">#REF!</definedName>
    <definedName name="ALBANIL2">[4]M.O.!$C$12</definedName>
    <definedName name="ALBANIL2_10">#REF!</definedName>
    <definedName name="ALBANIL2_11">#REF!</definedName>
    <definedName name="ALBANIL2_6">#REF!</definedName>
    <definedName name="ALBANIL2_7">#REF!</definedName>
    <definedName name="ALBANIL2_8">#REF!</definedName>
    <definedName name="ALBANIL2_9">#REF!</definedName>
    <definedName name="ALBANIL3" localSheetId="0">#REF!</definedName>
    <definedName name="ALBANIL3">#REF!</definedName>
    <definedName name="ana">#REF!</definedName>
    <definedName name="ana_6">#REF!</definedName>
    <definedName name="analiis" localSheetId="0">[4]M.O.!#REF!</definedName>
    <definedName name="analiis">[4]M.O.!#REF!</definedName>
    <definedName name="analisis" localSheetId="0">#REF!</definedName>
    <definedName name="analisis">#REF!</definedName>
    <definedName name="ANALISSSSS">#REF!</definedName>
    <definedName name="ANALISSSSS_6">#REF!</definedName>
    <definedName name="ANDAMIOS">#REF!</definedName>
    <definedName name="ANDAMIOS_10">#REF!</definedName>
    <definedName name="ANDAMIOS_11">#REF!</definedName>
    <definedName name="ANDAMIOS_6">#REF!</definedName>
    <definedName name="ANDAMIOS_7">#REF!</definedName>
    <definedName name="ANDAMIOS_8">#REF!</definedName>
    <definedName name="ANDAMIOS_9">#REF!</definedName>
    <definedName name="ANGULAR" localSheetId="0">#REF!</definedName>
    <definedName name="ANGULAR">#REF!</definedName>
    <definedName name="ANGULAR_8" localSheetId="0">#REF!</definedName>
    <definedName name="ANGULAR_8">#REF!</definedName>
    <definedName name="ARANDELA_INODORO_PVC_4">#REF!</definedName>
    <definedName name="ARANDELA_INODORO_PVC_4_10">#REF!</definedName>
    <definedName name="ARANDELA_INODORO_PVC_4_11">#REF!</definedName>
    <definedName name="ARANDELA_INODORO_PVC_4_6">#REF!</definedName>
    <definedName name="ARANDELA_INODORO_PVC_4_7">#REF!</definedName>
    <definedName name="ARANDELA_INODORO_PVC_4_8">#REF!</definedName>
    <definedName name="ARANDELA_INODORO_PVC_4_9">#REF!</definedName>
    <definedName name="ARCILLA_ROJA">#REF!</definedName>
    <definedName name="ARCILLA_ROJA_10">#REF!</definedName>
    <definedName name="ARCILLA_ROJA_11">#REF!</definedName>
    <definedName name="ARCILLA_ROJA_6">#REF!</definedName>
    <definedName name="ARCILLA_ROJA_7">#REF!</definedName>
    <definedName name="ARCILLA_ROJA_8">#REF!</definedName>
    <definedName name="ARCILLA_ROJA_9">#REF!</definedName>
    <definedName name="_xlnm.Extract" localSheetId="0">#REF!</definedName>
    <definedName name="_xlnm.Extract">#REF!</definedName>
    <definedName name="_xlnm.Print_Area" localSheetId="0">'presupuesto act. 4'!$A$1:$G$1608</definedName>
    <definedName name="_xlnm.Print_Area">#REF!</definedName>
    <definedName name="ARENA_PAÑETE">#REF!</definedName>
    <definedName name="ARENA_PAÑETE_10">#REF!</definedName>
    <definedName name="ARENA_PAÑETE_11">#REF!</definedName>
    <definedName name="ARENA_PAÑETE_6">#REF!</definedName>
    <definedName name="ARENA_PAÑETE_7">#REF!</definedName>
    <definedName name="ARENA_PAÑETE_8">#REF!</definedName>
    <definedName name="ARENA_PAÑETE_9">#REF!</definedName>
    <definedName name="ArenaItabo" localSheetId="0">#REF!</definedName>
    <definedName name="ArenaItabo">#REF!</definedName>
    <definedName name="ArenaItabo_10" localSheetId="0">#REF!</definedName>
    <definedName name="ArenaItabo_10">#REF!</definedName>
    <definedName name="ArenaItabo_11" localSheetId="0">#REF!</definedName>
    <definedName name="ArenaItabo_11">#REF!</definedName>
    <definedName name="ArenaItabo_6">#REF!</definedName>
    <definedName name="ArenaItabo_7" localSheetId="0">#REF!</definedName>
    <definedName name="ArenaItabo_7">#REF!</definedName>
    <definedName name="ArenaItabo_8" localSheetId="0">#REF!</definedName>
    <definedName name="ArenaItabo_8">#REF!</definedName>
    <definedName name="ArenaItabo_9" localSheetId="0">#REF!</definedName>
    <definedName name="ArenaItabo_9">#REF!</definedName>
    <definedName name="ArenaPlanta">#REF!</definedName>
    <definedName name="ArenaPlanta_10">#REF!</definedName>
    <definedName name="ArenaPlanta_11">#REF!</definedName>
    <definedName name="ArenaPlanta_6">#REF!</definedName>
    <definedName name="ArenaPlanta_7">#REF!</definedName>
    <definedName name="ArenaPlanta_8">#REF!</definedName>
    <definedName name="ArenaPlanta_9">#REF!</definedName>
    <definedName name="as" localSheetId="0">#N/A</definedName>
    <definedName name="as">#N/A</definedName>
    <definedName name="as_10">#REF!</definedName>
    <definedName name="as_11">#REF!</definedName>
    <definedName name="as_5">#REF!</definedName>
    <definedName name="as_6">#REF!</definedName>
    <definedName name="as_7">#REF!</definedName>
    <definedName name="as_8">#REF!</definedName>
    <definedName name="as_9">#REF!</definedName>
    <definedName name="asd" localSheetId="0">#REF!</definedName>
    <definedName name="asd">#REF!</definedName>
    <definedName name="AYCARP" localSheetId="0">[5]INS!#REF!</definedName>
    <definedName name="AYCARP">[5]INS!#REF!</definedName>
    <definedName name="AYCARP_6">#REF!</definedName>
    <definedName name="AYCARP_8">#REF!</definedName>
    <definedName name="AYUDANTE" localSheetId="0">#REF!</definedName>
    <definedName name="AYUDANTE">#REF!</definedName>
    <definedName name="Ayudante_2da">#REF!</definedName>
    <definedName name="Ayudante_2da_10">#REF!</definedName>
    <definedName name="Ayudante_2da_11">#REF!</definedName>
    <definedName name="Ayudante_2da_6">#REF!</definedName>
    <definedName name="Ayudante_2da_7">#REF!</definedName>
    <definedName name="Ayudante_2da_8">#REF!</definedName>
    <definedName name="Ayudante_2da_9">#REF!</definedName>
    <definedName name="Ayudante_6">#REF!</definedName>
    <definedName name="Ayudante_Soldador">#REF!</definedName>
    <definedName name="Ayudante_Soldador_10">#REF!</definedName>
    <definedName name="Ayudante_Soldador_11">#REF!</definedName>
    <definedName name="Ayudante_Soldador_6">#REF!</definedName>
    <definedName name="Ayudante_Soldador_7">#REF!</definedName>
    <definedName name="Ayudante_Soldador_8">#REF!</definedName>
    <definedName name="Ayudante_Soldador_9">#REF!</definedName>
    <definedName name="b" localSheetId="0">[6]ADDENDA!#REF!</definedName>
    <definedName name="b">[6]ADDENDA!#REF!</definedName>
    <definedName name="b_6">#REF!</definedName>
    <definedName name="b_8">#REF!</definedName>
    <definedName name="BALDOSAS_TRANSPARENTE">#REF!</definedName>
    <definedName name="BALDOSAS_TRANSPARENTE_10">#REF!</definedName>
    <definedName name="BALDOSAS_TRANSPARENTE_11">#REF!</definedName>
    <definedName name="BALDOSAS_TRANSPARENTE_6">#REF!</definedName>
    <definedName name="BALDOSAS_TRANSPARENTE_7">#REF!</definedName>
    <definedName name="BALDOSAS_TRANSPARENTE_8">#REF!</definedName>
    <definedName name="BALDOSAS_TRANSPARENTE_9">#REF!</definedName>
    <definedName name="bas3e">#REF!</definedName>
    <definedName name="bas3e_6">#REF!</definedName>
    <definedName name="base">#REF!</definedName>
    <definedName name="BASE_CONTEN">#REF!</definedName>
    <definedName name="BASE_CONTEN_10">#REF!</definedName>
    <definedName name="BASE_CONTEN_11">#REF!</definedName>
    <definedName name="BASE_CONTEN_6">#REF!</definedName>
    <definedName name="BASE_CONTEN_7">#REF!</definedName>
    <definedName name="BASE_CONTEN_8">#REF!</definedName>
    <definedName name="BASE_CONTEN_9">#REF!</definedName>
    <definedName name="BBB">#REF!</definedName>
    <definedName name="BLOCK_4">#REF!</definedName>
    <definedName name="BLOCK_4_10">#REF!</definedName>
    <definedName name="BLOCK_4_11">#REF!</definedName>
    <definedName name="BLOCK_4_6">#REF!</definedName>
    <definedName name="BLOCK_4_7">#REF!</definedName>
    <definedName name="BLOCK_4_8">#REF!</definedName>
    <definedName name="BLOCK_4_9">#REF!</definedName>
    <definedName name="BLOCK_6">#REF!</definedName>
    <definedName name="BLOCK_6_10">#REF!</definedName>
    <definedName name="BLOCK_6_11">#REF!</definedName>
    <definedName name="BLOCK_6_6">#REF!</definedName>
    <definedName name="BLOCK_6_7">#REF!</definedName>
    <definedName name="BLOCK_6_8">#REF!</definedName>
    <definedName name="BLOCK_6_9">#REF!</definedName>
    <definedName name="BLOCK_8">#REF!</definedName>
    <definedName name="BLOCK_8_10">#REF!</definedName>
    <definedName name="BLOCK_8_11">#REF!</definedName>
    <definedName name="BLOCK_8_6">#REF!</definedName>
    <definedName name="BLOCK_8_7">#REF!</definedName>
    <definedName name="BLOCK_8_8">#REF!</definedName>
    <definedName name="BLOCK_8_9">#REF!</definedName>
    <definedName name="BLOCK_CALADO">#REF!</definedName>
    <definedName name="BLOCK_CALADO_10">#REF!</definedName>
    <definedName name="BLOCK_CALADO_11">#REF!</definedName>
    <definedName name="BLOCK_CALADO_6">#REF!</definedName>
    <definedName name="BLOCK_CALADO_7">#REF!</definedName>
    <definedName name="BLOCK_CALADO_8">#REF!</definedName>
    <definedName name="BLOCK_CALADO_9">#REF!</definedName>
    <definedName name="bloque8" localSheetId="0">#REF!</definedName>
    <definedName name="bloque8">#REF!</definedName>
    <definedName name="bloque8_6" localSheetId="0">#REF!</definedName>
    <definedName name="bloque8_6">#REF!</definedName>
    <definedName name="bloque8_8" localSheetId="0">#REF!</definedName>
    <definedName name="bloque8_8">#REF!</definedName>
    <definedName name="BOMBA_ACHIQUE">#REF!</definedName>
    <definedName name="BOMBA_ACHIQUE_10">#REF!</definedName>
    <definedName name="BOMBA_ACHIQUE_11">#REF!</definedName>
    <definedName name="BOMBA_ACHIQUE_6">#REF!</definedName>
    <definedName name="BOMBA_ACHIQUE_7">#REF!</definedName>
    <definedName name="BOMBA_ACHIQUE_8">#REF!</definedName>
    <definedName name="BOMBA_ACHIQUE_9">#REF!</definedName>
    <definedName name="BOMBILLAS_1500W">[7]INSU!$B$42</definedName>
    <definedName name="BOQUILLA_FREGADERO_CROMO">#REF!</definedName>
    <definedName name="BOQUILLA_FREGADERO_CROMO_10">#REF!</definedName>
    <definedName name="BOQUILLA_FREGADERO_CROMO_11">#REF!</definedName>
    <definedName name="BOQUILLA_FREGADERO_CROMO_6">#REF!</definedName>
    <definedName name="BOQUILLA_FREGADERO_CROMO_7">#REF!</definedName>
    <definedName name="BOQUILLA_FREGADERO_CROMO_8">#REF!</definedName>
    <definedName name="BOQUILLA_FREGADERO_CROMO_9">#REF!</definedName>
    <definedName name="BOQUILLA_LAVADERO_CROMO">#REF!</definedName>
    <definedName name="BOQUILLA_LAVADERO_CROMO_10">#REF!</definedName>
    <definedName name="BOQUILLA_LAVADERO_CROMO_11">#REF!</definedName>
    <definedName name="BOQUILLA_LAVADERO_CROMO_6">#REF!</definedName>
    <definedName name="BOQUILLA_LAVADERO_CROMO_7">#REF!</definedName>
    <definedName name="BOQUILLA_LAVADERO_CROMO_8">#REF!</definedName>
    <definedName name="BOQUILLA_LAVADERO_CROMO_9">#REF!</definedName>
    <definedName name="BOTE">#REF!</definedName>
    <definedName name="BOTE_10">#REF!</definedName>
    <definedName name="BOTE_11">#REF!</definedName>
    <definedName name="BOTE_6">#REF!</definedName>
    <definedName name="BOTE_7">#REF!</definedName>
    <definedName name="BOTE_8">#REF!</definedName>
    <definedName name="BOTE_9">#REF!</definedName>
    <definedName name="BREAKERS" localSheetId="0">#REF!</definedName>
    <definedName name="BREAKERS">#REF!</definedName>
    <definedName name="BREAKERS_10" localSheetId="0">#REF!</definedName>
    <definedName name="BREAKERS_10">#REF!</definedName>
    <definedName name="BREAKERS_11" localSheetId="0">#REF!</definedName>
    <definedName name="BREAKERS_11">#REF!</definedName>
    <definedName name="BREAKERS_15A">#REF!</definedName>
    <definedName name="BREAKERS_15A_10">#REF!</definedName>
    <definedName name="BREAKERS_15A_11">#REF!</definedName>
    <definedName name="BREAKERS_15A_6">#REF!</definedName>
    <definedName name="BREAKERS_15A_7">#REF!</definedName>
    <definedName name="BREAKERS_15A_8">#REF!</definedName>
    <definedName name="BREAKERS_15A_9">#REF!</definedName>
    <definedName name="BREAKERS_20A">#REF!</definedName>
    <definedName name="BREAKERS_20A_10">#REF!</definedName>
    <definedName name="BREAKERS_20A_11">#REF!</definedName>
    <definedName name="BREAKERS_20A_6">#REF!</definedName>
    <definedName name="BREAKERS_20A_7">#REF!</definedName>
    <definedName name="BREAKERS_20A_8">#REF!</definedName>
    <definedName name="BREAKERS_20A_9">#REF!</definedName>
    <definedName name="BREAKERS_30A">#REF!</definedName>
    <definedName name="BREAKERS_30A_10">#REF!</definedName>
    <definedName name="BREAKERS_30A_11">#REF!</definedName>
    <definedName name="BREAKERS_30A_6">#REF!</definedName>
    <definedName name="BREAKERS_30A_7">#REF!</definedName>
    <definedName name="BREAKERS_30A_8">#REF!</definedName>
    <definedName name="BREAKERS_30A_9">#REF!</definedName>
    <definedName name="BREAKERS_6">#REF!</definedName>
    <definedName name="BREAKERS_7" localSheetId="0">#REF!</definedName>
    <definedName name="BREAKERS_7">#REF!</definedName>
    <definedName name="BREAKERS_8" localSheetId="0">#REF!</definedName>
    <definedName name="BREAKERS_8">#REF!</definedName>
    <definedName name="BREAKERS_9" localSheetId="0">#REF!</definedName>
    <definedName name="BREAKERS_9">#REF!</definedName>
    <definedName name="BRIGADATOPOGRAFICA">[4]M.O.!$C$9</definedName>
    <definedName name="BRIGADATOPOGRAFICA_6">#REF!</definedName>
    <definedName name="BVNBVNBV" localSheetId="0">[8]M.O.!#REF!</definedName>
    <definedName name="BVNBVNBV">[8]M.O.!#REF!</definedName>
    <definedName name="BVNBVNBV_6">#REF!</definedName>
    <definedName name="C._ADICIONAL">#N/A</definedName>
    <definedName name="C._ADICIONAL_6">NA()</definedName>
    <definedName name="caballeteasbecto" localSheetId="0">[9]precios!#REF!</definedName>
    <definedName name="caballeteasbecto">[9]precios!#REF!</definedName>
    <definedName name="caballeteasbecto_8">#REF!</definedName>
    <definedName name="caballeteasbeto" localSheetId="0">[9]precios!#REF!</definedName>
    <definedName name="caballeteasbeto">[9]precios!#REF!</definedName>
    <definedName name="caballeteasbeto_8">#REF!</definedName>
    <definedName name="CAJA_2x4_12">#REF!</definedName>
    <definedName name="CAJA_2x4_12_10">#REF!</definedName>
    <definedName name="CAJA_2x4_12_11">#REF!</definedName>
    <definedName name="CAJA_2x4_12_6">#REF!</definedName>
    <definedName name="CAJA_2x4_12_7">#REF!</definedName>
    <definedName name="CAJA_2x4_12_8">#REF!</definedName>
    <definedName name="CAJA_2x4_12_9">#REF!</definedName>
    <definedName name="CAJA_2x4_34">#REF!</definedName>
    <definedName name="CAJA_2x4_34_10">#REF!</definedName>
    <definedName name="CAJA_2x4_34_11">#REF!</definedName>
    <definedName name="CAJA_2x4_34_6">#REF!</definedName>
    <definedName name="CAJA_2x4_34_7">#REF!</definedName>
    <definedName name="CAJA_2x4_34_8">#REF!</definedName>
    <definedName name="CAJA_2x4_34_9">#REF!</definedName>
    <definedName name="CAJA_OCTAGONAL">#REF!</definedName>
    <definedName name="CAJA_OCTAGONAL_10">#REF!</definedName>
    <definedName name="CAJA_OCTAGONAL_11">#REF!</definedName>
    <definedName name="CAJA_OCTAGONAL_6">#REF!</definedName>
    <definedName name="CAJA_OCTAGONAL_7">#REF!</definedName>
    <definedName name="CAJA_OCTAGONAL_8">#REF!</definedName>
    <definedName name="CAJA_OCTAGONAL_9">#REF!</definedName>
    <definedName name="Cal">#REF!</definedName>
    <definedName name="Cal_10">#REF!</definedName>
    <definedName name="Cal_11">#REF!</definedName>
    <definedName name="Cal_6">#REF!</definedName>
    <definedName name="Cal_7">#REF!</definedName>
    <definedName name="Cal_8">#REF!</definedName>
    <definedName name="Cal_9">#REF!</definedName>
    <definedName name="CALICHE" localSheetId="0">#REF!</definedName>
    <definedName name="CALICHE">#REF!</definedName>
    <definedName name="CALICHE_10" localSheetId="0">#REF!</definedName>
    <definedName name="CALICHE_10">#REF!</definedName>
    <definedName name="CALICHE_11" localSheetId="0">#REF!</definedName>
    <definedName name="CALICHE_11">#REF!</definedName>
    <definedName name="CALICHE_6">#REF!</definedName>
    <definedName name="CALICHE_7" localSheetId="0">#REF!</definedName>
    <definedName name="CALICHE_7">#REF!</definedName>
    <definedName name="CALICHE_8" localSheetId="0">#REF!</definedName>
    <definedName name="CALICHE_8">#REF!</definedName>
    <definedName name="CALICHE_9" localSheetId="0">#REF!</definedName>
    <definedName name="CALICHE_9">#REF!</definedName>
    <definedName name="CAMION_BOTE">#REF!</definedName>
    <definedName name="CAMION_BOTE_10">#REF!</definedName>
    <definedName name="CAMION_BOTE_11">#REF!</definedName>
    <definedName name="CAMION_BOTE_6">#REF!</definedName>
    <definedName name="CAMION_BOTE_7">#REF!</definedName>
    <definedName name="CAMION_BOTE_8">#REF!</definedName>
    <definedName name="CAMION_BOTE_9">#REF!</definedName>
    <definedName name="CARACOL" localSheetId="0">[4]M.O.!#REF!</definedName>
    <definedName name="CARACOL">[4]M.O.!#REF!</definedName>
    <definedName name="CARANTEPECHO" localSheetId="0">[4]M.O.!#REF!</definedName>
    <definedName name="CARANTEPECHO">[4]M.O.!#REF!</definedName>
    <definedName name="CARANTEPECHO_6">#REF!</definedName>
    <definedName name="CARANTEPECHO_8">#REF!</definedName>
    <definedName name="CARCOL30" localSheetId="0">[4]M.O.!#REF!</definedName>
    <definedName name="CARCOL30">[4]M.O.!#REF!</definedName>
    <definedName name="CARCOL30_6">#REF!</definedName>
    <definedName name="CARCOL30_8">#REF!</definedName>
    <definedName name="CARCOL50" localSheetId="0">[4]M.O.!#REF!</definedName>
    <definedName name="CARCOL50">[4]M.O.!#REF!</definedName>
    <definedName name="CARCOL50_6">#REF!</definedName>
    <definedName name="CARCOL50_8">#REF!</definedName>
    <definedName name="CARCOL51" localSheetId="0">[4]M.O.!#REF!</definedName>
    <definedName name="CARCOL51">[4]M.O.!#REF!</definedName>
    <definedName name="CARCOLAMARRE" localSheetId="0">[4]M.O.!#REF!</definedName>
    <definedName name="CARCOLAMARRE">[4]M.O.!#REF!</definedName>
    <definedName name="CARCOLAMARRE_6">#REF!</definedName>
    <definedName name="CARCOLAMARRE_8">#REF!</definedName>
    <definedName name="CARGA_SOCIAL">#REF!</definedName>
    <definedName name="CARGA_SOCIAL_10">#REF!</definedName>
    <definedName name="CARGA_SOCIAL_11">#REF!</definedName>
    <definedName name="CARGA_SOCIAL_6">#REF!</definedName>
    <definedName name="CARGA_SOCIAL_7">#REF!</definedName>
    <definedName name="CARGA_SOCIAL_8">#REF!</definedName>
    <definedName name="CARGA_SOCIAL_9">#REF!</definedName>
    <definedName name="CARLOSAPLA" localSheetId="0">[4]M.O.!#REF!</definedName>
    <definedName name="CARLOSAPLA">[4]M.O.!#REF!</definedName>
    <definedName name="CARLOSAPLA_6">#REF!</definedName>
    <definedName name="CARLOSAPLA_8">#REF!</definedName>
    <definedName name="CARLOSAVARIASAGUAS" localSheetId="0">[4]M.O.!#REF!</definedName>
    <definedName name="CARLOSAVARIASAGUAS">[4]M.O.!#REF!</definedName>
    <definedName name="CARLOSAVARIASAGUAS_6">#REF!</definedName>
    <definedName name="CARLOSAVARIASAGUAS_8">#REF!</definedName>
    <definedName name="CARMURO" localSheetId="0">[4]M.O.!#REF!</definedName>
    <definedName name="CARMURO">[4]M.O.!#REF!</definedName>
    <definedName name="CARMURO_6">#REF!</definedName>
    <definedName name="CARMURO_8">#REF!</definedName>
    <definedName name="CARP1" localSheetId="0">[5]INS!#REF!</definedName>
    <definedName name="CARP1">[5]INS!#REF!</definedName>
    <definedName name="CARP1_6">#REF!</definedName>
    <definedName name="CARP1_8">#REF!</definedName>
    <definedName name="CARP2" localSheetId="0">[5]INS!#REF!</definedName>
    <definedName name="CARP2">[5]INS!#REF!</definedName>
    <definedName name="CARP2_6">#REF!</definedName>
    <definedName name="CARP2_8">#REF!</definedName>
    <definedName name="CARPDINTEL" localSheetId="0">[4]M.O.!#REF!</definedName>
    <definedName name="CARPDINTEL">[4]M.O.!#REF!</definedName>
    <definedName name="CARPDINTEL_6">#REF!</definedName>
    <definedName name="CARPDINTEL_8">#REF!</definedName>
    <definedName name="CARPINTERIA_COL_PERIMETRO">#REF!</definedName>
    <definedName name="CARPINTERIA_COL_PERIMETRO_10">#REF!</definedName>
    <definedName name="CARPINTERIA_COL_PERIMETRO_11">#REF!</definedName>
    <definedName name="CARPINTERIA_COL_PERIMETRO_6">#REF!</definedName>
    <definedName name="CARPINTERIA_COL_PERIMETRO_7">#REF!</definedName>
    <definedName name="CARPINTERIA_COL_PERIMETRO_8">#REF!</definedName>
    <definedName name="CARPINTERIA_COL_PERIMETRO_9">#REF!</definedName>
    <definedName name="CARPINTERIA_INSTAL_COL_PERIMETRO">#REF!</definedName>
    <definedName name="CARPINTERIA_INSTAL_COL_PERIMETRO_10">#REF!</definedName>
    <definedName name="CARPINTERIA_INSTAL_COL_PERIMETRO_11">#REF!</definedName>
    <definedName name="CARPINTERIA_INSTAL_COL_PERIMETRO_6">#REF!</definedName>
    <definedName name="CARPINTERIA_INSTAL_COL_PERIMETRO_7">#REF!</definedName>
    <definedName name="CARPINTERIA_INSTAL_COL_PERIMETRO_8">#REF!</definedName>
    <definedName name="CARPINTERIA_INSTAL_COL_PERIMETRO_9">#REF!</definedName>
    <definedName name="CARPVIGA2040" localSheetId="0">[4]M.O.!#REF!</definedName>
    <definedName name="CARPVIGA2040">[4]M.O.!#REF!</definedName>
    <definedName name="CARPVIGA2040_6">#REF!</definedName>
    <definedName name="CARPVIGA2040_8">#REF!</definedName>
    <definedName name="CARPVIGA3050" localSheetId="0">[4]M.O.!#REF!</definedName>
    <definedName name="CARPVIGA3050">[4]M.O.!#REF!</definedName>
    <definedName name="CARPVIGA3050_6">#REF!</definedName>
    <definedName name="CARPVIGA3050_8">#REF!</definedName>
    <definedName name="CARPVIGA3060" localSheetId="0">[4]M.O.!#REF!</definedName>
    <definedName name="CARPVIGA3060">[4]M.O.!#REF!</definedName>
    <definedName name="CARPVIGA3060_6">#REF!</definedName>
    <definedName name="CARPVIGA3060_8">#REF!</definedName>
    <definedName name="CARPVIGA4080" localSheetId="0">[4]M.O.!#REF!</definedName>
    <definedName name="CARPVIGA4080">[4]M.O.!#REF!</definedName>
    <definedName name="CARPVIGA4080_6">#REF!</definedName>
    <definedName name="CARPVIGA4080_8">#REF!</definedName>
    <definedName name="CARRAMPA" localSheetId="0">[4]M.O.!#REF!</definedName>
    <definedName name="CARRAMPA">[4]M.O.!#REF!</definedName>
    <definedName name="CARRAMPA_6">#REF!</definedName>
    <definedName name="CARRAMPA_8">#REF!</definedName>
    <definedName name="CARRETILLA">#REF!</definedName>
    <definedName name="CARRETILLA_10">#REF!</definedName>
    <definedName name="CARRETILLA_11">#REF!</definedName>
    <definedName name="CARRETILLA_6">#REF!</definedName>
    <definedName name="CARRETILLA_7">#REF!</definedName>
    <definedName name="CARRETILLA_8">#REF!</definedName>
    <definedName name="CARRETILLA_9">#REF!</definedName>
    <definedName name="CASABE">#REF!</definedName>
    <definedName name="CASABE_8">#REF!</definedName>
    <definedName name="CASBESTO" localSheetId="0">[4]M.O.!#REF!</definedName>
    <definedName name="CASBESTO">[4]M.O.!#REF!</definedName>
    <definedName name="CASBESTO_6">#REF!</definedName>
    <definedName name="CASBESTO_8">#REF!</definedName>
    <definedName name="CBLOCK10" localSheetId="0">[5]INS!#REF!</definedName>
    <definedName name="CBLOCK10">[5]INS!#REF!</definedName>
    <definedName name="CBLOCK10_6">#REF!</definedName>
    <definedName name="CBLOCK10_8">#REF!</definedName>
    <definedName name="cell">'[10]LISTADO INSUMOS DEL 2000'!$I$29</definedName>
    <definedName name="CEMENTO">#REF!</definedName>
    <definedName name="CEMENTO_10">#REF!</definedName>
    <definedName name="CEMENTO_11">#REF!</definedName>
    <definedName name="CEMENTO_6">#REF!</definedName>
    <definedName name="CEMENTO_7">#REF!</definedName>
    <definedName name="CEMENTO_8">#REF!</definedName>
    <definedName name="CEMENTO_9">#REF!</definedName>
    <definedName name="CEMENTO_BLANCO">#REF!</definedName>
    <definedName name="CEMENTO_BLANCO_10">#REF!</definedName>
    <definedName name="CEMENTO_BLANCO_11">#REF!</definedName>
    <definedName name="CEMENTO_BLANCO_6">#REF!</definedName>
    <definedName name="CEMENTO_BLANCO_7">#REF!</definedName>
    <definedName name="CEMENTO_BLANCO_8">#REF!</definedName>
    <definedName name="CEMENTO_BLANCO_9">#REF!</definedName>
    <definedName name="CEMENTO_PVC">#REF!</definedName>
    <definedName name="CEMENTO_PVC_10">#REF!</definedName>
    <definedName name="CEMENTO_PVC_11">#REF!</definedName>
    <definedName name="CEMENTO_PVC_6">#REF!</definedName>
    <definedName name="CEMENTO_PVC_7">#REF!</definedName>
    <definedName name="CEMENTO_PVC_8">#REF!</definedName>
    <definedName name="CEMENTO_PVC_9">#REF!</definedName>
    <definedName name="CEN">#REF!</definedName>
    <definedName name="CERAMICA_20x20_BLANCA">#REF!</definedName>
    <definedName name="CERAMICA_20x20_BLANCA_10">#REF!</definedName>
    <definedName name="CERAMICA_20x20_BLANCA_11">#REF!</definedName>
    <definedName name="CERAMICA_20x20_BLANCA_6">#REF!</definedName>
    <definedName name="CERAMICA_20x20_BLANCA_7">#REF!</definedName>
    <definedName name="CERAMICA_20x20_BLANCA_8">#REF!</definedName>
    <definedName name="CERAMICA_20x20_BLANCA_9">#REF!</definedName>
    <definedName name="CERAMICA_ANTIDESLIZANTE">#REF!</definedName>
    <definedName name="CERAMICA_ANTIDESLIZANTE_10">#REF!</definedName>
    <definedName name="CERAMICA_ANTIDESLIZANTE_11">#REF!</definedName>
    <definedName name="CERAMICA_ANTIDESLIZANTE_6">#REF!</definedName>
    <definedName name="CERAMICA_ANTIDESLIZANTE_7">#REF!</definedName>
    <definedName name="CERAMICA_ANTIDESLIZANTE_8">#REF!</definedName>
    <definedName name="CERAMICA_ANTIDESLIZANTE_9">#REF!</definedName>
    <definedName name="CERAMICA_PISOS_40x40">#REF!</definedName>
    <definedName name="CERAMICA_PISOS_40x40_10">#REF!</definedName>
    <definedName name="CERAMICA_PISOS_40x40_11">#REF!</definedName>
    <definedName name="CERAMICA_PISOS_40x40_6">#REF!</definedName>
    <definedName name="CERAMICA_PISOS_40x40_7">#REF!</definedName>
    <definedName name="CERAMICA_PISOS_40x40_8">#REF!</definedName>
    <definedName name="CERAMICA_PISOS_40x40_9">#REF!</definedName>
    <definedName name="CHAZO">[7]INSU!$B$104</definedName>
    <definedName name="CHAZOS">#REF!</definedName>
    <definedName name="CHAZOS_10">#REF!</definedName>
    <definedName name="CHAZOS_11">#REF!</definedName>
    <definedName name="CHAZOS_6">#REF!</definedName>
    <definedName name="CHAZOS_7">#REF!</definedName>
    <definedName name="CHAZOS_8">#REF!</definedName>
    <definedName name="CHAZOS_9">#REF!</definedName>
    <definedName name="CHEQUE_HORZ_34" localSheetId="0">#REF!</definedName>
    <definedName name="CHEQUE_HORZ_34">#REF!</definedName>
    <definedName name="CHEQUE_HORZ_34_10" localSheetId="0">#REF!</definedName>
    <definedName name="CHEQUE_HORZ_34_10">#REF!</definedName>
    <definedName name="CHEQUE_HORZ_34_11" localSheetId="0">#REF!</definedName>
    <definedName name="CHEQUE_HORZ_34_11">#REF!</definedName>
    <definedName name="CHEQUE_HORZ_34_6">#REF!</definedName>
    <definedName name="CHEQUE_HORZ_34_7" localSheetId="0">#REF!</definedName>
    <definedName name="CHEQUE_HORZ_34_7">#REF!</definedName>
    <definedName name="CHEQUE_HORZ_34_8" localSheetId="0">#REF!</definedName>
    <definedName name="CHEQUE_HORZ_34_8">#REF!</definedName>
    <definedName name="CHEQUE_HORZ_34_9" localSheetId="0">#REF!</definedName>
    <definedName name="CHEQUE_HORZ_34_9">#REF!</definedName>
    <definedName name="CHEQUE_VERT_34" localSheetId="0">#REF!</definedName>
    <definedName name="CHEQUE_VERT_34">#REF!</definedName>
    <definedName name="CHEQUE_VERT_34_10" localSheetId="0">#REF!</definedName>
    <definedName name="CHEQUE_VERT_34_10">#REF!</definedName>
    <definedName name="CHEQUE_VERT_34_11" localSheetId="0">#REF!</definedName>
    <definedName name="CHEQUE_VERT_34_11">#REF!</definedName>
    <definedName name="CHEQUE_VERT_34_6">#REF!</definedName>
    <definedName name="CHEQUE_VERT_34_7" localSheetId="0">#REF!</definedName>
    <definedName name="CHEQUE_VERT_34_7">#REF!</definedName>
    <definedName name="CHEQUE_VERT_34_8" localSheetId="0">#REF!</definedName>
    <definedName name="CHEQUE_VERT_34_8">#REF!</definedName>
    <definedName name="CHEQUE_VERT_34_9" localSheetId="0">#REF!</definedName>
    <definedName name="CHEQUE_VERT_34_9">#REF!</definedName>
    <definedName name="CLAVO_ACERO">#REF!</definedName>
    <definedName name="CLAVO_ACERO_10">#REF!</definedName>
    <definedName name="CLAVO_ACERO_11">#REF!</definedName>
    <definedName name="CLAVO_ACERO_5">#REF!</definedName>
    <definedName name="CLAVO_ACERO_6">#REF!</definedName>
    <definedName name="CLAVO_ACERO_7">#REF!</definedName>
    <definedName name="CLAVO_ACERO_8">#REF!</definedName>
    <definedName name="CLAVO_ACERO_9">#REF!</definedName>
    <definedName name="CLAVO_CORRIENTE">#REF!</definedName>
    <definedName name="CLAVO_CORRIENTE_10">#REF!</definedName>
    <definedName name="CLAVO_CORRIENTE_11">#REF!</definedName>
    <definedName name="CLAVO_CORRIENTE_5">#REF!</definedName>
    <definedName name="CLAVO_CORRIENTE_6">#REF!</definedName>
    <definedName name="CLAVO_CORRIENTE_7">#REF!</definedName>
    <definedName name="CLAVO_CORRIENTE_8">#REF!</definedName>
    <definedName name="CLAVO_CORRIENTE_9">#REF!</definedName>
    <definedName name="CLAVO_ZINC" localSheetId="0">#REF!</definedName>
    <definedName name="CLAVO_ZINC">#REF!</definedName>
    <definedName name="CLAVO_ZINC_10" localSheetId="0">#REF!</definedName>
    <definedName name="CLAVO_ZINC_10">#REF!</definedName>
    <definedName name="CLAVO_ZINC_11" localSheetId="0">#REF!</definedName>
    <definedName name="CLAVO_ZINC_11">#REF!</definedName>
    <definedName name="CLAVO_ZINC_6">#REF!</definedName>
    <definedName name="CLAVO_ZINC_7" localSheetId="0">#REF!</definedName>
    <definedName name="CLAVO_ZINC_7">#REF!</definedName>
    <definedName name="CLAVO_ZINC_8" localSheetId="0">#REF!</definedName>
    <definedName name="CLAVO_ZINC_8">#REF!</definedName>
    <definedName name="CLAVO_ZINC_9" localSheetId="0">#REF!</definedName>
    <definedName name="CLAVO_ZINC_9">#REF!</definedName>
    <definedName name="clavos" localSheetId="0">#REF!</definedName>
    <definedName name="clavos">#REF!</definedName>
    <definedName name="clavos_6" localSheetId="0">#REF!</definedName>
    <definedName name="clavos_6">#REF!</definedName>
    <definedName name="clavos_8" localSheetId="0">#REF!</definedName>
    <definedName name="clavos_8">#REF!</definedName>
    <definedName name="CLAVOZINC">[11]INS!$D$767</definedName>
    <definedName name="CODIGO">#N/A</definedName>
    <definedName name="CODIGO_6">NA()</definedName>
    <definedName name="CODO_ACERO_16x25a70">#REF!</definedName>
    <definedName name="CODO_ACERO_16x25a70_10">#REF!</definedName>
    <definedName name="CODO_ACERO_16x25a70_11">#REF!</definedName>
    <definedName name="CODO_ACERO_16x25a70_6">#REF!</definedName>
    <definedName name="CODO_ACERO_16x25a70_7">#REF!</definedName>
    <definedName name="CODO_ACERO_16x25a70_8">#REF!</definedName>
    <definedName name="CODO_ACERO_16x25a70_9">#REF!</definedName>
    <definedName name="CODO_ACERO_16x25menos">#REF!</definedName>
    <definedName name="CODO_ACERO_16x25menos_10">#REF!</definedName>
    <definedName name="CODO_ACERO_16x25menos_11">#REF!</definedName>
    <definedName name="CODO_ACERO_16x25menos_6">#REF!</definedName>
    <definedName name="CODO_ACERO_16x25menos_7">#REF!</definedName>
    <definedName name="CODO_ACERO_16x25menos_8">#REF!</definedName>
    <definedName name="CODO_ACERO_16x25menos_9">#REF!</definedName>
    <definedName name="CODO_ACERO_16x45">#REF!</definedName>
    <definedName name="CODO_ACERO_16x45_10">#REF!</definedName>
    <definedName name="CODO_ACERO_16x45_11">#REF!</definedName>
    <definedName name="CODO_ACERO_16x45_6">#REF!</definedName>
    <definedName name="CODO_ACERO_16x45_7">#REF!</definedName>
    <definedName name="CODO_ACERO_16x45_8">#REF!</definedName>
    <definedName name="CODO_ACERO_16x45_9">#REF!</definedName>
    <definedName name="CODO_ACERO_16x70mas">#REF!</definedName>
    <definedName name="CODO_ACERO_16x70mas_10">#REF!</definedName>
    <definedName name="CODO_ACERO_16x70mas_11">#REF!</definedName>
    <definedName name="CODO_ACERO_16x70mas_6">#REF!</definedName>
    <definedName name="CODO_ACERO_16x70mas_7">#REF!</definedName>
    <definedName name="CODO_ACERO_16x70mas_8">#REF!</definedName>
    <definedName name="CODO_ACERO_16x70mas_9">#REF!</definedName>
    <definedName name="CODO_ACERO_16x90">#REF!</definedName>
    <definedName name="CODO_ACERO_16x90_10">#REF!</definedName>
    <definedName name="CODO_ACERO_16x90_11">#REF!</definedName>
    <definedName name="CODO_ACERO_16x90_6">#REF!</definedName>
    <definedName name="CODO_ACERO_16x90_7">#REF!</definedName>
    <definedName name="CODO_ACERO_16x90_8">#REF!</definedName>
    <definedName name="CODO_ACERO_16x90_9">#REF!</definedName>
    <definedName name="CODO_ACERO_20x90">#REF!</definedName>
    <definedName name="CODO_ACERO_20x90_10">#REF!</definedName>
    <definedName name="CODO_ACERO_20x90_11">#REF!</definedName>
    <definedName name="CODO_ACERO_20x90_6">#REF!</definedName>
    <definedName name="CODO_ACERO_20x90_7">#REF!</definedName>
    <definedName name="CODO_ACERO_20x90_8">#REF!</definedName>
    <definedName name="CODO_ACERO_20x90_9">#REF!</definedName>
    <definedName name="CODO_ACERO_3x45">#REF!</definedName>
    <definedName name="CODO_ACERO_3x45_10">#REF!</definedName>
    <definedName name="CODO_ACERO_3x45_11">#REF!</definedName>
    <definedName name="CODO_ACERO_3x45_6">#REF!</definedName>
    <definedName name="CODO_ACERO_3x45_7">#REF!</definedName>
    <definedName name="CODO_ACERO_3x45_8">#REF!</definedName>
    <definedName name="CODO_ACERO_3x45_9">#REF!</definedName>
    <definedName name="CODO_ACERO_3x90">#REF!</definedName>
    <definedName name="CODO_ACERO_3x90_10">#REF!</definedName>
    <definedName name="CODO_ACERO_3x90_11">#REF!</definedName>
    <definedName name="CODO_ACERO_3x90_6">#REF!</definedName>
    <definedName name="CODO_ACERO_3x90_7">#REF!</definedName>
    <definedName name="CODO_ACERO_3x90_8">#REF!</definedName>
    <definedName name="CODO_ACERO_3x90_9">#REF!</definedName>
    <definedName name="CODO_ACERO_4X45">#REF!</definedName>
    <definedName name="CODO_ACERO_4X45_10">#REF!</definedName>
    <definedName name="CODO_ACERO_4X45_11">#REF!</definedName>
    <definedName name="CODO_ACERO_4X45_6">#REF!</definedName>
    <definedName name="CODO_ACERO_4X45_7">#REF!</definedName>
    <definedName name="CODO_ACERO_4X45_8">#REF!</definedName>
    <definedName name="CODO_ACERO_4X45_9">#REF!</definedName>
    <definedName name="CODO_ACERO_4X90">#REF!</definedName>
    <definedName name="CODO_ACERO_4X90_10">#REF!</definedName>
    <definedName name="CODO_ACERO_4X90_11">#REF!</definedName>
    <definedName name="CODO_ACERO_4X90_6">#REF!</definedName>
    <definedName name="CODO_ACERO_4X90_7">#REF!</definedName>
    <definedName name="CODO_ACERO_4X90_8">#REF!</definedName>
    <definedName name="CODO_ACERO_4X90_9">#REF!</definedName>
    <definedName name="CODO_ACERO_6x25a70">#REF!</definedName>
    <definedName name="CODO_ACERO_6x25a70_10">#REF!</definedName>
    <definedName name="CODO_ACERO_6x25a70_11">#REF!</definedName>
    <definedName name="CODO_ACERO_6x25a70_6">#REF!</definedName>
    <definedName name="CODO_ACERO_6x25a70_7">#REF!</definedName>
    <definedName name="CODO_ACERO_6x25a70_8">#REF!</definedName>
    <definedName name="CODO_ACERO_6x25a70_9">#REF!</definedName>
    <definedName name="CODO_ACERO_6x25menos">#REF!</definedName>
    <definedName name="CODO_ACERO_6x25menos_10">#REF!</definedName>
    <definedName name="CODO_ACERO_6x25menos_11">#REF!</definedName>
    <definedName name="CODO_ACERO_6x25menos_6">#REF!</definedName>
    <definedName name="CODO_ACERO_6x25menos_7">#REF!</definedName>
    <definedName name="CODO_ACERO_6x25menos_8">#REF!</definedName>
    <definedName name="CODO_ACERO_6x25menos_9">#REF!</definedName>
    <definedName name="CODO_ACERO_6x70mas">#REF!</definedName>
    <definedName name="CODO_ACERO_6x70mas_10">#REF!</definedName>
    <definedName name="CODO_ACERO_6x70mas_11">#REF!</definedName>
    <definedName name="CODO_ACERO_6x70mas_6">#REF!</definedName>
    <definedName name="CODO_ACERO_6x70mas_7">#REF!</definedName>
    <definedName name="CODO_ACERO_6x70mas_8">#REF!</definedName>
    <definedName name="CODO_ACERO_6x70mas_9">#REF!</definedName>
    <definedName name="CODO_ACERO_8x25a70">#REF!</definedName>
    <definedName name="CODO_ACERO_8x25a70_10">#REF!</definedName>
    <definedName name="CODO_ACERO_8x25a70_11">#REF!</definedName>
    <definedName name="CODO_ACERO_8x25a70_6">#REF!</definedName>
    <definedName name="CODO_ACERO_8x25a70_7">#REF!</definedName>
    <definedName name="CODO_ACERO_8x25a70_8">#REF!</definedName>
    <definedName name="CODO_ACERO_8x25a70_9">#REF!</definedName>
    <definedName name="CODO_ACERO_8x25menos">#REF!</definedName>
    <definedName name="CODO_ACERO_8x25menos_10">#REF!</definedName>
    <definedName name="CODO_ACERO_8x25menos_11">#REF!</definedName>
    <definedName name="CODO_ACERO_8x25menos_6">#REF!</definedName>
    <definedName name="CODO_ACERO_8x25menos_7">#REF!</definedName>
    <definedName name="CODO_ACERO_8x25menos_8">#REF!</definedName>
    <definedName name="CODO_ACERO_8x25menos_9">#REF!</definedName>
    <definedName name="CODO_ACERO_8x45">#REF!</definedName>
    <definedName name="CODO_ACERO_8x45_10">#REF!</definedName>
    <definedName name="CODO_ACERO_8x45_11">#REF!</definedName>
    <definedName name="CODO_ACERO_8x45_6">#REF!</definedName>
    <definedName name="CODO_ACERO_8x45_7">#REF!</definedName>
    <definedName name="CODO_ACERO_8x45_8">#REF!</definedName>
    <definedName name="CODO_ACERO_8x45_9">#REF!</definedName>
    <definedName name="CODO_ACERO_8x70mas">#REF!</definedName>
    <definedName name="CODO_ACERO_8x70mas_10">#REF!</definedName>
    <definedName name="CODO_ACERO_8x70mas_11">#REF!</definedName>
    <definedName name="CODO_ACERO_8x70mas_6">#REF!</definedName>
    <definedName name="CODO_ACERO_8x70mas_7">#REF!</definedName>
    <definedName name="CODO_ACERO_8x70mas_8">#REF!</definedName>
    <definedName name="CODO_ACERO_8x70mas_9">#REF!</definedName>
    <definedName name="CODO_ACERO_8x90">#REF!</definedName>
    <definedName name="CODO_ACERO_8x90_10">#REF!</definedName>
    <definedName name="CODO_ACERO_8x90_11">#REF!</definedName>
    <definedName name="CODO_ACERO_8x90_6">#REF!</definedName>
    <definedName name="CODO_ACERO_8x90_7">#REF!</definedName>
    <definedName name="CODO_ACERO_8x90_8">#REF!</definedName>
    <definedName name="CODO_ACERO_8x90_9">#REF!</definedName>
    <definedName name="CODO_CPVC_12x90" localSheetId="0">#REF!</definedName>
    <definedName name="CODO_CPVC_12x90">#REF!</definedName>
    <definedName name="CODO_CPVC_12x90_10" localSheetId="0">#REF!</definedName>
    <definedName name="CODO_CPVC_12x90_10">#REF!</definedName>
    <definedName name="CODO_CPVC_12x90_11" localSheetId="0">#REF!</definedName>
    <definedName name="CODO_CPVC_12x90_11">#REF!</definedName>
    <definedName name="CODO_CPVC_12x90_6">#REF!</definedName>
    <definedName name="CODO_CPVC_12x90_7" localSheetId="0">#REF!</definedName>
    <definedName name="CODO_CPVC_12x90_7">#REF!</definedName>
    <definedName name="CODO_CPVC_12x90_8" localSheetId="0">#REF!</definedName>
    <definedName name="CODO_CPVC_12x90_8">#REF!</definedName>
    <definedName name="CODO_CPVC_12x90_9" localSheetId="0">#REF!</definedName>
    <definedName name="CODO_CPVC_12x90_9">#REF!</definedName>
    <definedName name="CODO_ELEC_1" localSheetId="0">#REF!</definedName>
    <definedName name="CODO_ELEC_1">#REF!</definedName>
    <definedName name="CODO_ELEC_1_10" localSheetId="0">#REF!</definedName>
    <definedName name="CODO_ELEC_1_10">#REF!</definedName>
    <definedName name="CODO_ELEC_1_11" localSheetId="0">#REF!</definedName>
    <definedName name="CODO_ELEC_1_11">#REF!</definedName>
    <definedName name="CODO_ELEC_1_6">#REF!</definedName>
    <definedName name="CODO_ELEC_1_7" localSheetId="0">#REF!</definedName>
    <definedName name="CODO_ELEC_1_7">#REF!</definedName>
    <definedName name="CODO_ELEC_1_8" localSheetId="0">#REF!</definedName>
    <definedName name="CODO_ELEC_1_8">#REF!</definedName>
    <definedName name="CODO_ELEC_1_9" localSheetId="0">#REF!</definedName>
    <definedName name="CODO_ELEC_1_9">#REF!</definedName>
    <definedName name="CODO_ELEC_12" localSheetId="0">#REF!</definedName>
    <definedName name="CODO_ELEC_12">#REF!</definedName>
    <definedName name="CODO_ELEC_12_10" localSheetId="0">#REF!</definedName>
    <definedName name="CODO_ELEC_12_10">#REF!</definedName>
    <definedName name="CODO_ELEC_12_11" localSheetId="0">#REF!</definedName>
    <definedName name="CODO_ELEC_12_11">#REF!</definedName>
    <definedName name="CODO_ELEC_12_6">#REF!</definedName>
    <definedName name="CODO_ELEC_12_7" localSheetId="0">#REF!</definedName>
    <definedName name="CODO_ELEC_12_7">#REF!</definedName>
    <definedName name="CODO_ELEC_12_8" localSheetId="0">#REF!</definedName>
    <definedName name="CODO_ELEC_12_8">#REF!</definedName>
    <definedName name="CODO_ELEC_12_9" localSheetId="0">#REF!</definedName>
    <definedName name="CODO_ELEC_12_9">#REF!</definedName>
    <definedName name="CODO_ELEC_1y12" localSheetId="0">#REF!</definedName>
    <definedName name="CODO_ELEC_1y12">#REF!</definedName>
    <definedName name="CODO_ELEC_1y12_10" localSheetId="0">#REF!</definedName>
    <definedName name="CODO_ELEC_1y12_10">#REF!</definedName>
    <definedName name="CODO_ELEC_1y12_11" localSheetId="0">#REF!</definedName>
    <definedName name="CODO_ELEC_1y12_11">#REF!</definedName>
    <definedName name="CODO_ELEC_1y12_6">#REF!</definedName>
    <definedName name="CODO_ELEC_1y12_7" localSheetId="0">#REF!</definedName>
    <definedName name="CODO_ELEC_1y12_7">#REF!</definedName>
    <definedName name="CODO_ELEC_1y12_8" localSheetId="0">#REF!</definedName>
    <definedName name="CODO_ELEC_1y12_8">#REF!</definedName>
    <definedName name="CODO_ELEC_1y12_9" localSheetId="0">#REF!</definedName>
    <definedName name="CODO_ELEC_1y12_9">#REF!</definedName>
    <definedName name="CODO_ELEC_2" localSheetId="0">#REF!</definedName>
    <definedName name="CODO_ELEC_2">#REF!</definedName>
    <definedName name="CODO_ELEC_2_10" localSheetId="0">#REF!</definedName>
    <definedName name="CODO_ELEC_2_10">#REF!</definedName>
    <definedName name="CODO_ELEC_2_11" localSheetId="0">#REF!</definedName>
    <definedName name="CODO_ELEC_2_11">#REF!</definedName>
    <definedName name="CODO_ELEC_2_6">#REF!</definedName>
    <definedName name="CODO_ELEC_2_7" localSheetId="0">#REF!</definedName>
    <definedName name="CODO_ELEC_2_7">#REF!</definedName>
    <definedName name="CODO_ELEC_2_8" localSheetId="0">#REF!</definedName>
    <definedName name="CODO_ELEC_2_8">#REF!</definedName>
    <definedName name="CODO_ELEC_2_9" localSheetId="0">#REF!</definedName>
    <definedName name="CODO_ELEC_2_9">#REF!</definedName>
    <definedName name="CODO_ELEC_34" localSheetId="0">#REF!</definedName>
    <definedName name="CODO_ELEC_34">#REF!</definedName>
    <definedName name="CODO_ELEC_34_10" localSheetId="0">#REF!</definedName>
    <definedName name="CODO_ELEC_34_10">#REF!</definedName>
    <definedName name="CODO_ELEC_34_11" localSheetId="0">#REF!</definedName>
    <definedName name="CODO_ELEC_34_11">#REF!</definedName>
    <definedName name="CODO_ELEC_34_6">#REF!</definedName>
    <definedName name="CODO_ELEC_34_7" localSheetId="0">#REF!</definedName>
    <definedName name="CODO_ELEC_34_7">#REF!</definedName>
    <definedName name="CODO_ELEC_34_8" localSheetId="0">#REF!</definedName>
    <definedName name="CODO_ELEC_34_8">#REF!</definedName>
    <definedName name="CODO_ELEC_34_9" localSheetId="0">#REF!</definedName>
    <definedName name="CODO_ELEC_34_9">#REF!</definedName>
    <definedName name="CODO_HG_1_12_x90">#REF!</definedName>
    <definedName name="CODO_HG_1_12_x90_10">#REF!</definedName>
    <definedName name="CODO_HG_1_12_x90_11">#REF!</definedName>
    <definedName name="CODO_HG_1_12_x90_6">#REF!</definedName>
    <definedName name="CODO_HG_1_12_x90_7">#REF!</definedName>
    <definedName name="CODO_HG_1_12_x90_8">#REF!</definedName>
    <definedName name="CODO_HG_1_12_x90_9">#REF!</definedName>
    <definedName name="CODO_HG_12x90">#REF!</definedName>
    <definedName name="CODO_HG_12x90_10">#REF!</definedName>
    <definedName name="CODO_HG_12x90_11">#REF!</definedName>
    <definedName name="CODO_HG_12x90_6">#REF!</definedName>
    <definedName name="CODO_HG_12x90_7">#REF!</definedName>
    <definedName name="CODO_HG_12x90_8">#REF!</definedName>
    <definedName name="CODO_HG_12x90_9">#REF!</definedName>
    <definedName name="CODO_HG_1x90" localSheetId="0">#REF!</definedName>
    <definedName name="CODO_HG_1x90">#REF!</definedName>
    <definedName name="CODO_HG_1x90_10" localSheetId="0">#REF!</definedName>
    <definedName name="CODO_HG_1x90_10">#REF!</definedName>
    <definedName name="CODO_HG_1x90_11" localSheetId="0">#REF!</definedName>
    <definedName name="CODO_HG_1x90_11">#REF!</definedName>
    <definedName name="CODO_HG_1x90_6">#REF!</definedName>
    <definedName name="CODO_HG_1x90_7" localSheetId="0">#REF!</definedName>
    <definedName name="CODO_HG_1x90_7">#REF!</definedName>
    <definedName name="CODO_HG_1x90_8" localSheetId="0">#REF!</definedName>
    <definedName name="CODO_HG_1x90_8">#REF!</definedName>
    <definedName name="CODO_HG_1x90_9" localSheetId="0">#REF!</definedName>
    <definedName name="CODO_HG_1x90_9">#REF!</definedName>
    <definedName name="CODO_HG_1y12x90" localSheetId="0">#REF!</definedName>
    <definedName name="CODO_HG_1y12x90">#REF!</definedName>
    <definedName name="CODO_HG_1y12x90_10" localSheetId="0">#REF!</definedName>
    <definedName name="CODO_HG_1y12x90_10">#REF!</definedName>
    <definedName name="CODO_HG_1y12x90_11" localSheetId="0">#REF!</definedName>
    <definedName name="CODO_HG_1y12x90_11">#REF!</definedName>
    <definedName name="CODO_HG_1y12x90_6">#REF!</definedName>
    <definedName name="CODO_HG_1y12x90_7" localSheetId="0">#REF!</definedName>
    <definedName name="CODO_HG_1y12x90_7">#REF!</definedName>
    <definedName name="CODO_HG_1y12x90_8" localSheetId="0">#REF!</definedName>
    <definedName name="CODO_HG_1y12x90_8">#REF!</definedName>
    <definedName name="CODO_HG_1y12x90_9" localSheetId="0">#REF!</definedName>
    <definedName name="CODO_HG_1y12x90_9">#REF!</definedName>
    <definedName name="CODO_HG_2x90" localSheetId="0">#REF!</definedName>
    <definedName name="CODO_HG_2x90">#REF!</definedName>
    <definedName name="CODO_HG_2x90_10" localSheetId="0">#REF!</definedName>
    <definedName name="CODO_HG_2x90_10">#REF!</definedName>
    <definedName name="CODO_HG_2x90_11" localSheetId="0">#REF!</definedName>
    <definedName name="CODO_HG_2x90_11">#REF!</definedName>
    <definedName name="CODO_HG_2x90_6">#REF!</definedName>
    <definedName name="CODO_HG_2x90_7" localSheetId="0">#REF!</definedName>
    <definedName name="CODO_HG_2x90_7">#REF!</definedName>
    <definedName name="CODO_HG_2x90_8" localSheetId="0">#REF!</definedName>
    <definedName name="CODO_HG_2x90_8">#REF!</definedName>
    <definedName name="CODO_HG_2x90_9" localSheetId="0">#REF!</definedName>
    <definedName name="CODO_HG_2x90_9">#REF!</definedName>
    <definedName name="CODO_HG_34x90" localSheetId="0">#REF!</definedName>
    <definedName name="CODO_HG_34x90">#REF!</definedName>
    <definedName name="CODO_HG_34x90_10" localSheetId="0">#REF!</definedName>
    <definedName name="CODO_HG_34x90_10">#REF!</definedName>
    <definedName name="CODO_HG_34x90_11" localSheetId="0">#REF!</definedName>
    <definedName name="CODO_HG_34x90_11">#REF!</definedName>
    <definedName name="CODO_HG_34x90_6">#REF!</definedName>
    <definedName name="CODO_HG_34x90_7" localSheetId="0">#REF!</definedName>
    <definedName name="CODO_HG_34x90_7">#REF!</definedName>
    <definedName name="CODO_HG_34x90_8" localSheetId="0">#REF!</definedName>
    <definedName name="CODO_HG_34x90_8">#REF!</definedName>
    <definedName name="CODO_HG_34x90_9" localSheetId="0">#REF!</definedName>
    <definedName name="CODO_HG_34x90_9">#REF!</definedName>
    <definedName name="CODO_PVC_DRE_2x45">#REF!</definedName>
    <definedName name="CODO_PVC_DRE_2x45_10">#REF!</definedName>
    <definedName name="CODO_PVC_DRE_2x45_11">#REF!</definedName>
    <definedName name="CODO_PVC_DRE_2x45_6">#REF!</definedName>
    <definedName name="CODO_PVC_DRE_2x45_7">#REF!</definedName>
    <definedName name="CODO_PVC_DRE_2x45_8">#REF!</definedName>
    <definedName name="CODO_PVC_DRE_2x45_9">#REF!</definedName>
    <definedName name="CODO_PVC_DRE_2x90">#REF!</definedName>
    <definedName name="CODO_PVC_DRE_2x90_10">#REF!</definedName>
    <definedName name="CODO_PVC_DRE_2x90_11">#REF!</definedName>
    <definedName name="CODO_PVC_DRE_2x90_6">#REF!</definedName>
    <definedName name="CODO_PVC_DRE_2x90_7">#REF!</definedName>
    <definedName name="CODO_PVC_DRE_2x90_8">#REF!</definedName>
    <definedName name="CODO_PVC_DRE_2x90_9">#REF!</definedName>
    <definedName name="CODO_PVC_DRE_3x45" localSheetId="0">#REF!</definedName>
    <definedName name="CODO_PVC_DRE_3x45">#REF!</definedName>
    <definedName name="CODO_PVC_DRE_3x45_10" localSheetId="0">#REF!</definedName>
    <definedName name="CODO_PVC_DRE_3x45_10">#REF!</definedName>
    <definedName name="CODO_PVC_DRE_3x45_11" localSheetId="0">#REF!</definedName>
    <definedName name="CODO_PVC_DRE_3x45_11">#REF!</definedName>
    <definedName name="CODO_PVC_DRE_3x45_6">#REF!</definedName>
    <definedName name="CODO_PVC_DRE_3x45_7" localSheetId="0">#REF!</definedName>
    <definedName name="CODO_PVC_DRE_3x45_7">#REF!</definedName>
    <definedName name="CODO_PVC_DRE_3x45_8" localSheetId="0">#REF!</definedName>
    <definedName name="CODO_PVC_DRE_3x45_8">#REF!</definedName>
    <definedName name="CODO_PVC_DRE_3x45_9" localSheetId="0">#REF!</definedName>
    <definedName name="CODO_PVC_DRE_3x45_9">#REF!</definedName>
    <definedName name="CODO_PVC_DRE_3x90" localSheetId="0">#REF!</definedName>
    <definedName name="CODO_PVC_DRE_3x90">#REF!</definedName>
    <definedName name="CODO_PVC_DRE_3x90_10" localSheetId="0">#REF!</definedName>
    <definedName name="CODO_PVC_DRE_3x90_10">#REF!</definedName>
    <definedName name="CODO_PVC_DRE_3x90_11" localSheetId="0">#REF!</definedName>
    <definedName name="CODO_PVC_DRE_3x90_11">#REF!</definedName>
    <definedName name="CODO_PVC_DRE_3x90_6">#REF!</definedName>
    <definedName name="CODO_PVC_DRE_3x90_7" localSheetId="0">#REF!</definedName>
    <definedName name="CODO_PVC_DRE_3x90_7">#REF!</definedName>
    <definedName name="CODO_PVC_DRE_3x90_8" localSheetId="0">#REF!</definedName>
    <definedName name="CODO_PVC_DRE_3x90_8">#REF!</definedName>
    <definedName name="CODO_PVC_DRE_3x90_9" localSheetId="0">#REF!</definedName>
    <definedName name="CODO_PVC_DRE_3x90_9">#REF!</definedName>
    <definedName name="CODO_PVC_DRE_4x45">#REF!</definedName>
    <definedName name="CODO_PVC_DRE_4x45_10">#REF!</definedName>
    <definedName name="CODO_PVC_DRE_4x45_11">#REF!</definedName>
    <definedName name="CODO_PVC_DRE_4x45_6">#REF!</definedName>
    <definedName name="CODO_PVC_DRE_4x45_7">#REF!</definedName>
    <definedName name="CODO_PVC_DRE_4x45_8">#REF!</definedName>
    <definedName name="CODO_PVC_DRE_4x45_9">#REF!</definedName>
    <definedName name="CODO_PVC_DRE_4x90">#REF!</definedName>
    <definedName name="CODO_PVC_DRE_4x90_10">#REF!</definedName>
    <definedName name="CODO_PVC_DRE_4x90_11">#REF!</definedName>
    <definedName name="CODO_PVC_DRE_4x90_6">#REF!</definedName>
    <definedName name="CODO_PVC_DRE_4x90_7">#REF!</definedName>
    <definedName name="CODO_PVC_DRE_4x90_8">#REF!</definedName>
    <definedName name="CODO_PVC_DRE_4x90_9">#REF!</definedName>
    <definedName name="CODO_PVC_PRES_12x90" localSheetId="0">#REF!</definedName>
    <definedName name="CODO_PVC_PRES_12x90">#REF!</definedName>
    <definedName name="CODO_PVC_PRES_12x90_10" localSheetId="0">#REF!</definedName>
    <definedName name="CODO_PVC_PRES_12x90_10">#REF!</definedName>
    <definedName name="CODO_PVC_PRES_12x90_11" localSheetId="0">#REF!</definedName>
    <definedName name="CODO_PVC_PRES_12x90_11">#REF!</definedName>
    <definedName name="CODO_PVC_PRES_12x90_6">#REF!</definedName>
    <definedName name="CODO_PVC_PRES_12x90_7" localSheetId="0">#REF!</definedName>
    <definedName name="CODO_PVC_PRES_12x90_7">#REF!</definedName>
    <definedName name="CODO_PVC_PRES_12x90_8" localSheetId="0">#REF!</definedName>
    <definedName name="CODO_PVC_PRES_12x90_8">#REF!</definedName>
    <definedName name="CODO_PVC_PRES_12x90_9" localSheetId="0">#REF!</definedName>
    <definedName name="CODO_PVC_PRES_12x90_9">#REF!</definedName>
    <definedName name="CODO_PVC_PRES_1x90" localSheetId="0">#REF!</definedName>
    <definedName name="CODO_PVC_PRES_1x90">#REF!</definedName>
    <definedName name="CODO_PVC_PRES_1x90_10" localSheetId="0">#REF!</definedName>
    <definedName name="CODO_PVC_PRES_1x90_10">#REF!</definedName>
    <definedName name="CODO_PVC_PRES_1x90_11" localSheetId="0">#REF!</definedName>
    <definedName name="CODO_PVC_PRES_1x90_11">#REF!</definedName>
    <definedName name="CODO_PVC_PRES_1x90_6">#REF!</definedName>
    <definedName name="CODO_PVC_PRES_1x90_7" localSheetId="0">#REF!</definedName>
    <definedName name="CODO_PVC_PRES_1x90_7">#REF!</definedName>
    <definedName name="CODO_PVC_PRES_1x90_8" localSheetId="0">#REF!</definedName>
    <definedName name="CODO_PVC_PRES_1x90_8">#REF!</definedName>
    <definedName name="CODO_PVC_PRES_1x90_9" localSheetId="0">#REF!</definedName>
    <definedName name="CODO_PVC_PRES_1x90_9">#REF!</definedName>
    <definedName name="COLA_EXT_LAVAMANOS_PVC_1_14x8">#REF!</definedName>
    <definedName name="COLA_EXT_LAVAMANOS_PVC_1_14x8_10">#REF!</definedName>
    <definedName name="COLA_EXT_LAVAMANOS_PVC_1_14x8_11">#REF!</definedName>
    <definedName name="COLA_EXT_LAVAMANOS_PVC_1_14x8_6">#REF!</definedName>
    <definedName name="COLA_EXT_LAVAMANOS_PVC_1_14x8_7">#REF!</definedName>
    <definedName name="COLA_EXT_LAVAMANOS_PVC_1_14x8_8">#REF!</definedName>
    <definedName name="COLA_EXT_LAVAMANOS_PVC_1_14x8_9">#REF!</definedName>
    <definedName name="COLC1" localSheetId="0">#REF!</definedName>
    <definedName name="COLC1">#REF!</definedName>
    <definedName name="COLC1_6">#REF!</definedName>
    <definedName name="COLC2" localSheetId="0">#REF!</definedName>
    <definedName name="COLC2">#REF!</definedName>
    <definedName name="COLC2_6">#REF!</definedName>
    <definedName name="COLC3CIR" localSheetId="0">#REF!</definedName>
    <definedName name="COLC3CIR">#REF!</definedName>
    <definedName name="COLC3CIR_6">#REF!</definedName>
    <definedName name="COLC4" localSheetId="0">#REF!</definedName>
    <definedName name="COLC4">#REF!</definedName>
    <definedName name="COLC4_6">#REF!</definedName>
    <definedName name="COLOC_BLOCK4">#REF!</definedName>
    <definedName name="COLOC_BLOCK4_10">#REF!</definedName>
    <definedName name="COLOC_BLOCK4_11">#REF!</definedName>
    <definedName name="COLOC_BLOCK4_6">#REF!</definedName>
    <definedName name="COLOC_BLOCK4_7">#REF!</definedName>
    <definedName name="COLOC_BLOCK4_8">#REF!</definedName>
    <definedName name="COLOC_BLOCK4_9">#REF!</definedName>
    <definedName name="COLOC_BLOCK6">#REF!</definedName>
    <definedName name="COLOC_BLOCK6_10">#REF!</definedName>
    <definedName name="COLOC_BLOCK6_11">#REF!</definedName>
    <definedName name="COLOC_BLOCK6_6">#REF!</definedName>
    <definedName name="COLOC_BLOCK6_7">#REF!</definedName>
    <definedName name="COLOC_BLOCK6_8">#REF!</definedName>
    <definedName name="COLOC_BLOCK6_9">#REF!</definedName>
    <definedName name="COLOC_BLOCK8">#REF!</definedName>
    <definedName name="COLOC_BLOCK8_10">#REF!</definedName>
    <definedName name="COLOC_BLOCK8_11">#REF!</definedName>
    <definedName name="COLOC_BLOCK8_6">#REF!</definedName>
    <definedName name="COLOC_BLOCK8_7">#REF!</definedName>
    <definedName name="COLOC_BLOCK8_8">#REF!</definedName>
    <definedName name="COLOC_BLOCK8_9">#REF!</definedName>
    <definedName name="COLOC_TUB_PEAD_16">#REF!</definedName>
    <definedName name="COLOC_TUB_PEAD_16_10">#REF!</definedName>
    <definedName name="COLOC_TUB_PEAD_16_11">#REF!</definedName>
    <definedName name="COLOC_TUB_PEAD_16_6">#REF!</definedName>
    <definedName name="COLOC_TUB_PEAD_16_7">#REF!</definedName>
    <definedName name="COLOC_TUB_PEAD_16_8">#REF!</definedName>
    <definedName name="COLOC_TUB_PEAD_16_9">#REF!</definedName>
    <definedName name="COLOC_TUB_PEAD_20">#REF!</definedName>
    <definedName name="COLOC_TUB_PEAD_20_10">#REF!</definedName>
    <definedName name="COLOC_TUB_PEAD_20_11">#REF!</definedName>
    <definedName name="COLOC_TUB_PEAD_20_6">#REF!</definedName>
    <definedName name="COLOC_TUB_PEAD_20_7">#REF!</definedName>
    <definedName name="COLOC_TUB_PEAD_20_8">#REF!</definedName>
    <definedName name="COLOC_TUB_PEAD_20_9">#REF!</definedName>
    <definedName name="COLOC_TUB_PEAD_8">#REF!</definedName>
    <definedName name="COLOC_TUB_PEAD_8_10">#REF!</definedName>
    <definedName name="COLOC_TUB_PEAD_8_11">#REF!</definedName>
    <definedName name="COLOC_TUB_PEAD_8_6">#REF!</definedName>
    <definedName name="COLOC_TUB_PEAD_8_7">#REF!</definedName>
    <definedName name="COLOC_TUB_PEAD_8_8">#REF!</definedName>
    <definedName name="COLOC_TUB_PEAD_8_9">#REF!</definedName>
    <definedName name="COMPRESOR">#REF!</definedName>
    <definedName name="COMPRESOR_10">#REF!</definedName>
    <definedName name="COMPRESOR_11">#REF!</definedName>
    <definedName name="COMPRESOR_6">#REF!</definedName>
    <definedName name="COMPRESOR_7">#REF!</definedName>
    <definedName name="COMPRESOR_8">#REF!</definedName>
    <definedName name="COMPRESOR_9">#REF!</definedName>
    <definedName name="COMPUERTA_1x1_VOLANTA">#REF!</definedName>
    <definedName name="COMPUERTA_1x1_VOLANTA_10">#REF!</definedName>
    <definedName name="COMPUERTA_1x1_VOLANTA_11">#REF!</definedName>
    <definedName name="COMPUERTA_1x1_VOLANTA_6">#REF!</definedName>
    <definedName name="COMPUERTA_1x1_VOLANTA_7">#REF!</definedName>
    <definedName name="COMPUERTA_1x1_VOLANTA_8">#REF!</definedName>
    <definedName name="COMPUERTA_1x1_VOLANTA_9">#REF!</definedName>
    <definedName name="CONTEN">#REF!</definedName>
    <definedName name="CONTEN_10">#REF!</definedName>
    <definedName name="CONTEN_11">#REF!</definedName>
    <definedName name="CONTEN_6">#REF!</definedName>
    <definedName name="CONTEN_7">#REF!</definedName>
    <definedName name="CONTEN_8">#REF!</definedName>
    <definedName name="CONTEN_9">#REF!</definedName>
    <definedName name="COPIA">#REF!</definedName>
    <definedName name="COPIA_8">#REF!</definedName>
    <definedName name="CRUZ_HG_1_12">#REF!</definedName>
    <definedName name="CRUZ_HG_1_12_10">#REF!</definedName>
    <definedName name="CRUZ_HG_1_12_11">#REF!</definedName>
    <definedName name="CRUZ_HG_1_12_6">#REF!</definedName>
    <definedName name="CRUZ_HG_1_12_7">#REF!</definedName>
    <definedName name="CRUZ_HG_1_12_8">#REF!</definedName>
    <definedName name="CRUZ_HG_1_12_9">#REF!</definedName>
    <definedName name="cuadro" localSheetId="0">[6]ADDENDA!#REF!</definedName>
    <definedName name="cuadro">[6]ADDENDA!#REF!</definedName>
    <definedName name="cuadro_6">#REF!</definedName>
    <definedName name="cuadro_8">#REF!</definedName>
    <definedName name="CUBETA_5Gls">#REF!</definedName>
    <definedName name="CUBETA_5Gls_10">#REF!</definedName>
    <definedName name="CUBETA_5Gls_11">#REF!</definedName>
    <definedName name="CUBETA_5Gls_6">#REF!</definedName>
    <definedName name="CUBETA_5Gls_7">#REF!</definedName>
    <definedName name="CUBETA_5Gls_8">#REF!</definedName>
    <definedName name="CUBETA_5Gls_9">#REF!</definedName>
    <definedName name="CUBIC._ANTERIOR">#N/A</definedName>
    <definedName name="CUBIC._ANTERIOR_6">NA()</definedName>
    <definedName name="CUBICACION">#N/A</definedName>
    <definedName name="CUBICACION_6">NA()</definedName>
    <definedName name="CUBICADO">#N/A</definedName>
    <definedName name="CUBICADO_6">NA()</definedName>
    <definedName name="CUBO_GOMA" localSheetId="0">#REF!</definedName>
    <definedName name="CUBO_GOMA">#REF!</definedName>
    <definedName name="CUBO_GOMA_10" localSheetId="0">#REF!</definedName>
    <definedName name="CUBO_GOMA_10">#REF!</definedName>
    <definedName name="CUBO_GOMA_11" localSheetId="0">#REF!</definedName>
    <definedName name="CUBO_GOMA_11">#REF!</definedName>
    <definedName name="CUBO_GOMA_6">#REF!</definedName>
    <definedName name="CUBO_GOMA_7" localSheetId="0">#REF!</definedName>
    <definedName name="CUBO_GOMA_7">#REF!</definedName>
    <definedName name="CUBO_GOMA_8" localSheetId="0">#REF!</definedName>
    <definedName name="CUBO_GOMA_8">#REF!</definedName>
    <definedName name="CUBO_GOMA_9" localSheetId="0">#REF!</definedName>
    <definedName name="CUBO_GOMA_9">#REF!</definedName>
    <definedName name="CUBREFALTA_INODORO_CROMO_38">#REF!</definedName>
    <definedName name="CUBREFALTA_INODORO_CROMO_38_10">#REF!</definedName>
    <definedName name="CUBREFALTA_INODORO_CROMO_38_11">#REF!</definedName>
    <definedName name="CUBREFALTA_INODORO_CROMO_38_6">#REF!</definedName>
    <definedName name="CUBREFALTA_INODORO_CROMO_38_7">#REF!</definedName>
    <definedName name="CUBREFALTA_INODORO_CROMO_38_8">#REF!</definedName>
    <definedName name="CUBREFALTA_INODORO_CROMO_38_9">#REF!</definedName>
    <definedName name="CURVA_ELEC_PVC_12">#REF!</definedName>
    <definedName name="CURVA_ELEC_PVC_12_10">#REF!</definedName>
    <definedName name="CURVA_ELEC_PVC_12_11">#REF!</definedName>
    <definedName name="CURVA_ELEC_PVC_12_6">#REF!</definedName>
    <definedName name="CURVA_ELEC_PVC_12_7">#REF!</definedName>
    <definedName name="CURVA_ELEC_PVC_12_8">#REF!</definedName>
    <definedName name="CURVA_ELEC_PVC_12_9">#REF!</definedName>
    <definedName name="CURVA_ELEC_PVC_34">#REF!</definedName>
    <definedName name="CURVA_ELEC_PVC_34_10">#REF!</definedName>
    <definedName name="CURVA_ELEC_PVC_34_11">#REF!</definedName>
    <definedName name="CURVA_ELEC_PVC_34_6">#REF!</definedName>
    <definedName name="CURVA_ELEC_PVC_34_7">#REF!</definedName>
    <definedName name="CURVA_ELEC_PVC_34_8">#REF!</definedName>
    <definedName name="CURVA_ELEC_PVC_34_9">#REF!</definedName>
    <definedName name="CUT_OUT_100AMP">#REF!</definedName>
    <definedName name="CUT_OUT_100AMP_10">#REF!</definedName>
    <definedName name="CUT_OUT_100AMP_11">#REF!</definedName>
    <definedName name="CUT_OUT_100AMP_6">#REF!</definedName>
    <definedName name="CUT_OUT_100AMP_7">#REF!</definedName>
    <definedName name="CUT_OUT_100AMP_8">#REF!</definedName>
    <definedName name="CUT_OUT_100AMP_9">#REF!</definedName>
    <definedName name="CUT_OUT_200AMP">#REF!</definedName>
    <definedName name="CUT_OUT_200AMP_10">#REF!</definedName>
    <definedName name="CUT_OUT_200AMP_11">#REF!</definedName>
    <definedName name="CUT_OUT_200AMP_6">#REF!</definedName>
    <definedName name="CUT_OUT_200AMP_7">#REF!</definedName>
    <definedName name="CUT_OUT_200AMP_8">#REF!</definedName>
    <definedName name="CUT_OUT_200AMP_9">#REF!</definedName>
    <definedName name="CZINC" localSheetId="0">[4]M.O.!#REF!</definedName>
    <definedName name="CZINC">[4]M.O.!#REF!</definedName>
    <definedName name="CZINC_6">#REF!</definedName>
    <definedName name="CZINC_8">#REF!</definedName>
    <definedName name="D">#REF!</definedName>
    <definedName name="derop" localSheetId="0">#N/A</definedName>
    <definedName name="derop">#N/A</definedName>
    <definedName name="derop_10">#REF!</definedName>
    <definedName name="derop_11">#REF!</definedName>
    <definedName name="derop_5">#REF!</definedName>
    <definedName name="derop_6">#REF!</definedName>
    <definedName name="derop_7">#REF!</definedName>
    <definedName name="derop_8">#REF!</definedName>
    <definedName name="derop_9">#REF!</definedName>
    <definedName name="DERRETIDO_BCO">#REF!</definedName>
    <definedName name="DERRETIDO_BCO_10">#REF!</definedName>
    <definedName name="DERRETIDO_BCO_11">#REF!</definedName>
    <definedName name="DERRETIDO_BCO_6">#REF!</definedName>
    <definedName name="DERRETIDO_BCO_7">#REF!</definedName>
    <definedName name="DERRETIDO_BCO_8">#REF!</definedName>
    <definedName name="DERRETIDO_BCO_9">#REF!</definedName>
    <definedName name="DESAGUE_DOBLE_FREGADERO_PVC">#REF!</definedName>
    <definedName name="DESAGUE_DOBLE_FREGADERO_PVC_10">#REF!</definedName>
    <definedName name="DESAGUE_DOBLE_FREGADERO_PVC_11">#REF!</definedName>
    <definedName name="DESAGUE_DOBLE_FREGADERO_PVC_6">#REF!</definedName>
    <definedName name="DESAGUE_DOBLE_FREGADERO_PVC_7">#REF!</definedName>
    <definedName name="DESAGUE_DOBLE_FREGADERO_PVC_8">#REF!</definedName>
    <definedName name="DESAGUE_DOBLE_FREGADERO_PVC_9">#REF!</definedName>
    <definedName name="DESCRIPCION">#N/A</definedName>
    <definedName name="DESCRIPCION_6">NA()</definedName>
    <definedName name="desencofrado" localSheetId="0">#REF!</definedName>
    <definedName name="desencofrado">#REF!</definedName>
    <definedName name="desencofrado_8" localSheetId="0">#REF!</definedName>
    <definedName name="desencofrado_8">#REF!</definedName>
    <definedName name="DESENCOFRADO_COLS">#REF!</definedName>
    <definedName name="DESENCOFRADO_COLS_10">#REF!</definedName>
    <definedName name="DESENCOFRADO_COLS_11">#REF!</definedName>
    <definedName name="DESENCOFRADO_COLS_5">#REF!</definedName>
    <definedName name="DESENCOFRADO_COLS_6">#REF!</definedName>
    <definedName name="DESENCOFRADO_COLS_7">#REF!</definedName>
    <definedName name="DESENCOFRADO_COLS_8">#REF!</definedName>
    <definedName name="DESENCOFRADO_COLS_9">#REF!</definedName>
    <definedName name="DESENCOFRADO_LOSA">#REF!</definedName>
    <definedName name="DESENCOFRADO_LOSA_10">#REF!</definedName>
    <definedName name="DESENCOFRADO_LOSA_11">#REF!</definedName>
    <definedName name="DESENCOFRADO_LOSA_6">#REF!</definedName>
    <definedName name="DESENCOFRADO_LOSA_7">#REF!</definedName>
    <definedName name="DESENCOFRADO_LOSA_8">#REF!</definedName>
    <definedName name="DESENCOFRADO_LOSA_9">#REF!</definedName>
    <definedName name="DESENCOFRADO_MURO">#REF!</definedName>
    <definedName name="DESENCOFRADO_MURO_10">#REF!</definedName>
    <definedName name="DESENCOFRADO_MURO_11">#REF!</definedName>
    <definedName name="DESENCOFRADO_MURO_6">#REF!</definedName>
    <definedName name="DESENCOFRADO_MURO_7">#REF!</definedName>
    <definedName name="DESENCOFRADO_MURO_8">#REF!</definedName>
    <definedName name="DESENCOFRADO_MURO_9">#REF!</definedName>
    <definedName name="DESENCOFRADO_VIGA">#REF!</definedName>
    <definedName name="DESENCOFRADO_VIGA_10">#REF!</definedName>
    <definedName name="DESENCOFRADO_VIGA_11">#REF!</definedName>
    <definedName name="DESENCOFRADO_VIGA_6">#REF!</definedName>
    <definedName name="DESENCOFRADO_VIGA_7">#REF!</definedName>
    <definedName name="DESENCOFRADO_VIGA_8">#REF!</definedName>
    <definedName name="DESENCOFRADO_VIGA_9">#REF!</definedName>
    <definedName name="desencofradovigas" localSheetId="0">#REF!</definedName>
    <definedName name="desencofradovigas">#REF!</definedName>
    <definedName name="desencofradovigas_8" localSheetId="0">#REF!</definedName>
    <definedName name="desencofradovigas_8">#REF!</definedName>
    <definedName name="DIA" localSheetId="0">#REF!</definedName>
    <definedName name="DIA">#REF!</definedName>
    <definedName name="DIA_10" localSheetId="0">#REF!</definedName>
    <definedName name="DIA_10">#REF!</definedName>
    <definedName name="DIA_11" localSheetId="0">#REF!</definedName>
    <definedName name="DIA_11">#REF!</definedName>
    <definedName name="DIA_6">#REF!</definedName>
    <definedName name="DIA_7" localSheetId="0">#REF!</definedName>
    <definedName name="DIA_7">#REF!</definedName>
    <definedName name="DIA_8" localSheetId="0">#REF!</definedName>
    <definedName name="DIA_8">#REF!</definedName>
    <definedName name="DIA_9" localSheetId="0">#REF!</definedName>
    <definedName name="DIA_9">#REF!</definedName>
    <definedName name="DIOS">#REF!</definedName>
    <definedName name="DISTRIBUCION_DE_AREAS_POR_NIVEL" localSheetId="0">#REF!</definedName>
    <definedName name="DISTRIBUCION_DE_AREAS_POR_NIVEL">#REF!</definedName>
    <definedName name="DISTRIBUCION_DE_AREAS_POR_NIVEL_8" localSheetId="0">#REF!</definedName>
    <definedName name="DISTRIBUCION_DE_AREAS_POR_NIVEL_8">#REF!</definedName>
    <definedName name="donatelo" localSheetId="0">#N/A</definedName>
    <definedName name="donatelo">#N/A</definedName>
    <definedName name="donatelo_10">#REF!</definedName>
    <definedName name="donatelo_11">#REF!</definedName>
    <definedName name="donatelo_5">#REF!</definedName>
    <definedName name="donatelo_6">#REF!</definedName>
    <definedName name="donatelo_7">#REF!</definedName>
    <definedName name="donatelo_8">#REF!</definedName>
    <definedName name="donatelo_9">#REF!</definedName>
    <definedName name="DUCHA_PLASTICA_CALIENTE_CROMO_12">#REF!</definedName>
    <definedName name="DUCHA_PLASTICA_CALIENTE_CROMO_12_10">#REF!</definedName>
    <definedName name="DUCHA_PLASTICA_CALIENTE_CROMO_12_11">#REF!</definedName>
    <definedName name="DUCHA_PLASTICA_CALIENTE_CROMO_12_6">#REF!</definedName>
    <definedName name="DUCHA_PLASTICA_CALIENTE_CROMO_12_7">#REF!</definedName>
    <definedName name="DUCHA_PLASTICA_CALIENTE_CROMO_12_8">#REF!</definedName>
    <definedName name="DUCHA_PLASTICA_CALIENTE_CROMO_12_9">#REF!</definedName>
    <definedName name="e" localSheetId="0">#REF!</definedName>
    <definedName name="e">#REF!</definedName>
    <definedName name="ELECTRODOS">#REF!</definedName>
    <definedName name="ELECTRODOS_10">#REF!</definedName>
    <definedName name="ELECTRODOS_11">#REF!</definedName>
    <definedName name="ELECTRODOS_6">#REF!</definedName>
    <definedName name="ELECTRODOS_7">#REF!</definedName>
    <definedName name="ELECTRODOS_8">#REF!</definedName>
    <definedName name="ELECTRODOS_9">#REF!</definedName>
    <definedName name="ENCACHE">#REF!</definedName>
    <definedName name="ENCACHE_10">#REF!</definedName>
    <definedName name="ENCACHE_11">#REF!</definedName>
    <definedName name="ENCACHE_6">#REF!</definedName>
    <definedName name="ENCACHE_7">#REF!</definedName>
    <definedName name="ENCACHE_8">#REF!</definedName>
    <definedName name="ENCACHE_9">#REF!</definedName>
    <definedName name="ENCOF_COLS_1">#REF!</definedName>
    <definedName name="ENCOF_COLS_1_10">#REF!</definedName>
    <definedName name="ENCOF_COLS_1_11">#REF!</definedName>
    <definedName name="ENCOF_COLS_1_5">#REF!</definedName>
    <definedName name="ENCOF_COLS_1_6">#REF!</definedName>
    <definedName name="ENCOF_COLS_1_7">#REF!</definedName>
    <definedName name="ENCOF_COLS_1_8">#REF!</definedName>
    <definedName name="ENCOF_COLS_1_9">#REF!</definedName>
    <definedName name="ENCOF_DES_TC_COL_VIGA_AMARRE">#REF!</definedName>
    <definedName name="ENCOF_DES_TC_COL_VIGA_AMARRE_10">#REF!</definedName>
    <definedName name="ENCOF_DES_TC_COL_VIGA_AMARRE_11">#REF!</definedName>
    <definedName name="ENCOF_DES_TC_COL_VIGA_AMARRE_6">#REF!</definedName>
    <definedName name="ENCOF_DES_TC_COL_VIGA_AMARRE_7">#REF!</definedName>
    <definedName name="ENCOF_DES_TC_COL_VIGA_AMARRE_8">#REF!</definedName>
    <definedName name="ENCOF_DES_TC_COL_VIGA_AMARRE_9">#REF!</definedName>
    <definedName name="ENCOF_DES_TC_COL50">#REF!</definedName>
    <definedName name="ENCOF_DES_TC_COL50_10">#REF!</definedName>
    <definedName name="ENCOF_DES_TC_COL50_11">#REF!</definedName>
    <definedName name="ENCOF_DES_TC_COL50_6">#REF!</definedName>
    <definedName name="ENCOF_DES_TC_COL50_7">#REF!</definedName>
    <definedName name="ENCOF_DES_TC_COL50_8">#REF!</definedName>
    <definedName name="ENCOF_DES_TC_COL50_9">#REF!</definedName>
    <definedName name="ENCOF_DES_TC_DINTEL_ML">#REF!</definedName>
    <definedName name="ENCOF_DES_TC_DINTEL_ML_10">#REF!</definedName>
    <definedName name="ENCOF_DES_TC_DINTEL_ML_11">#REF!</definedName>
    <definedName name="ENCOF_DES_TC_DINTEL_ML_6">#REF!</definedName>
    <definedName name="ENCOF_DES_TC_DINTEL_ML_7">#REF!</definedName>
    <definedName name="ENCOF_DES_TC_DINTEL_ML_8">#REF!</definedName>
    <definedName name="ENCOF_DES_TC_DINTEL_ML_9">#REF!</definedName>
    <definedName name="ENCOF_DES_TC_MUROS">#REF!</definedName>
    <definedName name="ENCOF_DES_TC_MUROS_10">#REF!</definedName>
    <definedName name="ENCOF_DES_TC_MUROS_11">#REF!</definedName>
    <definedName name="ENCOF_DES_TC_MUROS_6">#REF!</definedName>
    <definedName name="ENCOF_DES_TC_MUROS_7">#REF!</definedName>
    <definedName name="ENCOF_DES_TC_MUROS_8">#REF!</definedName>
    <definedName name="ENCOF_DES_TC_MUROS_9">#REF!</definedName>
    <definedName name="ENCOF_TC_LOSA">#REF!</definedName>
    <definedName name="ENCOF_TC_LOSA_10">#REF!</definedName>
    <definedName name="ENCOF_TC_LOSA_11">#REF!</definedName>
    <definedName name="ENCOF_TC_LOSA_6">#REF!</definedName>
    <definedName name="ENCOF_TC_LOSA_7">#REF!</definedName>
    <definedName name="ENCOF_TC_LOSA_8">#REF!</definedName>
    <definedName name="ENCOF_TC_LOSA_9">#REF!</definedName>
    <definedName name="ENCOF_TC_MURO_1">#REF!</definedName>
    <definedName name="ENCOF_TC_MURO_1_10">#REF!</definedName>
    <definedName name="ENCOF_TC_MURO_1_11">#REF!</definedName>
    <definedName name="ENCOF_TC_MURO_1_6">#REF!</definedName>
    <definedName name="ENCOF_TC_MURO_1_7">#REF!</definedName>
    <definedName name="ENCOF_TC_MURO_1_8">#REF!</definedName>
    <definedName name="ENCOF_TC_MURO_1_9">#REF!</definedName>
    <definedName name="ENCOFRADO_COL_RETALLE_0.10">#REF!</definedName>
    <definedName name="ENCOFRADO_COL_RETALLE_0.10_10">#REF!</definedName>
    <definedName name="ENCOFRADO_COL_RETALLE_0.10_11">#REF!</definedName>
    <definedName name="ENCOFRADO_COL_RETALLE_0.10_6">#REF!</definedName>
    <definedName name="ENCOFRADO_COL_RETALLE_0.10_7">#REF!</definedName>
    <definedName name="ENCOFRADO_COL_RETALLE_0.10_8">#REF!</definedName>
    <definedName name="ENCOFRADO_COL_RETALLE_0.10_9">#REF!</definedName>
    <definedName name="ENCOFRADO_ESCALERA">#REF!</definedName>
    <definedName name="ENCOFRADO_ESCALERA_10">#REF!</definedName>
    <definedName name="ENCOFRADO_ESCALERA_11">#REF!</definedName>
    <definedName name="ENCOFRADO_ESCALERA_6">#REF!</definedName>
    <definedName name="ENCOFRADO_ESCALERA_7">#REF!</definedName>
    <definedName name="ENCOFRADO_ESCALERA_8">#REF!</definedName>
    <definedName name="ENCOFRADO_ESCALERA_9">#REF!</definedName>
    <definedName name="ENCOFRADO_LOSA">#REF!</definedName>
    <definedName name="ENCOFRADO_LOSA_10">#REF!</definedName>
    <definedName name="ENCOFRADO_LOSA_11">#REF!</definedName>
    <definedName name="ENCOFRADO_LOSA_6">#REF!</definedName>
    <definedName name="ENCOFRADO_LOSA_7">#REF!</definedName>
    <definedName name="ENCOFRADO_LOSA_8">#REF!</definedName>
    <definedName name="ENCOFRADO_LOSA_9">#REF!</definedName>
    <definedName name="ENCOFRADO_MUROS">#REF!</definedName>
    <definedName name="ENCOFRADO_MUROS_10">#REF!</definedName>
    <definedName name="ENCOFRADO_MUROS_11">#REF!</definedName>
    <definedName name="ENCOFRADO_MUROS_6">#REF!</definedName>
    <definedName name="ENCOFRADO_MUROS_7">#REF!</definedName>
    <definedName name="ENCOFRADO_MUROS_8">#REF!</definedName>
    <definedName name="ENCOFRADO_MUROS_9">#REF!</definedName>
    <definedName name="ENCOFRADO_MUROS_CONFECC">#REF!</definedName>
    <definedName name="ENCOFRADO_MUROS_CONFECC_10">#REF!</definedName>
    <definedName name="ENCOFRADO_MUROS_CONFECC_11">#REF!</definedName>
    <definedName name="ENCOFRADO_MUROS_CONFECC_6">#REF!</definedName>
    <definedName name="ENCOFRADO_MUROS_CONFECC_7">#REF!</definedName>
    <definedName name="ENCOFRADO_MUROS_CONFECC_8">#REF!</definedName>
    <definedName name="ENCOFRADO_MUROS_CONFECC_9">#REF!</definedName>
    <definedName name="ENCOFRADO_MUROS_instalacion">#REF!</definedName>
    <definedName name="ENCOFRADO_MUROS_instalacion_10">#REF!</definedName>
    <definedName name="ENCOFRADO_MUROS_instalacion_11">#REF!</definedName>
    <definedName name="ENCOFRADO_MUROS_instalacion_6">#REF!</definedName>
    <definedName name="ENCOFRADO_MUROS_instalacion_7">#REF!</definedName>
    <definedName name="ENCOFRADO_MUROS_instalacion_8">#REF!</definedName>
    <definedName name="ENCOFRADO_MUROS_instalacion_9">#REF!</definedName>
    <definedName name="ENCOFRADO_VIGA">#REF!</definedName>
    <definedName name="ENCOFRADO_VIGA_10">#REF!</definedName>
    <definedName name="ENCOFRADO_VIGA_11">#REF!</definedName>
    <definedName name="ENCOFRADO_VIGA_6">#REF!</definedName>
    <definedName name="ENCOFRADO_VIGA_7">#REF!</definedName>
    <definedName name="ENCOFRADO_VIGA_8">#REF!</definedName>
    <definedName name="ENCOFRADO_VIGA_9">#REF!</definedName>
    <definedName name="ENCOFRADO_VIGA_AMARRE_20x20">#REF!</definedName>
    <definedName name="ENCOFRADO_VIGA_AMARRE_20x20_10">#REF!</definedName>
    <definedName name="ENCOFRADO_VIGA_AMARRE_20x20_11">#REF!</definedName>
    <definedName name="ENCOFRADO_VIGA_AMARRE_20x20_6">#REF!</definedName>
    <definedName name="ENCOFRADO_VIGA_AMARRE_20x20_7">#REF!</definedName>
    <definedName name="ENCOFRADO_VIGA_AMARRE_20x20_8">#REF!</definedName>
    <definedName name="ENCOFRADO_VIGA_AMARRE_20x20_9">#REF!</definedName>
    <definedName name="ENCOFRADO_VIGA_FONDO">#REF!</definedName>
    <definedName name="ENCOFRADO_VIGA_FONDO_10">#REF!</definedName>
    <definedName name="ENCOFRADO_VIGA_FONDO_11">#REF!</definedName>
    <definedName name="ENCOFRADO_VIGA_FONDO_6">#REF!</definedName>
    <definedName name="ENCOFRADO_VIGA_FONDO_7">#REF!</definedName>
    <definedName name="ENCOFRADO_VIGA_FONDO_8">#REF!</definedName>
    <definedName name="ENCOFRADO_VIGA_FONDO_9">#REF!</definedName>
    <definedName name="ENCOFRADO_VIGA_GUARDERA">#REF!</definedName>
    <definedName name="ENCOFRADO_VIGA_GUARDERA_10">#REF!</definedName>
    <definedName name="ENCOFRADO_VIGA_GUARDERA_11">#REF!</definedName>
    <definedName name="ENCOFRADO_VIGA_GUARDERA_6">#REF!</definedName>
    <definedName name="ENCOFRADO_VIGA_GUARDERA_7">#REF!</definedName>
    <definedName name="ENCOFRADO_VIGA_GUARDERA_8">#REF!</definedName>
    <definedName name="ENCOFRADO_VIGA_GUARDERA_9">#REF!</definedName>
    <definedName name="encofradocolumna" localSheetId="0">#REF!</definedName>
    <definedName name="encofradocolumna">#REF!</definedName>
    <definedName name="encofradocolumna_6" localSheetId="0">#REF!</definedName>
    <definedName name="encofradocolumna_6">#REF!</definedName>
    <definedName name="encofradocolumna_8" localSheetId="0">#REF!</definedName>
    <definedName name="encofradocolumna_8">#REF!</definedName>
    <definedName name="encofradorampa" localSheetId="0">#REF!</definedName>
    <definedName name="encofradorampa">#REF!</definedName>
    <definedName name="encofradorampa_8" localSheetId="0">#REF!</definedName>
    <definedName name="encofradorampa_8">#REF!</definedName>
    <definedName name="ESCALON_17x30">#REF!</definedName>
    <definedName name="ESCALON_17x30_10">#REF!</definedName>
    <definedName name="ESCALON_17x30_11">#REF!</definedName>
    <definedName name="ESCALON_17x30_6">#REF!</definedName>
    <definedName name="ESCALON_17x30_7">#REF!</definedName>
    <definedName name="ESCALON_17x30_8">#REF!</definedName>
    <definedName name="ESCALON_17x30_9">#REF!</definedName>
    <definedName name="ESCOBILLON" localSheetId="0">#REF!</definedName>
    <definedName name="ESCOBILLON">#REF!</definedName>
    <definedName name="ESCOBILLON_10" localSheetId="0">#REF!</definedName>
    <definedName name="ESCOBILLON_10">#REF!</definedName>
    <definedName name="ESCOBILLON_11" localSheetId="0">#REF!</definedName>
    <definedName name="ESCOBILLON_11">#REF!</definedName>
    <definedName name="ESCOBILLON_6">#REF!</definedName>
    <definedName name="ESCOBILLON_7" localSheetId="0">#REF!</definedName>
    <definedName name="ESCOBILLON_7">#REF!</definedName>
    <definedName name="ESCOBILLON_8" localSheetId="0">#REF!</definedName>
    <definedName name="ESCOBILLON_8">#REF!</definedName>
    <definedName name="ESCOBILLON_9" localSheetId="0">#REF!</definedName>
    <definedName name="ESCOBILLON_9">#REF!</definedName>
    <definedName name="ESTAMPADO">#REF!</definedName>
    <definedName name="ESTAMPADO_10">#REF!</definedName>
    <definedName name="ESTAMPADO_11">#REF!</definedName>
    <definedName name="ESTAMPADO_6">#REF!</definedName>
    <definedName name="ESTAMPADO_7">#REF!</definedName>
    <definedName name="ESTAMPADO_8">#REF!</definedName>
    <definedName name="ESTAMPADO_9">#REF!</definedName>
    <definedName name="ESTOPA">#REF!</definedName>
    <definedName name="ESTOPA_10">#REF!</definedName>
    <definedName name="ESTOPA_11">#REF!</definedName>
    <definedName name="ESTOPA_6">#REF!</definedName>
    <definedName name="ESTOPA_7">#REF!</definedName>
    <definedName name="ESTOPA_8">#REF!</definedName>
    <definedName name="ESTOPA_9">#REF!</definedName>
    <definedName name="Excel_BuiltIn_Extract">#REF!</definedName>
    <definedName name="Excel_BuiltIn_Extract_10">#REF!</definedName>
    <definedName name="Excel_BuiltIn_Extract_11">#REF!</definedName>
    <definedName name="Excel_BuiltIn_Extract_5">#REF!</definedName>
    <definedName name="Excel_BuiltIn_Extract_6">#REF!</definedName>
    <definedName name="Excel_BuiltIn_Extract_7">#REF!</definedName>
    <definedName name="Excel_BuiltIn_Extract_8">#REF!</definedName>
    <definedName name="Excel_BuiltIn_Extract_9">#REF!</definedName>
    <definedName name="Excel_BuiltIn_Print_Area" localSheetId="0">#REF!</definedName>
    <definedName name="Excel_BuiltIn_Print_Area">#REF!</definedName>
    <definedName name="Excel_BuiltIn_Print_Area_13">#REF!</definedName>
    <definedName name="Excel_BuiltIn_Print_Titles">NA()</definedName>
    <definedName name="Excel_BuiltIn_Print_Titles_3" localSheetId="0">#REF!</definedName>
    <definedName name="Excel_BuiltIn_Print_Titles_3">#REF!</definedName>
    <definedName name="expl" localSheetId="0">[6]ADDENDA!#REF!</definedName>
    <definedName name="expl">[6]ADDENDA!#REF!</definedName>
    <definedName name="expl_6">#REF!</definedName>
    <definedName name="expl_8">#REF!</definedName>
    <definedName name="Extracción_IM" localSheetId="0">#REF!</definedName>
    <definedName name="Extracción_IM">#REF!</definedName>
    <definedName name="Extracción_IM_10">#REF!</definedName>
    <definedName name="Extracción_IM_11">#REF!</definedName>
    <definedName name="Extracción_IM_5">#REF!</definedName>
    <definedName name="Extracción_IM_6">#REF!</definedName>
    <definedName name="Extracción_IM_7">#REF!</definedName>
    <definedName name="Extracción_IM_8">#REF!</definedName>
    <definedName name="Extracción_IM_9">#REF!</definedName>
    <definedName name="FIOR" localSheetId="0">#REF!</definedName>
    <definedName name="FIOR">#REF!</definedName>
    <definedName name="FIOR_8" localSheetId="0">#REF!</definedName>
    <definedName name="FIOR_8">#REF!</definedName>
    <definedName name="FREGADERO_DOBLE_ACERO_INOX">#REF!</definedName>
    <definedName name="FREGADERO_DOBLE_ACERO_INOX_10">#REF!</definedName>
    <definedName name="FREGADERO_DOBLE_ACERO_INOX_11">#REF!</definedName>
    <definedName name="FREGADERO_DOBLE_ACERO_INOX_6">#REF!</definedName>
    <definedName name="FREGADERO_DOBLE_ACERO_INOX_7">#REF!</definedName>
    <definedName name="FREGADERO_DOBLE_ACERO_INOX_8">#REF!</definedName>
    <definedName name="FREGADERO_DOBLE_ACERO_INOX_9">#REF!</definedName>
    <definedName name="FREGADERO_SENCILLO_ACERO_INOX">#REF!</definedName>
    <definedName name="FREGADERO_SENCILLO_ACERO_INOX_10">#REF!</definedName>
    <definedName name="FREGADERO_SENCILLO_ACERO_INOX_11">#REF!</definedName>
    <definedName name="FREGADERO_SENCILLO_ACERO_INOX_6">#REF!</definedName>
    <definedName name="FREGADERO_SENCILLO_ACERO_INOX_7">#REF!</definedName>
    <definedName name="FREGADERO_SENCILLO_ACERO_INOX_8">#REF!</definedName>
    <definedName name="FREGADERO_SENCILLO_ACERO_INOX_9">#REF!</definedName>
    <definedName name="FSDFS">#REF!</definedName>
    <definedName name="FSDFS_6">#REF!</definedName>
    <definedName name="GAS_CIL">#REF!</definedName>
    <definedName name="GAS_CIL_10">#REF!</definedName>
    <definedName name="GAS_CIL_11">#REF!</definedName>
    <definedName name="GAS_CIL_6">#REF!</definedName>
    <definedName name="GAS_CIL_7">#REF!</definedName>
    <definedName name="GAS_CIL_8">#REF!</definedName>
    <definedName name="GAS_CIL_9">#REF!</definedName>
    <definedName name="GASOIL">#REF!</definedName>
    <definedName name="GASOIL_10">#REF!</definedName>
    <definedName name="GASOIL_11">#REF!</definedName>
    <definedName name="GASOIL_6">#REF!</definedName>
    <definedName name="GASOIL_7">#REF!</definedName>
    <definedName name="GASOIL_8">#REF!</definedName>
    <definedName name="GASOIL_9">#REF!</definedName>
    <definedName name="GASOLINA">[5]INS!$D$561</definedName>
    <definedName name="GASOLINA_6">#REF!</definedName>
    <definedName name="GAVIONES">#REF!</definedName>
    <definedName name="GAVIONES_10">#REF!</definedName>
    <definedName name="GAVIONES_11">#REF!</definedName>
    <definedName name="GAVIONES_6">#REF!</definedName>
    <definedName name="GAVIONES_7">#REF!</definedName>
    <definedName name="GAVIONES_8">#REF!</definedName>
    <definedName name="GAVIONES_9">#REF!</definedName>
    <definedName name="GENERADOR_DIESEL_400KW">#REF!</definedName>
    <definedName name="GENERADOR_DIESEL_400KW_10">#REF!</definedName>
    <definedName name="GENERADOR_DIESEL_400KW_11">#REF!</definedName>
    <definedName name="GENERADOR_DIESEL_400KW_6">#REF!</definedName>
    <definedName name="GENERADOR_DIESEL_400KW_7">#REF!</definedName>
    <definedName name="GENERADOR_DIESEL_400KW_8">#REF!</definedName>
    <definedName name="GENERADOR_DIESEL_400KW_9">#REF!</definedName>
    <definedName name="GRANITO_30x30" localSheetId="0">#REF!</definedName>
    <definedName name="GRANITO_30x30">#REF!</definedName>
    <definedName name="GRANITO_30x30_10" localSheetId="0">#REF!</definedName>
    <definedName name="GRANITO_30x30_10">#REF!</definedName>
    <definedName name="GRANITO_30x30_11" localSheetId="0">#REF!</definedName>
    <definedName name="GRANITO_30x30_11">#REF!</definedName>
    <definedName name="GRANITO_30x30_6">#REF!</definedName>
    <definedName name="GRANITO_30x30_7" localSheetId="0">#REF!</definedName>
    <definedName name="GRANITO_30x30_7">#REF!</definedName>
    <definedName name="GRANITO_30x30_8" localSheetId="0">#REF!</definedName>
    <definedName name="GRANITO_30x30_8">#REF!</definedName>
    <definedName name="GRANITO_30x30_9" localSheetId="0">#REF!</definedName>
    <definedName name="GRANITO_30x30_9">#REF!</definedName>
    <definedName name="GRANITO_40x40">#REF!</definedName>
    <definedName name="GRANITO_40x40_10">#REF!</definedName>
    <definedName name="GRANITO_40x40_11">#REF!</definedName>
    <definedName name="GRANITO_40x40_6">#REF!</definedName>
    <definedName name="GRANITO_40x40_7">#REF!</definedName>
    <definedName name="GRANITO_40x40_8">#REF!</definedName>
    <definedName name="GRANITO_40x40_9">#REF!</definedName>
    <definedName name="GRANITO_FONDO_BCO_30x30">#REF!</definedName>
    <definedName name="GRANITO_FONDO_BCO_30x30_10">#REF!</definedName>
    <definedName name="GRANITO_FONDO_BCO_30x30_11">#REF!</definedName>
    <definedName name="GRANITO_FONDO_BCO_30x30_6">#REF!</definedName>
    <definedName name="GRANITO_FONDO_BCO_30x30_7">#REF!</definedName>
    <definedName name="GRANITO_FONDO_BCO_30x30_8">#REF!</definedName>
    <definedName name="GRANITO_FONDO_BCO_30x30_9">#REF!</definedName>
    <definedName name="GRANITO_FONDO_GRIS">#REF!</definedName>
    <definedName name="GRANITO_FONDO_GRIS_10">#REF!</definedName>
    <definedName name="GRANITO_FONDO_GRIS_11">#REF!</definedName>
    <definedName name="GRANITO_FONDO_GRIS_6">#REF!</definedName>
    <definedName name="GRANITO_FONDO_GRIS_7">#REF!</definedName>
    <definedName name="GRANITO_FONDO_GRIS_8">#REF!</definedName>
    <definedName name="GRANITO_FONDO_GRIS_9">#REF!</definedName>
    <definedName name="Grava">#REF!</definedName>
    <definedName name="Grava_10">#REF!</definedName>
    <definedName name="Grava_11">#REF!</definedName>
    <definedName name="Grava_6">#REF!</definedName>
    <definedName name="Grava_7">#REF!</definedName>
    <definedName name="Grava_8">#REF!</definedName>
    <definedName name="Grava_9">#REF!</definedName>
    <definedName name="GRUA">#REF!</definedName>
    <definedName name="GRUA_10">#REF!</definedName>
    <definedName name="GRUA_11">#REF!</definedName>
    <definedName name="GRUA_6">#REF!</definedName>
    <definedName name="GRUA_7">#REF!</definedName>
    <definedName name="GRUA_8">#REF!</definedName>
    <definedName name="GRUA_9">#REF!</definedName>
    <definedName name="GT">#REF!</definedName>
    <definedName name="H" localSheetId="0">[2]M.O.!#REF!</definedName>
    <definedName name="H">[2]M.O.!#REF!</definedName>
    <definedName name="HACHA">#REF!</definedName>
    <definedName name="HACHA_10">#REF!</definedName>
    <definedName name="HACHA_11">#REF!</definedName>
    <definedName name="HACHA_6">#REF!</definedName>
    <definedName name="HACHA_7">#REF!</definedName>
    <definedName name="HACHA_8">#REF!</definedName>
    <definedName name="HACHA_9">#REF!</definedName>
    <definedName name="HERR_MENO">#REF!</definedName>
    <definedName name="HERR_MENO_10">#REF!</definedName>
    <definedName name="HERR_MENO_11">#REF!</definedName>
    <definedName name="HERR_MENO_6">#REF!</definedName>
    <definedName name="HERR_MENO_7">#REF!</definedName>
    <definedName name="HERR_MENO_8">#REF!</definedName>
    <definedName name="HERR_MENO_9">#REF!</definedName>
    <definedName name="HILO">#REF!</definedName>
    <definedName name="HILO_10">#REF!</definedName>
    <definedName name="HILO_11">#REF!</definedName>
    <definedName name="HILO_6">#REF!</definedName>
    <definedName name="HILO_7">#REF!</definedName>
    <definedName name="HILO_8">#REF!</definedName>
    <definedName name="HILO_9">#REF!</definedName>
    <definedName name="Horm_124_TrompoyWinche" localSheetId="0">#REF!</definedName>
    <definedName name="Horm_124_TrompoyWinche">#REF!</definedName>
    <definedName name="Horm_124_TrompoyWinche_10" localSheetId="0">#REF!</definedName>
    <definedName name="Horm_124_TrompoyWinche_10">#REF!</definedName>
    <definedName name="Horm_124_TrompoyWinche_11" localSheetId="0">#REF!</definedName>
    <definedName name="Horm_124_TrompoyWinche_11">#REF!</definedName>
    <definedName name="Horm_124_TrompoyWinche_6">#REF!</definedName>
    <definedName name="Horm_124_TrompoyWinche_7" localSheetId="0">#REF!</definedName>
    <definedName name="Horm_124_TrompoyWinche_7">#REF!</definedName>
    <definedName name="Horm_124_TrompoyWinche_8" localSheetId="0">#REF!</definedName>
    <definedName name="Horm_124_TrompoyWinche_8">#REF!</definedName>
    <definedName name="Horm_124_TrompoyWinche_9" localSheetId="0">#REF!</definedName>
    <definedName name="Horm_124_TrompoyWinche_9">#REF!</definedName>
    <definedName name="HORM_IND_180">#REF!</definedName>
    <definedName name="HORM_IND_180_10">#REF!</definedName>
    <definedName name="HORM_IND_180_11">#REF!</definedName>
    <definedName name="HORM_IND_180_6">#REF!</definedName>
    <definedName name="HORM_IND_180_7">#REF!</definedName>
    <definedName name="HORM_IND_180_8">#REF!</definedName>
    <definedName name="HORM_IND_180_9">#REF!</definedName>
    <definedName name="HORM_IND_210">#REF!</definedName>
    <definedName name="HORM_IND_210_10">#REF!</definedName>
    <definedName name="HORM_IND_210_11">#REF!</definedName>
    <definedName name="HORM_IND_210_6">#REF!</definedName>
    <definedName name="HORM_IND_210_7">#REF!</definedName>
    <definedName name="HORM_IND_210_8">#REF!</definedName>
    <definedName name="HORM_IND_210_9">#REF!</definedName>
    <definedName name="HORM_IND_240">#REF!</definedName>
    <definedName name="HORM_IND_240_10">#REF!</definedName>
    <definedName name="HORM_IND_240_11">#REF!</definedName>
    <definedName name="HORM_IND_240_6">#REF!</definedName>
    <definedName name="HORM_IND_240_7">#REF!</definedName>
    <definedName name="HORM_IND_240_8">#REF!</definedName>
    <definedName name="HORM_IND_240_9">#REF!</definedName>
    <definedName name="HORM135_MANUAL">'[11]HORM. Y MORTEROS.'!$H$212</definedName>
    <definedName name="hormigon140" localSheetId="0">#REF!</definedName>
    <definedName name="hormigon140">#REF!</definedName>
    <definedName name="hormigon140_6" localSheetId="0">#REF!</definedName>
    <definedName name="hormigon140_6">#REF!</definedName>
    <definedName name="hormigon140_8" localSheetId="0">#REF!</definedName>
    <definedName name="hormigon140_8">#REF!</definedName>
    <definedName name="hormigon180" localSheetId="0">#REF!</definedName>
    <definedName name="hormigon180">#REF!</definedName>
    <definedName name="hormigon180_8" localSheetId="0">#REF!</definedName>
    <definedName name="hormigon180_8">#REF!</definedName>
    <definedName name="hormigon210" localSheetId="0">#REF!</definedName>
    <definedName name="hormigon210">#REF!</definedName>
    <definedName name="hormigon210_8" localSheetId="0">#REF!</definedName>
    <definedName name="hormigon210_8">#REF!</definedName>
    <definedName name="ilma" localSheetId="0">[4]M.O.!#REF!</definedName>
    <definedName name="ilma">[4]M.O.!#REF!</definedName>
    <definedName name="impresion_2" localSheetId="0">[12]Directos!#REF!</definedName>
    <definedName name="impresion_2">[12]Directos!#REF!</definedName>
    <definedName name="Imprimir_área_IM">#REF!</definedName>
    <definedName name="Imprimir_área_IM_6">#REF!</definedName>
    <definedName name="ingeniera">#N/A</definedName>
    <definedName name="ingeniera_10">#REF!</definedName>
    <definedName name="ingeniera_11">#REF!</definedName>
    <definedName name="ingeniera_5">#REF!</definedName>
    <definedName name="ingeniera_6">#REF!</definedName>
    <definedName name="ingeniera_7">#REF!</definedName>
    <definedName name="ingeniera_8">#REF!</definedName>
    <definedName name="ingeniera_9">#REF!</definedName>
    <definedName name="INODORO_BCO_TAPA">#REF!</definedName>
    <definedName name="INODORO_BCO_TAPA_10">#REF!</definedName>
    <definedName name="INODORO_BCO_TAPA_11">#REF!</definedName>
    <definedName name="INODORO_BCO_TAPA_6">#REF!</definedName>
    <definedName name="INODORO_BCO_TAPA_7">#REF!</definedName>
    <definedName name="INODORO_BCO_TAPA_8">#REF!</definedName>
    <definedName name="INODORO_BCO_TAPA_9">#REF!</definedName>
    <definedName name="INSUMO_1">#REF!</definedName>
    <definedName name="INSUMO_1_10">#REF!</definedName>
    <definedName name="INSUMO_1_11">#REF!</definedName>
    <definedName name="INSUMO_1_6">#REF!</definedName>
    <definedName name="INSUMO_1_7">#REF!</definedName>
    <definedName name="INSUMO_1_8">#REF!</definedName>
    <definedName name="INSUMO_1_9">#REF!</definedName>
    <definedName name="INTERRUPTOR_3w">#REF!</definedName>
    <definedName name="INTERRUPTOR_3w_10">#REF!</definedName>
    <definedName name="INTERRUPTOR_3w_11">#REF!</definedName>
    <definedName name="INTERRUPTOR_3w_6">#REF!</definedName>
    <definedName name="INTERRUPTOR_3w_7">#REF!</definedName>
    <definedName name="INTERRUPTOR_3w_8">#REF!</definedName>
    <definedName name="INTERRUPTOR_3w_9">#REF!</definedName>
    <definedName name="INTERRUPTOR_4w">#REF!</definedName>
    <definedName name="INTERRUPTOR_4w_10">#REF!</definedName>
    <definedName name="INTERRUPTOR_4w_11">#REF!</definedName>
    <definedName name="INTERRUPTOR_4w_6">#REF!</definedName>
    <definedName name="INTERRUPTOR_4w_7">#REF!</definedName>
    <definedName name="INTERRUPTOR_4w_8">#REF!</definedName>
    <definedName name="INTERRUPTOR_4w_9">#REF!</definedName>
    <definedName name="INTERRUPTOR_DOBLE">#REF!</definedName>
    <definedName name="INTERRUPTOR_DOBLE_10">#REF!</definedName>
    <definedName name="INTERRUPTOR_DOBLE_11">#REF!</definedName>
    <definedName name="INTERRUPTOR_DOBLE_6">#REF!</definedName>
    <definedName name="INTERRUPTOR_DOBLE_7">#REF!</definedName>
    <definedName name="INTERRUPTOR_DOBLE_8">#REF!</definedName>
    <definedName name="INTERRUPTOR_DOBLE_9">#REF!</definedName>
    <definedName name="INTERRUPTOR_SENC">#REF!</definedName>
    <definedName name="INTERRUPTOR_SENC_10">#REF!</definedName>
    <definedName name="INTERRUPTOR_SENC_11">#REF!</definedName>
    <definedName name="INTERRUPTOR_SENC_6">#REF!</definedName>
    <definedName name="INTERRUPTOR_SENC_7">#REF!</definedName>
    <definedName name="INTERRUPTOR_SENC_8">#REF!</definedName>
    <definedName name="INTERRUPTOR_SENC_9">#REF!</definedName>
    <definedName name="J" localSheetId="0">#REF!</definedName>
    <definedName name="J">#REF!</definedName>
    <definedName name="JOEL" localSheetId="0">#REF!</definedName>
    <definedName name="JOEL">#REF!</definedName>
    <definedName name="JUNTA_CERA_INODORO">#REF!</definedName>
    <definedName name="JUNTA_CERA_INODORO_10">#REF!</definedName>
    <definedName name="JUNTA_CERA_INODORO_11">#REF!</definedName>
    <definedName name="JUNTA_CERA_INODORO_6">#REF!</definedName>
    <definedName name="JUNTA_CERA_INODORO_7">#REF!</definedName>
    <definedName name="JUNTA_CERA_INODORO_8">#REF!</definedName>
    <definedName name="JUNTA_CERA_INODORO_9">#REF!</definedName>
    <definedName name="JUNTA_DRESSER_12">#REF!</definedName>
    <definedName name="JUNTA_DRESSER_12_10">#REF!</definedName>
    <definedName name="JUNTA_DRESSER_12_11">#REF!</definedName>
    <definedName name="JUNTA_DRESSER_12_6">#REF!</definedName>
    <definedName name="JUNTA_DRESSER_12_7">#REF!</definedName>
    <definedName name="JUNTA_DRESSER_12_8">#REF!</definedName>
    <definedName name="JUNTA_DRESSER_12_9">#REF!</definedName>
    <definedName name="JUNTA_DRESSER_16">#REF!</definedName>
    <definedName name="JUNTA_DRESSER_16_10">#REF!</definedName>
    <definedName name="JUNTA_DRESSER_16_11">#REF!</definedName>
    <definedName name="JUNTA_DRESSER_16_6">#REF!</definedName>
    <definedName name="JUNTA_DRESSER_16_7">#REF!</definedName>
    <definedName name="JUNTA_DRESSER_16_8">#REF!</definedName>
    <definedName name="JUNTA_DRESSER_16_9">#REF!</definedName>
    <definedName name="JUNTA_DRESSER_2">#REF!</definedName>
    <definedName name="JUNTA_DRESSER_2_10">#REF!</definedName>
    <definedName name="JUNTA_DRESSER_2_11">#REF!</definedName>
    <definedName name="JUNTA_DRESSER_2_6">#REF!</definedName>
    <definedName name="JUNTA_DRESSER_2_7">#REF!</definedName>
    <definedName name="JUNTA_DRESSER_2_8">#REF!</definedName>
    <definedName name="JUNTA_DRESSER_2_9">#REF!</definedName>
    <definedName name="JUNTA_DRESSER_3">#REF!</definedName>
    <definedName name="JUNTA_DRESSER_3_10">#REF!</definedName>
    <definedName name="JUNTA_DRESSER_3_11">#REF!</definedName>
    <definedName name="JUNTA_DRESSER_3_6">#REF!</definedName>
    <definedName name="JUNTA_DRESSER_3_7">#REF!</definedName>
    <definedName name="JUNTA_DRESSER_3_8">#REF!</definedName>
    <definedName name="JUNTA_DRESSER_3_9">#REF!</definedName>
    <definedName name="JUNTA_DRESSER_4">#REF!</definedName>
    <definedName name="JUNTA_DRESSER_4_10">#REF!</definedName>
    <definedName name="JUNTA_DRESSER_4_11">#REF!</definedName>
    <definedName name="JUNTA_DRESSER_4_6">#REF!</definedName>
    <definedName name="JUNTA_DRESSER_4_7">#REF!</definedName>
    <definedName name="JUNTA_DRESSER_4_8">#REF!</definedName>
    <definedName name="JUNTA_DRESSER_4_9">#REF!</definedName>
    <definedName name="JUNTA_DRESSER_6">#REF!</definedName>
    <definedName name="JUNTA_DRESSER_6_10">#REF!</definedName>
    <definedName name="JUNTA_DRESSER_6_11">#REF!</definedName>
    <definedName name="JUNTA_DRESSER_6_6">#REF!</definedName>
    <definedName name="JUNTA_DRESSER_6_7">#REF!</definedName>
    <definedName name="JUNTA_DRESSER_6_8">#REF!</definedName>
    <definedName name="JUNTA_DRESSER_6_9">#REF!</definedName>
    <definedName name="JUNTA_DRESSER_8">#REF!</definedName>
    <definedName name="JUNTA_DRESSER_8_10">#REF!</definedName>
    <definedName name="JUNTA_DRESSER_8_11">#REF!</definedName>
    <definedName name="JUNTA_DRESSER_8_6">#REF!</definedName>
    <definedName name="JUNTA_DRESSER_8_7">#REF!</definedName>
    <definedName name="JUNTA_DRESSER_8_8">#REF!</definedName>
    <definedName name="JUNTA_DRESSER_8_9">#REF!</definedName>
    <definedName name="JUNTA_WATER_STOP_9">#REF!</definedName>
    <definedName name="JUNTA_WATER_STOP_9_10">#REF!</definedName>
    <definedName name="JUNTA_WATER_STOP_9_11">#REF!</definedName>
    <definedName name="JUNTA_WATER_STOP_9_6">#REF!</definedName>
    <definedName name="JUNTA_WATER_STOP_9_7">#REF!</definedName>
    <definedName name="JUNTA_WATER_STOP_9_8">#REF!</definedName>
    <definedName name="JUNTA_WATER_STOP_9_9">#REF!</definedName>
    <definedName name="k" localSheetId="0">[4]M.O.!#REF!</definedName>
    <definedName name="k">[4]M.O.!#REF!</definedName>
    <definedName name="L_1" localSheetId="0">#REF!</definedName>
    <definedName name="L_1">#REF!</definedName>
    <definedName name="L_2">#REF!</definedName>
    <definedName name="L_5">#REF!</definedName>
    <definedName name="LADRILLOS_4x8x2">#REF!</definedName>
    <definedName name="LADRILLOS_4x8x2_10">#REF!</definedName>
    <definedName name="LADRILLOS_4x8x2_11">#REF!</definedName>
    <definedName name="LADRILLOS_4x8x2_6">#REF!</definedName>
    <definedName name="LADRILLOS_4x8x2_7">#REF!</definedName>
    <definedName name="LADRILLOS_4x8x2_8">#REF!</definedName>
    <definedName name="LADRILLOS_4x8x2_9">#REF!</definedName>
    <definedName name="LAMPARA_FLUORESC_2x4">#REF!</definedName>
    <definedName name="LAMPARA_FLUORESC_2x4_10">#REF!</definedName>
    <definedName name="LAMPARA_FLUORESC_2x4_11">#REF!</definedName>
    <definedName name="LAMPARA_FLUORESC_2x4_6">#REF!</definedName>
    <definedName name="LAMPARA_FLUORESC_2x4_7">#REF!</definedName>
    <definedName name="LAMPARA_FLUORESC_2x4_8">#REF!</definedName>
    <definedName name="LAMPARA_FLUORESC_2x4_9">#REF!</definedName>
    <definedName name="LAMPARAS_DE_1500W_220V">[7]INSU!$B$41</definedName>
    <definedName name="LAQUEAR_MADERA">#REF!</definedName>
    <definedName name="LAQUEAR_MADERA_10">#REF!</definedName>
    <definedName name="LAQUEAR_MADERA_11">#REF!</definedName>
    <definedName name="LAQUEAR_MADERA_6">#REF!</definedName>
    <definedName name="LAQUEAR_MADERA_7">#REF!</definedName>
    <definedName name="LAQUEAR_MADERA_8">#REF!</definedName>
    <definedName name="LAQUEAR_MADERA_9">#REF!</definedName>
    <definedName name="LAVADERO_DOBLE" localSheetId="0">#REF!</definedName>
    <definedName name="LAVADERO_DOBLE">#REF!</definedName>
    <definedName name="LAVADERO_DOBLE_10" localSheetId="0">#REF!</definedName>
    <definedName name="LAVADERO_DOBLE_10">#REF!</definedName>
    <definedName name="LAVADERO_DOBLE_11" localSheetId="0">#REF!</definedName>
    <definedName name="LAVADERO_DOBLE_11">#REF!</definedName>
    <definedName name="LAVADERO_DOBLE_6">#REF!</definedName>
    <definedName name="LAVADERO_DOBLE_7" localSheetId="0">#REF!</definedName>
    <definedName name="LAVADERO_DOBLE_7">#REF!</definedName>
    <definedName name="LAVADERO_DOBLE_8" localSheetId="0">#REF!</definedName>
    <definedName name="LAVADERO_DOBLE_8">#REF!</definedName>
    <definedName name="LAVADERO_DOBLE_9" localSheetId="0">#REF!</definedName>
    <definedName name="LAVADERO_DOBLE_9">#REF!</definedName>
    <definedName name="LAVADERO_GRANITO_SENCILLO">#REF!</definedName>
    <definedName name="LAVADERO_GRANITO_SENCILLO_10">#REF!</definedName>
    <definedName name="LAVADERO_GRANITO_SENCILLO_11">#REF!</definedName>
    <definedName name="LAVADERO_GRANITO_SENCILLO_6">#REF!</definedName>
    <definedName name="LAVADERO_GRANITO_SENCILLO_7">#REF!</definedName>
    <definedName name="LAVADERO_GRANITO_SENCILLO_8">#REF!</definedName>
    <definedName name="LAVADERO_GRANITO_SENCILLO_9">#REF!</definedName>
    <definedName name="LAVAMANO_19x17_BCO">#REF!</definedName>
    <definedName name="LAVAMANO_19x17_BCO_10">#REF!</definedName>
    <definedName name="LAVAMANO_19x17_BCO_11">#REF!</definedName>
    <definedName name="LAVAMANO_19x17_BCO_6">#REF!</definedName>
    <definedName name="LAVAMANO_19x17_BCO_7">#REF!</definedName>
    <definedName name="LAVAMANO_19x17_BCO_8">#REF!</definedName>
    <definedName name="LAVAMANO_19x17_BCO_9">#REF!</definedName>
    <definedName name="Ligadora2fdas">#REF!</definedName>
    <definedName name="Ligadora2fdas_10">#REF!</definedName>
    <definedName name="Ligadora2fdas_11">#REF!</definedName>
    <definedName name="Ligadora2fdas_6">#REF!</definedName>
    <definedName name="Ligadora2fdas_7">#REF!</definedName>
    <definedName name="Ligadora2fdas_8">#REF!</definedName>
    <definedName name="Ligadora2fdas_9">#REF!</definedName>
    <definedName name="LINEA_DE_CONDUC">#N/A</definedName>
    <definedName name="LINEA_DE_CONDUC_6">NA()</definedName>
    <definedName name="LLAVE_ANG_38">#REF!</definedName>
    <definedName name="LLAVE_ANG_38_10">#REF!</definedName>
    <definedName name="LLAVE_ANG_38_11">#REF!</definedName>
    <definedName name="LLAVE_ANG_38_6">#REF!</definedName>
    <definedName name="LLAVE_ANG_38_7">#REF!</definedName>
    <definedName name="LLAVE_ANG_38_8">#REF!</definedName>
    <definedName name="LLAVE_ANG_38_9">#REF!</definedName>
    <definedName name="LLAVE_CHORRO">#REF!</definedName>
    <definedName name="LLAVE_CHORRO_10">#REF!</definedName>
    <definedName name="LLAVE_CHORRO_11">#REF!</definedName>
    <definedName name="LLAVE_CHORRO_6">#REF!</definedName>
    <definedName name="LLAVE_CHORRO_7">#REF!</definedName>
    <definedName name="LLAVE_CHORRO_8">#REF!</definedName>
    <definedName name="LLAVE_CHORRO_9">#REF!</definedName>
    <definedName name="LLAVE_EMPOTRAR_CROMO_12">#REF!</definedName>
    <definedName name="LLAVE_EMPOTRAR_CROMO_12_10">#REF!</definedName>
    <definedName name="LLAVE_EMPOTRAR_CROMO_12_11">#REF!</definedName>
    <definedName name="LLAVE_EMPOTRAR_CROMO_12_6">#REF!</definedName>
    <definedName name="LLAVE_EMPOTRAR_CROMO_12_7">#REF!</definedName>
    <definedName name="LLAVE_EMPOTRAR_CROMO_12_8">#REF!</definedName>
    <definedName name="LLAVE_EMPOTRAR_CROMO_12_9">#REF!</definedName>
    <definedName name="LLAVE_PASO_1" localSheetId="0">#REF!</definedName>
    <definedName name="LLAVE_PASO_1">#REF!</definedName>
    <definedName name="LLAVE_PASO_1_10" localSheetId="0">#REF!</definedName>
    <definedName name="LLAVE_PASO_1_10">#REF!</definedName>
    <definedName name="LLAVE_PASO_1_11" localSheetId="0">#REF!</definedName>
    <definedName name="LLAVE_PASO_1_11">#REF!</definedName>
    <definedName name="LLAVE_PASO_1_6">#REF!</definedName>
    <definedName name="LLAVE_PASO_1_7" localSheetId="0">#REF!</definedName>
    <definedName name="LLAVE_PASO_1_7">#REF!</definedName>
    <definedName name="LLAVE_PASO_1_8" localSheetId="0">#REF!</definedName>
    <definedName name="LLAVE_PASO_1_8">#REF!</definedName>
    <definedName name="LLAVE_PASO_1_9" localSheetId="0">#REF!</definedName>
    <definedName name="LLAVE_PASO_1_9">#REF!</definedName>
    <definedName name="LLAVE_PASO_34" localSheetId="0">#REF!</definedName>
    <definedName name="LLAVE_PASO_34">#REF!</definedName>
    <definedName name="LLAVE_PASO_34_10" localSheetId="0">#REF!</definedName>
    <definedName name="LLAVE_PASO_34_10">#REF!</definedName>
    <definedName name="LLAVE_PASO_34_11" localSheetId="0">#REF!</definedName>
    <definedName name="LLAVE_PASO_34_11">#REF!</definedName>
    <definedName name="LLAVE_PASO_34_6">#REF!</definedName>
    <definedName name="LLAVE_PASO_34_7" localSheetId="0">#REF!</definedName>
    <definedName name="LLAVE_PASO_34_7">#REF!</definedName>
    <definedName name="LLAVE_PASO_34_8" localSheetId="0">#REF!</definedName>
    <definedName name="LLAVE_PASO_34_8">#REF!</definedName>
    <definedName name="LLAVE_PASO_34_9" localSheetId="0">#REF!</definedName>
    <definedName name="LLAVE_PASO_34_9">#REF!</definedName>
    <definedName name="LLAVE_SENCILLA">#REF!</definedName>
    <definedName name="LLAVE_SENCILLA_10">#REF!</definedName>
    <definedName name="LLAVE_SENCILLA_11">#REF!</definedName>
    <definedName name="LLAVE_SENCILLA_6">#REF!</definedName>
    <definedName name="LLAVE_SENCILLA_7">#REF!</definedName>
    <definedName name="LLAVE_SENCILLA_8">#REF!</definedName>
    <definedName name="LLAVE_SENCILLA_9">#REF!</definedName>
    <definedName name="LLAVIN_PUERTA" localSheetId="0">#REF!</definedName>
    <definedName name="LLAVIN_PUERTA">#REF!</definedName>
    <definedName name="LLAVIN_PUERTA_10" localSheetId="0">#REF!</definedName>
    <definedName name="LLAVIN_PUERTA_10">#REF!</definedName>
    <definedName name="LLAVIN_PUERTA_11" localSheetId="0">#REF!</definedName>
    <definedName name="LLAVIN_PUERTA_11">#REF!</definedName>
    <definedName name="LLAVIN_PUERTA_6">#REF!</definedName>
    <definedName name="LLAVIN_PUERTA_7" localSheetId="0">#REF!</definedName>
    <definedName name="LLAVIN_PUERTA_7">#REF!</definedName>
    <definedName name="LLAVIN_PUERTA_8" localSheetId="0">#REF!</definedName>
    <definedName name="LLAVIN_PUERTA_8">#REF!</definedName>
    <definedName name="LLAVIN_PUERTA_9" localSheetId="0">#REF!</definedName>
    <definedName name="LLAVIN_PUERTA_9">#REF!</definedName>
    <definedName name="LLENADO_BLOQUES_20">#REF!</definedName>
    <definedName name="LLENADO_BLOQUES_20_10">#REF!</definedName>
    <definedName name="LLENADO_BLOQUES_20_11">#REF!</definedName>
    <definedName name="LLENADO_BLOQUES_20_6">#REF!</definedName>
    <definedName name="LLENADO_BLOQUES_20_7">#REF!</definedName>
    <definedName name="LLENADO_BLOQUES_20_8">#REF!</definedName>
    <definedName name="LLENADO_BLOQUES_20_9">#REF!</definedName>
    <definedName name="LLENADO_BLOQUES_40">#REF!</definedName>
    <definedName name="LLENADO_BLOQUES_40_10">#REF!</definedName>
    <definedName name="LLENADO_BLOQUES_40_11">#REF!</definedName>
    <definedName name="LLENADO_BLOQUES_40_6">#REF!</definedName>
    <definedName name="LLENADO_BLOQUES_40_7">#REF!</definedName>
    <definedName name="LLENADO_BLOQUES_40_8">#REF!</definedName>
    <definedName name="LLENADO_BLOQUES_40_9">#REF!</definedName>
    <definedName name="LLENADO_BLOQUES_60">#REF!</definedName>
    <definedName name="LLENADO_BLOQUES_60_10">#REF!</definedName>
    <definedName name="LLENADO_BLOQUES_60_11">#REF!</definedName>
    <definedName name="LLENADO_BLOQUES_60_6">#REF!</definedName>
    <definedName name="LLENADO_BLOQUES_60_7">#REF!</definedName>
    <definedName name="LLENADO_BLOQUES_60_8">#REF!</definedName>
    <definedName name="LLENADO_BLOQUES_60_9">#REF!</definedName>
    <definedName name="LLENADO_BLOQUES_80">#REF!</definedName>
    <definedName name="LLENADO_BLOQUES_80_10">#REF!</definedName>
    <definedName name="LLENADO_BLOQUES_80_11">#REF!</definedName>
    <definedName name="LLENADO_BLOQUES_80_6">#REF!</definedName>
    <definedName name="LLENADO_BLOQUES_80_7">#REF!</definedName>
    <definedName name="LLENADO_BLOQUES_80_8">#REF!</definedName>
    <definedName name="LLENADO_BLOQUES_80_9">#REF!</definedName>
    <definedName name="LOSA12" localSheetId="0">#REF!</definedName>
    <definedName name="LOSA12">#REF!</definedName>
    <definedName name="LOSA12_6">#REF!</definedName>
    <definedName name="LOSA20" localSheetId="0">#REF!</definedName>
    <definedName name="LOSA20">#REF!</definedName>
    <definedName name="LOSA20_6">#REF!</definedName>
    <definedName name="LOSA30" localSheetId="0">#REF!</definedName>
    <definedName name="LOSA30">#REF!</definedName>
    <definedName name="LOSA30_6">#REF!</definedName>
    <definedName name="MA">[4]M.O.!$C$10</definedName>
    <definedName name="MA_10">#REF!</definedName>
    <definedName name="MA_11">#REF!</definedName>
    <definedName name="MA_6">#REF!</definedName>
    <definedName name="MA_7">#REF!</definedName>
    <definedName name="MA_8">#REF!</definedName>
    <definedName name="MA_9">#REF!</definedName>
    <definedName name="MACHETE">#REF!</definedName>
    <definedName name="MACHETE_10">#REF!</definedName>
    <definedName name="MACHETE_11">#REF!</definedName>
    <definedName name="MACHETE_6">#REF!</definedName>
    <definedName name="MACHETE_7">#REF!</definedName>
    <definedName name="MACHETE_8">#REF!</definedName>
    <definedName name="MACHETE_9">#REF!</definedName>
    <definedName name="MACO">#REF!</definedName>
    <definedName name="MACO_10">#REF!</definedName>
    <definedName name="MACO_11">#REF!</definedName>
    <definedName name="MACO_6">#REF!</definedName>
    <definedName name="MACO_7">#REF!</definedName>
    <definedName name="MACO_8">#REF!</definedName>
    <definedName name="MACO_9">#REF!</definedName>
    <definedName name="Madera_P2">#REF!</definedName>
    <definedName name="Madera_P2_10">#REF!</definedName>
    <definedName name="Madera_P2_11">#REF!</definedName>
    <definedName name="Madera_P2_5">#REF!</definedName>
    <definedName name="Madera_P2_6">#REF!</definedName>
    <definedName name="Madera_P2_7">#REF!</definedName>
    <definedName name="Madera_P2_8">#REF!</definedName>
    <definedName name="Madera_P2_9">#REF!</definedName>
    <definedName name="maderabrutapino" localSheetId="0">#REF!</definedName>
    <definedName name="maderabrutapino">#REF!</definedName>
    <definedName name="maderabrutapino_8" localSheetId="0">#REF!</definedName>
    <definedName name="maderabrutapino_8">#REF!</definedName>
    <definedName name="Maestro">#REF!</definedName>
    <definedName name="Maestro_10">#REF!</definedName>
    <definedName name="Maestro_11">#REF!</definedName>
    <definedName name="Maestro_6">#REF!</definedName>
    <definedName name="Maestro_7">#REF!</definedName>
    <definedName name="Maestro_8">#REF!</definedName>
    <definedName name="Maestro_9">#REF!</definedName>
    <definedName name="MAESTROCARP" localSheetId="0">[5]INS!#REF!</definedName>
    <definedName name="MAESTROCARP">[5]INS!#REF!</definedName>
    <definedName name="MAESTROCARP_6">#REF!</definedName>
    <definedName name="MAESTROCARP_8">#REF!</definedName>
    <definedName name="MALLA_ABRAZ_1_12">#REF!</definedName>
    <definedName name="MALLA_ABRAZ_1_12_10">#REF!</definedName>
    <definedName name="MALLA_ABRAZ_1_12_11">#REF!</definedName>
    <definedName name="MALLA_ABRAZ_1_12_6">#REF!</definedName>
    <definedName name="MALLA_ABRAZ_1_12_7">#REF!</definedName>
    <definedName name="MALLA_ABRAZ_1_12_8">#REF!</definedName>
    <definedName name="MALLA_ABRAZ_1_12_9">#REF!</definedName>
    <definedName name="MALLA_AL_GALVANIZADO" localSheetId="0">#REF!</definedName>
    <definedName name="MALLA_AL_GALVANIZADO">#REF!</definedName>
    <definedName name="MALLA_AL_GALVANIZADO_10" localSheetId="0">#REF!</definedName>
    <definedName name="MALLA_AL_GALVANIZADO_10">#REF!</definedName>
    <definedName name="MALLA_AL_GALVANIZADO_11" localSheetId="0">#REF!</definedName>
    <definedName name="MALLA_AL_GALVANIZADO_11">#REF!</definedName>
    <definedName name="MALLA_AL_GALVANIZADO_6">#REF!</definedName>
    <definedName name="MALLA_AL_GALVANIZADO_7" localSheetId="0">#REF!</definedName>
    <definedName name="MALLA_AL_GALVANIZADO_7">#REF!</definedName>
    <definedName name="MALLA_AL_GALVANIZADO_8" localSheetId="0">#REF!</definedName>
    <definedName name="MALLA_AL_GALVANIZADO_8">#REF!</definedName>
    <definedName name="MALLA_AL_GALVANIZADO_9" localSheetId="0">#REF!</definedName>
    <definedName name="MALLA_AL_GALVANIZADO_9">#REF!</definedName>
    <definedName name="MALLA_AL_PUAS">#REF!</definedName>
    <definedName name="MALLA_AL_PUAS_10">#REF!</definedName>
    <definedName name="MALLA_AL_PUAS_11">#REF!</definedName>
    <definedName name="MALLA_AL_PUAS_6">#REF!</definedName>
    <definedName name="MALLA_AL_PUAS_7">#REF!</definedName>
    <definedName name="MALLA_AL_PUAS_8">#REF!</definedName>
    <definedName name="MALLA_AL_PUAS_9">#REF!</definedName>
    <definedName name="MALLA_BARRA_TENZORA">#REF!</definedName>
    <definedName name="MALLA_BARRA_TENZORA_10">#REF!</definedName>
    <definedName name="MALLA_BARRA_TENZORA_11">#REF!</definedName>
    <definedName name="MALLA_BARRA_TENZORA_6">#REF!</definedName>
    <definedName name="MALLA_BARRA_TENZORA_7">#REF!</definedName>
    <definedName name="MALLA_BARRA_TENZORA_8">#REF!</definedName>
    <definedName name="MALLA_BARRA_TENZORA_9">#REF!</definedName>
    <definedName name="MALLA_BOTE">#REF!</definedName>
    <definedName name="MALLA_BOTE_10">#REF!</definedName>
    <definedName name="MALLA_BOTE_11">#REF!</definedName>
    <definedName name="MALLA_BOTE_6">#REF!</definedName>
    <definedName name="MALLA_BOTE_7">#REF!</definedName>
    <definedName name="MALLA_BOTE_8">#REF!</definedName>
    <definedName name="MALLA_BOTE_9">#REF!</definedName>
    <definedName name="MALLA_CARP_COLS">#REF!</definedName>
    <definedName name="MALLA_CARP_COLS_10">#REF!</definedName>
    <definedName name="MALLA_CARP_COLS_11">#REF!</definedName>
    <definedName name="MALLA_CARP_COLS_6">#REF!</definedName>
    <definedName name="MALLA_CARP_COLS_7">#REF!</definedName>
    <definedName name="MALLA_CARP_COLS_8">#REF!</definedName>
    <definedName name="MALLA_CARP_COLS_9">#REF!</definedName>
    <definedName name="MALLA_CICLONICA_6">#REF!</definedName>
    <definedName name="MALLA_CICLONICA_6_10">#REF!</definedName>
    <definedName name="MALLA_CICLONICA_6_11">#REF!</definedName>
    <definedName name="MALLA_CICLONICA_6_6">#REF!</definedName>
    <definedName name="MALLA_CICLONICA_6_7">#REF!</definedName>
    <definedName name="MALLA_CICLONICA_6_8">#REF!</definedName>
    <definedName name="MALLA_CICLONICA_6_9">#REF!</definedName>
    <definedName name="MALLA_COLOC_6">#REF!</definedName>
    <definedName name="MALLA_COLOC_6_10">#REF!</definedName>
    <definedName name="MALLA_COLOC_6_11">#REF!</definedName>
    <definedName name="MALLA_COLOC_6_6">#REF!</definedName>
    <definedName name="MALLA_COLOC_6_7">#REF!</definedName>
    <definedName name="MALLA_COLOC_6_8">#REF!</definedName>
    <definedName name="MALLA_COLOC_6_9">#REF!</definedName>
    <definedName name="MALLA_COPAFINAL_1_12">#REF!</definedName>
    <definedName name="MALLA_COPAFINAL_1_12_10">#REF!</definedName>
    <definedName name="MALLA_COPAFINAL_1_12_11">#REF!</definedName>
    <definedName name="MALLA_COPAFINAL_1_12_6">#REF!</definedName>
    <definedName name="MALLA_COPAFINAL_1_12_7">#REF!</definedName>
    <definedName name="MALLA_COPAFINAL_1_12_8">#REF!</definedName>
    <definedName name="MALLA_COPAFINAL_1_12_9">#REF!</definedName>
    <definedName name="MALLA_COPAFINAL_2">#REF!</definedName>
    <definedName name="MALLA_COPAFINAL_2_10">#REF!</definedName>
    <definedName name="MALLA_COPAFINAL_2_11">#REF!</definedName>
    <definedName name="MALLA_COPAFINAL_2_6">#REF!</definedName>
    <definedName name="MALLA_COPAFINAL_2_7">#REF!</definedName>
    <definedName name="MALLA_COPAFINAL_2_8">#REF!</definedName>
    <definedName name="MALLA_COPAFINAL_2_9">#REF!</definedName>
    <definedName name="MALLA_CORTE_ABR">#REF!</definedName>
    <definedName name="MALLA_CORTE_ABR_10">#REF!</definedName>
    <definedName name="MALLA_CORTE_ABR_11">#REF!</definedName>
    <definedName name="MALLA_CORTE_ABR_6">#REF!</definedName>
    <definedName name="MALLA_CORTE_ABR_7">#REF!</definedName>
    <definedName name="MALLA_CORTE_ABR_8">#REF!</definedName>
    <definedName name="MALLA_CORTE_ABR_9">#REF!</definedName>
    <definedName name="Malla_Electrosoldada_10x10">#REF!</definedName>
    <definedName name="Malla_Electrosoldada_10x10_10">#REF!</definedName>
    <definedName name="Malla_Electrosoldada_10x10_11">#REF!</definedName>
    <definedName name="Malla_Electrosoldada_10x10_6">#REF!</definedName>
    <definedName name="Malla_Electrosoldada_10x10_7">#REF!</definedName>
    <definedName name="Malla_Electrosoldada_10x10_8">#REF!</definedName>
    <definedName name="Malla_Electrosoldada_10x10_9">#REF!</definedName>
    <definedName name="MALLA_PALOMETA_DOBLE_1_12">#REF!</definedName>
    <definedName name="MALLA_PALOMETA_DOBLE_1_12_10">#REF!</definedName>
    <definedName name="MALLA_PALOMETA_DOBLE_1_12_11">#REF!</definedName>
    <definedName name="MALLA_PALOMETA_DOBLE_1_12_6">#REF!</definedName>
    <definedName name="MALLA_PALOMETA_DOBLE_1_12_7">#REF!</definedName>
    <definedName name="MALLA_PALOMETA_DOBLE_1_12_8">#REF!</definedName>
    <definedName name="MALLA_PALOMETA_DOBLE_1_12_9">#REF!</definedName>
    <definedName name="MALLA_RELLENO">#REF!</definedName>
    <definedName name="MALLA_RELLENO_10">#REF!</definedName>
    <definedName name="MALLA_RELLENO_11">#REF!</definedName>
    <definedName name="MALLA_RELLENO_6">#REF!</definedName>
    <definedName name="MALLA_RELLENO_7">#REF!</definedName>
    <definedName name="MALLA_RELLENO_8">#REF!</definedName>
    <definedName name="MALLA_RELLENO_9">#REF!</definedName>
    <definedName name="MALLA_SEGUETA">#REF!</definedName>
    <definedName name="MALLA_SEGUETA_10">#REF!</definedName>
    <definedName name="MALLA_SEGUETA_11">#REF!</definedName>
    <definedName name="MALLA_SEGUETA_6">#REF!</definedName>
    <definedName name="MALLA_SEGUETA_7">#REF!</definedName>
    <definedName name="MALLA_SEGUETA_8">#REF!</definedName>
    <definedName name="MALLA_SEGUETA_9">#REF!</definedName>
    <definedName name="MALLA_TERMINAL_1_14">#REF!</definedName>
    <definedName name="MALLA_TERMINAL_1_14_10">#REF!</definedName>
    <definedName name="MALLA_TERMINAL_1_14_11">#REF!</definedName>
    <definedName name="MALLA_TERMINAL_1_14_6">#REF!</definedName>
    <definedName name="MALLA_TERMINAL_1_14_7">#REF!</definedName>
    <definedName name="MALLA_TERMINAL_1_14_8">#REF!</definedName>
    <definedName name="MALLA_TERMINAL_1_14_9">#REF!</definedName>
    <definedName name="MALLA_TUBOHG_1">#REF!</definedName>
    <definedName name="MALLA_TUBOHG_1_10">#REF!</definedName>
    <definedName name="MALLA_TUBOHG_1_11">#REF!</definedName>
    <definedName name="MALLA_TUBOHG_1_12">#REF!</definedName>
    <definedName name="MALLA_TUBOHG_1_12_10">#REF!</definedName>
    <definedName name="MALLA_TUBOHG_1_12_11">#REF!</definedName>
    <definedName name="MALLA_TUBOHG_1_12_6">#REF!</definedName>
    <definedName name="MALLA_TUBOHG_1_12_7">#REF!</definedName>
    <definedName name="MALLA_TUBOHG_1_12_8">#REF!</definedName>
    <definedName name="MALLA_TUBOHG_1_12_9">#REF!</definedName>
    <definedName name="MALLA_TUBOHG_1_14">#REF!</definedName>
    <definedName name="MALLA_TUBOHG_1_14_10">#REF!</definedName>
    <definedName name="MALLA_TUBOHG_1_14_11">#REF!</definedName>
    <definedName name="MALLA_TUBOHG_1_14_6">#REF!</definedName>
    <definedName name="MALLA_TUBOHG_1_14_7">#REF!</definedName>
    <definedName name="MALLA_TUBOHG_1_14_8">#REF!</definedName>
    <definedName name="MALLA_TUBOHG_1_14_9">#REF!</definedName>
    <definedName name="MALLA_TUBOHG_1_6">#REF!</definedName>
    <definedName name="MALLA_TUBOHG_1_7">#REF!</definedName>
    <definedName name="MALLA_TUBOHG_1_8">#REF!</definedName>
    <definedName name="MALLA_TUBOHG_1_9">#REF!</definedName>
    <definedName name="MALLA_ZABALETA">#REF!</definedName>
    <definedName name="MALLA_ZABALETA_10">#REF!</definedName>
    <definedName name="MALLA_ZABALETA_11">#REF!</definedName>
    <definedName name="MALLA_ZABALETA_6">#REF!</definedName>
    <definedName name="MALLA_ZABALETA_7">#REF!</definedName>
    <definedName name="MALLA_ZABALETA_8">#REF!</definedName>
    <definedName name="MALLA_ZABALETA_9">#REF!</definedName>
    <definedName name="MARCO_PUERTA_PINO" localSheetId="0">#REF!</definedName>
    <definedName name="MARCO_PUERTA_PINO">#REF!</definedName>
    <definedName name="MARCO_PUERTA_PINO_10" localSheetId="0">#REF!</definedName>
    <definedName name="MARCO_PUERTA_PINO_10">#REF!</definedName>
    <definedName name="MARCO_PUERTA_PINO_11" localSheetId="0">#REF!</definedName>
    <definedName name="MARCO_PUERTA_PINO_11">#REF!</definedName>
    <definedName name="MARCO_PUERTA_PINO_6">#REF!</definedName>
    <definedName name="MARCO_PUERTA_PINO_7" localSheetId="0">#REF!</definedName>
    <definedName name="MARCO_PUERTA_PINO_7">#REF!</definedName>
    <definedName name="MARCO_PUERTA_PINO_8" localSheetId="0">#REF!</definedName>
    <definedName name="MARCO_PUERTA_PINO_8">#REF!</definedName>
    <definedName name="MARCO_PUERTA_PINO_9" localSheetId="0">#REF!</definedName>
    <definedName name="MARCO_PUERTA_PINO_9">#REF!</definedName>
    <definedName name="MATERIAL_RELLENO">#REF!</definedName>
    <definedName name="MATERIAL_RELLENO_10">#REF!</definedName>
    <definedName name="MATERIAL_RELLENO_11">#REF!</definedName>
    <definedName name="MATERIAL_RELLENO_6">#REF!</definedName>
    <definedName name="MATERIAL_RELLENO_7">#REF!</definedName>
    <definedName name="MATERIAL_RELLENO_8">#REF!</definedName>
    <definedName name="MATERIAL_RELLENO_9">#REF!</definedName>
    <definedName name="MBA" localSheetId="0">#REF!</definedName>
    <definedName name="MBA">#REF!</definedName>
    <definedName name="MBA_10" localSheetId="0">#REF!</definedName>
    <definedName name="MBA_10">#REF!</definedName>
    <definedName name="MBA_11" localSheetId="0">#REF!</definedName>
    <definedName name="MBA_11">#REF!</definedName>
    <definedName name="MBA_6">#REF!</definedName>
    <definedName name="MBA_7" localSheetId="0">#REF!</definedName>
    <definedName name="MBA_7">#REF!</definedName>
    <definedName name="MBA_8" localSheetId="0">#REF!</definedName>
    <definedName name="MBA_8">#REF!</definedName>
    <definedName name="MBA_9" localSheetId="0">#REF!</definedName>
    <definedName name="MBA_9">#REF!</definedName>
    <definedName name="MEXCLADORA_LAVAMANOS">#REF!</definedName>
    <definedName name="MEXCLADORA_LAVAMANOS_10">#REF!</definedName>
    <definedName name="MEXCLADORA_LAVAMANOS_11">#REF!</definedName>
    <definedName name="MEXCLADORA_LAVAMANOS_6">#REF!</definedName>
    <definedName name="MEXCLADORA_LAVAMANOS_7">#REF!</definedName>
    <definedName name="MEXCLADORA_LAVAMANOS_8">#REF!</definedName>
    <definedName name="MEXCLADORA_LAVAMANOS_9">#REF!</definedName>
    <definedName name="MEZCLA_CAL_ARENA_PISOS">#REF!</definedName>
    <definedName name="MEZCLA_CAL_ARENA_PISOS_10">#REF!</definedName>
    <definedName name="MEZCLA_CAL_ARENA_PISOS_11">#REF!</definedName>
    <definedName name="MEZCLA_CAL_ARENA_PISOS_6">#REF!</definedName>
    <definedName name="MEZCLA_CAL_ARENA_PISOS_7">#REF!</definedName>
    <definedName name="MEZCLA_CAL_ARENA_PISOS_8">#REF!</definedName>
    <definedName name="MEZCLA_CAL_ARENA_PISOS_9">#REF!</definedName>
    <definedName name="MezclaAntillana">#REF!</definedName>
    <definedName name="MezclaAntillana_10">#REF!</definedName>
    <definedName name="MezclaAntillana_11">#REF!</definedName>
    <definedName name="MezclaAntillana_6">#REF!</definedName>
    <definedName name="MezclaAntillana_7">#REF!</definedName>
    <definedName name="MezclaAntillana_8">#REF!</definedName>
    <definedName name="MezclaAntillana_9">#REF!</definedName>
    <definedName name="mezclajuntabloque" localSheetId="0">#REF!</definedName>
    <definedName name="mezclajuntabloque">#REF!</definedName>
    <definedName name="mezclajuntabloque_6" localSheetId="0">#REF!</definedName>
    <definedName name="mezclajuntabloque_6">#REF!</definedName>
    <definedName name="mezclajuntabloque_8" localSheetId="0">#REF!</definedName>
    <definedName name="mezclajuntabloque_8">#REF!</definedName>
    <definedName name="mgf" localSheetId="0">#REF!</definedName>
    <definedName name="mgf">#REF!</definedName>
    <definedName name="MM" localSheetId="0">#REF!</definedName>
    <definedName name="MM">#REF!</definedName>
    <definedName name="MO_ACERA_FROTyVIOL">#REF!</definedName>
    <definedName name="MO_ACERA_FROTyVIOL_10">#REF!</definedName>
    <definedName name="MO_ACERA_FROTyVIOL_11">#REF!</definedName>
    <definedName name="MO_ACERA_FROTyVIOL_6">#REF!</definedName>
    <definedName name="MO_ACERA_FROTyVIOL_7">#REF!</definedName>
    <definedName name="MO_ACERA_FROTyVIOL_8">#REF!</definedName>
    <definedName name="MO_ACERA_FROTyVIOL_9">#REF!</definedName>
    <definedName name="MO_CANTOS">#REF!</definedName>
    <definedName name="MO_CANTOS_10">#REF!</definedName>
    <definedName name="MO_CANTOS_11">#REF!</definedName>
    <definedName name="MO_CANTOS_6">#REF!</definedName>
    <definedName name="MO_CANTOS_7">#REF!</definedName>
    <definedName name="MO_CANTOS_8">#REF!</definedName>
    <definedName name="MO_CANTOS_9">#REF!</definedName>
    <definedName name="MO_CARETEO">#REF!</definedName>
    <definedName name="MO_CARETEO_10">#REF!</definedName>
    <definedName name="MO_CARETEO_11">#REF!</definedName>
    <definedName name="MO_CARETEO_6">#REF!</definedName>
    <definedName name="MO_CARETEO_7">#REF!</definedName>
    <definedName name="MO_CARETEO_8">#REF!</definedName>
    <definedName name="MO_CARETEO_9">#REF!</definedName>
    <definedName name="MO_ColAcero_Dintel">#REF!</definedName>
    <definedName name="MO_ColAcero_Dintel_10">#REF!</definedName>
    <definedName name="MO_ColAcero_Dintel_11">#REF!</definedName>
    <definedName name="MO_ColAcero_Dintel_6">#REF!</definedName>
    <definedName name="MO_ColAcero_Dintel_7">#REF!</definedName>
    <definedName name="MO_ColAcero_Dintel_8">#REF!</definedName>
    <definedName name="MO_ColAcero_Dintel_9">#REF!</definedName>
    <definedName name="MO_ColAcero_Escalera">#REF!</definedName>
    <definedName name="MO_ColAcero_Escalera_10">#REF!</definedName>
    <definedName name="MO_ColAcero_Escalera_11">#REF!</definedName>
    <definedName name="MO_ColAcero_Escalera_6">#REF!</definedName>
    <definedName name="MO_ColAcero_Escalera_7">#REF!</definedName>
    <definedName name="MO_ColAcero_Escalera_8">#REF!</definedName>
    <definedName name="MO_ColAcero_Escalera_9">#REF!</definedName>
    <definedName name="MO_ColAcero_G60_QQ">#REF!</definedName>
    <definedName name="MO_ColAcero_G60_QQ_10">#REF!</definedName>
    <definedName name="MO_ColAcero_G60_QQ_11">#REF!</definedName>
    <definedName name="MO_ColAcero_G60_QQ_6">#REF!</definedName>
    <definedName name="MO_ColAcero_G60_QQ_7">#REF!</definedName>
    <definedName name="MO_ColAcero_G60_QQ_8">#REF!</definedName>
    <definedName name="MO_ColAcero_G60_QQ_9">#REF!</definedName>
    <definedName name="MO_ColAcero_Malla">#REF!</definedName>
    <definedName name="MO_ColAcero_Malla_10">#REF!</definedName>
    <definedName name="MO_ColAcero_Malla_11">#REF!</definedName>
    <definedName name="MO_ColAcero_Malla_6">#REF!</definedName>
    <definedName name="MO_ColAcero_Malla_7">#REF!</definedName>
    <definedName name="MO_ColAcero_Malla_8">#REF!</definedName>
    <definedName name="MO_ColAcero_Malla_9">#REF!</definedName>
    <definedName name="MO_ColAcero_QQ">#REF!</definedName>
    <definedName name="MO_ColAcero_QQ_10">#REF!</definedName>
    <definedName name="MO_ColAcero_QQ_11">#REF!</definedName>
    <definedName name="MO_ColAcero_QQ_5">#REF!</definedName>
    <definedName name="MO_ColAcero_QQ_6">#REF!</definedName>
    <definedName name="MO_ColAcero_QQ_7">#REF!</definedName>
    <definedName name="MO_ColAcero_QQ_8">#REF!</definedName>
    <definedName name="MO_ColAcero_QQ_9">#REF!</definedName>
    <definedName name="MO_ColAcero_ZapMuros">#REF!</definedName>
    <definedName name="MO_ColAcero_ZapMuros_10">#REF!</definedName>
    <definedName name="MO_ColAcero_ZapMuros_11">#REF!</definedName>
    <definedName name="MO_ColAcero_ZapMuros_6">#REF!</definedName>
    <definedName name="MO_ColAcero_ZapMuros_7">#REF!</definedName>
    <definedName name="MO_ColAcero_ZapMuros_8">#REF!</definedName>
    <definedName name="MO_ColAcero_ZapMuros_9">#REF!</definedName>
    <definedName name="MO_ColAcero14_Piso">#REF!</definedName>
    <definedName name="MO_ColAcero14_Piso_10">#REF!</definedName>
    <definedName name="MO_ColAcero14_Piso_11">#REF!</definedName>
    <definedName name="MO_ColAcero14_Piso_6">#REF!</definedName>
    <definedName name="MO_ColAcero14_Piso_7">#REF!</definedName>
    <definedName name="MO_ColAcero14_Piso_8">#REF!</definedName>
    <definedName name="MO_ColAcero14_Piso_9">#REF!</definedName>
    <definedName name="MO_ColAcero38y12_Cols">#REF!</definedName>
    <definedName name="MO_ColAcero38y12_Cols_10">#REF!</definedName>
    <definedName name="MO_ColAcero38y12_Cols_11">#REF!</definedName>
    <definedName name="MO_ColAcero38y12_Cols_6">#REF!</definedName>
    <definedName name="MO_ColAcero38y12_Cols_7">#REF!</definedName>
    <definedName name="MO_ColAcero38y12_Cols_8">#REF!</definedName>
    <definedName name="MO_ColAcero38y12_Cols_9">#REF!</definedName>
    <definedName name="MO_DEMOLICION_MURO_HA">#REF!</definedName>
    <definedName name="MO_DEMOLICION_MURO_HA_10">#REF!</definedName>
    <definedName name="MO_DEMOLICION_MURO_HA_11">#REF!</definedName>
    <definedName name="MO_DEMOLICION_MURO_HA_6">#REF!</definedName>
    <definedName name="MO_DEMOLICION_MURO_HA_7">#REF!</definedName>
    <definedName name="MO_DEMOLICION_MURO_HA_8">#REF!</definedName>
    <definedName name="MO_DEMOLICION_MURO_HA_9">#REF!</definedName>
    <definedName name="MO_ELEC_BREAKERS">#REF!</definedName>
    <definedName name="MO_ELEC_BREAKERS_10">#REF!</definedName>
    <definedName name="MO_ELEC_BREAKERS_11">#REF!</definedName>
    <definedName name="MO_ELEC_BREAKERS_6">#REF!</definedName>
    <definedName name="MO_ELEC_BREAKERS_7">#REF!</definedName>
    <definedName name="MO_ELEC_BREAKERS_8">#REF!</definedName>
    <definedName name="MO_ELEC_BREAKERS_9">#REF!</definedName>
    <definedName name="MO_ELEC_INTERRUPTOR_3W">#REF!</definedName>
    <definedName name="MO_ELEC_INTERRUPTOR_3W_10">#REF!</definedName>
    <definedName name="MO_ELEC_INTERRUPTOR_3W_11">#REF!</definedName>
    <definedName name="MO_ELEC_INTERRUPTOR_3W_6">#REF!</definedName>
    <definedName name="MO_ELEC_INTERRUPTOR_3W_7">#REF!</definedName>
    <definedName name="MO_ELEC_INTERRUPTOR_3W_8">#REF!</definedName>
    <definedName name="MO_ELEC_INTERRUPTOR_3W_9">#REF!</definedName>
    <definedName name="MO_ELEC_INTERRUPTOR_4W">#REF!</definedName>
    <definedName name="MO_ELEC_INTERRUPTOR_4W_10">#REF!</definedName>
    <definedName name="MO_ELEC_INTERRUPTOR_4W_11">#REF!</definedName>
    <definedName name="MO_ELEC_INTERRUPTOR_4W_6">#REF!</definedName>
    <definedName name="MO_ELEC_INTERRUPTOR_4W_7">#REF!</definedName>
    <definedName name="MO_ELEC_INTERRUPTOR_4W_8">#REF!</definedName>
    <definedName name="MO_ELEC_INTERRUPTOR_4W_9">#REF!</definedName>
    <definedName name="MO_ELEC_INTERRUPTOR_DOB">#REF!</definedName>
    <definedName name="MO_ELEC_INTERRUPTOR_DOB_10">#REF!</definedName>
    <definedName name="MO_ELEC_INTERRUPTOR_DOB_11">#REF!</definedName>
    <definedName name="MO_ELEC_INTERRUPTOR_DOB_6">#REF!</definedName>
    <definedName name="MO_ELEC_INTERRUPTOR_DOB_7">#REF!</definedName>
    <definedName name="MO_ELEC_INTERRUPTOR_DOB_8">#REF!</definedName>
    <definedName name="MO_ELEC_INTERRUPTOR_DOB_9">#REF!</definedName>
    <definedName name="MO_ELEC_INTERRUPTOR_SENC">#REF!</definedName>
    <definedName name="MO_ELEC_INTERRUPTOR_SENC_10">#REF!</definedName>
    <definedName name="MO_ELEC_INTERRUPTOR_SENC_11">#REF!</definedName>
    <definedName name="MO_ELEC_INTERRUPTOR_SENC_6">#REF!</definedName>
    <definedName name="MO_ELEC_INTERRUPTOR_SENC_7">#REF!</definedName>
    <definedName name="MO_ELEC_INTERRUPTOR_SENC_8">#REF!</definedName>
    <definedName name="MO_ELEC_INTERRUPTOR_SENC_9">#REF!</definedName>
    <definedName name="MO_ELEC_INTERRUPTOR_TRIPLE">#REF!</definedName>
    <definedName name="MO_ELEC_INTERRUPTOR_TRIPLE_10">#REF!</definedName>
    <definedName name="MO_ELEC_INTERRUPTOR_TRIPLE_11">#REF!</definedName>
    <definedName name="MO_ELEC_INTERRUPTOR_TRIPLE_6">#REF!</definedName>
    <definedName name="MO_ELEC_INTERRUPTOR_TRIPLE_7">#REF!</definedName>
    <definedName name="MO_ELEC_INTERRUPTOR_TRIPLE_8">#REF!</definedName>
    <definedName name="MO_ELEC_INTERRUPTOR_TRIPLE_9">#REF!</definedName>
    <definedName name="MO_ELEC_LAMPARA_FLUORESCENTE">#REF!</definedName>
    <definedName name="MO_ELEC_LAMPARA_FLUORESCENTE_10">#REF!</definedName>
    <definedName name="MO_ELEC_LAMPARA_FLUORESCENTE_11">#REF!</definedName>
    <definedName name="MO_ELEC_LAMPARA_FLUORESCENTE_6">#REF!</definedName>
    <definedName name="MO_ELEC_LAMPARA_FLUORESCENTE_7">#REF!</definedName>
    <definedName name="MO_ELEC_LAMPARA_FLUORESCENTE_8">#REF!</definedName>
    <definedName name="MO_ELEC_LAMPARA_FLUORESCENTE_9">#REF!</definedName>
    <definedName name="MO_ELEC_LUZ_CENITAL">#REF!</definedName>
    <definedName name="MO_ELEC_LUZ_CENITAL_10">#REF!</definedName>
    <definedName name="MO_ELEC_LUZ_CENITAL_11">#REF!</definedName>
    <definedName name="MO_ELEC_LUZ_CENITAL_6">#REF!</definedName>
    <definedName name="MO_ELEC_LUZ_CENITAL_7">#REF!</definedName>
    <definedName name="MO_ELEC_LUZ_CENITAL_8">#REF!</definedName>
    <definedName name="MO_ELEC_LUZ_CENITAL_9">#REF!</definedName>
    <definedName name="MO_ELEC_PANEL_DIST">#REF!</definedName>
    <definedName name="MO_ELEC_PANEL_DIST_10">#REF!</definedName>
    <definedName name="MO_ELEC_PANEL_DIST_11">#REF!</definedName>
    <definedName name="MO_ELEC_PANEL_DIST_6">#REF!</definedName>
    <definedName name="MO_ELEC_PANEL_DIST_7">#REF!</definedName>
    <definedName name="MO_ELEC_PANEL_DIST_8">#REF!</definedName>
    <definedName name="MO_ELEC_PANEL_DIST_9">#REF!</definedName>
    <definedName name="MO_ELEC_TOMACORRIENTE_110">#REF!</definedName>
    <definedName name="MO_ELEC_TOMACORRIENTE_110_10">#REF!</definedName>
    <definedName name="MO_ELEC_TOMACORRIENTE_110_11">#REF!</definedName>
    <definedName name="MO_ELEC_TOMACORRIENTE_110_6">#REF!</definedName>
    <definedName name="MO_ELEC_TOMACORRIENTE_110_7">#REF!</definedName>
    <definedName name="MO_ELEC_TOMACORRIENTE_110_8">#REF!</definedName>
    <definedName name="MO_ELEC_TOMACORRIENTE_110_9">#REF!</definedName>
    <definedName name="MO_ELEC_TOMACORRIENTE_220">#REF!</definedName>
    <definedName name="MO_ELEC_TOMACORRIENTE_220_10">#REF!</definedName>
    <definedName name="MO_ELEC_TOMACORRIENTE_220_11">#REF!</definedName>
    <definedName name="MO_ELEC_TOMACORRIENTE_220_6">#REF!</definedName>
    <definedName name="MO_ELEC_TOMACORRIENTE_220_7">#REF!</definedName>
    <definedName name="MO_ELEC_TOMACORRIENTE_220_8">#REF!</definedName>
    <definedName name="MO_ELEC_TOMACORRIENTE_220_9">#REF!</definedName>
    <definedName name="MO_ENTABLILLADOS">#REF!</definedName>
    <definedName name="MO_ENTABLILLADOS_10">#REF!</definedName>
    <definedName name="MO_ENTABLILLADOS_11">#REF!</definedName>
    <definedName name="MO_ENTABLILLADOS_6">#REF!</definedName>
    <definedName name="MO_ENTABLILLADOS_7">#REF!</definedName>
    <definedName name="MO_ENTABLILLADOS_8">#REF!</definedName>
    <definedName name="MO_ENTABLILLADOS_9">#REF!</definedName>
    <definedName name="MO_ESCALON_GRANITO">#REF!</definedName>
    <definedName name="MO_ESCALON_GRANITO_10">#REF!</definedName>
    <definedName name="MO_ESCALON_GRANITO_11">#REF!</definedName>
    <definedName name="MO_ESCALON_GRANITO_6">#REF!</definedName>
    <definedName name="MO_ESCALON_GRANITO_7">#REF!</definedName>
    <definedName name="MO_ESCALON_GRANITO_8">#REF!</definedName>
    <definedName name="MO_ESCALON_GRANITO_9">#REF!</definedName>
    <definedName name="MO_ESCALON_HUELLA_y_CONTRAHUELLA">#REF!</definedName>
    <definedName name="MO_ESCALON_HUELLA_y_CONTRAHUELLA_10">#REF!</definedName>
    <definedName name="MO_ESCALON_HUELLA_y_CONTRAHUELLA_11">#REF!</definedName>
    <definedName name="MO_ESCALON_HUELLA_y_CONTRAHUELLA_6">#REF!</definedName>
    <definedName name="MO_ESCALON_HUELLA_y_CONTRAHUELLA_7">#REF!</definedName>
    <definedName name="MO_ESCALON_HUELLA_y_CONTRAHUELLA_8">#REF!</definedName>
    <definedName name="MO_ESCALON_HUELLA_y_CONTRAHUELLA_9">#REF!</definedName>
    <definedName name="MO_ESTRIAS">#REF!</definedName>
    <definedName name="MO_ESTRIAS_10">#REF!</definedName>
    <definedName name="MO_ESTRIAS_11">#REF!</definedName>
    <definedName name="MO_ESTRIAS_6">#REF!</definedName>
    <definedName name="MO_ESTRIAS_7">#REF!</definedName>
    <definedName name="MO_ESTRIAS_8">#REF!</definedName>
    <definedName name="MO_ESTRIAS_9">#REF!</definedName>
    <definedName name="MO_EXC_CALICHE_MANO_3M">#REF!</definedName>
    <definedName name="MO_EXC_CALICHE_MANO_3M_10">#REF!</definedName>
    <definedName name="MO_EXC_CALICHE_MANO_3M_11">#REF!</definedName>
    <definedName name="MO_EXC_CALICHE_MANO_3M_6">#REF!</definedName>
    <definedName name="MO_EXC_CALICHE_MANO_3M_7">#REF!</definedName>
    <definedName name="MO_EXC_CALICHE_MANO_3M_8">#REF!</definedName>
    <definedName name="MO_EXC_CALICHE_MANO_3M_9">#REF!</definedName>
    <definedName name="MO_EXC_ROCA_BLANDA_MANO_3M">#REF!</definedName>
    <definedName name="MO_EXC_ROCA_BLANDA_MANO_3M_10">#REF!</definedName>
    <definedName name="MO_EXC_ROCA_BLANDA_MANO_3M_11">#REF!</definedName>
    <definedName name="MO_EXC_ROCA_BLANDA_MANO_3M_6">#REF!</definedName>
    <definedName name="MO_EXC_ROCA_BLANDA_MANO_3M_7">#REF!</definedName>
    <definedName name="MO_EXC_ROCA_BLANDA_MANO_3M_8">#REF!</definedName>
    <definedName name="MO_EXC_ROCA_BLANDA_MANO_3M_9">#REF!</definedName>
    <definedName name="MO_EXC_ROCA_COMP_3M">#REF!</definedName>
    <definedName name="MO_EXC_ROCA_COMP_3M_10">#REF!</definedName>
    <definedName name="MO_EXC_ROCA_COMP_3M_11">#REF!</definedName>
    <definedName name="MO_EXC_ROCA_COMP_3M_6">#REF!</definedName>
    <definedName name="MO_EXC_ROCA_COMP_3M_7">#REF!</definedName>
    <definedName name="MO_EXC_ROCA_COMP_3M_8">#REF!</definedName>
    <definedName name="MO_EXC_ROCA_COMP_3M_9">#REF!</definedName>
    <definedName name="MO_EXC_ROCA_MANO_3M">#REF!</definedName>
    <definedName name="MO_EXC_ROCA_MANO_3M_10">#REF!</definedName>
    <definedName name="MO_EXC_ROCA_MANO_3M_11">#REF!</definedName>
    <definedName name="MO_EXC_ROCA_MANO_3M_6">#REF!</definedName>
    <definedName name="MO_EXC_ROCA_MANO_3M_7">#REF!</definedName>
    <definedName name="MO_EXC_ROCA_MANO_3M_8">#REF!</definedName>
    <definedName name="MO_EXC_ROCA_MANO_3M_9">#REF!</definedName>
    <definedName name="MO_EXC_TIERRA_MANO_3M">#REF!</definedName>
    <definedName name="MO_EXC_TIERRA_MANO_3M_10">#REF!</definedName>
    <definedName name="MO_EXC_TIERRA_MANO_3M_11">#REF!</definedName>
    <definedName name="MO_EXC_TIERRA_MANO_3M_6">#REF!</definedName>
    <definedName name="MO_EXC_TIERRA_MANO_3M_7">#REF!</definedName>
    <definedName name="MO_EXC_TIERRA_MANO_3M_8">#REF!</definedName>
    <definedName name="MO_EXC_TIERRA_MANO_3M_9">#REF!</definedName>
    <definedName name="MO_FINO_TECHO_HOR">#REF!</definedName>
    <definedName name="MO_FINO_TECHO_HOR_10">#REF!</definedName>
    <definedName name="MO_FINO_TECHO_HOR_11">#REF!</definedName>
    <definedName name="MO_FINO_TECHO_HOR_6">#REF!</definedName>
    <definedName name="MO_FINO_TECHO_HOR_7">#REF!</definedName>
    <definedName name="MO_FINO_TECHO_HOR_8">#REF!</definedName>
    <definedName name="MO_FINO_TECHO_HOR_9">#REF!</definedName>
    <definedName name="MO_FRAGUACHE">#REF!</definedName>
    <definedName name="MO_FRAGUACHE_10">#REF!</definedName>
    <definedName name="MO_FRAGUACHE_11">#REF!</definedName>
    <definedName name="MO_FRAGUACHE_6">#REF!</definedName>
    <definedName name="MO_FRAGUACHE_7">#REF!</definedName>
    <definedName name="MO_FRAGUACHE_8">#REF!</definedName>
    <definedName name="MO_FRAGUACHE_9">#REF!</definedName>
    <definedName name="MO_GOTEROS">#REF!</definedName>
    <definedName name="MO_GOTEROS_10">#REF!</definedName>
    <definedName name="MO_GOTEROS_11">#REF!</definedName>
    <definedName name="MO_GOTEROS_6">#REF!</definedName>
    <definedName name="MO_GOTEROS_7">#REF!</definedName>
    <definedName name="MO_GOTEROS_8">#REF!</definedName>
    <definedName name="MO_GOTEROS_9">#REF!</definedName>
    <definedName name="MO_NATILLA">#REF!</definedName>
    <definedName name="MO_NATILLA_10">#REF!</definedName>
    <definedName name="MO_NATILLA_11">#REF!</definedName>
    <definedName name="MO_NATILLA_6">#REF!</definedName>
    <definedName name="MO_NATILLA_7">#REF!</definedName>
    <definedName name="MO_NATILLA_8">#REF!</definedName>
    <definedName name="MO_NATILLA_9">#REF!</definedName>
    <definedName name="MO_PAÑETE_COLs">#REF!</definedName>
    <definedName name="MO_PAÑETE_COLs_10">#REF!</definedName>
    <definedName name="MO_PAÑETE_COLs_11">#REF!</definedName>
    <definedName name="MO_PAÑETE_COLs_6">#REF!</definedName>
    <definedName name="MO_PAÑETE_COLs_7">#REF!</definedName>
    <definedName name="MO_PAÑETE_COLs_8">#REF!</definedName>
    <definedName name="MO_PAÑETE_COLs_9">#REF!</definedName>
    <definedName name="MO_PAÑETE_EXT">#REF!</definedName>
    <definedName name="MO_PAÑETE_EXT_10">#REF!</definedName>
    <definedName name="MO_PAÑETE_EXT_11">#REF!</definedName>
    <definedName name="MO_PAÑETE_EXT_6">#REF!</definedName>
    <definedName name="MO_PAÑETE_EXT_7">#REF!</definedName>
    <definedName name="MO_PAÑETE_EXT_8">#REF!</definedName>
    <definedName name="MO_PAÑETE_EXT_9">#REF!</definedName>
    <definedName name="MO_PAÑETE_INT">#REF!</definedName>
    <definedName name="MO_PAÑETE_INT_10">#REF!</definedName>
    <definedName name="MO_PAÑETE_INT_11">#REF!</definedName>
    <definedName name="MO_PAÑETE_INT_6">#REF!</definedName>
    <definedName name="MO_PAÑETE_INT_7">#REF!</definedName>
    <definedName name="MO_PAÑETE_INT_8">#REF!</definedName>
    <definedName name="MO_PAÑETE_INT_9">#REF!</definedName>
    <definedName name="MO_PAÑETE_PULIDO">#REF!</definedName>
    <definedName name="MO_PAÑETE_PULIDO_10">#REF!</definedName>
    <definedName name="MO_PAÑETE_PULIDO_11">#REF!</definedName>
    <definedName name="MO_PAÑETE_PULIDO_6">#REF!</definedName>
    <definedName name="MO_PAÑETE_PULIDO_7">#REF!</definedName>
    <definedName name="MO_PAÑETE_PULIDO_8">#REF!</definedName>
    <definedName name="MO_PAÑETE_PULIDO_9">#REF!</definedName>
    <definedName name="MO_PAÑETE_RASGADO">#REF!</definedName>
    <definedName name="MO_PAÑETE_RASGADO_10">#REF!</definedName>
    <definedName name="MO_PAÑETE_RASGADO_11">#REF!</definedName>
    <definedName name="MO_PAÑETE_RASGADO_6">#REF!</definedName>
    <definedName name="MO_PAÑETE_RASGADO_7">#REF!</definedName>
    <definedName name="MO_PAÑETE_RASGADO_8">#REF!</definedName>
    <definedName name="MO_PAÑETE_RASGADO_9">#REF!</definedName>
    <definedName name="MO_PAÑETE_TECHOSyVIGAS">#REF!</definedName>
    <definedName name="MO_PAÑETE_TECHOSyVIGAS_10">#REF!</definedName>
    <definedName name="MO_PAÑETE_TECHOSyVIGAS_11">#REF!</definedName>
    <definedName name="MO_PAÑETE_TECHOSyVIGAS_6">#REF!</definedName>
    <definedName name="MO_PAÑETE_TECHOSyVIGAS_7">#REF!</definedName>
    <definedName name="MO_PAÑETE_TECHOSyVIGAS_8">#REF!</definedName>
    <definedName name="MO_PAÑETE_TECHOSyVIGAS_9">#REF!</definedName>
    <definedName name="MO_PERRILLA">#REF!</definedName>
    <definedName name="MO_PERRILLA_10">#REF!</definedName>
    <definedName name="MO_PERRILLA_11">#REF!</definedName>
    <definedName name="MO_PERRILLA_6">#REF!</definedName>
    <definedName name="MO_PERRILLA_7">#REF!</definedName>
    <definedName name="MO_PERRILLA_8">#REF!</definedName>
    <definedName name="MO_PERRILLA_9">#REF!</definedName>
    <definedName name="MO_PIEDRA">#REF!</definedName>
    <definedName name="MO_PIEDRA_10">#REF!</definedName>
    <definedName name="MO_PIEDRA_11">#REF!</definedName>
    <definedName name="MO_PIEDRA_6">#REF!</definedName>
    <definedName name="MO_PIEDRA_7">#REF!</definedName>
    <definedName name="MO_PIEDRA_8">#REF!</definedName>
    <definedName name="MO_PIEDRA_9">#REF!</definedName>
    <definedName name="MO_PINTURA">#REF!</definedName>
    <definedName name="MO_PINTURA_10">#REF!</definedName>
    <definedName name="MO_PINTURA_11">#REF!</definedName>
    <definedName name="MO_PINTURA_6">#REF!</definedName>
    <definedName name="MO_PINTURA_7">#REF!</definedName>
    <definedName name="MO_PINTURA_8">#REF!</definedName>
    <definedName name="MO_PINTURA_9">#REF!</definedName>
    <definedName name="MO_PISO_ADOQUIN">#REF!</definedName>
    <definedName name="MO_PISO_ADOQUIN_10">#REF!</definedName>
    <definedName name="MO_PISO_ADOQUIN_11">#REF!</definedName>
    <definedName name="MO_PISO_ADOQUIN_6">#REF!</definedName>
    <definedName name="MO_PISO_ADOQUIN_7">#REF!</definedName>
    <definedName name="MO_PISO_ADOQUIN_8">#REF!</definedName>
    <definedName name="MO_PISO_ADOQUIN_9">#REF!</definedName>
    <definedName name="MO_PISO_CementoPulido">#REF!</definedName>
    <definedName name="MO_PISO_CementoPulido_10">#REF!</definedName>
    <definedName name="MO_PISO_CementoPulido_11">#REF!</definedName>
    <definedName name="MO_PISO_CementoPulido_6">#REF!</definedName>
    <definedName name="MO_PISO_CementoPulido_7">#REF!</definedName>
    <definedName name="MO_PISO_CementoPulido_8">#REF!</definedName>
    <definedName name="MO_PISO_CementoPulido_9">#REF!</definedName>
    <definedName name="MO_PISO_CERAMICA_15a20">#REF!</definedName>
    <definedName name="MO_PISO_CERAMICA_15a20_10">#REF!</definedName>
    <definedName name="MO_PISO_CERAMICA_15a20_11">#REF!</definedName>
    <definedName name="MO_PISO_CERAMICA_15a20_6">#REF!</definedName>
    <definedName name="MO_PISO_CERAMICA_15a20_7">#REF!</definedName>
    <definedName name="MO_PISO_CERAMICA_15a20_8">#REF!</definedName>
    <definedName name="MO_PISO_CERAMICA_15a20_9">#REF!</definedName>
    <definedName name="MO_PISO_CERAMICA_15a20_BASE">#REF!</definedName>
    <definedName name="MO_PISO_CERAMICA_15a20_BASE_10">#REF!</definedName>
    <definedName name="MO_PISO_CERAMICA_15a20_BASE_11">#REF!</definedName>
    <definedName name="MO_PISO_CERAMICA_15a20_BASE_6">#REF!</definedName>
    <definedName name="MO_PISO_CERAMICA_15a20_BASE_7">#REF!</definedName>
    <definedName name="MO_PISO_CERAMICA_15a20_BASE_8">#REF!</definedName>
    <definedName name="MO_PISO_CERAMICA_15a20_BASE_9">#REF!</definedName>
    <definedName name="MO_PISO_CERAMICA_30a40">#REF!</definedName>
    <definedName name="MO_PISO_CERAMICA_30a40_10">#REF!</definedName>
    <definedName name="MO_PISO_CERAMICA_30a40_11">#REF!</definedName>
    <definedName name="MO_PISO_CERAMICA_30a40_6">#REF!</definedName>
    <definedName name="MO_PISO_CERAMICA_30a40_7">#REF!</definedName>
    <definedName name="MO_PISO_CERAMICA_30a40_8">#REF!</definedName>
    <definedName name="MO_PISO_CERAMICA_30a40_9">#REF!</definedName>
    <definedName name="MO_PISO_CERAMICA_30a40_BASE">#REF!</definedName>
    <definedName name="MO_PISO_CERAMICA_30a40_BASE_10">#REF!</definedName>
    <definedName name="MO_PISO_CERAMICA_30a40_BASE_11">#REF!</definedName>
    <definedName name="MO_PISO_CERAMICA_30a40_BASE_6">#REF!</definedName>
    <definedName name="MO_PISO_CERAMICA_30a40_BASE_7">#REF!</definedName>
    <definedName name="MO_PISO_CERAMICA_30a40_BASE_8">#REF!</definedName>
    <definedName name="MO_PISO_CERAMICA_30a40_BASE_9">#REF!</definedName>
    <definedName name="MO_PISO_FROTA_VIOL">#REF!</definedName>
    <definedName name="MO_PISO_FROTA_VIOL_10">#REF!</definedName>
    <definedName name="MO_PISO_FROTA_VIOL_11">#REF!</definedName>
    <definedName name="MO_PISO_FROTA_VIOL_6">#REF!</definedName>
    <definedName name="MO_PISO_FROTA_VIOL_7">#REF!</definedName>
    <definedName name="MO_PISO_FROTA_VIOL_8">#REF!</definedName>
    <definedName name="MO_PISO_FROTA_VIOL_9">#REF!</definedName>
    <definedName name="MO_PISO_FROTADO">#REF!</definedName>
    <definedName name="MO_PISO_FROTADO_10">#REF!</definedName>
    <definedName name="MO_PISO_FROTADO_11">#REF!</definedName>
    <definedName name="MO_PISO_FROTADO_6">#REF!</definedName>
    <definedName name="MO_PISO_FROTADO_7">#REF!</definedName>
    <definedName name="MO_PISO_FROTADO_8">#REF!</definedName>
    <definedName name="MO_PISO_FROTADO_9">#REF!</definedName>
    <definedName name="MO_PISO_GRANITO_25">#REF!</definedName>
    <definedName name="MO_PISO_GRANITO_25_10">#REF!</definedName>
    <definedName name="MO_PISO_GRANITO_25_11">#REF!</definedName>
    <definedName name="MO_PISO_GRANITO_25_6">#REF!</definedName>
    <definedName name="MO_PISO_GRANITO_25_7">#REF!</definedName>
    <definedName name="MO_PISO_GRANITO_25_8">#REF!</definedName>
    <definedName name="MO_PISO_GRANITO_25_9">#REF!</definedName>
    <definedName name="MO_PISO_GRANITO_30">#REF!</definedName>
    <definedName name="MO_PISO_GRANITO_30_10">#REF!</definedName>
    <definedName name="MO_PISO_GRANITO_30_11">#REF!</definedName>
    <definedName name="MO_PISO_GRANITO_30_6">#REF!</definedName>
    <definedName name="MO_PISO_GRANITO_30_7">#REF!</definedName>
    <definedName name="MO_PISO_GRANITO_30_8">#REF!</definedName>
    <definedName name="MO_PISO_GRANITO_30_9">#REF!</definedName>
    <definedName name="MO_PISO_GRANITO_33">#REF!</definedName>
    <definedName name="MO_PISO_GRANITO_33_10">#REF!</definedName>
    <definedName name="MO_PISO_GRANITO_33_11">#REF!</definedName>
    <definedName name="MO_PISO_GRANITO_33_6">#REF!</definedName>
    <definedName name="MO_PISO_GRANITO_33_7">#REF!</definedName>
    <definedName name="MO_PISO_GRANITO_33_8">#REF!</definedName>
    <definedName name="MO_PISO_GRANITO_33_9">#REF!</definedName>
    <definedName name="MO_PISO_GRANITO_40">#REF!</definedName>
    <definedName name="MO_PISO_GRANITO_40_10">#REF!</definedName>
    <definedName name="MO_PISO_GRANITO_40_11">#REF!</definedName>
    <definedName name="MO_PISO_GRANITO_40_6">#REF!</definedName>
    <definedName name="MO_PISO_GRANITO_40_7">#REF!</definedName>
    <definedName name="MO_PISO_GRANITO_40_8">#REF!</definedName>
    <definedName name="MO_PISO_GRANITO_40_9">#REF!</definedName>
    <definedName name="MO_PISO_GRANITO_50">#REF!</definedName>
    <definedName name="MO_PISO_GRANITO_50_10">#REF!</definedName>
    <definedName name="MO_PISO_GRANITO_50_11">#REF!</definedName>
    <definedName name="MO_PISO_GRANITO_50_6">#REF!</definedName>
    <definedName name="MO_PISO_GRANITO_50_7">#REF!</definedName>
    <definedName name="MO_PISO_GRANITO_50_8">#REF!</definedName>
    <definedName name="MO_PISO_GRANITO_50_9">#REF!</definedName>
    <definedName name="MO_PISO_PULI_VIOL">#REF!</definedName>
    <definedName name="MO_PISO_PULI_VIOL_10">#REF!</definedName>
    <definedName name="MO_PISO_PULI_VIOL_11">#REF!</definedName>
    <definedName name="MO_PISO_PULI_VIOL_6">#REF!</definedName>
    <definedName name="MO_PISO_PULI_VIOL_7">#REF!</definedName>
    <definedName name="MO_PISO_PULI_VIOL_8">#REF!</definedName>
    <definedName name="MO_PISO_PULI_VIOL_9">#REF!</definedName>
    <definedName name="MO_PISO_ZOCALO">#REF!</definedName>
    <definedName name="MO_PISO_ZOCALO_10">#REF!</definedName>
    <definedName name="MO_PISO_ZOCALO_11">#REF!</definedName>
    <definedName name="MO_PISO_ZOCALO_6">#REF!</definedName>
    <definedName name="MO_PISO_ZOCALO_7">#REF!</definedName>
    <definedName name="MO_PISO_ZOCALO_8">#REF!</definedName>
    <definedName name="MO_PISO_ZOCALO_9">#REF!</definedName>
    <definedName name="MO_REPELLO">#REF!</definedName>
    <definedName name="MO_REPELLO_10">#REF!</definedName>
    <definedName name="MO_REPELLO_11">#REF!</definedName>
    <definedName name="MO_REPELLO_6">#REF!</definedName>
    <definedName name="MO_REPELLO_7">#REF!</definedName>
    <definedName name="MO_REPELLO_8">#REF!</definedName>
    <definedName name="MO_REPELLO_9">#REF!</definedName>
    <definedName name="MO_RESANE_FROTA">#REF!</definedName>
    <definedName name="MO_RESANE_FROTA_10">#REF!</definedName>
    <definedName name="MO_RESANE_FROTA_11">#REF!</definedName>
    <definedName name="MO_RESANE_FROTA_6">#REF!</definedName>
    <definedName name="MO_RESANE_FROTA_7">#REF!</definedName>
    <definedName name="MO_RESANE_FROTA_8">#REF!</definedName>
    <definedName name="MO_RESANE_FROTA_9">#REF!</definedName>
    <definedName name="MO_RESANE_GOMA">#REF!</definedName>
    <definedName name="MO_RESANE_GOMA_10">#REF!</definedName>
    <definedName name="MO_RESANE_GOMA_11">#REF!</definedName>
    <definedName name="MO_RESANE_GOMA_6">#REF!</definedName>
    <definedName name="MO_RESANE_GOMA_7">#REF!</definedName>
    <definedName name="MO_RESANE_GOMA_8">#REF!</definedName>
    <definedName name="MO_RESANE_GOMA_9">#REF!</definedName>
    <definedName name="MO_SUBIDA_BLOCK_4_1NIVEL">#REF!</definedName>
    <definedName name="MO_SUBIDA_BLOCK_4_1NIVEL_10">#REF!</definedName>
    <definedName name="MO_SUBIDA_BLOCK_4_1NIVEL_11">#REF!</definedName>
    <definedName name="MO_SUBIDA_BLOCK_4_1NIVEL_6">#REF!</definedName>
    <definedName name="MO_SUBIDA_BLOCK_4_1NIVEL_7">#REF!</definedName>
    <definedName name="MO_SUBIDA_BLOCK_4_1NIVEL_8">#REF!</definedName>
    <definedName name="MO_SUBIDA_BLOCK_4_1NIVEL_9">#REF!</definedName>
    <definedName name="MO_SUBIDA_BLOCK_6_1NIVEL">#REF!</definedName>
    <definedName name="MO_SUBIDA_BLOCK_6_1NIVEL_10">#REF!</definedName>
    <definedName name="MO_SUBIDA_BLOCK_6_1NIVEL_11">#REF!</definedName>
    <definedName name="MO_SUBIDA_BLOCK_6_1NIVEL_6">#REF!</definedName>
    <definedName name="MO_SUBIDA_BLOCK_6_1NIVEL_7">#REF!</definedName>
    <definedName name="MO_SUBIDA_BLOCK_6_1NIVEL_8">#REF!</definedName>
    <definedName name="MO_SUBIDA_BLOCK_6_1NIVEL_9">#REF!</definedName>
    <definedName name="MO_SUBIDA_BLOCK_8_1NIVEL">#REF!</definedName>
    <definedName name="MO_SUBIDA_BLOCK_8_1NIVEL_10">#REF!</definedName>
    <definedName name="MO_SUBIDA_BLOCK_8_1NIVEL_11">#REF!</definedName>
    <definedName name="MO_SUBIDA_BLOCK_8_1NIVEL_6">#REF!</definedName>
    <definedName name="MO_SUBIDA_BLOCK_8_1NIVEL_7">#REF!</definedName>
    <definedName name="MO_SUBIDA_BLOCK_8_1NIVEL_8">#REF!</definedName>
    <definedName name="MO_SUBIDA_BLOCK_8_1NIVEL_9">#REF!</definedName>
    <definedName name="MO_SUBIDA_CEMENTO_1NIVEL">#REF!</definedName>
    <definedName name="MO_SUBIDA_CEMENTO_1NIVEL_10">#REF!</definedName>
    <definedName name="MO_SUBIDA_CEMENTO_1NIVEL_11">#REF!</definedName>
    <definedName name="MO_SUBIDA_CEMENTO_1NIVEL_6">#REF!</definedName>
    <definedName name="MO_SUBIDA_CEMENTO_1NIVEL_7">#REF!</definedName>
    <definedName name="MO_SUBIDA_CEMENTO_1NIVEL_8">#REF!</definedName>
    <definedName name="MO_SUBIDA_CEMENTO_1NIVEL_9">#REF!</definedName>
    <definedName name="MO_SUBIDA_MADERA_1NIVEL">#REF!</definedName>
    <definedName name="MO_SUBIDA_MADERA_1NIVEL_10">#REF!</definedName>
    <definedName name="MO_SUBIDA_MADERA_1NIVEL_11">#REF!</definedName>
    <definedName name="MO_SUBIDA_MADERA_1NIVEL_6">#REF!</definedName>
    <definedName name="MO_SUBIDA_MADERA_1NIVEL_7">#REF!</definedName>
    <definedName name="MO_SUBIDA_MADERA_1NIVEL_8">#REF!</definedName>
    <definedName name="MO_SUBIDA_MADERA_1NIVEL_9">#REF!</definedName>
    <definedName name="MO_SUBIR_AGREGADO_1Nivel">#REF!</definedName>
    <definedName name="MO_SUBIR_AGREGADO_1Nivel_10">#REF!</definedName>
    <definedName name="MO_SUBIR_AGREGADO_1Nivel_11">#REF!</definedName>
    <definedName name="MO_SUBIR_AGREGADO_1Nivel_6">#REF!</definedName>
    <definedName name="MO_SUBIR_AGREGADO_1Nivel_7">#REF!</definedName>
    <definedName name="MO_SUBIR_AGREGADO_1Nivel_8">#REF!</definedName>
    <definedName name="MO_SUBIR_AGREGADO_1Nivel_9">#REF!</definedName>
    <definedName name="MO_SubirAcero_1Niv">#REF!</definedName>
    <definedName name="MO_SubirAcero_1Niv_10">#REF!</definedName>
    <definedName name="MO_SubirAcero_1Niv_11">#REF!</definedName>
    <definedName name="MO_SubirAcero_1Niv_6">#REF!</definedName>
    <definedName name="MO_SubirAcero_1Niv_7">#REF!</definedName>
    <definedName name="MO_SubirAcero_1Niv_8">#REF!</definedName>
    <definedName name="MO_SubirAcero_1Niv_9">#REF!</definedName>
    <definedName name="MO_ZABALETA_PISO">#REF!</definedName>
    <definedName name="MO_ZABALETA_PISO_10">#REF!</definedName>
    <definedName name="MO_ZABALETA_PISO_11">#REF!</definedName>
    <definedName name="MO_ZABALETA_PISO_6">#REF!</definedName>
    <definedName name="MO_ZABALETA_PISO_7">#REF!</definedName>
    <definedName name="MO_ZABALETA_PISO_8">#REF!</definedName>
    <definedName name="MO_ZABALETA_PISO_9">#REF!</definedName>
    <definedName name="MO_ZABALETA_TECHO">#REF!</definedName>
    <definedName name="MO_ZABALETA_TECHO_10">#REF!</definedName>
    <definedName name="MO_ZABALETA_TECHO_11">#REF!</definedName>
    <definedName name="MO_ZABALETA_TECHO_6">#REF!</definedName>
    <definedName name="MO_ZABALETA_TECHO_7">#REF!</definedName>
    <definedName name="MO_ZABALETA_TECHO_8">#REF!</definedName>
    <definedName name="MO_ZABALETA_TECHO_9">#REF!</definedName>
    <definedName name="moacero" localSheetId="0">#REF!</definedName>
    <definedName name="moacero">#REF!</definedName>
    <definedName name="moacero_8" localSheetId="0">#REF!</definedName>
    <definedName name="moacero_8">#REF!</definedName>
    <definedName name="moaceromalla" localSheetId="0">#REF!</definedName>
    <definedName name="moaceromalla">#REF!</definedName>
    <definedName name="moaceromalla_8" localSheetId="0">#REF!</definedName>
    <definedName name="moaceromalla_8">#REF!</definedName>
    <definedName name="moacerorampa" localSheetId="0">#REF!</definedName>
    <definedName name="moacerorampa">#REF!</definedName>
    <definedName name="moacerorampa_8" localSheetId="0">#REF!</definedName>
    <definedName name="moacerorampa_8">#REF!</definedName>
    <definedName name="MOLDE_ESTAMPADO">#REF!</definedName>
    <definedName name="MOLDE_ESTAMPADO_10">#REF!</definedName>
    <definedName name="MOLDE_ESTAMPADO_11">#REF!</definedName>
    <definedName name="MOLDE_ESTAMPADO_6">#REF!</definedName>
    <definedName name="MOLDE_ESTAMPADO_7">#REF!</definedName>
    <definedName name="MOLDE_ESTAMPADO_8">#REF!</definedName>
    <definedName name="MOLDE_ESTAMPADO_9">#REF!</definedName>
    <definedName name="MOPISOCERAMICA" localSheetId="0">[5]INS!#REF!</definedName>
    <definedName name="MOPISOCERAMICA">[5]INS!#REF!</definedName>
    <definedName name="MOPISOCERAMICA_6">#REF!</definedName>
    <definedName name="MOPISOCERAMICA_8">#REF!</definedName>
    <definedName name="MOTONIVELADORA">#REF!</definedName>
    <definedName name="MOTONIVELADORA_10">#REF!</definedName>
    <definedName name="MOTONIVELADORA_11">#REF!</definedName>
    <definedName name="MOTONIVELADORA_6">#REF!</definedName>
    <definedName name="MOTONIVELADORA_7">#REF!</definedName>
    <definedName name="MOTONIVELADORA_8">#REF!</definedName>
    <definedName name="MOTONIVELADORA_9">#REF!</definedName>
    <definedName name="MURO30" localSheetId="0">#REF!</definedName>
    <definedName name="MURO30">#REF!</definedName>
    <definedName name="MURO30_6">#REF!</definedName>
    <definedName name="MUROBOVEDA12A10X2AD" localSheetId="0">#REF!</definedName>
    <definedName name="MUROBOVEDA12A10X2AD">#REF!</definedName>
    <definedName name="MUROBOVEDA12A10X2AD_6">#REF!</definedName>
    <definedName name="NADA" localSheetId="0">[13]Insumos!#REF!</definedName>
    <definedName name="NADA">[13]Insumos!#REF!</definedName>
    <definedName name="NADA_6">#REF!</definedName>
    <definedName name="NADA_8">#REF!</definedName>
    <definedName name="NINGUNA" localSheetId="0">[13]Insumos!#REF!</definedName>
    <definedName name="NINGUNA">[13]Insumos!#REF!</definedName>
    <definedName name="NINGUNA_6">#REF!</definedName>
    <definedName name="NINGUNA_8">#REF!</definedName>
    <definedName name="NIPLE_ACERO_12x3">#REF!</definedName>
    <definedName name="NIPLE_ACERO_12x3_10">#REF!</definedName>
    <definedName name="NIPLE_ACERO_12x3_11">#REF!</definedName>
    <definedName name="NIPLE_ACERO_12x3_6">#REF!</definedName>
    <definedName name="NIPLE_ACERO_12x3_7">#REF!</definedName>
    <definedName name="NIPLE_ACERO_12x3_8">#REF!</definedName>
    <definedName name="NIPLE_ACERO_12x3_9">#REF!</definedName>
    <definedName name="NIPLE_ACERO_16x2">#REF!</definedName>
    <definedName name="NIPLE_ACERO_16x2_10">#REF!</definedName>
    <definedName name="NIPLE_ACERO_16x2_11">#REF!</definedName>
    <definedName name="NIPLE_ACERO_16x2_6">#REF!</definedName>
    <definedName name="NIPLE_ACERO_16x2_7">#REF!</definedName>
    <definedName name="NIPLE_ACERO_16x2_8">#REF!</definedName>
    <definedName name="NIPLE_ACERO_16x2_9">#REF!</definedName>
    <definedName name="NIPLE_ACERO_16x3">#REF!</definedName>
    <definedName name="NIPLE_ACERO_16x3_10">#REF!</definedName>
    <definedName name="NIPLE_ACERO_16x3_11">#REF!</definedName>
    <definedName name="NIPLE_ACERO_16x3_6">#REF!</definedName>
    <definedName name="NIPLE_ACERO_16x3_7">#REF!</definedName>
    <definedName name="NIPLE_ACERO_16x3_8">#REF!</definedName>
    <definedName name="NIPLE_ACERO_16x3_9">#REF!</definedName>
    <definedName name="NIPLE_ACERO_20x3">#REF!</definedName>
    <definedName name="NIPLE_ACERO_20x3_10">#REF!</definedName>
    <definedName name="NIPLE_ACERO_20x3_11">#REF!</definedName>
    <definedName name="NIPLE_ACERO_20x3_6">#REF!</definedName>
    <definedName name="NIPLE_ACERO_20x3_7">#REF!</definedName>
    <definedName name="NIPLE_ACERO_20x3_8">#REF!</definedName>
    <definedName name="NIPLE_ACERO_20x3_9">#REF!</definedName>
    <definedName name="NIPLE_ACERO_6x3">#REF!</definedName>
    <definedName name="NIPLE_ACERO_6x3_10">#REF!</definedName>
    <definedName name="NIPLE_ACERO_6x3_11">#REF!</definedName>
    <definedName name="NIPLE_ACERO_6x3_6">#REF!</definedName>
    <definedName name="NIPLE_ACERO_6x3_7">#REF!</definedName>
    <definedName name="NIPLE_ACERO_6x3_8">#REF!</definedName>
    <definedName name="NIPLE_ACERO_6x3_9">#REF!</definedName>
    <definedName name="NIPLE_ACERO_8x3">#REF!</definedName>
    <definedName name="NIPLE_ACERO_8x3_10">#REF!</definedName>
    <definedName name="NIPLE_ACERO_8x3_11">#REF!</definedName>
    <definedName name="NIPLE_ACERO_8x3_6">#REF!</definedName>
    <definedName name="NIPLE_ACERO_8x3_7">#REF!</definedName>
    <definedName name="NIPLE_ACERO_8x3_8">#REF!</definedName>
    <definedName name="NIPLE_ACERO_8x3_9">#REF!</definedName>
    <definedName name="NIPLE_ACERO_PLATILLADO_12x12">#REF!</definedName>
    <definedName name="NIPLE_ACERO_PLATILLADO_12x12_10">#REF!</definedName>
    <definedName name="NIPLE_ACERO_PLATILLADO_12x12_11">#REF!</definedName>
    <definedName name="NIPLE_ACERO_PLATILLADO_12x12_6">#REF!</definedName>
    <definedName name="NIPLE_ACERO_PLATILLADO_12x12_7">#REF!</definedName>
    <definedName name="NIPLE_ACERO_PLATILLADO_12x12_8">#REF!</definedName>
    <definedName name="NIPLE_ACERO_PLATILLADO_12x12_9">#REF!</definedName>
    <definedName name="NIPLE_ACERO_PLATILLADO_2x1">#REF!</definedName>
    <definedName name="NIPLE_ACERO_PLATILLADO_2x1_10">#REF!</definedName>
    <definedName name="NIPLE_ACERO_PLATILLADO_2x1_11">#REF!</definedName>
    <definedName name="NIPLE_ACERO_PLATILLADO_2x1_6">#REF!</definedName>
    <definedName name="NIPLE_ACERO_PLATILLADO_2x1_7">#REF!</definedName>
    <definedName name="NIPLE_ACERO_PLATILLADO_2x1_8">#REF!</definedName>
    <definedName name="NIPLE_ACERO_PLATILLADO_2x1_9">#REF!</definedName>
    <definedName name="NIPLE_ACERO_PLATILLADO_3x1">#REF!</definedName>
    <definedName name="NIPLE_ACERO_PLATILLADO_3x1_10">#REF!</definedName>
    <definedName name="NIPLE_ACERO_PLATILLADO_3x1_11">#REF!</definedName>
    <definedName name="NIPLE_ACERO_PLATILLADO_3x1_6">#REF!</definedName>
    <definedName name="NIPLE_ACERO_PLATILLADO_3x1_7">#REF!</definedName>
    <definedName name="NIPLE_ACERO_PLATILLADO_3x1_8">#REF!</definedName>
    <definedName name="NIPLE_ACERO_PLATILLADO_3x1_9">#REF!</definedName>
    <definedName name="NIPLE_ACERO_PLATILLADO_8x1">#REF!</definedName>
    <definedName name="NIPLE_ACERO_PLATILLADO_8x1_10">#REF!</definedName>
    <definedName name="NIPLE_ACERO_PLATILLADO_8x1_11">#REF!</definedName>
    <definedName name="NIPLE_ACERO_PLATILLADO_8x1_6">#REF!</definedName>
    <definedName name="NIPLE_ACERO_PLATILLADO_8x1_7">#REF!</definedName>
    <definedName name="NIPLE_ACERO_PLATILLADO_8x1_8">#REF!</definedName>
    <definedName name="NIPLE_ACERO_PLATILLADO_8x1_9">#REF!</definedName>
    <definedName name="NIPLE_CROMO_38x2_12">#REF!</definedName>
    <definedName name="NIPLE_CROMO_38x2_12_10">#REF!</definedName>
    <definedName name="NIPLE_CROMO_38x2_12_11">#REF!</definedName>
    <definedName name="NIPLE_CROMO_38x2_12_6">#REF!</definedName>
    <definedName name="NIPLE_CROMO_38x2_12_7">#REF!</definedName>
    <definedName name="NIPLE_CROMO_38x2_12_8">#REF!</definedName>
    <definedName name="NIPLE_CROMO_38x2_12_9">#REF!</definedName>
    <definedName name="NIPLE_HG_12x4">#REF!</definedName>
    <definedName name="NIPLE_HG_12x4_10">#REF!</definedName>
    <definedName name="NIPLE_HG_12x4_11">#REF!</definedName>
    <definedName name="NIPLE_HG_12x4_6">#REF!</definedName>
    <definedName name="NIPLE_HG_12x4_7">#REF!</definedName>
    <definedName name="NIPLE_HG_12x4_8">#REF!</definedName>
    <definedName name="NIPLE_HG_12x4_9">#REF!</definedName>
    <definedName name="NIPLE_HG_34x4" localSheetId="0">#REF!</definedName>
    <definedName name="NIPLE_HG_34x4">#REF!</definedName>
    <definedName name="NIPLE_HG_34x4_10" localSheetId="0">#REF!</definedName>
    <definedName name="NIPLE_HG_34x4_10">#REF!</definedName>
    <definedName name="NIPLE_HG_34x4_11" localSheetId="0">#REF!</definedName>
    <definedName name="NIPLE_HG_34x4_11">#REF!</definedName>
    <definedName name="NIPLE_HG_34x4_6">#REF!</definedName>
    <definedName name="NIPLE_HG_34x4_7" localSheetId="0">#REF!</definedName>
    <definedName name="NIPLE_HG_34x4_7">#REF!</definedName>
    <definedName name="NIPLE_HG_34x4_8" localSheetId="0">#REF!</definedName>
    <definedName name="NIPLE_HG_34x4_8">#REF!</definedName>
    <definedName name="NIPLE_HG_34x4_9" localSheetId="0">#REF!</definedName>
    <definedName name="NIPLE_HG_34x4_9">#REF!</definedName>
    <definedName name="NUEVA">#REF!</definedName>
    <definedName name="OPERADOR_GREADER">#REF!</definedName>
    <definedName name="OPERADOR_GREADER_10">#REF!</definedName>
    <definedName name="OPERADOR_GREADER_11">#REF!</definedName>
    <definedName name="OPERADOR_GREADER_6">#REF!</definedName>
    <definedName name="OPERADOR_GREADER_7">#REF!</definedName>
    <definedName name="OPERADOR_GREADER_8">#REF!</definedName>
    <definedName name="OPERADOR_GREADER_9">#REF!</definedName>
    <definedName name="OPERADOR_PALA">#REF!</definedName>
    <definedName name="OPERADOR_PALA_10">#REF!</definedName>
    <definedName name="OPERADOR_PALA_11">#REF!</definedName>
    <definedName name="OPERADOR_PALA_6">#REF!</definedName>
    <definedName name="OPERADOR_PALA_7">#REF!</definedName>
    <definedName name="OPERADOR_PALA_8">#REF!</definedName>
    <definedName name="OPERADOR_PALA_9">#REF!</definedName>
    <definedName name="OPERADOR_TRACTOR">#REF!</definedName>
    <definedName name="OPERADOR_TRACTOR_10">#REF!</definedName>
    <definedName name="OPERADOR_TRACTOR_11">#REF!</definedName>
    <definedName name="OPERADOR_TRACTOR_6">#REF!</definedName>
    <definedName name="OPERADOR_TRACTOR_7">#REF!</definedName>
    <definedName name="OPERADOR_TRACTOR_8">#REF!</definedName>
    <definedName name="OPERADOR_TRACTOR_9">#REF!</definedName>
    <definedName name="Operario_1ra">#REF!</definedName>
    <definedName name="Operario_1ra_10">#REF!</definedName>
    <definedName name="Operario_1ra_11">#REF!</definedName>
    <definedName name="Operario_1ra_6">#REF!</definedName>
    <definedName name="Operario_1ra_7">#REF!</definedName>
    <definedName name="Operario_1ra_8">#REF!</definedName>
    <definedName name="Operario_1ra_9">#REF!</definedName>
    <definedName name="Operario_2da">#REF!</definedName>
    <definedName name="Operario_2da_10">#REF!</definedName>
    <definedName name="Operario_2da_11">#REF!</definedName>
    <definedName name="Operario_2da_6">#REF!</definedName>
    <definedName name="Operario_2da_7">#REF!</definedName>
    <definedName name="Operario_2da_8">#REF!</definedName>
    <definedName name="Operario_2da_9">#REF!</definedName>
    <definedName name="Operario_3ra">#REF!</definedName>
    <definedName name="Operario_3ra_10">#REF!</definedName>
    <definedName name="Operario_3ra_11">#REF!</definedName>
    <definedName name="Operario_3ra_6">#REF!</definedName>
    <definedName name="Operario_3ra_7">#REF!</definedName>
    <definedName name="Operario_3ra_8">#REF!</definedName>
    <definedName name="Operario_3ra_9">#REF!</definedName>
    <definedName name="OPERARIOPRIMERA">[11]SALARIOS!$C$10</definedName>
    <definedName name="OXIGENO_CIL">#REF!</definedName>
    <definedName name="OXIGENO_CIL_10">#REF!</definedName>
    <definedName name="OXIGENO_CIL_11">#REF!</definedName>
    <definedName name="OXIGENO_CIL_6">#REF!</definedName>
    <definedName name="OXIGENO_CIL_7">#REF!</definedName>
    <definedName name="OXIGENO_CIL_8">#REF!</definedName>
    <definedName name="OXIGENO_CIL_9">#REF!</definedName>
    <definedName name="p" localSheetId="0">[14]peso!#REF!</definedName>
    <definedName name="p">[14]peso!#REF!</definedName>
    <definedName name="p_8">#REF!</definedName>
    <definedName name="P1XE" localSheetId="0">#REF!</definedName>
    <definedName name="P1XE">#REF!</definedName>
    <definedName name="P1XE_6">#REF!</definedName>
    <definedName name="P1XT" localSheetId="0">#REF!</definedName>
    <definedName name="P1XT">#REF!</definedName>
    <definedName name="P1XT_6">#REF!</definedName>
    <definedName name="P1YE" localSheetId="0">#REF!</definedName>
    <definedName name="P1YE">#REF!</definedName>
    <definedName name="P1YE_6">#REF!</definedName>
    <definedName name="P1YT" localSheetId="0">#REF!</definedName>
    <definedName name="P1YT">#REF!</definedName>
    <definedName name="P1YT_6">#REF!</definedName>
    <definedName name="P2XE" localSheetId="0">#REF!</definedName>
    <definedName name="P2XE">#REF!</definedName>
    <definedName name="P2XE_6">#REF!</definedName>
    <definedName name="P2XT" localSheetId="0">#REF!</definedName>
    <definedName name="P2XT">#REF!</definedName>
    <definedName name="P2XT_6">#REF!</definedName>
    <definedName name="P2YE" localSheetId="0">#REF!</definedName>
    <definedName name="P2YE">#REF!</definedName>
    <definedName name="P2YE_6">#REF!</definedName>
    <definedName name="P3XE" localSheetId="0">#REF!</definedName>
    <definedName name="P3XE">#REF!</definedName>
    <definedName name="P3XE_6">#REF!</definedName>
    <definedName name="P3XT" localSheetId="0">#REF!</definedName>
    <definedName name="P3XT">#REF!</definedName>
    <definedName name="P3XT_6">#REF!</definedName>
    <definedName name="P3YE" localSheetId="0">#REF!</definedName>
    <definedName name="P3YE">#REF!</definedName>
    <definedName name="P3YE_6">#REF!</definedName>
    <definedName name="P3YT" localSheetId="0">#REF!</definedName>
    <definedName name="P3YT">#REF!</definedName>
    <definedName name="P3YT_6">#REF!</definedName>
    <definedName name="P4XE" localSheetId="0">#REF!</definedName>
    <definedName name="P4XE">#REF!</definedName>
    <definedName name="P4XE_6">#REF!</definedName>
    <definedName name="P4XT" localSheetId="0">#REF!</definedName>
    <definedName name="P4XT">#REF!</definedName>
    <definedName name="P4XT_6">#REF!</definedName>
    <definedName name="P4YE" localSheetId="0">#REF!</definedName>
    <definedName name="P4YE">#REF!</definedName>
    <definedName name="P4YE_6">#REF!</definedName>
    <definedName name="P4YT" localSheetId="0">#REF!</definedName>
    <definedName name="P4YT">#REF!</definedName>
    <definedName name="P4YT_6">#REF!</definedName>
    <definedName name="P5XE" localSheetId="0">#REF!</definedName>
    <definedName name="P5XE">#REF!</definedName>
    <definedName name="P5XE_6">#REF!</definedName>
    <definedName name="P5YE" localSheetId="0">#REF!</definedName>
    <definedName name="P5YE">#REF!</definedName>
    <definedName name="P5YE_6">#REF!</definedName>
    <definedName name="P5YT" localSheetId="0">#REF!</definedName>
    <definedName name="P5YT">#REF!</definedName>
    <definedName name="P5YT_6">#REF!</definedName>
    <definedName name="P6XE" localSheetId="0">#REF!</definedName>
    <definedName name="P6XE">#REF!</definedName>
    <definedName name="P6XE_6">#REF!</definedName>
    <definedName name="P6XT" localSheetId="0">#REF!</definedName>
    <definedName name="P6XT">#REF!</definedName>
    <definedName name="P6XT_6">#REF!</definedName>
    <definedName name="P6YE" localSheetId="0">#REF!</definedName>
    <definedName name="P6YE">#REF!</definedName>
    <definedName name="P6YE_6">#REF!</definedName>
    <definedName name="P6YT" localSheetId="0">#REF!</definedName>
    <definedName name="P6YT">#REF!</definedName>
    <definedName name="P6YT_6">#REF!</definedName>
    <definedName name="P7XE" localSheetId="0">#REF!</definedName>
    <definedName name="P7XE">#REF!</definedName>
    <definedName name="P7XE_6">#REF!</definedName>
    <definedName name="P7YE" localSheetId="0">#REF!</definedName>
    <definedName name="P7YE">#REF!</definedName>
    <definedName name="P7YE_6">#REF!</definedName>
    <definedName name="P7YT" localSheetId="0">#REF!</definedName>
    <definedName name="P7YT">#REF!</definedName>
    <definedName name="P7YT_6">#REF!</definedName>
    <definedName name="PALA">#REF!</definedName>
    <definedName name="PALA_10">#REF!</definedName>
    <definedName name="PALA_11">#REF!</definedName>
    <definedName name="PALA_6">#REF!</definedName>
    <definedName name="PALA_7">#REF!</definedName>
    <definedName name="PALA_8">#REF!</definedName>
    <definedName name="PALA_9">#REF!</definedName>
    <definedName name="PALA_950">#REF!</definedName>
    <definedName name="PALA_950_10">#REF!</definedName>
    <definedName name="PALA_950_11">#REF!</definedName>
    <definedName name="PALA_950_6">#REF!</definedName>
    <definedName name="PALA_950_7">#REF!</definedName>
    <definedName name="PALA_950_8">#REF!</definedName>
    <definedName name="PALA_950_9">#REF!</definedName>
    <definedName name="PANEL_DIST_24C" localSheetId="0">#REF!</definedName>
    <definedName name="PANEL_DIST_24C">#REF!</definedName>
    <definedName name="PANEL_DIST_24C_10" localSheetId="0">#REF!</definedName>
    <definedName name="PANEL_DIST_24C_10">#REF!</definedName>
    <definedName name="PANEL_DIST_24C_11" localSheetId="0">#REF!</definedName>
    <definedName name="PANEL_DIST_24C_11">#REF!</definedName>
    <definedName name="PANEL_DIST_24C_6">#REF!</definedName>
    <definedName name="PANEL_DIST_24C_7" localSheetId="0">#REF!</definedName>
    <definedName name="PANEL_DIST_24C_7">#REF!</definedName>
    <definedName name="PANEL_DIST_24C_8" localSheetId="0">#REF!</definedName>
    <definedName name="PANEL_DIST_24C_8">#REF!</definedName>
    <definedName name="PANEL_DIST_24C_9" localSheetId="0">#REF!</definedName>
    <definedName name="PANEL_DIST_24C_9">#REF!</definedName>
    <definedName name="PANEL_DIST_32C">#REF!</definedName>
    <definedName name="PANEL_DIST_32C_10">#REF!</definedName>
    <definedName name="PANEL_DIST_32C_11">#REF!</definedName>
    <definedName name="PANEL_DIST_32C_6">#REF!</definedName>
    <definedName name="PANEL_DIST_32C_7">#REF!</definedName>
    <definedName name="PANEL_DIST_32C_8">#REF!</definedName>
    <definedName name="PANEL_DIST_32C_9">#REF!</definedName>
    <definedName name="PANEL_DIST_4a8C">#REF!</definedName>
    <definedName name="PANEL_DIST_4a8C_10">#REF!</definedName>
    <definedName name="PANEL_DIST_4a8C_11">#REF!</definedName>
    <definedName name="PANEL_DIST_4a8C_6">#REF!</definedName>
    <definedName name="PANEL_DIST_4a8C_7">#REF!</definedName>
    <definedName name="PANEL_DIST_4a8C_8">#REF!</definedName>
    <definedName name="PANEL_DIST_4a8C_9">#REF!</definedName>
    <definedName name="PanelDist_6a12_Circ_125a" localSheetId="0">#REF!</definedName>
    <definedName name="PanelDist_6a12_Circ_125a">#REF!</definedName>
    <definedName name="PanelDist_6a12_Circ_125a_10" localSheetId="0">#REF!</definedName>
    <definedName name="PanelDist_6a12_Circ_125a_10">#REF!</definedName>
    <definedName name="PanelDist_6a12_Circ_125a_11" localSheetId="0">#REF!</definedName>
    <definedName name="PanelDist_6a12_Circ_125a_11">#REF!</definedName>
    <definedName name="PanelDist_6a12_Circ_125a_6">#REF!</definedName>
    <definedName name="PanelDist_6a12_Circ_125a_7" localSheetId="0">#REF!</definedName>
    <definedName name="PanelDist_6a12_Circ_125a_7">#REF!</definedName>
    <definedName name="PanelDist_6a12_Circ_125a_8" localSheetId="0">#REF!</definedName>
    <definedName name="PanelDist_6a12_Circ_125a_8">#REF!</definedName>
    <definedName name="PanelDist_6a12_Circ_125a_9" localSheetId="0">#REF!</definedName>
    <definedName name="PanelDist_6a12_Circ_125a_9">#REF!</definedName>
    <definedName name="PARARRAYOS_9KV">#REF!</definedName>
    <definedName name="PARARRAYOS_9KV_10">#REF!</definedName>
    <definedName name="PARARRAYOS_9KV_11">#REF!</definedName>
    <definedName name="PARARRAYOS_9KV_6">#REF!</definedName>
    <definedName name="PARARRAYOS_9KV_7">#REF!</definedName>
    <definedName name="PARARRAYOS_9KV_8">#REF!</definedName>
    <definedName name="PARARRAYOS_9KV_9">#REF!</definedName>
    <definedName name="PEON" localSheetId="0">#REF!</definedName>
    <definedName name="PEON">#REF!</definedName>
    <definedName name="Peon_1">#REF!</definedName>
    <definedName name="Peon_1_10">#REF!</definedName>
    <definedName name="Peon_1_11">#REF!</definedName>
    <definedName name="Peon_1_5">#REF!</definedName>
    <definedName name="Peon_1_6">#REF!</definedName>
    <definedName name="Peon_1_7">#REF!</definedName>
    <definedName name="Peon_1_8">#REF!</definedName>
    <definedName name="Peon_1_9">#REF!</definedName>
    <definedName name="Peon_6">#REF!</definedName>
    <definedName name="Peon_Colchas">[7]MO!$B$11</definedName>
    <definedName name="PEONCARP" localSheetId="0">[5]INS!#REF!</definedName>
    <definedName name="PEONCARP">[5]INS!#REF!</definedName>
    <definedName name="PEONCARP_6">#REF!</definedName>
    <definedName name="PEONCARP_8">#REF!</definedName>
    <definedName name="PERFIL_CUADRADO_34">[7]INSU!$B$91</definedName>
    <definedName name="Pernos" localSheetId="0">#REF!</definedName>
    <definedName name="Pernos">#REF!</definedName>
    <definedName name="Pernos_6" localSheetId="0">#REF!</definedName>
    <definedName name="Pernos_6">#REF!</definedName>
    <definedName name="Pernos_8" localSheetId="0">#REF!</definedName>
    <definedName name="Pernos_8">#REF!</definedName>
    <definedName name="PICO">#REF!</definedName>
    <definedName name="PICO_10">#REF!</definedName>
    <definedName name="PICO_11">#REF!</definedName>
    <definedName name="PICO_6">#REF!</definedName>
    <definedName name="PICO_7">#REF!</definedName>
    <definedName name="PICO_8">#REF!</definedName>
    <definedName name="PICO_9">#REF!</definedName>
    <definedName name="PIEDRA">#REF!</definedName>
    <definedName name="PIEDRA_10">#REF!</definedName>
    <definedName name="PIEDRA_11">#REF!</definedName>
    <definedName name="PIEDRA_6">#REF!</definedName>
    <definedName name="PIEDRA_7">#REF!</definedName>
    <definedName name="PIEDRA_8">#REF!</definedName>
    <definedName name="PIEDRA_9">#REF!</definedName>
    <definedName name="PIEDRA_GAVIONES">#REF!</definedName>
    <definedName name="PIEDRA_GAVIONES_10">#REF!</definedName>
    <definedName name="PIEDRA_GAVIONES_11">#REF!</definedName>
    <definedName name="PIEDRA_GAVIONES_6">#REF!</definedName>
    <definedName name="PIEDRA_GAVIONES_7">#REF!</definedName>
    <definedName name="PIEDRA_GAVIONES_8">#REF!</definedName>
    <definedName name="PIEDRA_GAVIONES_9">#REF!</definedName>
    <definedName name="PINO">[11]INS!$D$770</definedName>
    <definedName name="PINTURA_ACR_COLOR_PREPARADO">#REF!</definedName>
    <definedName name="PINTURA_ACR_COLOR_PREPARADO_10">#REF!</definedName>
    <definedName name="PINTURA_ACR_COLOR_PREPARADO_11">#REF!</definedName>
    <definedName name="PINTURA_ACR_COLOR_PREPARADO_6">#REF!</definedName>
    <definedName name="PINTURA_ACR_COLOR_PREPARADO_7">#REF!</definedName>
    <definedName name="PINTURA_ACR_COLOR_PREPARADO_8">#REF!</definedName>
    <definedName name="PINTURA_ACR_COLOR_PREPARADO_9">#REF!</definedName>
    <definedName name="PINTURA_ACR_EXT">#REF!</definedName>
    <definedName name="PINTURA_ACR_EXT_10">#REF!</definedName>
    <definedName name="PINTURA_ACR_EXT_11">#REF!</definedName>
    <definedName name="PINTURA_ACR_EXT_6">#REF!</definedName>
    <definedName name="PINTURA_ACR_EXT_7">#REF!</definedName>
    <definedName name="PINTURA_ACR_EXT_8">#REF!</definedName>
    <definedName name="PINTURA_ACR_EXT_9">#REF!</definedName>
    <definedName name="PINTURA_ACR_INT" localSheetId="0">#REF!</definedName>
    <definedName name="PINTURA_ACR_INT">#REF!</definedName>
    <definedName name="PINTURA_ACR_INT_10" localSheetId="0">#REF!</definedName>
    <definedName name="PINTURA_ACR_INT_10">#REF!</definedName>
    <definedName name="PINTURA_ACR_INT_11" localSheetId="0">#REF!</definedName>
    <definedName name="PINTURA_ACR_INT_11">#REF!</definedName>
    <definedName name="PINTURA_ACR_INT_6">#REF!</definedName>
    <definedName name="PINTURA_ACR_INT_7" localSheetId="0">#REF!</definedName>
    <definedName name="PINTURA_ACR_INT_7">#REF!</definedName>
    <definedName name="PINTURA_ACR_INT_8" localSheetId="0">#REF!</definedName>
    <definedName name="PINTURA_ACR_INT_8">#REF!</definedName>
    <definedName name="PINTURA_ACR_INT_9" localSheetId="0">#REF!</definedName>
    <definedName name="PINTURA_ACR_INT_9">#REF!</definedName>
    <definedName name="PINTURA_BASE">#REF!</definedName>
    <definedName name="PINTURA_BASE_10">#REF!</definedName>
    <definedName name="PINTURA_BASE_11">#REF!</definedName>
    <definedName name="PINTURA_BASE_6">#REF!</definedName>
    <definedName name="PINTURA_BASE_7">#REF!</definedName>
    <definedName name="PINTURA_BASE_8">#REF!</definedName>
    <definedName name="PINTURA_BASE_9">#REF!</definedName>
    <definedName name="PINTURA_MANTENIMIENTO">#REF!</definedName>
    <definedName name="PINTURA_MANTENIMIENTO_10">#REF!</definedName>
    <definedName name="PINTURA_MANTENIMIENTO_11">#REF!</definedName>
    <definedName name="PINTURA_MANTENIMIENTO_6">#REF!</definedName>
    <definedName name="PINTURA_MANTENIMIENTO_7">#REF!</definedName>
    <definedName name="PINTURA_MANTENIMIENTO_8">#REF!</definedName>
    <definedName name="PINTURA_MANTENIMIENTO_9">#REF!</definedName>
    <definedName name="PINTURA_OXIDO_ROJO">#REF!</definedName>
    <definedName name="PINTURA_OXIDO_ROJO_10">#REF!</definedName>
    <definedName name="PINTURA_OXIDO_ROJO_11">#REF!</definedName>
    <definedName name="PINTURA_OXIDO_ROJO_6">#REF!</definedName>
    <definedName name="PINTURA_OXIDO_ROJO_7">#REF!</definedName>
    <definedName name="PINTURA_OXIDO_ROJO_8">#REF!</definedName>
    <definedName name="PINTURA_OXIDO_ROJO_9">#REF!</definedName>
    <definedName name="PISO_GRANITO_FONDO_BCO">[7]INSU!$B$103</definedName>
    <definedName name="PKK" localSheetId="0">#REF!</definedName>
    <definedName name="PKK">#REF!</definedName>
    <definedName name="PLANTA_ELECTRICA">#REF!</definedName>
    <definedName name="PLANTA_ELECTRICA_10">#REF!</definedName>
    <definedName name="PLANTA_ELECTRICA_11">#REF!</definedName>
    <definedName name="PLANTA_ELECTRICA_6">#REF!</definedName>
    <definedName name="PLANTA_ELECTRICA_7">#REF!</definedName>
    <definedName name="PLANTA_ELECTRICA_8">#REF!</definedName>
    <definedName name="PLANTA_ELECTRICA_9">#REF!</definedName>
    <definedName name="PLASTICO">[7]INSU!$B$90</definedName>
    <definedName name="PLIGADORA2">[5]INS!$D$563</definedName>
    <definedName name="PLIGADORA2_6">#REF!</definedName>
    <definedName name="PLOMERO" localSheetId="0">[5]INS!#REF!</definedName>
    <definedName name="PLOMERO">[5]INS!#REF!</definedName>
    <definedName name="PLOMERO_6">#REF!</definedName>
    <definedName name="PLOMERO_8">#REF!</definedName>
    <definedName name="PLOMERO_SOLDADOR">#REF!</definedName>
    <definedName name="PLOMERO_SOLDADOR_10">#REF!</definedName>
    <definedName name="PLOMERO_SOLDADOR_11">#REF!</definedName>
    <definedName name="PLOMERO_SOLDADOR_6">#REF!</definedName>
    <definedName name="PLOMERO_SOLDADOR_7">#REF!</definedName>
    <definedName name="PLOMERO_SOLDADOR_8">#REF!</definedName>
    <definedName name="PLOMERO_SOLDADOR_9">#REF!</definedName>
    <definedName name="PLOMEROAYUDANTE" localSheetId="0">[5]INS!#REF!</definedName>
    <definedName name="PLOMEROAYUDANTE">[5]INS!#REF!</definedName>
    <definedName name="PLOMEROAYUDANTE_6">#REF!</definedName>
    <definedName name="PLOMEROAYUDANTE_8">#REF!</definedName>
    <definedName name="PLOMEROOFICIAL" localSheetId="0">[5]INS!#REF!</definedName>
    <definedName name="PLOMEROOFICIAL">[5]INS!#REF!</definedName>
    <definedName name="PLOMEROOFICIAL_6">#REF!</definedName>
    <definedName name="PLOMEROOFICIAL_8">#REF!</definedName>
    <definedName name="PLYWOOD_34_2CARAS">#REF!</definedName>
    <definedName name="PLYWOOD_34_2CARAS_10">#REF!</definedName>
    <definedName name="PLYWOOD_34_2CARAS_11">#REF!</definedName>
    <definedName name="PLYWOOD_34_2CARAS_5">#REF!</definedName>
    <definedName name="PLYWOOD_34_2CARAS_6">#REF!</definedName>
    <definedName name="PLYWOOD_34_2CARAS_7">#REF!</definedName>
    <definedName name="PLYWOOD_34_2CARAS_8">#REF!</definedName>
    <definedName name="PLYWOOD_34_2CARAS_9">#REF!</definedName>
    <definedName name="pmadera2162" localSheetId="0">[9]precios!#REF!</definedName>
    <definedName name="pmadera2162">[9]precios!#REF!</definedName>
    <definedName name="pmadera2162_8">#REF!</definedName>
    <definedName name="PNNNN" localSheetId="0">#REF!</definedName>
    <definedName name="PNNNN">#REF!</definedName>
    <definedName name="po">[15]PRESUPUESTO!$O$9:$O$236</definedName>
    <definedName name="POSTE_HA_25_CUAD">#REF!</definedName>
    <definedName name="POSTE_HA_25_CUAD_10">#REF!</definedName>
    <definedName name="POSTE_HA_25_CUAD_11">#REF!</definedName>
    <definedName name="POSTE_HA_25_CUAD_6">#REF!</definedName>
    <definedName name="POSTE_HA_25_CUAD_7">#REF!</definedName>
    <definedName name="POSTE_HA_25_CUAD_8">#REF!</definedName>
    <definedName name="POSTE_HA_25_CUAD_9">#REF!</definedName>
    <definedName name="POSTE_HA_30_CUAD">#REF!</definedName>
    <definedName name="POSTE_HA_30_CUAD_10">#REF!</definedName>
    <definedName name="POSTE_HA_30_CUAD_11">#REF!</definedName>
    <definedName name="POSTE_HA_30_CUAD_6">#REF!</definedName>
    <definedName name="POSTE_HA_30_CUAD_7">#REF!</definedName>
    <definedName name="POSTE_HA_30_CUAD_8">#REF!</definedName>
    <definedName name="POSTE_HA_30_CUAD_9">#REF!</definedName>
    <definedName name="POSTE_HA_35_CUAD">#REF!</definedName>
    <definedName name="POSTE_HA_35_CUAD_10">#REF!</definedName>
    <definedName name="POSTE_HA_35_CUAD_11">#REF!</definedName>
    <definedName name="POSTE_HA_35_CUAD_6">#REF!</definedName>
    <definedName name="POSTE_HA_35_CUAD_7">#REF!</definedName>
    <definedName name="POSTE_HA_35_CUAD_8">#REF!</definedName>
    <definedName name="POSTE_HA_35_CUAD_9">#REF!</definedName>
    <definedName name="POSTE_HA_40_CUAD">#REF!</definedName>
    <definedName name="POSTE_HA_40_CUAD_10">#REF!</definedName>
    <definedName name="POSTE_HA_40_CUAD_11">#REF!</definedName>
    <definedName name="POSTE_HA_40_CUAD_6">#REF!</definedName>
    <definedName name="POSTE_HA_40_CUAD_7">#REF!</definedName>
    <definedName name="POSTE_HA_40_CUAD_8">#REF!</definedName>
    <definedName name="POSTE_HA_40_CUAD_9">#REF!</definedName>
    <definedName name="PREC._UNITARIO">#N/A</definedName>
    <definedName name="PREC._UNITARIO_6">NA()</definedName>
    <definedName name="precios">[16]Precios!$A$4:$F$1576</definedName>
    <definedName name="PRESUPUESTO" localSheetId="0">#REF!</definedName>
    <definedName name="PRESUPUESTO">#REF!</definedName>
    <definedName name="PRESUPUESTO_6">NA()</definedName>
    <definedName name="PUERTA_PANEL_PINO" localSheetId="0">#REF!</definedName>
    <definedName name="PUERTA_PANEL_PINO">#REF!</definedName>
    <definedName name="PUERTA_PANEL_PINO_10" localSheetId="0">#REF!</definedName>
    <definedName name="PUERTA_PANEL_PINO_10">#REF!</definedName>
    <definedName name="PUERTA_PANEL_PINO_11" localSheetId="0">#REF!</definedName>
    <definedName name="PUERTA_PANEL_PINO_11">#REF!</definedName>
    <definedName name="PUERTA_PANEL_PINO_6">#REF!</definedName>
    <definedName name="PUERTA_PANEL_PINO_7" localSheetId="0">#REF!</definedName>
    <definedName name="PUERTA_PANEL_PINO_7">#REF!</definedName>
    <definedName name="PUERTA_PANEL_PINO_8" localSheetId="0">#REF!</definedName>
    <definedName name="PUERTA_PANEL_PINO_8">#REF!</definedName>
    <definedName name="PUERTA_PANEL_PINO_9" localSheetId="0">#REF!</definedName>
    <definedName name="PUERTA_PANEL_PINO_9">#REF!</definedName>
    <definedName name="PUERTA_PLYWOOD" localSheetId="0">#REF!</definedName>
    <definedName name="PUERTA_PLYWOOD">#REF!</definedName>
    <definedName name="PUERTA_PLYWOOD_10" localSheetId="0">#REF!</definedName>
    <definedName name="PUERTA_PLYWOOD_10">#REF!</definedName>
    <definedName name="PUERTA_PLYWOOD_11" localSheetId="0">#REF!</definedName>
    <definedName name="PUERTA_PLYWOOD_11">#REF!</definedName>
    <definedName name="PUERTA_PLYWOOD_6">#REF!</definedName>
    <definedName name="PUERTA_PLYWOOD_7" localSheetId="0">#REF!</definedName>
    <definedName name="PUERTA_PLYWOOD_7">#REF!</definedName>
    <definedName name="PUERTA_PLYWOOD_8" localSheetId="0">#REF!</definedName>
    <definedName name="PUERTA_PLYWOOD_8">#REF!</definedName>
    <definedName name="PUERTA_PLYWOOD_9" localSheetId="0">#REF!</definedName>
    <definedName name="PUERTA_PLYWOOD_9">#REF!</definedName>
    <definedName name="PULIDO_Y_BRILLADO_ESCALON">#REF!</definedName>
    <definedName name="PULIDO_Y_BRILLADO_ESCALON_10">#REF!</definedName>
    <definedName name="PULIDO_Y_BRILLADO_ESCALON_11">#REF!</definedName>
    <definedName name="PULIDO_Y_BRILLADO_ESCALON_6">#REF!</definedName>
    <definedName name="PULIDO_Y_BRILLADO_ESCALON_7">#REF!</definedName>
    <definedName name="PULIDO_Y_BRILLADO_ESCALON_8">#REF!</definedName>
    <definedName name="PULIDO_Y_BRILLADO_ESCALON_9">#REF!</definedName>
    <definedName name="PULIDOyBRILLADO_TC">#REF!</definedName>
    <definedName name="PULIDOyBRILLADO_TC_10">#REF!</definedName>
    <definedName name="PULIDOyBRILLADO_TC_11">#REF!</definedName>
    <definedName name="PULIDOyBRILLADO_TC_6">#REF!</definedName>
    <definedName name="PULIDOyBRILLADO_TC_7">#REF!</definedName>
    <definedName name="PULIDOyBRILLADO_TC_8">#REF!</definedName>
    <definedName name="PULIDOyBRILLADO_TC_9">#REF!</definedName>
    <definedName name="PWINCHE2000K">[5]INS!$D$568</definedName>
    <definedName name="PWINCHE2000K_6">#REF!</definedName>
    <definedName name="Q" localSheetId="0">#REF!</definedName>
    <definedName name="Q">#REF!</definedName>
    <definedName name="Q_10">#REF!</definedName>
    <definedName name="Q_11">#REF!</definedName>
    <definedName name="Q_5" localSheetId="0">#REF!</definedName>
    <definedName name="Q_5">#REF!</definedName>
    <definedName name="Q_6">#REF!</definedName>
    <definedName name="Q_7">#REF!</definedName>
    <definedName name="Q_8">#REF!</definedName>
    <definedName name="Q_9">#REF!</definedName>
    <definedName name="QQ" localSheetId="0">[17]INS!#REF!</definedName>
    <definedName name="QQ">[17]INS!#REF!</definedName>
    <definedName name="QQQ" localSheetId="0">[2]M.O.!#REF!</definedName>
    <definedName name="QQQ">[2]M.O.!#REF!</definedName>
    <definedName name="QQQQ">#REF!</definedName>
    <definedName name="QQQQQ">#REF!</definedName>
    <definedName name="qw">[15]PRESUPUESTO!$M$10:$AH$731</definedName>
    <definedName name="qwe">[18]INSU!$D$133</definedName>
    <definedName name="qwe_6">#REF!</definedName>
    <definedName name="RASTRILLO" localSheetId="0">#REF!</definedName>
    <definedName name="RASTRILLO">#REF!</definedName>
    <definedName name="RASTRILLO_10" localSheetId="0">#REF!</definedName>
    <definedName name="RASTRILLO_10">#REF!</definedName>
    <definedName name="RASTRILLO_11" localSheetId="0">#REF!</definedName>
    <definedName name="RASTRILLO_11">#REF!</definedName>
    <definedName name="RASTRILLO_6">#REF!</definedName>
    <definedName name="RASTRILLO_7" localSheetId="0">#REF!</definedName>
    <definedName name="RASTRILLO_7">#REF!</definedName>
    <definedName name="RASTRILLO_8" localSheetId="0">#REF!</definedName>
    <definedName name="RASTRILLO_8">#REF!</definedName>
    <definedName name="RASTRILLO_9" localSheetId="0">#REF!</definedName>
    <definedName name="RASTRILLO_9">#REF!</definedName>
    <definedName name="REAL" localSheetId="0">#REF!</definedName>
    <definedName name="REAL">#REF!</definedName>
    <definedName name="REDUCCION_BUSHING_HG_12x38">#REF!</definedName>
    <definedName name="REDUCCION_BUSHING_HG_12x38_10">#REF!</definedName>
    <definedName name="REDUCCION_BUSHING_HG_12x38_11">#REF!</definedName>
    <definedName name="REDUCCION_BUSHING_HG_12x38_6">#REF!</definedName>
    <definedName name="REDUCCION_BUSHING_HG_12x38_7">#REF!</definedName>
    <definedName name="REDUCCION_BUSHING_HG_12x38_8">#REF!</definedName>
    <definedName name="REDUCCION_BUSHING_HG_12x38_9">#REF!</definedName>
    <definedName name="REDUCCION_PVC_34a12" localSheetId="0">#REF!</definedName>
    <definedName name="REDUCCION_PVC_34a12">#REF!</definedName>
    <definedName name="REDUCCION_PVC_34a12_10" localSheetId="0">#REF!</definedName>
    <definedName name="REDUCCION_PVC_34a12_10">#REF!</definedName>
    <definedName name="REDUCCION_PVC_34a12_11" localSheetId="0">#REF!</definedName>
    <definedName name="REDUCCION_PVC_34a12_11">#REF!</definedName>
    <definedName name="REDUCCION_PVC_34a12_6">#REF!</definedName>
    <definedName name="REDUCCION_PVC_34a12_7" localSheetId="0">#REF!</definedName>
    <definedName name="REDUCCION_PVC_34a12_7">#REF!</definedName>
    <definedName name="REDUCCION_PVC_34a12_8" localSheetId="0">#REF!</definedName>
    <definedName name="REDUCCION_PVC_34a12_8">#REF!</definedName>
    <definedName name="REDUCCION_PVC_34a12_9" localSheetId="0">#REF!</definedName>
    <definedName name="REDUCCION_PVC_34a12_9">#REF!</definedName>
    <definedName name="REDUCCION_PVC_DREN_4x2" localSheetId="0">#REF!</definedName>
    <definedName name="REDUCCION_PVC_DREN_4x2">#REF!</definedName>
    <definedName name="REDUCCION_PVC_DREN_4x2_10" localSheetId="0">#REF!</definedName>
    <definedName name="REDUCCION_PVC_DREN_4x2_10">#REF!</definedName>
    <definedName name="REDUCCION_PVC_DREN_4x2_11" localSheetId="0">#REF!</definedName>
    <definedName name="REDUCCION_PVC_DREN_4x2_11">#REF!</definedName>
    <definedName name="REDUCCION_PVC_DREN_4x2_6">#REF!</definedName>
    <definedName name="REDUCCION_PVC_DREN_4x2_7" localSheetId="0">#REF!</definedName>
    <definedName name="REDUCCION_PVC_DREN_4x2_7">#REF!</definedName>
    <definedName name="REDUCCION_PVC_DREN_4x2_8" localSheetId="0">#REF!</definedName>
    <definedName name="REDUCCION_PVC_DREN_4x2_8">#REF!</definedName>
    <definedName name="REDUCCION_PVC_DREN_4x2_9" localSheetId="0">#REF!</definedName>
    <definedName name="REDUCCION_PVC_DREN_4x2_9">#REF!</definedName>
    <definedName name="REFERENCIA">[19]COF!$G$733</definedName>
    <definedName name="REFERENCIA_10">#REF!</definedName>
    <definedName name="REFERENCIA_11">#REF!</definedName>
    <definedName name="REFERENCIA_6">#REF!</definedName>
    <definedName name="REFERENCIA_7">#REF!</definedName>
    <definedName name="REFERENCIA_8">#REF!</definedName>
    <definedName name="REFERENCIA_9">#REF!</definedName>
    <definedName name="REGISTRO_ELEC_6x6">#REF!</definedName>
    <definedName name="REGISTRO_ELEC_6x6_10">#REF!</definedName>
    <definedName name="REGISTRO_ELEC_6x6_11">#REF!</definedName>
    <definedName name="REGISTRO_ELEC_6x6_6">#REF!</definedName>
    <definedName name="REGISTRO_ELEC_6x6_7">#REF!</definedName>
    <definedName name="REGISTRO_ELEC_6x6_8">#REF!</definedName>
    <definedName name="REGISTRO_ELEC_6x6_9">#REF!</definedName>
    <definedName name="REGLA_PAÑETE">#REF!</definedName>
    <definedName name="REGLA_PAÑETE_10">#REF!</definedName>
    <definedName name="REGLA_PAÑETE_11">#REF!</definedName>
    <definedName name="REGLA_PAÑETE_6">#REF!</definedName>
    <definedName name="REGLA_PAÑETE_7">#REF!</definedName>
    <definedName name="REGLA_PAÑETE_8">#REF!</definedName>
    <definedName name="REGLA_PAÑETE_9">#REF!</definedName>
    <definedName name="REJILLA_PISO">#REF!</definedName>
    <definedName name="REJILLA_PISO_10">#REF!</definedName>
    <definedName name="REJILLA_PISO_11">#REF!</definedName>
    <definedName name="REJILLA_PISO_6">#REF!</definedName>
    <definedName name="REJILLA_PISO_7">#REF!</definedName>
    <definedName name="REJILLA_PISO_8">#REF!</definedName>
    <definedName name="REJILLA_PISO_9">#REF!</definedName>
    <definedName name="REJILLAS_1x1">#REF!</definedName>
    <definedName name="REJILLAS_1x1_10">#REF!</definedName>
    <definedName name="REJILLAS_1x1_11">#REF!</definedName>
    <definedName name="REJILLAS_1x1_6">#REF!</definedName>
    <definedName name="REJILLAS_1x1_7">#REF!</definedName>
    <definedName name="REJILLAS_1x1_8">#REF!</definedName>
    <definedName name="REJILLAS_1x1_9">#REF!</definedName>
    <definedName name="REPORTE">#N/A</definedName>
    <definedName name="REPORTE_01">#N/A</definedName>
    <definedName name="REPORTE_01_6">NA()</definedName>
    <definedName name="REPORTE_02">#N/A</definedName>
    <definedName name="REPORTE_02_6">NA()</definedName>
    <definedName name="REPORTE_03">#N/A</definedName>
    <definedName name="REPORTE_03_6">NA()</definedName>
    <definedName name="REPORTE_04">#N/A</definedName>
    <definedName name="REPORTE_04_6">NA()</definedName>
    <definedName name="REPORTE_05">#N/A</definedName>
    <definedName name="REPORTE_05_6">NA()</definedName>
    <definedName name="REPORTE_06">#N/A</definedName>
    <definedName name="REPORTE_06_6">NA()</definedName>
    <definedName name="REPORTE_07">#N/A</definedName>
    <definedName name="REPORTE_07_6">NA()</definedName>
    <definedName name="REPORTE_08">#N/A</definedName>
    <definedName name="REPORTE_08_6">NA()</definedName>
    <definedName name="REPORTE_09">#N/A</definedName>
    <definedName name="REPORTE_09_6">NA()</definedName>
    <definedName name="REPORTE_6">NA()</definedName>
    <definedName name="RETRO_320">#REF!</definedName>
    <definedName name="RETRO_320_10">#REF!</definedName>
    <definedName name="RETRO_320_11">#REF!</definedName>
    <definedName name="RETRO_320_6">#REF!</definedName>
    <definedName name="RETRO_320_7">#REF!</definedName>
    <definedName name="RETRO_320_8">#REF!</definedName>
    <definedName name="RETRO_320_9">#REF!</definedName>
    <definedName name="REVESTIMIENTO_CERAMICA_20x20">#REF!</definedName>
    <definedName name="REVESTIMIENTO_CERAMICA_20x20_10">#REF!</definedName>
    <definedName name="REVESTIMIENTO_CERAMICA_20x20_11">#REF!</definedName>
    <definedName name="REVESTIMIENTO_CERAMICA_20x20_6">#REF!</definedName>
    <definedName name="REVESTIMIENTO_CERAMICA_20x20_7">#REF!</definedName>
    <definedName name="REVESTIMIENTO_CERAMICA_20x20_8">#REF!</definedName>
    <definedName name="REVESTIMIENTO_CERAMICA_20x20_9">#REF!</definedName>
    <definedName name="RODILLO_CAT_815">#REF!</definedName>
    <definedName name="RODILLO_CAT_815_10">#REF!</definedName>
    <definedName name="RODILLO_CAT_815_11">#REF!</definedName>
    <definedName name="RODILLO_CAT_815_6">#REF!</definedName>
    <definedName name="RODILLO_CAT_815_7">#REF!</definedName>
    <definedName name="RODILLO_CAT_815_8">#REF!</definedName>
    <definedName name="RODILLO_CAT_815_9">#REF!</definedName>
    <definedName name="ROSETA">#REF!</definedName>
    <definedName name="ROSETA_10">#REF!</definedName>
    <definedName name="ROSETA_11">#REF!</definedName>
    <definedName name="ROSETA_6">#REF!</definedName>
    <definedName name="ROSETA_7">#REF!</definedName>
    <definedName name="ROSETA_8">#REF!</definedName>
    <definedName name="ROSETA_9">#REF!</definedName>
    <definedName name="SALARIO" localSheetId="0">#REF!</definedName>
    <definedName name="SALARIO">#REF!</definedName>
    <definedName name="SALIDA">#N/A</definedName>
    <definedName name="SALIDA_6">NA()</definedName>
    <definedName name="SDSDFSDFSDF">#REF!</definedName>
    <definedName name="SDSDFSDFSDF_6">#REF!</definedName>
    <definedName name="SEGUETA" localSheetId="0">#REF!</definedName>
    <definedName name="SEGUETA">#REF!</definedName>
    <definedName name="SEGUETA_10" localSheetId="0">#REF!</definedName>
    <definedName name="SEGUETA_10">#REF!</definedName>
    <definedName name="SEGUETA_11" localSheetId="0">#REF!</definedName>
    <definedName name="SEGUETA_11">#REF!</definedName>
    <definedName name="SEGUETA_6">#REF!</definedName>
    <definedName name="SEGUETA_7" localSheetId="0">#REF!</definedName>
    <definedName name="SEGUETA_7">#REF!</definedName>
    <definedName name="SEGUETA_8" localSheetId="0">#REF!</definedName>
    <definedName name="SEGUETA_8">#REF!</definedName>
    <definedName name="SEGUETA_9" localSheetId="0">#REF!</definedName>
    <definedName name="SEGUETA_9">#REF!</definedName>
    <definedName name="SIERRA_ELECTRICA">#REF!</definedName>
    <definedName name="SIERRA_ELECTRICA_10">#REF!</definedName>
    <definedName name="SIERRA_ELECTRICA_11">#REF!</definedName>
    <definedName name="SIERRA_ELECTRICA_6">#REF!</definedName>
    <definedName name="SIERRA_ELECTRICA_7">#REF!</definedName>
    <definedName name="SIERRA_ELECTRICA_8">#REF!</definedName>
    <definedName name="SIERRA_ELECTRICA_9">#REF!</definedName>
    <definedName name="SIFON_PVC_1_12">#REF!</definedName>
    <definedName name="SIFON_PVC_1_12_10">#REF!</definedName>
    <definedName name="SIFON_PVC_1_12_11">#REF!</definedName>
    <definedName name="SIFON_PVC_1_12_6">#REF!</definedName>
    <definedName name="SIFON_PVC_1_12_7">#REF!</definedName>
    <definedName name="SIFON_PVC_1_12_8">#REF!</definedName>
    <definedName name="SIFON_PVC_1_12_9">#REF!</definedName>
    <definedName name="SIFON_PVC_1_14">#REF!</definedName>
    <definedName name="SIFON_PVC_1_14_10">#REF!</definedName>
    <definedName name="SIFON_PVC_1_14_11">#REF!</definedName>
    <definedName name="SIFON_PVC_1_14_6">#REF!</definedName>
    <definedName name="SIFON_PVC_1_14_7">#REF!</definedName>
    <definedName name="SIFON_PVC_1_14_8">#REF!</definedName>
    <definedName name="SIFON_PVC_1_14_9">#REF!</definedName>
    <definedName name="SIFON_PVC_2">#REF!</definedName>
    <definedName name="SIFON_PVC_2_10">#REF!</definedName>
    <definedName name="SIFON_PVC_2_11">#REF!</definedName>
    <definedName name="SIFON_PVC_2_6">#REF!</definedName>
    <definedName name="SIFON_PVC_2_7">#REF!</definedName>
    <definedName name="SIFON_PVC_2_8">#REF!</definedName>
    <definedName name="SIFON_PVC_2_9">#REF!</definedName>
    <definedName name="SIFON_PVC_4">#REF!</definedName>
    <definedName name="SIFON_PVC_4_10">#REF!</definedName>
    <definedName name="SIFON_PVC_4_11">#REF!</definedName>
    <definedName name="SIFON_PVC_4_6">#REF!</definedName>
    <definedName name="SIFON_PVC_4_7">#REF!</definedName>
    <definedName name="SIFON_PVC_4_8">#REF!</definedName>
    <definedName name="SIFON_PVC_4_9">#REF!</definedName>
    <definedName name="SILICONE">#REF!</definedName>
    <definedName name="SILICONE_10">#REF!</definedName>
    <definedName name="SILICONE_11">#REF!</definedName>
    <definedName name="SILICONE_6">#REF!</definedName>
    <definedName name="SILICONE_7">#REF!</definedName>
    <definedName name="SILICONE_8">#REF!</definedName>
    <definedName name="SILICONE_9">#REF!</definedName>
    <definedName name="SOLDADORA">#REF!</definedName>
    <definedName name="SOLDADORA_10">#REF!</definedName>
    <definedName name="SOLDADORA_11">#REF!</definedName>
    <definedName name="SOLDADORA_6">#REF!</definedName>
    <definedName name="SOLDADORA_7">#REF!</definedName>
    <definedName name="SOLDADORA_8">#REF!</definedName>
    <definedName name="SOLDADORA_9">#REF!</definedName>
    <definedName name="spm">#REF!</definedName>
    <definedName name="SS">[4]M.O.!$C$12</definedName>
    <definedName name="SUB_TOTAL">#REF!</definedName>
    <definedName name="SUB_TOTAL_10">#REF!</definedName>
    <definedName name="SUB_TOTAL_11">#REF!</definedName>
    <definedName name="SUB_TOTAL_6">#REF!</definedName>
    <definedName name="SUB_TOTAL_7">#REF!</definedName>
    <definedName name="SUB_TOTAL_8">#REF!</definedName>
    <definedName name="SUB_TOTAL_9">#REF!</definedName>
    <definedName name="TANQUE_55Gls">#REF!</definedName>
    <definedName name="TANQUE_55Gls_10">#REF!</definedName>
    <definedName name="TANQUE_55Gls_11">#REF!</definedName>
    <definedName name="TANQUE_55Gls_6">#REF!</definedName>
    <definedName name="TANQUE_55Gls_7">#REF!</definedName>
    <definedName name="TANQUE_55Gls_8">#REF!</definedName>
    <definedName name="TANQUE_55Gls_9">#REF!</definedName>
    <definedName name="TAPA_ALUMINIO_1x1">#REF!</definedName>
    <definedName name="TAPA_ALUMINIO_1x1_10">#REF!</definedName>
    <definedName name="TAPA_ALUMINIO_1x1_11">#REF!</definedName>
    <definedName name="TAPA_ALUMINIO_1x1_6">#REF!</definedName>
    <definedName name="TAPA_ALUMINIO_1x1_7">#REF!</definedName>
    <definedName name="TAPA_ALUMINIO_1x1_8">#REF!</definedName>
    <definedName name="TAPA_ALUMINIO_1x1_9">#REF!</definedName>
    <definedName name="TAPA_REGISTRO_HF">#REF!</definedName>
    <definedName name="TAPA_REGISTRO_HF_10">#REF!</definedName>
    <definedName name="TAPA_REGISTRO_HF_11">#REF!</definedName>
    <definedName name="TAPA_REGISTRO_HF_6">#REF!</definedName>
    <definedName name="TAPA_REGISTRO_HF_7">#REF!</definedName>
    <definedName name="TAPA_REGISTRO_HF_8">#REF!</definedName>
    <definedName name="TAPA_REGISTRO_HF_9">#REF!</definedName>
    <definedName name="TAPA_REGISTRO_HF_LIVIANA">#REF!</definedName>
    <definedName name="TAPA_REGISTRO_HF_LIVIANA_10">#REF!</definedName>
    <definedName name="TAPA_REGISTRO_HF_LIVIANA_11">#REF!</definedName>
    <definedName name="TAPA_REGISTRO_HF_LIVIANA_6">#REF!</definedName>
    <definedName name="TAPA_REGISTRO_HF_LIVIANA_7">#REF!</definedName>
    <definedName name="TAPA_REGISTRO_HF_LIVIANA_8">#REF!</definedName>
    <definedName name="TAPA_REGISTRO_HF_LIVIANA_9">#REF!</definedName>
    <definedName name="TAPE_3M" localSheetId="0">#REF!</definedName>
    <definedName name="TAPE_3M">#REF!</definedName>
    <definedName name="TAPE_3M_10" localSheetId="0">#REF!</definedName>
    <definedName name="TAPE_3M_10">#REF!</definedName>
    <definedName name="TAPE_3M_11" localSheetId="0">#REF!</definedName>
    <definedName name="TAPE_3M_11">#REF!</definedName>
    <definedName name="TAPE_3M_6">#REF!</definedName>
    <definedName name="TAPE_3M_7" localSheetId="0">#REF!</definedName>
    <definedName name="TAPE_3M_7">#REF!</definedName>
    <definedName name="TAPE_3M_8" localSheetId="0">#REF!</definedName>
    <definedName name="TAPE_3M_8">#REF!</definedName>
    <definedName name="TAPE_3M_9" localSheetId="0">#REF!</definedName>
    <definedName name="TAPE_3M_9">#REF!</definedName>
    <definedName name="TC" localSheetId="0">#REF!</definedName>
    <definedName name="TC">#REF!</definedName>
    <definedName name="TEE_ACERO_12x8">#REF!</definedName>
    <definedName name="TEE_ACERO_12x8_10">#REF!</definedName>
    <definedName name="TEE_ACERO_12x8_11">#REF!</definedName>
    <definedName name="TEE_ACERO_12x8_6">#REF!</definedName>
    <definedName name="TEE_ACERO_12x8_7">#REF!</definedName>
    <definedName name="TEE_ACERO_12x8_8">#REF!</definedName>
    <definedName name="TEE_ACERO_12x8_9">#REF!</definedName>
    <definedName name="TEE_ACERO_16x12">#REF!</definedName>
    <definedName name="TEE_ACERO_16x12_10">#REF!</definedName>
    <definedName name="TEE_ACERO_16x12_11">#REF!</definedName>
    <definedName name="TEE_ACERO_16x12_6">#REF!</definedName>
    <definedName name="TEE_ACERO_16x12_7">#REF!</definedName>
    <definedName name="TEE_ACERO_16x12_8">#REF!</definedName>
    <definedName name="TEE_ACERO_16x12_9">#REF!</definedName>
    <definedName name="TEE_ACERO_16x16">#REF!</definedName>
    <definedName name="TEE_ACERO_16x16_10">#REF!</definedName>
    <definedName name="TEE_ACERO_16x16_11">#REF!</definedName>
    <definedName name="TEE_ACERO_16x16_6">#REF!</definedName>
    <definedName name="TEE_ACERO_16x16_7">#REF!</definedName>
    <definedName name="TEE_ACERO_16x16_8">#REF!</definedName>
    <definedName name="TEE_ACERO_16x16_9">#REF!</definedName>
    <definedName name="TEE_ACERO_16x6">#REF!</definedName>
    <definedName name="TEE_ACERO_16x6_10">#REF!</definedName>
    <definedName name="TEE_ACERO_16x6_11">#REF!</definedName>
    <definedName name="TEE_ACERO_16x6_6">#REF!</definedName>
    <definedName name="TEE_ACERO_16x6_7">#REF!</definedName>
    <definedName name="TEE_ACERO_16x6_8">#REF!</definedName>
    <definedName name="TEE_ACERO_16x6_9">#REF!</definedName>
    <definedName name="TEE_ACERO_16x8">#REF!</definedName>
    <definedName name="TEE_ACERO_16x8_10">#REF!</definedName>
    <definedName name="TEE_ACERO_16x8_11">#REF!</definedName>
    <definedName name="TEE_ACERO_16x8_6">#REF!</definedName>
    <definedName name="TEE_ACERO_16x8_7">#REF!</definedName>
    <definedName name="TEE_ACERO_16x8_8">#REF!</definedName>
    <definedName name="TEE_ACERO_16x8_9">#REF!</definedName>
    <definedName name="TEE_ACERO_20x16">#REF!</definedName>
    <definedName name="TEE_ACERO_20x16_10">#REF!</definedName>
    <definedName name="TEE_ACERO_20x16_11">#REF!</definedName>
    <definedName name="TEE_ACERO_20x16_6">#REF!</definedName>
    <definedName name="TEE_ACERO_20x16_7">#REF!</definedName>
    <definedName name="TEE_ACERO_20x16_8">#REF!</definedName>
    <definedName name="TEE_ACERO_20x16_9">#REF!</definedName>
    <definedName name="TEE_CPVC_12" localSheetId="0">#REF!</definedName>
    <definedName name="TEE_CPVC_12">#REF!</definedName>
    <definedName name="TEE_CPVC_12_10" localSheetId="0">#REF!</definedName>
    <definedName name="TEE_CPVC_12_10">#REF!</definedName>
    <definedName name="TEE_CPVC_12_11" localSheetId="0">#REF!</definedName>
    <definedName name="TEE_CPVC_12_11">#REF!</definedName>
    <definedName name="TEE_CPVC_12_6">#REF!</definedName>
    <definedName name="TEE_CPVC_12_7" localSheetId="0">#REF!</definedName>
    <definedName name="TEE_CPVC_12_7">#REF!</definedName>
    <definedName name="TEE_CPVC_12_8" localSheetId="0">#REF!</definedName>
    <definedName name="TEE_CPVC_12_8">#REF!</definedName>
    <definedName name="TEE_CPVC_12_9" localSheetId="0">#REF!</definedName>
    <definedName name="TEE_CPVC_12_9">#REF!</definedName>
    <definedName name="TEE_HG_1" localSheetId="0">#REF!</definedName>
    <definedName name="TEE_HG_1">#REF!</definedName>
    <definedName name="TEE_HG_1_10" localSheetId="0">#REF!</definedName>
    <definedName name="TEE_HG_1_10">#REF!</definedName>
    <definedName name="TEE_HG_1_11" localSheetId="0">#REF!</definedName>
    <definedName name="TEE_HG_1_11">#REF!</definedName>
    <definedName name="TEE_HG_1_12">#REF!</definedName>
    <definedName name="TEE_HG_1_12_10">#REF!</definedName>
    <definedName name="TEE_HG_1_12_11">#REF!</definedName>
    <definedName name="TEE_HG_1_12_6">#REF!</definedName>
    <definedName name="TEE_HG_1_12_7">#REF!</definedName>
    <definedName name="TEE_HG_1_12_8">#REF!</definedName>
    <definedName name="TEE_HG_1_12_9">#REF!</definedName>
    <definedName name="TEE_HG_1_6">#REF!</definedName>
    <definedName name="TEE_HG_1_7" localSheetId="0">#REF!</definedName>
    <definedName name="TEE_HG_1_7">#REF!</definedName>
    <definedName name="TEE_HG_1_8" localSheetId="0">#REF!</definedName>
    <definedName name="TEE_HG_1_8">#REF!</definedName>
    <definedName name="TEE_HG_1_9" localSheetId="0">#REF!</definedName>
    <definedName name="TEE_HG_1_9">#REF!</definedName>
    <definedName name="TEE_HG_12">#REF!</definedName>
    <definedName name="TEE_HG_12_10">#REF!</definedName>
    <definedName name="TEE_HG_12_11">#REF!</definedName>
    <definedName name="TEE_HG_12_6">#REF!</definedName>
    <definedName name="TEE_HG_12_7">#REF!</definedName>
    <definedName name="TEE_HG_12_8">#REF!</definedName>
    <definedName name="TEE_HG_12_9">#REF!</definedName>
    <definedName name="TEE_HG_34" localSheetId="0">#REF!</definedName>
    <definedName name="TEE_HG_34">#REF!</definedName>
    <definedName name="TEE_HG_34_10" localSheetId="0">#REF!</definedName>
    <definedName name="TEE_HG_34_10">#REF!</definedName>
    <definedName name="TEE_HG_34_11" localSheetId="0">#REF!</definedName>
    <definedName name="TEE_HG_34_11">#REF!</definedName>
    <definedName name="TEE_HG_34_6">#REF!</definedName>
    <definedName name="TEE_HG_34_7" localSheetId="0">#REF!</definedName>
    <definedName name="TEE_HG_34_7">#REF!</definedName>
    <definedName name="TEE_HG_34_8" localSheetId="0">#REF!</definedName>
    <definedName name="TEE_HG_34_8">#REF!</definedName>
    <definedName name="TEE_HG_34_9" localSheetId="0">#REF!</definedName>
    <definedName name="TEE_HG_34_9">#REF!</definedName>
    <definedName name="TEE_PVC_PRES_1" localSheetId="0">#REF!</definedName>
    <definedName name="TEE_PVC_PRES_1">#REF!</definedName>
    <definedName name="TEE_PVC_PRES_1_10" localSheetId="0">#REF!</definedName>
    <definedName name="TEE_PVC_PRES_1_10">#REF!</definedName>
    <definedName name="TEE_PVC_PRES_1_11" localSheetId="0">#REF!</definedName>
    <definedName name="TEE_PVC_PRES_1_11">#REF!</definedName>
    <definedName name="TEE_PVC_PRES_1_6">#REF!</definedName>
    <definedName name="TEE_PVC_PRES_1_7" localSheetId="0">#REF!</definedName>
    <definedName name="TEE_PVC_PRES_1_7">#REF!</definedName>
    <definedName name="TEE_PVC_PRES_1_8" localSheetId="0">#REF!</definedName>
    <definedName name="TEE_PVC_PRES_1_8">#REF!</definedName>
    <definedName name="TEE_PVC_PRES_1_9" localSheetId="0">#REF!</definedName>
    <definedName name="TEE_PVC_PRES_1_9">#REF!</definedName>
    <definedName name="TEE_PVC_PRES_12" localSheetId="0">#REF!</definedName>
    <definedName name="TEE_PVC_PRES_12">#REF!</definedName>
    <definedName name="TEE_PVC_PRES_12_10" localSheetId="0">#REF!</definedName>
    <definedName name="TEE_PVC_PRES_12_10">#REF!</definedName>
    <definedName name="TEE_PVC_PRES_12_11" localSheetId="0">#REF!</definedName>
    <definedName name="TEE_PVC_PRES_12_11">#REF!</definedName>
    <definedName name="TEE_PVC_PRES_12_6">#REF!</definedName>
    <definedName name="TEE_PVC_PRES_12_7" localSheetId="0">#REF!</definedName>
    <definedName name="TEE_PVC_PRES_12_7">#REF!</definedName>
    <definedName name="TEE_PVC_PRES_12_8" localSheetId="0">#REF!</definedName>
    <definedName name="TEE_PVC_PRES_12_8">#REF!</definedName>
    <definedName name="TEE_PVC_PRES_12_9" localSheetId="0">#REF!</definedName>
    <definedName name="TEE_PVC_PRES_12_9">#REF!</definedName>
    <definedName name="TEE_PVC_PRES_34" localSheetId="0">#REF!</definedName>
    <definedName name="TEE_PVC_PRES_34">#REF!</definedName>
    <definedName name="TEE_PVC_PRES_34_10" localSheetId="0">#REF!</definedName>
    <definedName name="TEE_PVC_PRES_34_10">#REF!</definedName>
    <definedName name="TEE_PVC_PRES_34_11" localSheetId="0">#REF!</definedName>
    <definedName name="TEE_PVC_PRES_34_11">#REF!</definedName>
    <definedName name="TEE_PVC_PRES_34_6">#REF!</definedName>
    <definedName name="TEE_PVC_PRES_34_7" localSheetId="0">#REF!</definedName>
    <definedName name="TEE_PVC_PRES_34_7">#REF!</definedName>
    <definedName name="TEE_PVC_PRES_34_8" localSheetId="0">#REF!</definedName>
    <definedName name="TEE_PVC_PRES_34_8">#REF!</definedName>
    <definedName name="TEE_PVC_PRES_34_9" localSheetId="0">#REF!</definedName>
    <definedName name="TEE_PVC_PRES_34_9">#REF!</definedName>
    <definedName name="TEFLON">#REF!</definedName>
    <definedName name="TEFLON_10">#REF!</definedName>
    <definedName name="TEFLON_11">#REF!</definedName>
    <definedName name="TEFLON_6">#REF!</definedName>
    <definedName name="TEFLON_7">#REF!</definedName>
    <definedName name="TEFLON_8">#REF!</definedName>
    <definedName name="TEFLON_9">#REF!</definedName>
    <definedName name="THINNER" localSheetId="0">#REF!</definedName>
    <definedName name="THINNER">#REF!</definedName>
    <definedName name="THINNER_10" localSheetId="0">#REF!</definedName>
    <definedName name="THINNER_10">#REF!</definedName>
    <definedName name="THINNER_11" localSheetId="0">#REF!</definedName>
    <definedName name="THINNER_11">#REF!</definedName>
    <definedName name="THINNER_6">#REF!</definedName>
    <definedName name="THINNER_7" localSheetId="0">#REF!</definedName>
    <definedName name="THINNER_7">#REF!</definedName>
    <definedName name="THINNER_8" localSheetId="0">#REF!</definedName>
    <definedName name="THINNER_8">#REF!</definedName>
    <definedName name="THINNER_9" localSheetId="0">#REF!</definedName>
    <definedName name="THINNER_9">#REF!</definedName>
    <definedName name="_xlnm.Print_Titles" localSheetId="0">'presupuesto act. 4'!$1:$12</definedName>
    <definedName name="_xlnm.Print_Titles">#N/A</definedName>
    <definedName name="Tolas" localSheetId="0">#REF!</definedName>
    <definedName name="Tolas">#REF!</definedName>
    <definedName name="Tolas_8" localSheetId="0">#REF!</definedName>
    <definedName name="Tolas_8">#REF!</definedName>
    <definedName name="TOMACORRIENTE_110V">#REF!</definedName>
    <definedName name="TOMACORRIENTE_110V_10">#REF!</definedName>
    <definedName name="TOMACORRIENTE_110V_11">#REF!</definedName>
    <definedName name="TOMACORRIENTE_110V_6">#REF!</definedName>
    <definedName name="TOMACORRIENTE_110V_7">#REF!</definedName>
    <definedName name="TOMACORRIENTE_110V_8">#REF!</definedName>
    <definedName name="TOMACORRIENTE_110V_9">#REF!</definedName>
    <definedName name="TOMACORRIENTE_220V_SENC">#REF!</definedName>
    <definedName name="TOMACORRIENTE_220V_SENC_10">#REF!</definedName>
    <definedName name="TOMACORRIENTE_220V_SENC_11">#REF!</definedName>
    <definedName name="TOMACORRIENTE_220V_SENC_6">#REF!</definedName>
    <definedName name="TOMACORRIENTE_220V_SENC_7">#REF!</definedName>
    <definedName name="TOMACORRIENTE_220V_SENC_8">#REF!</definedName>
    <definedName name="TOMACORRIENTE_220V_SENC_9">#REF!</definedName>
    <definedName name="TOMACORRIENTE_30a">#REF!</definedName>
    <definedName name="TOMACORRIENTE_30a_10">#REF!</definedName>
    <definedName name="TOMACORRIENTE_30a_11">#REF!</definedName>
    <definedName name="TOMACORRIENTE_30a_6">#REF!</definedName>
    <definedName name="TOMACORRIENTE_30a_7">#REF!</definedName>
    <definedName name="TOMACORRIENTE_30a_8">#REF!</definedName>
    <definedName name="TOMACORRIENTE_30a_9">#REF!</definedName>
    <definedName name="Topografo">#REF!</definedName>
    <definedName name="Topografo_10">#REF!</definedName>
    <definedName name="Topografo_11">#REF!</definedName>
    <definedName name="Topografo_6">#REF!</definedName>
    <definedName name="Topografo_7">#REF!</definedName>
    <definedName name="Topografo_8">#REF!</definedName>
    <definedName name="Topografo_9">#REF!</definedName>
    <definedName name="TORNILLOS" localSheetId="0">#REF!</definedName>
    <definedName name="TORNILLOS">#REF!</definedName>
    <definedName name="TORNILLOS_8" localSheetId="0">#REF!</definedName>
    <definedName name="TORNILLOS_8">#REF!</definedName>
    <definedName name="TORNILLOS_INODORO">#REF!</definedName>
    <definedName name="TORNILLOS_INODORO_10">#REF!</definedName>
    <definedName name="TORNILLOS_INODORO_11">#REF!</definedName>
    <definedName name="TORNILLOS_INODORO_6">#REF!</definedName>
    <definedName name="TORNILLOS_INODORO_7">#REF!</definedName>
    <definedName name="TORNILLOS_INODORO_8">#REF!</definedName>
    <definedName name="TORNILLOS_INODORO_9">#REF!</definedName>
    <definedName name="TRACTOR_D8K">#REF!</definedName>
    <definedName name="TRACTOR_D8K_10">#REF!</definedName>
    <definedName name="TRACTOR_D8K_11">#REF!</definedName>
    <definedName name="TRACTOR_D8K_6">#REF!</definedName>
    <definedName name="TRACTOR_D8K_7">#REF!</definedName>
    <definedName name="TRACTOR_D8K_8">#REF!</definedName>
    <definedName name="TRACTOR_D8K_9">#REF!</definedName>
    <definedName name="TRANSFER_MANUAL_150_3AMPS">#REF!</definedName>
    <definedName name="TRANSFER_MANUAL_150_3AMPS_10">#REF!</definedName>
    <definedName name="TRANSFER_MANUAL_150_3AMPS_11">#REF!</definedName>
    <definedName name="TRANSFER_MANUAL_150_3AMPS_6">#REF!</definedName>
    <definedName name="TRANSFER_MANUAL_150_3AMPS_7">#REF!</definedName>
    <definedName name="TRANSFER_MANUAL_150_3AMPS_8">#REF!</definedName>
    <definedName name="TRANSFER_MANUAL_150_3AMPS_9">#REF!</definedName>
    <definedName name="TRANSFER_MANUAL_800_3AMPS">#REF!</definedName>
    <definedName name="TRANSFER_MANUAL_800_3AMPS_10">#REF!</definedName>
    <definedName name="TRANSFER_MANUAL_800_3AMPS_11">#REF!</definedName>
    <definedName name="TRANSFER_MANUAL_800_3AMPS_6">#REF!</definedName>
    <definedName name="TRANSFER_MANUAL_800_3AMPS_7">#REF!</definedName>
    <definedName name="TRANSFER_MANUAL_800_3AMPS_8">#REF!</definedName>
    <definedName name="TRANSFER_MANUAL_800_3AMPS_9">#REF!</definedName>
    <definedName name="TRANSFORMADOR_100KVA_240_480_POSTE">#REF!</definedName>
    <definedName name="TRANSFORMADOR_100KVA_240_480_POSTE_10">#REF!</definedName>
    <definedName name="TRANSFORMADOR_100KVA_240_480_POSTE_11">#REF!</definedName>
    <definedName name="TRANSFORMADOR_100KVA_240_480_POSTE_6">#REF!</definedName>
    <definedName name="TRANSFORMADOR_100KVA_240_480_POSTE_7">#REF!</definedName>
    <definedName name="TRANSFORMADOR_100KVA_240_480_POSTE_8">#REF!</definedName>
    <definedName name="TRANSFORMADOR_100KVA_240_480_POSTE_9">#REF!</definedName>
    <definedName name="TRANSFORMADOR_15KVA_120_240_POSTE">#REF!</definedName>
    <definedName name="TRANSFORMADOR_15KVA_120_240_POSTE_10">#REF!</definedName>
    <definedName name="TRANSFORMADOR_15KVA_120_240_POSTE_11">#REF!</definedName>
    <definedName name="TRANSFORMADOR_15KVA_120_240_POSTE_6">#REF!</definedName>
    <definedName name="TRANSFORMADOR_15KVA_120_240_POSTE_7">#REF!</definedName>
    <definedName name="TRANSFORMADOR_15KVA_120_240_POSTE_8">#REF!</definedName>
    <definedName name="TRANSFORMADOR_15KVA_120_240_POSTE_9">#REF!</definedName>
    <definedName name="TRANSFORMADOR_25KVA_240_480_POSTE">#REF!</definedName>
    <definedName name="TRANSFORMADOR_25KVA_240_480_POSTE_10">#REF!</definedName>
    <definedName name="TRANSFORMADOR_25KVA_240_480_POSTE_11">#REF!</definedName>
    <definedName name="TRANSFORMADOR_25KVA_240_480_POSTE_6">#REF!</definedName>
    <definedName name="TRANSFORMADOR_25KVA_240_480_POSTE_7">#REF!</definedName>
    <definedName name="TRANSFORMADOR_25KVA_240_480_POSTE_8">#REF!</definedName>
    <definedName name="TRANSFORMADOR_25KVA_240_480_POSTE_9">#REF!</definedName>
    <definedName name="Trompo">#REF!</definedName>
    <definedName name="Trompo_10">#REF!</definedName>
    <definedName name="Trompo_11">#REF!</definedName>
    <definedName name="Trompo_6">#REF!</definedName>
    <definedName name="Trompo_7">#REF!</definedName>
    <definedName name="Trompo_8">#REF!</definedName>
    <definedName name="Trompo_9">#REF!</definedName>
    <definedName name="TUBO_ACERO_16">#REF!</definedName>
    <definedName name="TUBO_ACERO_16_10">#REF!</definedName>
    <definedName name="TUBO_ACERO_16_11">#REF!</definedName>
    <definedName name="TUBO_ACERO_16_6">#REF!</definedName>
    <definedName name="TUBO_ACERO_16_7">#REF!</definedName>
    <definedName name="TUBO_ACERO_16_8">#REF!</definedName>
    <definedName name="TUBO_ACERO_16_9">#REF!</definedName>
    <definedName name="TUBO_ACERO_20">#REF!</definedName>
    <definedName name="TUBO_ACERO_20_10">#REF!</definedName>
    <definedName name="TUBO_ACERO_20_11">#REF!</definedName>
    <definedName name="TUBO_ACERO_20_6">#REF!</definedName>
    <definedName name="TUBO_ACERO_20_7">#REF!</definedName>
    <definedName name="TUBO_ACERO_20_8">#REF!</definedName>
    <definedName name="TUBO_ACERO_20_9">#REF!</definedName>
    <definedName name="TUBO_ACERO_20_e14">#REF!</definedName>
    <definedName name="TUBO_ACERO_20_e14_10">#REF!</definedName>
    <definedName name="TUBO_ACERO_20_e14_11">#REF!</definedName>
    <definedName name="TUBO_ACERO_20_e14_6">#REF!</definedName>
    <definedName name="TUBO_ACERO_20_e14_7">#REF!</definedName>
    <definedName name="TUBO_ACERO_20_e14_8">#REF!</definedName>
    <definedName name="TUBO_ACERO_20_e14_9">#REF!</definedName>
    <definedName name="TUBO_ACERO_3">#REF!</definedName>
    <definedName name="TUBO_ACERO_3_10">#REF!</definedName>
    <definedName name="TUBO_ACERO_3_11">#REF!</definedName>
    <definedName name="TUBO_ACERO_3_6">#REF!</definedName>
    <definedName name="TUBO_ACERO_3_7">#REF!</definedName>
    <definedName name="TUBO_ACERO_3_8">#REF!</definedName>
    <definedName name="TUBO_ACERO_3_9">#REF!</definedName>
    <definedName name="TUBO_ACERO_4">#REF!</definedName>
    <definedName name="TUBO_ACERO_4_10">#REF!</definedName>
    <definedName name="TUBO_ACERO_4_11">#REF!</definedName>
    <definedName name="TUBO_ACERO_4_6">#REF!</definedName>
    <definedName name="TUBO_ACERO_4_7">#REF!</definedName>
    <definedName name="TUBO_ACERO_4_8">#REF!</definedName>
    <definedName name="TUBO_ACERO_4_9">#REF!</definedName>
    <definedName name="TUBO_ACERO_6">#REF!</definedName>
    <definedName name="TUBO_ACERO_6_10">#REF!</definedName>
    <definedName name="TUBO_ACERO_6_11">#REF!</definedName>
    <definedName name="TUBO_ACERO_6_6">#REF!</definedName>
    <definedName name="TUBO_ACERO_6_7">#REF!</definedName>
    <definedName name="TUBO_ACERO_6_8">#REF!</definedName>
    <definedName name="TUBO_ACERO_6_9">#REF!</definedName>
    <definedName name="TUBO_ACERO_8">#REF!</definedName>
    <definedName name="TUBO_ACERO_8_10">#REF!</definedName>
    <definedName name="TUBO_ACERO_8_11">#REF!</definedName>
    <definedName name="TUBO_ACERO_8_6">#REF!</definedName>
    <definedName name="TUBO_ACERO_8_7">#REF!</definedName>
    <definedName name="TUBO_ACERO_8_8">#REF!</definedName>
    <definedName name="TUBO_ACERO_8_9">#REF!</definedName>
    <definedName name="TUBO_CPVC_12" localSheetId="0">#REF!</definedName>
    <definedName name="TUBO_CPVC_12">#REF!</definedName>
    <definedName name="TUBO_CPVC_12_10" localSheetId="0">#REF!</definedName>
    <definedName name="TUBO_CPVC_12_10">#REF!</definedName>
    <definedName name="TUBO_CPVC_12_11" localSheetId="0">#REF!</definedName>
    <definedName name="TUBO_CPVC_12_11">#REF!</definedName>
    <definedName name="TUBO_CPVC_12_6">#REF!</definedName>
    <definedName name="TUBO_CPVC_12_7" localSheetId="0">#REF!</definedName>
    <definedName name="TUBO_CPVC_12_7">#REF!</definedName>
    <definedName name="TUBO_CPVC_12_8" localSheetId="0">#REF!</definedName>
    <definedName name="TUBO_CPVC_12_8">#REF!</definedName>
    <definedName name="TUBO_CPVC_12_9" localSheetId="0">#REF!</definedName>
    <definedName name="TUBO_CPVC_12_9">#REF!</definedName>
    <definedName name="TUBO_FLEXIBLE_INODORO_C_TUERCA">#REF!</definedName>
    <definedName name="TUBO_FLEXIBLE_INODORO_C_TUERCA_10">#REF!</definedName>
    <definedName name="TUBO_FLEXIBLE_INODORO_C_TUERCA_11">#REF!</definedName>
    <definedName name="TUBO_FLEXIBLE_INODORO_C_TUERCA_6">#REF!</definedName>
    <definedName name="TUBO_FLEXIBLE_INODORO_C_TUERCA_7">#REF!</definedName>
    <definedName name="TUBO_FLEXIBLE_INODORO_C_TUERCA_8">#REF!</definedName>
    <definedName name="TUBO_FLEXIBLE_INODORO_C_TUERCA_9">#REF!</definedName>
    <definedName name="TUBO_HA_36">#REF!</definedName>
    <definedName name="TUBO_HA_36_10">#REF!</definedName>
    <definedName name="TUBO_HA_36_11">#REF!</definedName>
    <definedName name="TUBO_HA_36_6">#REF!</definedName>
    <definedName name="TUBO_HA_36_7">#REF!</definedName>
    <definedName name="TUBO_HA_36_8">#REF!</definedName>
    <definedName name="TUBO_HA_36_9">#REF!</definedName>
    <definedName name="TUBO_HG_1" localSheetId="0">#REF!</definedName>
    <definedName name="TUBO_HG_1">#REF!</definedName>
    <definedName name="TUBO_HG_1_10" localSheetId="0">#REF!</definedName>
    <definedName name="TUBO_HG_1_10">#REF!</definedName>
    <definedName name="TUBO_HG_1_11" localSheetId="0">#REF!</definedName>
    <definedName name="TUBO_HG_1_11">#REF!</definedName>
    <definedName name="TUBO_HG_1_12">#REF!</definedName>
    <definedName name="TUBO_HG_1_12_10">#REF!</definedName>
    <definedName name="TUBO_HG_1_12_11">#REF!</definedName>
    <definedName name="TUBO_HG_1_12_6">#REF!</definedName>
    <definedName name="TUBO_HG_1_12_7">#REF!</definedName>
    <definedName name="TUBO_HG_1_12_8">#REF!</definedName>
    <definedName name="TUBO_HG_1_12_9">#REF!</definedName>
    <definedName name="TUBO_HG_1_6">#REF!</definedName>
    <definedName name="TUBO_HG_1_7" localSheetId="0">#REF!</definedName>
    <definedName name="TUBO_HG_1_7">#REF!</definedName>
    <definedName name="TUBO_HG_1_8" localSheetId="0">#REF!</definedName>
    <definedName name="TUBO_HG_1_8">#REF!</definedName>
    <definedName name="TUBO_HG_1_9" localSheetId="0">#REF!</definedName>
    <definedName name="TUBO_HG_1_9">#REF!</definedName>
    <definedName name="TUBO_HG_12">#REF!</definedName>
    <definedName name="TUBO_HG_12_10">#REF!</definedName>
    <definedName name="TUBO_HG_12_11">#REF!</definedName>
    <definedName name="TUBO_HG_12_6">#REF!</definedName>
    <definedName name="TUBO_HG_12_7">#REF!</definedName>
    <definedName name="TUBO_HG_12_8">#REF!</definedName>
    <definedName name="TUBO_HG_12_9">#REF!</definedName>
    <definedName name="TUBO_HG_34" localSheetId="0">#REF!</definedName>
    <definedName name="TUBO_HG_34">#REF!</definedName>
    <definedName name="TUBO_HG_34_10" localSheetId="0">#REF!</definedName>
    <definedName name="TUBO_HG_34_10">#REF!</definedName>
    <definedName name="TUBO_HG_34_11" localSheetId="0">#REF!</definedName>
    <definedName name="TUBO_HG_34_11">#REF!</definedName>
    <definedName name="TUBO_HG_34_6">#REF!</definedName>
    <definedName name="TUBO_HG_34_7" localSheetId="0">#REF!</definedName>
    <definedName name="TUBO_HG_34_7">#REF!</definedName>
    <definedName name="TUBO_HG_34_8" localSheetId="0">#REF!</definedName>
    <definedName name="TUBO_HG_34_8">#REF!</definedName>
    <definedName name="TUBO_HG_34_9" localSheetId="0">#REF!</definedName>
    <definedName name="TUBO_HG_34_9">#REF!</definedName>
    <definedName name="TUBO_PVC_DRENAJE_1_12">#REF!</definedName>
    <definedName name="TUBO_PVC_DRENAJE_1_12_10">#REF!</definedName>
    <definedName name="TUBO_PVC_DRENAJE_1_12_11">#REF!</definedName>
    <definedName name="TUBO_PVC_DRENAJE_1_12_6">#REF!</definedName>
    <definedName name="TUBO_PVC_DRENAJE_1_12_7">#REF!</definedName>
    <definedName name="TUBO_PVC_DRENAJE_1_12_8">#REF!</definedName>
    <definedName name="TUBO_PVC_DRENAJE_1_12_9">#REF!</definedName>
    <definedName name="TUBO_PVC_SCH40_12" localSheetId="0">#REF!</definedName>
    <definedName name="TUBO_PVC_SCH40_12">#REF!</definedName>
    <definedName name="TUBO_PVC_SCH40_12_10" localSheetId="0">#REF!</definedName>
    <definedName name="TUBO_PVC_SCH40_12_10">#REF!</definedName>
    <definedName name="TUBO_PVC_SCH40_12_11" localSheetId="0">#REF!</definedName>
    <definedName name="TUBO_PVC_SCH40_12_11">#REF!</definedName>
    <definedName name="TUBO_PVC_SCH40_12_6">#REF!</definedName>
    <definedName name="TUBO_PVC_SCH40_12_7" localSheetId="0">#REF!</definedName>
    <definedName name="TUBO_PVC_SCH40_12_7">#REF!</definedName>
    <definedName name="TUBO_PVC_SCH40_12_8" localSheetId="0">#REF!</definedName>
    <definedName name="TUBO_PVC_SCH40_12_8">#REF!</definedName>
    <definedName name="TUBO_PVC_SCH40_12_9" localSheetId="0">#REF!</definedName>
    <definedName name="TUBO_PVC_SCH40_12_9">#REF!</definedName>
    <definedName name="TUBO_PVC_SCH40_34" localSheetId="0">#REF!</definedName>
    <definedName name="TUBO_PVC_SCH40_34">#REF!</definedName>
    <definedName name="TUBO_PVC_SCH40_34_10" localSheetId="0">#REF!</definedName>
    <definedName name="TUBO_PVC_SCH40_34_10">#REF!</definedName>
    <definedName name="TUBO_PVC_SCH40_34_11" localSheetId="0">#REF!</definedName>
    <definedName name="TUBO_PVC_SCH40_34_11">#REF!</definedName>
    <definedName name="TUBO_PVC_SCH40_34_6">#REF!</definedName>
    <definedName name="TUBO_PVC_SCH40_34_7" localSheetId="0">#REF!</definedName>
    <definedName name="TUBO_PVC_SCH40_34_7">#REF!</definedName>
    <definedName name="TUBO_PVC_SCH40_34_8" localSheetId="0">#REF!</definedName>
    <definedName name="TUBO_PVC_SCH40_34_8">#REF!</definedName>
    <definedName name="TUBO_PVC_SCH40_34_9" localSheetId="0">#REF!</definedName>
    <definedName name="TUBO_PVC_SCH40_34_9">#REF!</definedName>
    <definedName name="TUBO_PVC_SDR21_2">#REF!</definedName>
    <definedName name="TUBO_PVC_SDR21_2_10">#REF!</definedName>
    <definedName name="TUBO_PVC_SDR21_2_11">#REF!</definedName>
    <definedName name="TUBO_PVC_SDR21_2_6">#REF!</definedName>
    <definedName name="TUBO_PVC_SDR21_2_7">#REF!</definedName>
    <definedName name="TUBO_PVC_SDR21_2_8">#REF!</definedName>
    <definedName name="TUBO_PVC_SDR21_2_9">#REF!</definedName>
    <definedName name="TUBO_PVC_SDR21_JG_16">#REF!</definedName>
    <definedName name="TUBO_PVC_SDR21_JG_16_10">#REF!</definedName>
    <definedName name="TUBO_PVC_SDR21_JG_16_11">#REF!</definedName>
    <definedName name="TUBO_PVC_SDR21_JG_16_6">#REF!</definedName>
    <definedName name="TUBO_PVC_SDR21_JG_16_7">#REF!</definedName>
    <definedName name="TUBO_PVC_SDR21_JG_16_8">#REF!</definedName>
    <definedName name="TUBO_PVC_SDR21_JG_16_9">#REF!</definedName>
    <definedName name="TUBO_PVC_SDR21_JG_6">#REF!</definedName>
    <definedName name="TUBO_PVC_SDR21_JG_6_10">#REF!</definedName>
    <definedName name="TUBO_PVC_SDR21_JG_6_11">#REF!</definedName>
    <definedName name="TUBO_PVC_SDR21_JG_6_6">#REF!</definedName>
    <definedName name="TUBO_PVC_SDR21_JG_6_7">#REF!</definedName>
    <definedName name="TUBO_PVC_SDR21_JG_6_8">#REF!</definedName>
    <definedName name="TUBO_PVC_SDR21_JG_6_9">#REF!</definedName>
    <definedName name="TUBO_PVC_SDR21_JG_8">#REF!</definedName>
    <definedName name="TUBO_PVC_SDR21_JG_8_10">#REF!</definedName>
    <definedName name="TUBO_PVC_SDR21_JG_8_11">#REF!</definedName>
    <definedName name="TUBO_PVC_SDR21_JG_8_6">#REF!</definedName>
    <definedName name="TUBO_PVC_SDR21_JG_8_7">#REF!</definedName>
    <definedName name="TUBO_PVC_SDR21_JG_8_8">#REF!</definedName>
    <definedName name="TUBO_PVC_SDR21_JG_8_9">#REF!</definedName>
    <definedName name="TUBO_PVC_SDR26_12">#REF!</definedName>
    <definedName name="TUBO_PVC_SDR26_12_10">#REF!</definedName>
    <definedName name="TUBO_PVC_SDR26_12_11">#REF!</definedName>
    <definedName name="TUBO_PVC_SDR26_12_6">#REF!</definedName>
    <definedName name="TUBO_PVC_SDR26_12_7">#REF!</definedName>
    <definedName name="TUBO_PVC_SDR26_12_8">#REF!</definedName>
    <definedName name="TUBO_PVC_SDR26_12_9">#REF!</definedName>
    <definedName name="TUBO_PVC_SDR26_2">#REF!</definedName>
    <definedName name="TUBO_PVC_SDR26_2_10">#REF!</definedName>
    <definedName name="TUBO_PVC_SDR26_2_11">#REF!</definedName>
    <definedName name="TUBO_PVC_SDR26_2_6">#REF!</definedName>
    <definedName name="TUBO_PVC_SDR26_2_7">#REF!</definedName>
    <definedName name="TUBO_PVC_SDR26_2_8">#REF!</definedName>
    <definedName name="TUBO_PVC_SDR26_2_9">#REF!</definedName>
    <definedName name="TUBO_PVC_SDR26_34">#REF!</definedName>
    <definedName name="TUBO_PVC_SDR26_34_10">#REF!</definedName>
    <definedName name="TUBO_PVC_SDR26_34_11">#REF!</definedName>
    <definedName name="TUBO_PVC_SDR26_34_6">#REF!</definedName>
    <definedName name="TUBO_PVC_SDR26_34_7">#REF!</definedName>
    <definedName name="TUBO_PVC_SDR26_34_8">#REF!</definedName>
    <definedName name="TUBO_PVC_SDR26_34_9">#REF!</definedName>
    <definedName name="TUBO_PVC_SDR26_JG_16">#REF!</definedName>
    <definedName name="TUBO_PVC_SDR26_JG_16_10">#REF!</definedName>
    <definedName name="TUBO_PVC_SDR26_JG_16_11">#REF!</definedName>
    <definedName name="TUBO_PVC_SDR26_JG_16_6">#REF!</definedName>
    <definedName name="TUBO_PVC_SDR26_JG_16_7">#REF!</definedName>
    <definedName name="TUBO_PVC_SDR26_JG_16_8">#REF!</definedName>
    <definedName name="TUBO_PVC_SDR26_JG_16_9">#REF!</definedName>
    <definedName name="TUBO_PVC_SDR26_JG_3">#REF!</definedName>
    <definedName name="TUBO_PVC_SDR26_JG_3_10">#REF!</definedName>
    <definedName name="TUBO_PVC_SDR26_JG_3_11">#REF!</definedName>
    <definedName name="TUBO_PVC_SDR26_JG_3_6">#REF!</definedName>
    <definedName name="TUBO_PVC_SDR26_JG_3_7">#REF!</definedName>
    <definedName name="TUBO_PVC_SDR26_JG_3_8">#REF!</definedName>
    <definedName name="TUBO_PVC_SDR26_JG_3_9">#REF!</definedName>
    <definedName name="TUBO_PVC_SDR26_JG_4">#REF!</definedName>
    <definedName name="TUBO_PVC_SDR26_JG_4_10">#REF!</definedName>
    <definedName name="TUBO_PVC_SDR26_JG_4_11">#REF!</definedName>
    <definedName name="TUBO_PVC_SDR26_JG_4_6">#REF!</definedName>
    <definedName name="TUBO_PVC_SDR26_JG_4_7">#REF!</definedName>
    <definedName name="TUBO_PVC_SDR26_JG_4_8">#REF!</definedName>
    <definedName name="TUBO_PVC_SDR26_JG_4_9">#REF!</definedName>
    <definedName name="TUBO_PVC_SDR26_JG_6">#REF!</definedName>
    <definedName name="TUBO_PVC_SDR26_JG_6_10">#REF!</definedName>
    <definedName name="TUBO_PVC_SDR26_JG_6_11">#REF!</definedName>
    <definedName name="TUBO_PVC_SDR26_JG_6_6">#REF!</definedName>
    <definedName name="TUBO_PVC_SDR26_JG_6_7">#REF!</definedName>
    <definedName name="TUBO_PVC_SDR26_JG_6_8">#REF!</definedName>
    <definedName name="TUBO_PVC_SDR26_JG_6_9">#REF!</definedName>
    <definedName name="TUBO_PVC_SDR26_JG_8">#REF!</definedName>
    <definedName name="TUBO_PVC_SDR26_JG_8_10">#REF!</definedName>
    <definedName name="TUBO_PVC_SDR26_JG_8_11">#REF!</definedName>
    <definedName name="TUBO_PVC_SDR26_JG_8_6">#REF!</definedName>
    <definedName name="TUBO_PVC_SDR26_JG_8_7">#REF!</definedName>
    <definedName name="TUBO_PVC_SDR26_JG_8_8">#REF!</definedName>
    <definedName name="TUBO_PVC_SDR26_JG_8_9">#REF!</definedName>
    <definedName name="TUBO_PVC_SDR325_JG_16">#REF!</definedName>
    <definedName name="TUBO_PVC_SDR325_JG_16_10">#REF!</definedName>
    <definedName name="TUBO_PVC_SDR325_JG_16_11">#REF!</definedName>
    <definedName name="TUBO_PVC_SDR325_JG_16_6">#REF!</definedName>
    <definedName name="TUBO_PVC_SDR325_JG_16_7">#REF!</definedName>
    <definedName name="TUBO_PVC_SDR325_JG_16_8">#REF!</definedName>
    <definedName name="TUBO_PVC_SDR325_JG_16_9">#REF!</definedName>
    <definedName name="TUBO_PVC_SDR325_JG_20">#REF!</definedName>
    <definedName name="TUBO_PVC_SDR325_JG_20_10">#REF!</definedName>
    <definedName name="TUBO_PVC_SDR325_JG_20_11">#REF!</definedName>
    <definedName name="TUBO_PVC_SDR325_JG_20_6">#REF!</definedName>
    <definedName name="TUBO_PVC_SDR325_JG_20_7">#REF!</definedName>
    <definedName name="TUBO_PVC_SDR325_JG_20_8">#REF!</definedName>
    <definedName name="TUBO_PVC_SDR325_JG_20_9">#REF!</definedName>
    <definedName name="TUBO_PVC_SDR325_JG_8">#REF!</definedName>
    <definedName name="TUBO_PVC_SDR325_JG_8_10">#REF!</definedName>
    <definedName name="TUBO_PVC_SDR325_JG_8_11">#REF!</definedName>
    <definedName name="TUBO_PVC_SDR325_JG_8_6">#REF!</definedName>
    <definedName name="TUBO_PVC_SDR325_JG_8_7">#REF!</definedName>
    <definedName name="TUBO_PVC_SDR325_JG_8_8">#REF!</definedName>
    <definedName name="TUBO_PVC_SDR325_JG_8_9">#REF!</definedName>
    <definedName name="TUBO_PVC_SDR41_2">#REF!</definedName>
    <definedName name="TUBO_PVC_SDR41_2_10">#REF!</definedName>
    <definedName name="TUBO_PVC_SDR41_2_11">#REF!</definedName>
    <definedName name="TUBO_PVC_SDR41_2_6">#REF!</definedName>
    <definedName name="TUBO_PVC_SDR41_2_7">#REF!</definedName>
    <definedName name="TUBO_PVC_SDR41_2_8">#REF!</definedName>
    <definedName name="TUBO_PVC_SDR41_2_9">#REF!</definedName>
    <definedName name="TUBO_PVC_SDR41_3" localSheetId="0">#REF!</definedName>
    <definedName name="TUBO_PVC_SDR41_3">#REF!</definedName>
    <definedName name="TUBO_PVC_SDR41_3_10" localSheetId="0">#REF!</definedName>
    <definedName name="TUBO_PVC_SDR41_3_10">#REF!</definedName>
    <definedName name="TUBO_PVC_SDR41_3_11" localSheetId="0">#REF!</definedName>
    <definedName name="TUBO_PVC_SDR41_3_11">#REF!</definedName>
    <definedName name="TUBO_PVC_SDR41_3_6">#REF!</definedName>
    <definedName name="TUBO_PVC_SDR41_3_7" localSheetId="0">#REF!</definedName>
    <definedName name="TUBO_PVC_SDR41_3_7">#REF!</definedName>
    <definedName name="TUBO_PVC_SDR41_3_8" localSheetId="0">#REF!</definedName>
    <definedName name="TUBO_PVC_SDR41_3_8">#REF!</definedName>
    <definedName name="TUBO_PVC_SDR41_3_9" localSheetId="0">#REF!</definedName>
    <definedName name="TUBO_PVC_SDR41_3_9">#REF!</definedName>
    <definedName name="TUBO_PVC_SDR41_4">#REF!</definedName>
    <definedName name="TUBO_PVC_SDR41_4_10">#REF!</definedName>
    <definedName name="TUBO_PVC_SDR41_4_11">#REF!</definedName>
    <definedName name="TUBO_PVC_SDR41_4_6">#REF!</definedName>
    <definedName name="TUBO_PVC_SDR41_4_7">#REF!</definedName>
    <definedName name="TUBO_PVC_SDR41_4_8">#REF!</definedName>
    <definedName name="TUBO_PVC_SDR41_4_9">#REF!</definedName>
    <definedName name="TYPE_3M">#REF!</definedName>
    <definedName name="TYPE_3M_10">#REF!</definedName>
    <definedName name="TYPE_3M_11">#REF!</definedName>
    <definedName name="TYPE_3M_6">#REF!</definedName>
    <definedName name="TYPE_3M_7">#REF!</definedName>
    <definedName name="TYPE_3M_8">#REF!</definedName>
    <definedName name="TYPE_3M_9">#REF!</definedName>
    <definedName name="UND">#N/A</definedName>
    <definedName name="UND_6">NA()</definedName>
    <definedName name="UNION_HG_1" localSheetId="0">#REF!</definedName>
    <definedName name="UNION_HG_1">#REF!</definedName>
    <definedName name="UNION_HG_1_10" localSheetId="0">#REF!</definedName>
    <definedName name="UNION_HG_1_10">#REF!</definedName>
    <definedName name="UNION_HG_1_11" localSheetId="0">#REF!</definedName>
    <definedName name="UNION_HG_1_11">#REF!</definedName>
    <definedName name="UNION_HG_1_6">#REF!</definedName>
    <definedName name="UNION_HG_1_7" localSheetId="0">#REF!</definedName>
    <definedName name="UNION_HG_1_7">#REF!</definedName>
    <definedName name="UNION_HG_1_8" localSheetId="0">#REF!</definedName>
    <definedName name="UNION_HG_1_8">#REF!</definedName>
    <definedName name="UNION_HG_1_9" localSheetId="0">#REF!</definedName>
    <definedName name="UNION_HG_1_9">#REF!</definedName>
    <definedName name="UNION_HG_12">#REF!</definedName>
    <definedName name="UNION_HG_12_10">#REF!</definedName>
    <definedName name="UNION_HG_12_11">#REF!</definedName>
    <definedName name="UNION_HG_12_6">#REF!</definedName>
    <definedName name="UNION_HG_12_7">#REF!</definedName>
    <definedName name="UNION_HG_12_8">#REF!</definedName>
    <definedName name="UNION_HG_12_9">#REF!</definedName>
    <definedName name="UNION_HG_34" localSheetId="0">#REF!</definedName>
    <definedName name="UNION_HG_34">#REF!</definedName>
    <definedName name="UNION_HG_34_10" localSheetId="0">#REF!</definedName>
    <definedName name="UNION_HG_34_10">#REF!</definedName>
    <definedName name="UNION_HG_34_11" localSheetId="0">#REF!</definedName>
    <definedName name="UNION_HG_34_11">#REF!</definedName>
    <definedName name="UNION_HG_34_6">#REF!</definedName>
    <definedName name="UNION_HG_34_7" localSheetId="0">#REF!</definedName>
    <definedName name="UNION_HG_34_7">#REF!</definedName>
    <definedName name="UNION_HG_34_8" localSheetId="0">#REF!</definedName>
    <definedName name="UNION_HG_34_8">#REF!</definedName>
    <definedName name="UNION_HG_34_9" localSheetId="0">#REF!</definedName>
    <definedName name="UNION_HG_34_9">#REF!</definedName>
    <definedName name="UNION_PVC_PRES_12" localSheetId="0">#REF!</definedName>
    <definedName name="UNION_PVC_PRES_12">#REF!</definedName>
    <definedName name="UNION_PVC_PRES_12_10" localSheetId="0">#REF!</definedName>
    <definedName name="UNION_PVC_PRES_12_10">#REF!</definedName>
    <definedName name="UNION_PVC_PRES_12_11" localSheetId="0">#REF!</definedName>
    <definedName name="UNION_PVC_PRES_12_11">#REF!</definedName>
    <definedName name="UNION_PVC_PRES_12_6">#REF!</definedName>
    <definedName name="UNION_PVC_PRES_12_7" localSheetId="0">#REF!</definedName>
    <definedName name="UNION_PVC_PRES_12_7">#REF!</definedName>
    <definedName name="UNION_PVC_PRES_12_8" localSheetId="0">#REF!</definedName>
    <definedName name="UNION_PVC_PRES_12_8">#REF!</definedName>
    <definedName name="UNION_PVC_PRES_12_9" localSheetId="0">#REF!</definedName>
    <definedName name="UNION_PVC_PRES_12_9">#REF!</definedName>
    <definedName name="UNION_PVC_PRES_34" localSheetId="0">#REF!</definedName>
    <definedName name="UNION_PVC_PRES_34">#REF!</definedName>
    <definedName name="UNION_PVC_PRES_34_10" localSheetId="0">#REF!</definedName>
    <definedName name="UNION_PVC_PRES_34_10">#REF!</definedName>
    <definedName name="UNION_PVC_PRES_34_11" localSheetId="0">#REF!</definedName>
    <definedName name="UNION_PVC_PRES_34_11">#REF!</definedName>
    <definedName name="UNION_PVC_PRES_34_6">#REF!</definedName>
    <definedName name="UNION_PVC_PRES_34_7" localSheetId="0">#REF!</definedName>
    <definedName name="UNION_PVC_PRES_34_7">#REF!</definedName>
    <definedName name="UNION_PVC_PRES_34_8" localSheetId="0">#REF!</definedName>
    <definedName name="UNION_PVC_PRES_34_8">#REF!</definedName>
    <definedName name="UNION_PVC_PRES_34_9" localSheetId="0">#REF!</definedName>
    <definedName name="UNION_PVC_PRES_34_9">#REF!</definedName>
    <definedName name="vaciadohormigonindustrial" localSheetId="0">#REF!</definedName>
    <definedName name="vaciadohormigonindustrial">#REF!</definedName>
    <definedName name="vaciadohormigonindustrial_8" localSheetId="0">#REF!</definedName>
    <definedName name="vaciadohormigonindustrial_8">#REF!</definedName>
    <definedName name="vaciadozapata" localSheetId="0">#REF!</definedName>
    <definedName name="vaciadozapata">#REF!</definedName>
    <definedName name="vaciadozapata_8" localSheetId="0">#REF!</definedName>
    <definedName name="vaciadozapata_8">#REF!</definedName>
    <definedName name="VALVULA_AIRE_1_HF_ROSCADA">#REF!</definedName>
    <definedName name="VALVULA_AIRE_1_HF_ROSCADA_10">#REF!</definedName>
    <definedName name="VALVULA_AIRE_1_HF_ROSCADA_11">#REF!</definedName>
    <definedName name="VALVULA_AIRE_1_HF_ROSCADA_6">#REF!</definedName>
    <definedName name="VALVULA_AIRE_1_HF_ROSCADA_7">#REF!</definedName>
    <definedName name="VALVULA_AIRE_1_HF_ROSCADA_8">#REF!</definedName>
    <definedName name="VALVULA_AIRE_1_HF_ROSCADA_9">#REF!</definedName>
    <definedName name="VALVULA_AIRE_3_HF_ROSCADA">#REF!</definedName>
    <definedName name="VALVULA_AIRE_3_HF_ROSCADA_10">#REF!</definedName>
    <definedName name="VALVULA_AIRE_3_HF_ROSCADA_11">#REF!</definedName>
    <definedName name="VALVULA_AIRE_3_HF_ROSCADA_6">#REF!</definedName>
    <definedName name="VALVULA_AIRE_3_HF_ROSCADA_7">#REF!</definedName>
    <definedName name="VALVULA_AIRE_3_HF_ROSCADA_8">#REF!</definedName>
    <definedName name="VALVULA_AIRE_3_HF_ROSCADA_9">#REF!</definedName>
    <definedName name="VALVULA_AIRE_34_HF_ROSCADA">#REF!</definedName>
    <definedName name="VALVULA_AIRE_34_HF_ROSCADA_10">#REF!</definedName>
    <definedName name="VALVULA_AIRE_34_HF_ROSCADA_11">#REF!</definedName>
    <definedName name="VALVULA_AIRE_34_HF_ROSCADA_6">#REF!</definedName>
    <definedName name="VALVULA_AIRE_34_HF_ROSCADA_7">#REF!</definedName>
    <definedName name="VALVULA_AIRE_34_HF_ROSCADA_8">#REF!</definedName>
    <definedName name="VALVULA_AIRE_34_HF_ROSCADA_9">#REF!</definedName>
    <definedName name="VALVULA_COMP_12_HF_PLATILLADA">#REF!</definedName>
    <definedName name="VALVULA_COMP_12_HF_PLATILLADA_10">#REF!</definedName>
    <definedName name="VALVULA_COMP_12_HF_PLATILLADA_11">#REF!</definedName>
    <definedName name="VALVULA_COMP_12_HF_PLATILLADA_6">#REF!</definedName>
    <definedName name="VALVULA_COMP_12_HF_PLATILLADA_7">#REF!</definedName>
    <definedName name="VALVULA_COMP_12_HF_PLATILLADA_8">#REF!</definedName>
    <definedName name="VALVULA_COMP_12_HF_PLATILLADA_9">#REF!</definedName>
    <definedName name="VALVULA_COMP_16_HF_PLATILLADA">#REF!</definedName>
    <definedName name="VALVULA_COMP_16_HF_PLATILLADA_10">#REF!</definedName>
    <definedName name="VALVULA_COMP_16_HF_PLATILLADA_11">#REF!</definedName>
    <definedName name="VALVULA_COMP_16_HF_PLATILLADA_6">#REF!</definedName>
    <definedName name="VALVULA_COMP_16_HF_PLATILLADA_7">#REF!</definedName>
    <definedName name="VALVULA_COMP_16_HF_PLATILLADA_8">#REF!</definedName>
    <definedName name="VALVULA_COMP_16_HF_PLATILLADA_9">#REF!</definedName>
    <definedName name="VALVULA_COMP_2_12_HF_ROSCADA">#REF!</definedName>
    <definedName name="VALVULA_COMP_2_12_HF_ROSCADA_10">#REF!</definedName>
    <definedName name="VALVULA_COMP_2_12_HF_ROSCADA_11">#REF!</definedName>
    <definedName name="VALVULA_COMP_2_12_HF_ROSCADA_6">#REF!</definedName>
    <definedName name="VALVULA_COMP_2_12_HF_ROSCADA_7">#REF!</definedName>
    <definedName name="VALVULA_COMP_2_12_HF_ROSCADA_8">#REF!</definedName>
    <definedName name="VALVULA_COMP_2_12_HF_ROSCADA_9">#REF!</definedName>
    <definedName name="VALVULA_COMP_2_HF_ROSCADA">#REF!</definedName>
    <definedName name="VALVULA_COMP_2_HF_ROSCADA_10">#REF!</definedName>
    <definedName name="VALVULA_COMP_2_HF_ROSCADA_11">#REF!</definedName>
    <definedName name="VALVULA_COMP_2_HF_ROSCADA_6">#REF!</definedName>
    <definedName name="VALVULA_COMP_2_HF_ROSCADA_7">#REF!</definedName>
    <definedName name="VALVULA_COMP_2_HF_ROSCADA_8">#REF!</definedName>
    <definedName name="VALVULA_COMP_2_HF_ROSCADA_9">#REF!</definedName>
    <definedName name="VALVULA_COMP_20_HF_PLATILLADA">#REF!</definedName>
    <definedName name="VALVULA_COMP_20_HF_PLATILLADA_10">#REF!</definedName>
    <definedName name="VALVULA_COMP_20_HF_PLATILLADA_11">#REF!</definedName>
    <definedName name="VALVULA_COMP_20_HF_PLATILLADA_6">#REF!</definedName>
    <definedName name="VALVULA_COMP_20_HF_PLATILLADA_7">#REF!</definedName>
    <definedName name="VALVULA_COMP_20_HF_PLATILLADA_8">#REF!</definedName>
    <definedName name="VALVULA_COMP_20_HF_PLATILLADA_9">#REF!</definedName>
    <definedName name="VALVULA_COMP_3_HF_ROSCADA">#REF!</definedName>
    <definedName name="VALVULA_COMP_3_HF_ROSCADA_10">#REF!</definedName>
    <definedName name="VALVULA_COMP_3_HF_ROSCADA_11">#REF!</definedName>
    <definedName name="VALVULA_COMP_3_HF_ROSCADA_6">#REF!</definedName>
    <definedName name="VALVULA_COMP_3_HF_ROSCADA_7">#REF!</definedName>
    <definedName name="VALVULA_COMP_3_HF_ROSCADA_8">#REF!</definedName>
    <definedName name="VALVULA_COMP_3_HF_ROSCADA_9">#REF!</definedName>
    <definedName name="VALVULA_COMP_4_HF_PLATILLADA">#REF!</definedName>
    <definedName name="VALVULA_COMP_4_HF_PLATILLADA_10">#REF!</definedName>
    <definedName name="VALVULA_COMP_4_HF_PLATILLADA_11">#REF!</definedName>
    <definedName name="VALVULA_COMP_4_HF_PLATILLADA_6">#REF!</definedName>
    <definedName name="VALVULA_COMP_4_HF_PLATILLADA_7">#REF!</definedName>
    <definedName name="VALVULA_COMP_4_HF_PLATILLADA_8">#REF!</definedName>
    <definedName name="VALVULA_COMP_4_HF_PLATILLADA_9">#REF!</definedName>
    <definedName name="VALVULA_COMP_4_HF_ROSCADA">#REF!</definedName>
    <definedName name="VALVULA_COMP_4_HF_ROSCADA_10">#REF!</definedName>
    <definedName name="VALVULA_COMP_4_HF_ROSCADA_11">#REF!</definedName>
    <definedName name="VALVULA_COMP_4_HF_ROSCADA_6">#REF!</definedName>
    <definedName name="VALVULA_COMP_4_HF_ROSCADA_7">#REF!</definedName>
    <definedName name="VALVULA_COMP_4_HF_ROSCADA_8">#REF!</definedName>
    <definedName name="VALVULA_COMP_4_HF_ROSCADA_9">#REF!</definedName>
    <definedName name="VALVULA_COMP_6_HF_PLATILLADA">#REF!</definedName>
    <definedName name="VALVULA_COMP_6_HF_PLATILLADA_10">#REF!</definedName>
    <definedName name="VALVULA_COMP_6_HF_PLATILLADA_11">#REF!</definedName>
    <definedName name="VALVULA_COMP_6_HF_PLATILLADA_6">#REF!</definedName>
    <definedName name="VALVULA_COMP_6_HF_PLATILLADA_7">#REF!</definedName>
    <definedName name="VALVULA_COMP_6_HF_PLATILLADA_8">#REF!</definedName>
    <definedName name="VALVULA_COMP_6_HF_PLATILLADA_9">#REF!</definedName>
    <definedName name="VALVULA_COMP_8_HF_PLATILLADA">#REF!</definedName>
    <definedName name="VALVULA_COMP_8_HF_PLATILLADA_10">#REF!</definedName>
    <definedName name="VALVULA_COMP_8_HF_PLATILLADA_11">#REF!</definedName>
    <definedName name="VALVULA_COMP_8_HF_PLATILLADA_6">#REF!</definedName>
    <definedName name="VALVULA_COMP_8_HF_PLATILLADA_7">#REF!</definedName>
    <definedName name="VALVULA_COMP_8_HF_PLATILLADA_8">#REF!</definedName>
    <definedName name="VALVULA_COMP_8_HF_PLATILLADA_9">#REF!</definedName>
    <definedName name="VARILLA_BLOQUES_20">#REF!</definedName>
    <definedName name="VARILLA_BLOQUES_20_10">#REF!</definedName>
    <definedName name="VARILLA_BLOQUES_20_11">#REF!</definedName>
    <definedName name="VARILLA_BLOQUES_20_6">#REF!</definedName>
    <definedName name="VARILLA_BLOQUES_20_7">#REF!</definedName>
    <definedName name="VARILLA_BLOQUES_20_8">#REF!</definedName>
    <definedName name="VARILLA_BLOQUES_20_9">#REF!</definedName>
    <definedName name="VARILLA_BLOQUES_40">#REF!</definedName>
    <definedName name="VARILLA_BLOQUES_40_10">#REF!</definedName>
    <definedName name="VARILLA_BLOQUES_40_11">#REF!</definedName>
    <definedName name="VARILLA_BLOQUES_40_6">#REF!</definedName>
    <definedName name="VARILLA_BLOQUES_40_7">#REF!</definedName>
    <definedName name="VARILLA_BLOQUES_40_8">#REF!</definedName>
    <definedName name="VARILLA_BLOQUES_40_9">#REF!</definedName>
    <definedName name="VARILLA_BLOQUES_60">#REF!</definedName>
    <definedName name="VARILLA_BLOQUES_60_10">#REF!</definedName>
    <definedName name="VARILLA_BLOQUES_60_11">#REF!</definedName>
    <definedName name="VARILLA_BLOQUES_60_6">#REF!</definedName>
    <definedName name="VARILLA_BLOQUES_60_7">#REF!</definedName>
    <definedName name="VARILLA_BLOQUES_60_8">#REF!</definedName>
    <definedName name="VARILLA_BLOQUES_60_9">#REF!</definedName>
    <definedName name="VARILLA_BLOQUES_80">#REF!</definedName>
    <definedName name="VARILLA_BLOQUES_80_10">#REF!</definedName>
    <definedName name="VARILLA_BLOQUES_80_11">#REF!</definedName>
    <definedName name="VARILLA_BLOQUES_80_6">#REF!</definedName>
    <definedName name="VARILLA_BLOQUES_80_7">#REF!</definedName>
    <definedName name="VARILLA_BLOQUES_80_8">#REF!</definedName>
    <definedName name="VARILLA_BLOQUES_80_9">#REF!</definedName>
    <definedName name="VCOLGANTE1590" localSheetId="0">#REF!</definedName>
    <definedName name="VCOLGANTE1590">#REF!</definedName>
    <definedName name="VCOLGANTE1590_6">#REF!</definedName>
    <definedName name="VIBRADO">#REF!</definedName>
    <definedName name="VIBRADO_10">#REF!</definedName>
    <definedName name="VIBRADO_11">#REF!</definedName>
    <definedName name="VIBRADO_6">#REF!</definedName>
    <definedName name="VIBRADO_7">#REF!</definedName>
    <definedName name="VIBRADO_8">#REF!</definedName>
    <definedName name="VIBRADO_9">#REF!</definedName>
    <definedName name="VIGASHP" localSheetId="0">#REF!</definedName>
    <definedName name="VIGASHP">#REF!</definedName>
    <definedName name="VIGASHP_8" localSheetId="0">#REF!</definedName>
    <definedName name="VIGASHP_8">#REF!</definedName>
    <definedName name="VIOLINADO">#REF!</definedName>
    <definedName name="VIOLINADO_10">#REF!</definedName>
    <definedName name="VIOLINADO_11">#REF!</definedName>
    <definedName name="VIOLINADO_6">#REF!</definedName>
    <definedName name="VIOLINADO_7">#REF!</definedName>
    <definedName name="VIOLINADO_8">#REF!</definedName>
    <definedName name="VIOLINADO_9">#REF!</definedName>
    <definedName name="VUELO10" localSheetId="0">#REF!</definedName>
    <definedName name="VUELO10">#REF!</definedName>
    <definedName name="VUELO10_6">#REF!</definedName>
    <definedName name="Winche">#REF!</definedName>
    <definedName name="Winche_10">#REF!</definedName>
    <definedName name="Winche_11">#REF!</definedName>
    <definedName name="Winche_6">#REF!</definedName>
    <definedName name="Winche_7">#REF!</definedName>
    <definedName name="Winche_8">#REF!</definedName>
    <definedName name="Winche_9">#REF!</definedName>
    <definedName name="WWW">[17]INS!$D$561</definedName>
    <definedName name="YEE_PVC_DREN_2" localSheetId="0">#REF!</definedName>
    <definedName name="YEE_PVC_DREN_2">#REF!</definedName>
    <definedName name="YEE_PVC_DREN_2_10" localSheetId="0">#REF!</definedName>
    <definedName name="YEE_PVC_DREN_2_10">#REF!</definedName>
    <definedName name="YEE_PVC_DREN_2_11" localSheetId="0">#REF!</definedName>
    <definedName name="YEE_PVC_DREN_2_11">#REF!</definedName>
    <definedName name="YEE_PVC_DREN_2_6">#REF!</definedName>
    <definedName name="YEE_PVC_DREN_2_7" localSheetId="0">#REF!</definedName>
    <definedName name="YEE_PVC_DREN_2_7">#REF!</definedName>
    <definedName name="YEE_PVC_DREN_2_8" localSheetId="0">#REF!</definedName>
    <definedName name="YEE_PVC_DREN_2_8">#REF!</definedName>
    <definedName name="YEE_PVC_DREN_2_9" localSheetId="0">#REF!</definedName>
    <definedName name="YEE_PVC_DREN_2_9">#REF!</definedName>
    <definedName name="YEE_PVC_DREN_3" localSheetId="0">#REF!</definedName>
    <definedName name="YEE_PVC_DREN_3">#REF!</definedName>
    <definedName name="YEE_PVC_DREN_3_10" localSheetId="0">#REF!</definedName>
    <definedName name="YEE_PVC_DREN_3_10">#REF!</definedName>
    <definedName name="YEE_PVC_DREN_3_11" localSheetId="0">#REF!</definedName>
    <definedName name="YEE_PVC_DREN_3_11">#REF!</definedName>
    <definedName name="YEE_PVC_DREN_3_6">#REF!</definedName>
    <definedName name="YEE_PVC_DREN_3_7" localSheetId="0">#REF!</definedName>
    <definedName name="YEE_PVC_DREN_3_7">#REF!</definedName>
    <definedName name="YEE_PVC_DREN_3_8" localSheetId="0">#REF!</definedName>
    <definedName name="YEE_PVC_DREN_3_8">#REF!</definedName>
    <definedName name="YEE_PVC_DREN_3_9" localSheetId="0">#REF!</definedName>
    <definedName name="YEE_PVC_DREN_3_9">#REF!</definedName>
    <definedName name="YEE_PVC_DREN_4">#REF!</definedName>
    <definedName name="YEE_PVC_DREN_4_10">#REF!</definedName>
    <definedName name="YEE_PVC_DREN_4_11">#REF!</definedName>
    <definedName name="YEE_PVC_DREN_4_6">#REF!</definedName>
    <definedName name="YEE_PVC_DREN_4_7">#REF!</definedName>
    <definedName name="YEE_PVC_DREN_4_8">#REF!</definedName>
    <definedName name="YEE_PVC_DREN_4_9">#REF!</definedName>
    <definedName name="YEE_PVC_DREN_4x2">#REF!</definedName>
    <definedName name="YEE_PVC_DREN_4x2_10">#REF!</definedName>
    <definedName name="YEE_PVC_DREN_4x2_11">#REF!</definedName>
    <definedName name="YEE_PVC_DREN_4x2_6">#REF!</definedName>
    <definedName name="YEE_PVC_DREN_4x2_7">#REF!</definedName>
    <definedName name="YEE_PVC_DREN_4x2_8">#REF!</definedName>
    <definedName name="YEE_PVC_DREN_4x2_9">#REF!</definedName>
    <definedName name="ZC1_6">#REF!</definedName>
    <definedName name="ZE1_6">#REF!</definedName>
    <definedName name="ZE2_6">#REF!</definedName>
    <definedName name="ZE3_6">#REF!</definedName>
    <definedName name="ZE4_6">#REF!</definedName>
    <definedName name="ZE5_6">#REF!</definedName>
    <definedName name="ZE6_6">#REF!</definedName>
    <definedName name="ZINC_CAL26_3x6" localSheetId="0">#REF!</definedName>
    <definedName name="ZINC_CAL26_3x6">#REF!</definedName>
    <definedName name="ZINC_CAL26_3x6_10" localSheetId="0">#REF!</definedName>
    <definedName name="ZINC_CAL26_3x6_10">#REF!</definedName>
    <definedName name="ZINC_CAL26_3x6_11" localSheetId="0">#REF!</definedName>
    <definedName name="ZINC_CAL26_3x6_11">#REF!</definedName>
    <definedName name="ZINC_CAL26_3x6_6">#REF!</definedName>
    <definedName name="ZINC_CAL26_3x6_7" localSheetId="0">#REF!</definedName>
    <definedName name="ZINC_CAL26_3x6_7">#REF!</definedName>
    <definedName name="ZINC_CAL26_3x6_8" localSheetId="0">#REF!</definedName>
    <definedName name="ZINC_CAL26_3x6_8">#REF!</definedName>
    <definedName name="ZINC_CAL26_3x6_9" localSheetId="0">#REF!</definedName>
    <definedName name="ZINC_CAL26_3x6_9">#REF!</definedName>
    <definedName name="ZOCALO_8x34" localSheetId="0">#REF!</definedName>
    <definedName name="ZOCALO_8x34">#REF!</definedName>
    <definedName name="ZOCALO_8x34_10" localSheetId="0">#REF!</definedName>
    <definedName name="ZOCALO_8x34_10">#REF!</definedName>
    <definedName name="ZOCALO_8x34_11" localSheetId="0">#REF!</definedName>
    <definedName name="ZOCALO_8x34_11">#REF!</definedName>
    <definedName name="ZOCALO_8x34_6">#REF!</definedName>
    <definedName name="ZOCALO_8x34_7" localSheetId="0">#REF!</definedName>
    <definedName name="ZOCALO_8x34_7">#REF!</definedName>
    <definedName name="ZOCALO_8x34_8" localSheetId="0">#REF!</definedName>
    <definedName name="ZOCALO_8x34_8">#REF!</definedName>
    <definedName name="ZOCALO_8x34_9" localSheetId="0">#REF!</definedName>
    <definedName name="ZOCALO_8x34_9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57" i="13" l="1"/>
  <c r="F1556" i="13"/>
  <c r="F1555" i="13"/>
  <c r="F1548" i="13" l="1"/>
  <c r="F1222" i="13" l="1"/>
  <c r="A1380" i="13" l="1"/>
  <c r="A1381" i="13" s="1"/>
  <c r="A1382" i="13" s="1"/>
  <c r="A1383" i="13" s="1"/>
  <c r="A1290" i="13"/>
  <c r="A1291" i="13" s="1"/>
  <c r="A1292" i="13" s="1"/>
  <c r="A1293" i="13" s="1"/>
  <c r="A1294" i="13" s="1"/>
  <c r="A1246" i="13"/>
  <c r="A1247" i="13" s="1"/>
  <c r="A1248" i="13" s="1"/>
  <c r="A1249" i="13" s="1"/>
  <c r="A1250" i="13" s="1"/>
  <c r="A1251" i="13" s="1"/>
  <c r="A1252" i="13" s="1"/>
  <c r="A1253" i="13" s="1"/>
  <c r="A1254" i="13" s="1"/>
  <c r="A1428" i="13"/>
  <c r="A1429" i="13" s="1"/>
  <c r="A1430" i="13" s="1"/>
  <c r="A1431" i="13" s="1"/>
  <c r="A1432" i="13" s="1"/>
  <c r="A1433" i="13" s="1"/>
  <c r="A1434" i="13" s="1"/>
  <c r="A1435" i="13" s="1"/>
  <c r="A1436" i="13" s="1"/>
  <c r="F1287" i="13" l="1"/>
  <c r="F1394" i="13" l="1"/>
  <c r="F1414" i="13" l="1"/>
  <c r="F1415" i="13"/>
  <c r="F1416" i="13"/>
  <c r="F1417" i="13"/>
  <c r="F1418" i="13"/>
  <c r="F1423" i="13"/>
  <c r="F1420" i="13"/>
  <c r="F1421" i="13"/>
  <c r="F1422" i="13"/>
  <c r="F1424" i="13"/>
  <c r="F1425" i="13"/>
  <c r="F1419" i="13"/>
  <c r="A1415" i="13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05" i="13"/>
  <c r="A1406" i="13" s="1"/>
  <c r="A1407" i="13" s="1"/>
  <c r="A1408" i="13" s="1"/>
  <c r="A1409" i="13" s="1"/>
  <c r="A1410" i="13" s="1"/>
  <c r="A1411" i="13" s="1"/>
  <c r="A1412" i="13" s="1"/>
  <c r="A1413" i="13" s="1"/>
  <c r="F1413" i="13"/>
  <c r="F1412" i="13"/>
  <c r="F1406" i="13"/>
  <c r="F1411" i="13"/>
  <c r="F1410" i="13"/>
  <c r="F1409" i="13"/>
  <c r="F1408" i="13"/>
  <c r="F1407" i="13"/>
  <c r="F1405" i="13"/>
  <c r="F1559" i="13"/>
  <c r="F1393" i="13" l="1"/>
  <c r="F1558" i="13" l="1"/>
  <c r="F1554" i="13"/>
  <c r="F1553" i="13"/>
  <c r="F1552" i="13"/>
  <c r="F1050" i="13"/>
  <c r="F1051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30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2" i="13"/>
  <c r="F991" i="13"/>
  <c r="F990" i="13"/>
  <c r="F987" i="13"/>
  <c r="F986" i="13"/>
  <c r="F978" i="13"/>
  <c r="F977" i="13"/>
  <c r="F976" i="13"/>
  <c r="F975" i="13"/>
  <c r="F974" i="13"/>
  <c r="F973" i="13"/>
  <c r="F972" i="13"/>
  <c r="F971" i="13"/>
  <c r="F970" i="13"/>
  <c r="F969" i="13"/>
  <c r="F966" i="13"/>
  <c r="F965" i="13"/>
  <c r="F964" i="13"/>
  <c r="F963" i="13"/>
  <c r="F962" i="13"/>
  <c r="F961" i="13"/>
  <c r="F958" i="13"/>
  <c r="F957" i="13"/>
  <c r="F956" i="13"/>
  <c r="F953" i="13"/>
  <c r="F952" i="13"/>
  <c r="F942" i="13"/>
  <c r="F941" i="13"/>
  <c r="C940" i="13"/>
  <c r="F940" i="13" s="1"/>
  <c r="C939" i="13"/>
  <c r="F939" i="13" s="1"/>
  <c r="F936" i="13"/>
  <c r="F935" i="13"/>
  <c r="F934" i="13"/>
  <c r="F933" i="13"/>
  <c r="F932" i="13"/>
  <c r="F931" i="13"/>
  <c r="F930" i="13"/>
  <c r="F929" i="13"/>
  <c r="F928" i="13"/>
  <c r="F924" i="13"/>
  <c r="F923" i="13"/>
  <c r="F920" i="13"/>
  <c r="F919" i="13"/>
  <c r="F918" i="13"/>
  <c r="F915" i="13"/>
  <c r="F912" i="13"/>
  <c r="F909" i="13"/>
  <c r="F908" i="13"/>
  <c r="F907" i="13"/>
  <c r="F906" i="13"/>
  <c r="F905" i="13"/>
  <c r="F902" i="13"/>
  <c r="F877" i="13"/>
  <c r="F876" i="13"/>
  <c r="F875" i="13"/>
  <c r="F874" i="13"/>
  <c r="F873" i="13"/>
  <c r="F870" i="13"/>
  <c r="F867" i="13"/>
  <c r="F866" i="13"/>
  <c r="F865" i="13"/>
  <c r="F862" i="13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47" i="13"/>
  <c r="F846" i="13"/>
  <c r="F845" i="13"/>
  <c r="F844" i="13"/>
  <c r="F843" i="13"/>
  <c r="F842" i="13"/>
  <c r="F841" i="13"/>
  <c r="F838" i="13"/>
  <c r="F837" i="13"/>
  <c r="F836" i="13"/>
  <c r="F1530" i="13"/>
  <c r="F1526" i="13"/>
  <c r="F1518" i="13"/>
  <c r="F1513" i="13"/>
  <c r="F1507" i="13"/>
  <c r="F1503" i="13"/>
  <c r="F1502" i="13"/>
  <c r="F1501" i="13"/>
  <c r="F1491" i="13"/>
  <c r="F1490" i="13"/>
  <c r="F1489" i="13"/>
  <c r="F1486" i="13"/>
  <c r="F1484" i="13"/>
  <c r="F1483" i="13"/>
  <c r="F1482" i="13"/>
  <c r="F1481" i="13"/>
  <c r="F1480" i="13"/>
  <c r="F1479" i="13"/>
  <c r="F1478" i="13"/>
  <c r="F1477" i="13"/>
  <c r="F1474" i="13"/>
  <c r="F1473" i="13"/>
  <c r="F1472" i="13"/>
  <c r="F1471" i="13"/>
  <c r="F1468" i="13"/>
  <c r="F1464" i="13"/>
  <c r="F1462" i="13"/>
  <c r="F1459" i="13"/>
  <c r="F1456" i="13"/>
  <c r="F1453" i="13"/>
  <c r="F1452" i="13"/>
  <c r="F1451" i="13"/>
  <c r="F1450" i="13"/>
  <c r="F1447" i="13"/>
  <c r="F1444" i="13"/>
  <c r="F1443" i="13"/>
  <c r="F1440" i="13"/>
  <c r="F1439" i="13"/>
  <c r="F1438" i="13"/>
  <c r="F1437" i="13"/>
  <c r="F1436" i="13"/>
  <c r="F1435" i="13"/>
  <c r="F1434" i="13"/>
  <c r="F1433" i="13"/>
  <c r="F1432" i="13"/>
  <c r="F1431" i="13"/>
  <c r="F1430" i="13"/>
  <c r="F1429" i="13"/>
  <c r="F1428" i="13"/>
  <c r="F1400" i="13"/>
  <c r="F1399" i="13"/>
  <c r="F1398" i="13"/>
  <c r="F1397" i="13"/>
  <c r="F1390" i="13"/>
  <c r="F1389" i="13"/>
  <c r="F1388" i="13"/>
  <c r="F1387" i="13"/>
  <c r="F1383" i="13"/>
  <c r="F1382" i="13"/>
  <c r="F1381" i="13"/>
  <c r="F1380" i="13"/>
  <c r="F1377" i="13"/>
  <c r="F1376" i="13"/>
  <c r="F1375" i="13"/>
  <c r="F1373" i="13"/>
  <c r="F1371" i="13"/>
  <c r="F1370" i="13"/>
  <c r="F1369" i="13"/>
  <c r="F1367" i="13"/>
  <c r="F1366" i="13"/>
  <c r="F1365" i="13"/>
  <c r="F1364" i="13"/>
  <c r="F1363" i="13"/>
  <c r="F1362" i="13"/>
  <c r="F1361" i="13"/>
  <c r="F1360" i="13"/>
  <c r="F1359" i="13"/>
  <c r="F1358" i="13"/>
  <c r="F1357" i="13"/>
  <c r="F1356" i="13"/>
  <c r="F1355" i="13"/>
  <c r="F1354" i="13"/>
  <c r="F1353" i="13"/>
  <c r="F1352" i="13"/>
  <c r="F1351" i="13"/>
  <c r="F1350" i="13"/>
  <c r="F1349" i="13"/>
  <c r="F1348" i="13"/>
  <c r="F1347" i="13"/>
  <c r="F1346" i="13"/>
  <c r="F1343" i="13"/>
  <c r="F1340" i="13"/>
  <c r="F1337" i="13"/>
  <c r="F1336" i="13"/>
  <c r="F1333" i="13"/>
  <c r="F1332" i="13"/>
  <c r="F1329" i="13"/>
  <c r="F1328" i="13"/>
  <c r="F1327" i="13"/>
  <c r="F1324" i="13"/>
  <c r="F1323" i="13"/>
  <c r="F1322" i="13"/>
  <c r="F1319" i="13"/>
  <c r="F1318" i="13"/>
  <c r="F1317" i="13"/>
  <c r="F1313" i="13"/>
  <c r="F1310" i="13"/>
  <c r="F1308" i="13"/>
  <c r="F1307" i="13"/>
  <c r="F1306" i="13"/>
  <c r="F1305" i="13"/>
  <c r="F1304" i="13"/>
  <c r="F1301" i="13"/>
  <c r="F1300" i="13"/>
  <c r="F1299" i="13"/>
  <c r="F1296" i="13"/>
  <c r="F1294" i="13"/>
  <c r="F1293" i="13"/>
  <c r="F1292" i="13"/>
  <c r="F1291" i="13"/>
  <c r="F1290" i="13"/>
  <c r="F1286" i="13"/>
  <c r="F1285" i="13"/>
  <c r="F1282" i="13"/>
  <c r="F1281" i="13"/>
  <c r="F1280" i="13"/>
  <c r="F1279" i="13"/>
  <c r="F1278" i="13"/>
  <c r="F1277" i="13"/>
  <c r="F1276" i="13"/>
  <c r="F1275" i="13"/>
  <c r="F1274" i="13"/>
  <c r="F1273" i="13"/>
  <c r="F1272" i="13"/>
  <c r="F1271" i="13"/>
  <c r="F1270" i="13"/>
  <c r="F1269" i="13"/>
  <c r="F1264" i="13"/>
  <c r="F1262" i="13"/>
  <c r="F1261" i="13"/>
  <c r="F1260" i="13"/>
  <c r="F1259" i="13"/>
  <c r="F1258" i="13"/>
  <c r="F1257" i="13"/>
  <c r="F1256" i="13"/>
  <c r="F1255" i="13"/>
  <c r="F1254" i="13"/>
  <c r="F1253" i="13"/>
  <c r="F1252" i="13"/>
  <c r="F1251" i="13"/>
  <c r="F1250" i="13"/>
  <c r="F1249" i="13"/>
  <c r="F1248" i="13"/>
  <c r="F1247" i="13"/>
  <c r="F1246" i="13"/>
  <c r="F1243" i="13"/>
  <c r="F1241" i="13"/>
  <c r="F1240" i="13"/>
  <c r="F1239" i="13"/>
  <c r="F1238" i="13"/>
  <c r="F1237" i="13"/>
  <c r="F1236" i="13"/>
  <c r="F1235" i="13"/>
  <c r="F1234" i="13"/>
  <c r="F1233" i="13"/>
  <c r="F1232" i="13"/>
  <c r="F1231" i="13"/>
  <c r="F1229" i="13"/>
  <c r="F1228" i="13"/>
  <c r="F1225" i="13"/>
  <c r="F1223" i="13"/>
  <c r="F1221" i="13"/>
  <c r="F1218" i="13"/>
  <c r="F1216" i="13"/>
  <c r="F1215" i="13"/>
  <c r="F1214" i="13"/>
  <c r="F1213" i="13"/>
  <c r="F1212" i="13"/>
  <c r="F1211" i="13"/>
  <c r="F1209" i="13"/>
  <c r="F1207" i="13"/>
  <c r="F1206" i="13"/>
  <c r="F1205" i="13"/>
  <c r="F1204" i="13"/>
  <c r="F1201" i="13"/>
  <c r="F1200" i="13"/>
  <c r="F1199" i="13"/>
  <c r="F1196" i="13"/>
  <c r="F1195" i="13"/>
  <c r="F1187" i="13"/>
  <c r="F1185" i="13"/>
  <c r="F1182" i="13"/>
  <c r="F1181" i="13"/>
  <c r="F1178" i="13"/>
  <c r="F1177" i="13"/>
  <c r="F1174" i="13"/>
  <c r="F1171" i="13"/>
  <c r="F1170" i="13"/>
  <c r="F1169" i="13"/>
  <c r="F1166" i="13"/>
  <c r="F1161" i="13"/>
  <c r="F1160" i="13"/>
  <c r="F1154" i="13"/>
  <c r="F1153" i="13"/>
  <c r="F1152" i="13"/>
  <c r="F1151" i="13"/>
  <c r="F1150" i="13"/>
  <c r="F1149" i="13"/>
  <c r="F1145" i="13"/>
  <c r="F1144" i="13"/>
  <c r="F1138" i="13"/>
  <c r="F1136" i="13"/>
  <c r="F1135" i="13"/>
  <c r="F1134" i="13"/>
  <c r="F1133" i="13"/>
  <c r="F1132" i="13"/>
  <c r="F1131" i="13"/>
  <c r="F1130" i="13"/>
  <c r="F1129" i="13"/>
  <c r="F1126" i="13"/>
  <c r="F1125" i="13"/>
  <c r="F1120" i="13"/>
  <c r="F1119" i="13"/>
  <c r="F1118" i="13"/>
  <c r="F1117" i="13"/>
  <c r="F1116" i="13"/>
  <c r="F1115" i="13"/>
  <c r="F1114" i="13"/>
  <c r="F1113" i="13"/>
  <c r="F1110" i="13"/>
  <c r="F1109" i="13"/>
  <c r="F1108" i="13"/>
  <c r="F1107" i="13"/>
  <c r="F1106" i="13"/>
  <c r="F1105" i="13"/>
  <c r="F1104" i="13"/>
  <c r="F1103" i="13"/>
  <c r="F1021" i="13"/>
  <c r="F1020" i="13"/>
  <c r="F1019" i="13"/>
  <c r="F1018" i="13"/>
  <c r="F983" i="13"/>
  <c r="F949" i="13"/>
  <c r="F897" i="13"/>
  <c r="F896" i="13"/>
  <c r="F895" i="13"/>
  <c r="F894" i="13"/>
  <c r="F893" i="13"/>
  <c r="F889" i="13"/>
  <c r="F888" i="13"/>
  <c r="A888" i="13"/>
  <c r="A889" i="13" s="1"/>
  <c r="F887" i="13"/>
  <c r="F886" i="13"/>
  <c r="A886" i="13"/>
  <c r="F883" i="13"/>
  <c r="F830" i="13"/>
  <c r="F829" i="13"/>
  <c r="F828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0" i="13"/>
  <c r="F809" i="13"/>
  <c r="F808" i="13"/>
  <c r="F807" i="13"/>
  <c r="F806" i="13"/>
  <c r="F805" i="13"/>
  <c r="F804" i="13"/>
  <c r="F1531" i="13" l="1"/>
  <c r="F1155" i="13"/>
  <c r="F1188" i="13"/>
  <c r="F1493" i="13"/>
  <c r="F1099" i="13"/>
  <c r="F1139" i="13"/>
  <c r="F1121" i="13"/>
  <c r="F898" i="13"/>
  <c r="F944" i="13"/>
  <c r="F879" i="13"/>
  <c r="F1508" i="13"/>
  <c r="F1519" i="13"/>
  <c r="F979" i="13"/>
  <c r="F832" i="13"/>
  <c r="F1013" i="13"/>
  <c r="F1022" i="13"/>
  <c r="F1190" i="13" l="1"/>
  <c r="F1495" i="13" s="1"/>
  <c r="F1024" i="13"/>
  <c r="F1533" i="13" s="1"/>
  <c r="F789" i="13"/>
  <c r="F788" i="13"/>
  <c r="F785" i="13"/>
  <c r="F784" i="13"/>
  <c r="F783" i="13"/>
  <c r="F780" i="13"/>
  <c r="F779" i="13"/>
  <c r="F778" i="13"/>
  <c r="F777" i="13"/>
  <c r="F773" i="13"/>
  <c r="F772" i="13"/>
  <c r="F771" i="13"/>
  <c r="F770" i="13"/>
  <c r="F767" i="13"/>
  <c r="F766" i="13"/>
  <c r="F765" i="13"/>
  <c r="F764" i="13"/>
  <c r="F760" i="13"/>
  <c r="F758" i="13"/>
  <c r="F757" i="13"/>
  <c r="F756" i="13"/>
  <c r="F744" i="13"/>
  <c r="F741" i="13"/>
  <c r="F737" i="13"/>
  <c r="F734" i="13"/>
  <c r="F733" i="13"/>
  <c r="F726" i="13"/>
  <c r="F723" i="13"/>
  <c r="F718" i="13"/>
  <c r="F715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3" i="13"/>
  <c r="F653" i="13"/>
  <c r="C651" i="13"/>
  <c r="C652" i="13" s="1"/>
  <c r="F652" i="13" s="1"/>
  <c r="C650" i="13"/>
  <c r="F650" i="13" s="1"/>
  <c r="F647" i="13"/>
  <c r="F646" i="13"/>
  <c r="F645" i="13"/>
  <c r="F644" i="13"/>
  <c r="F643" i="13"/>
  <c r="F642" i="13"/>
  <c r="F641" i="13"/>
  <c r="F640" i="13"/>
  <c r="F639" i="13"/>
  <c r="F635" i="13"/>
  <c r="F634" i="13"/>
  <c r="F631" i="13"/>
  <c r="F628" i="13"/>
  <c r="F627" i="13"/>
  <c r="F626" i="13"/>
  <c r="F625" i="13"/>
  <c r="F622" i="13"/>
  <c r="F619" i="13"/>
  <c r="F616" i="13"/>
  <c r="F615" i="13"/>
  <c r="F614" i="13"/>
  <c r="F611" i="13"/>
  <c r="G608" i="13"/>
  <c r="F605" i="13"/>
  <c r="C603" i="13"/>
  <c r="C604" i="13" s="1"/>
  <c r="F604" i="13" s="1"/>
  <c r="C602" i="13"/>
  <c r="F602" i="13" s="1"/>
  <c r="F599" i="13"/>
  <c r="F598" i="13"/>
  <c r="C597" i="13"/>
  <c r="F597" i="13" s="1"/>
  <c r="F596" i="13"/>
  <c r="F595" i="13"/>
  <c r="F594" i="13"/>
  <c r="F593" i="13"/>
  <c r="F592" i="13"/>
  <c r="F588" i="13"/>
  <c r="F587" i="13"/>
  <c r="F586" i="13"/>
  <c r="F585" i="13"/>
  <c r="G584" i="13"/>
  <c r="F582" i="13"/>
  <c r="F581" i="13"/>
  <c r="F580" i="13"/>
  <c r="F579" i="13"/>
  <c r="F578" i="13"/>
  <c r="F575" i="13"/>
  <c r="F572" i="13"/>
  <c r="F569" i="13"/>
  <c r="F568" i="13"/>
  <c r="F567" i="13"/>
  <c r="F565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2" i="13"/>
  <c r="F510" i="13"/>
  <c r="F509" i="13"/>
  <c r="F503" i="13"/>
  <c r="F502" i="13"/>
  <c r="F501" i="13"/>
  <c r="C500" i="13"/>
  <c r="F500" i="13" s="1"/>
  <c r="F497" i="13"/>
  <c r="F496" i="13"/>
  <c r="F495" i="13"/>
  <c r="F494" i="13"/>
  <c r="F493" i="13"/>
  <c r="F492" i="13"/>
  <c r="F491" i="13"/>
  <c r="F490" i="13"/>
  <c r="F489" i="13"/>
  <c r="F488" i="13"/>
  <c r="F485" i="13"/>
  <c r="F484" i="13"/>
  <c r="F481" i="13"/>
  <c r="F480" i="13"/>
  <c r="F479" i="13"/>
  <c r="F476" i="13"/>
  <c r="F475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2" i="13"/>
  <c r="F451" i="13"/>
  <c r="F450" i="13"/>
  <c r="F447" i="13"/>
  <c r="F446" i="13"/>
  <c r="F443" i="13"/>
  <c r="C442" i="13"/>
  <c r="F442" i="13" s="1"/>
  <c r="F441" i="13"/>
  <c r="F440" i="13"/>
  <c r="F439" i="13"/>
  <c r="F438" i="13"/>
  <c r="C437" i="13"/>
  <c r="F437" i="13" s="1"/>
  <c r="F436" i="13"/>
  <c r="F435" i="13"/>
  <c r="F434" i="13"/>
  <c r="F433" i="13"/>
  <c r="F430" i="13"/>
  <c r="F429" i="13"/>
  <c r="C427" i="13"/>
  <c r="C428" i="13" s="1"/>
  <c r="F428" i="13" s="1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6" i="13"/>
  <c r="F380" i="13"/>
  <c r="F379" i="13"/>
  <c r="F378" i="13"/>
  <c r="C377" i="13"/>
  <c r="F377" i="13" s="1"/>
  <c r="F376" i="13"/>
  <c r="F375" i="13"/>
  <c r="F374" i="13"/>
  <c r="C373" i="13"/>
  <c r="F373" i="13" s="1"/>
  <c r="F372" i="13"/>
  <c r="F371" i="13"/>
  <c r="F370" i="13"/>
  <c r="F369" i="13"/>
  <c r="F368" i="13"/>
  <c r="F367" i="13"/>
  <c r="F366" i="13"/>
  <c r="C365" i="13"/>
  <c r="F365" i="13" s="1"/>
  <c r="C364" i="13"/>
  <c r="F364" i="13" s="1"/>
  <c r="F363" i="13"/>
  <c r="F360" i="13"/>
  <c r="F359" i="13"/>
  <c r="F358" i="13"/>
  <c r="F357" i="13"/>
  <c r="F356" i="13"/>
  <c r="F355" i="13"/>
  <c r="F354" i="13"/>
  <c r="F353" i="13"/>
  <c r="F352" i="13"/>
  <c r="F351" i="13"/>
  <c r="F348" i="13"/>
  <c r="F347" i="13"/>
  <c r="F346" i="13"/>
  <c r="F345" i="13"/>
  <c r="F344" i="13"/>
  <c r="F343" i="13"/>
  <c r="F340" i="13"/>
  <c r="F339" i="13"/>
  <c r="F338" i="13"/>
  <c r="F335" i="13"/>
  <c r="F334" i="13"/>
  <c r="F331" i="13"/>
  <c r="F330" i="13"/>
  <c r="F327" i="13"/>
  <c r="F326" i="13"/>
  <c r="F325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5" i="13"/>
  <c r="F274" i="13"/>
  <c r="F273" i="13"/>
  <c r="F272" i="13"/>
  <c r="F270" i="13"/>
  <c r="F269" i="13"/>
  <c r="C267" i="13"/>
  <c r="F266" i="13"/>
  <c r="F265" i="13"/>
  <c r="F264" i="13"/>
  <c r="F263" i="13"/>
  <c r="F262" i="13"/>
  <c r="F261" i="13"/>
  <c r="F260" i="13"/>
  <c r="F259" i="13"/>
  <c r="F258" i="13"/>
  <c r="F257" i="13"/>
  <c r="F254" i="13"/>
  <c r="F251" i="13"/>
  <c r="F248" i="13"/>
  <c r="F247" i="13"/>
  <c r="F246" i="13"/>
  <c r="F245" i="13"/>
  <c r="F242" i="13"/>
  <c r="F236" i="13"/>
  <c r="F235" i="13"/>
  <c r="C234" i="13"/>
  <c r="F234" i="13" s="1"/>
  <c r="C233" i="13"/>
  <c r="F233" i="13" s="1"/>
  <c r="F230" i="13"/>
  <c r="F229" i="13"/>
  <c r="F228" i="13"/>
  <c r="F227" i="13"/>
  <c r="F226" i="13"/>
  <c r="F225" i="13"/>
  <c r="F224" i="13"/>
  <c r="F223" i="13"/>
  <c r="F222" i="13"/>
  <c r="F218" i="13"/>
  <c r="F217" i="13"/>
  <c r="F214" i="13"/>
  <c r="F213" i="13"/>
  <c r="F212" i="13"/>
  <c r="F209" i="13"/>
  <c r="F206" i="13"/>
  <c r="F203" i="13"/>
  <c r="F202" i="13"/>
  <c r="F201" i="13"/>
  <c r="F200" i="13"/>
  <c r="F199" i="13"/>
  <c r="F196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1" i="13"/>
  <c r="F170" i="13"/>
  <c r="F169" i="13"/>
  <c r="C168" i="13"/>
  <c r="C172" i="13" s="1"/>
  <c r="F172" i="13" s="1"/>
  <c r="B168" i="13"/>
  <c r="F167" i="13"/>
  <c r="F166" i="13"/>
  <c r="F164" i="13"/>
  <c r="F163" i="13"/>
  <c r="F161" i="13"/>
  <c r="F160" i="13"/>
  <c r="F159" i="13"/>
  <c r="C158" i="13"/>
  <c r="F157" i="13"/>
  <c r="F153" i="13"/>
  <c r="F152" i="13"/>
  <c r="A152" i="13"/>
  <c r="A153" i="13" s="1"/>
  <c r="F151" i="13"/>
  <c r="F150" i="13"/>
  <c r="A150" i="13"/>
  <c r="F147" i="13"/>
  <c r="F146" i="13"/>
  <c r="F145" i="13"/>
  <c r="F144" i="13"/>
  <c r="F143" i="13"/>
  <c r="F142" i="13"/>
  <c r="F141" i="13"/>
  <c r="F140" i="13"/>
  <c r="C137" i="13"/>
  <c r="F137" i="13" s="1"/>
  <c r="F134" i="13"/>
  <c r="F131" i="13"/>
  <c r="F130" i="13"/>
  <c r="F129" i="13"/>
  <c r="F128" i="13"/>
  <c r="F127" i="13"/>
  <c r="F124" i="13"/>
  <c r="F118" i="13"/>
  <c r="F117" i="13"/>
  <c r="F116" i="13"/>
  <c r="F115" i="13"/>
  <c r="F114" i="13"/>
  <c r="F111" i="13"/>
  <c r="F108" i="13"/>
  <c r="F107" i="13"/>
  <c r="F106" i="13"/>
  <c r="F103" i="13"/>
  <c r="F102" i="13"/>
  <c r="F101" i="13"/>
  <c r="F100" i="13"/>
  <c r="F99" i="13"/>
  <c r="F98" i="13"/>
  <c r="F97" i="13"/>
  <c r="F96" i="13"/>
  <c r="F95" i="13"/>
  <c r="F94" i="13"/>
  <c r="F93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4" i="13"/>
  <c r="F16" i="13" s="1"/>
  <c r="F1535" i="13" l="1"/>
  <c r="F73" i="13"/>
  <c r="F120" i="13"/>
  <c r="F168" i="13"/>
  <c r="F603" i="13"/>
  <c r="F607" i="13" s="1"/>
  <c r="F700" i="13"/>
  <c r="F745" i="13"/>
  <c r="F561" i="13"/>
  <c r="F276" i="13"/>
  <c r="F382" i="13"/>
  <c r="F427" i="13"/>
  <c r="F505" i="13" s="1"/>
  <c r="F238" i="13"/>
  <c r="F651" i="13"/>
  <c r="F654" i="13" s="1"/>
  <c r="F511" i="13"/>
  <c r="F727" i="13"/>
  <c r="F158" i="13"/>
  <c r="C162" i="13"/>
  <c r="F162" i="13" s="1"/>
  <c r="C268" i="13"/>
  <c r="F268" i="13" s="1"/>
  <c r="F267" i="13"/>
  <c r="F790" i="13"/>
  <c r="F792" i="13" s="1"/>
  <c r="F794" i="13" s="1"/>
  <c r="F271" i="13" l="1"/>
  <c r="F656" i="13"/>
  <c r="F702" i="13" s="1"/>
  <c r="F746" i="13"/>
  <c r="F192" i="13"/>
  <c r="F513" i="13" l="1"/>
  <c r="F514" i="13" s="1"/>
  <c r="F704" i="13" s="1"/>
  <c r="F748" i="13" s="1"/>
  <c r="F795" i="13" s="1"/>
  <c r="F1537" i="13" s="1"/>
  <c r="F1539" i="13" l="1"/>
  <c r="F1546" i="13" l="1"/>
  <c r="F1542" i="13"/>
  <c r="F1545" i="13"/>
  <c r="F1543" i="13"/>
  <c r="F1541" i="13"/>
  <c r="F1544" i="13"/>
  <c r="F1550" i="13"/>
  <c r="F1551" i="13" l="1"/>
  <c r="F1561" i="13" l="1"/>
  <c r="F1563" i="13" s="1"/>
  <c r="F1565" i="13" s="1"/>
  <c r="F1567" i="13" l="1"/>
</calcChain>
</file>

<file path=xl/sharedStrings.xml><?xml version="1.0" encoding="utf-8"?>
<sst xmlns="http://schemas.openxmlformats.org/spreadsheetml/2006/main" count="2551" uniqueCount="1000">
  <si>
    <t>CANTIDAD</t>
  </si>
  <si>
    <t>UD</t>
  </si>
  <si>
    <t>INSTITUTO NACIONAL DE AGUAS POTABLES Y ALCANTARILLADOS</t>
  </si>
  <si>
    <t>HONORARIOS PROFESIONALES</t>
  </si>
  <si>
    <t>%</t>
  </si>
  <si>
    <t>CARGAS SOCIALES</t>
  </si>
  <si>
    <t>A</t>
  </si>
  <si>
    <t xml:space="preserve">OBRA DE TOMA </t>
  </si>
  <si>
    <t>LIMPIEZA Y AFORO DE POZO EXISTENTE</t>
  </si>
  <si>
    <t>P.A</t>
  </si>
  <si>
    <t>B</t>
  </si>
  <si>
    <t>ELECTRIFICACION Y EQUIPO DE BOMBEO</t>
  </si>
  <si>
    <t>ELECTRIFICACION PRIMARIA POZO</t>
  </si>
  <si>
    <t>POSTES H.A. 35' CLASE III PROPUESTO</t>
  </si>
  <si>
    <t>Ud</t>
  </si>
  <si>
    <t>CONDUCTOR AAA/C #2/0</t>
  </si>
  <si>
    <t>Pies</t>
  </si>
  <si>
    <t>CONDUCTOR AAA/C #1/0</t>
  </si>
  <si>
    <t>ESTRUCTURA MT-302</t>
  </si>
  <si>
    <t>ESTRUCTURA MT-307</t>
  </si>
  <si>
    <t>ESTRUCTURA MT-316</t>
  </si>
  <si>
    <t>ESTRUCTURA HA-100B</t>
  </si>
  <si>
    <t>TRANSFORMADORES DE 15 KVA, 1Ø, 7,200/1240-480 V</t>
  </si>
  <si>
    <t>CUT-OUT DE 200 AMP.</t>
  </si>
  <si>
    <t>CUT-OUT DE 100 AMP.</t>
  </si>
  <si>
    <t>PARARRAYO DE 9 KV</t>
  </si>
  <si>
    <t>ATERRIZAJE COMPLETO</t>
  </si>
  <si>
    <t>HOYOS PARA POSTES</t>
  </si>
  <si>
    <t>HOYOS PARA VIENTOS</t>
  </si>
  <si>
    <t>INSTALACIÒN DE POSTES</t>
  </si>
  <si>
    <t>P.A.</t>
  </si>
  <si>
    <t>MANO DE OBRA ELECTRICA PRIMARIA</t>
  </si>
  <si>
    <t>ELECTRIFICACION SECUNDARIA POZO</t>
  </si>
  <si>
    <t>CONDULET EMT Ø1"</t>
  </si>
  <si>
    <t>TUBERIA EMT Ø1" 1" X 10'</t>
  </si>
  <si>
    <t>TERMINAL RECTO EMT- Ø1"</t>
  </si>
  <si>
    <t>CURVA EMT- Ø1"</t>
  </si>
  <si>
    <t>TUBERIA PVC  Ø1" X 20</t>
  </si>
  <si>
    <t>CURVA PVC- Ø1"</t>
  </si>
  <si>
    <t>TUBERIA LICUIT LITE  Ø3/4"</t>
  </si>
  <si>
    <t>TERMINAL RECTO  LICUIT LITE  Ø3/4"</t>
  </si>
  <si>
    <t>TERMINAL CURVO  LICUIT LITE  Ø3/4"</t>
  </si>
  <si>
    <t>LAMPARA DE 175 WATTS, HPS, 240 V, AMERICANA</t>
  </si>
  <si>
    <t>CONDUCTOR THW #6</t>
  </si>
  <si>
    <t>pies</t>
  </si>
  <si>
    <t>CONDUCTOR THW #8</t>
  </si>
  <si>
    <t>MAIN BREAKER 60/3 AMP., 480 V.</t>
  </si>
  <si>
    <t>TAPE DE GOMA</t>
  </si>
  <si>
    <t>TAPE PLASTICO</t>
  </si>
  <si>
    <t>MANO DE OBRA ELECTRICA SECUNDARIA</t>
  </si>
  <si>
    <t xml:space="preserve">SUMINISTRO E INSTALACION DE EQUIPO DE BOMBEO </t>
  </si>
  <si>
    <t>SUMINISTRO DE ELECTROBOMBA DE EJE VERTICAL DE 250 GPM , 260' TDH, 65' DE COLUMNA, MOTOR  DE 25 HP, 3Ø, 480 V,  1,770 RPM (SEGÚN INFORMACIÓN VERBAL DE HIDROLOGÍA)</t>
  </si>
  <si>
    <t>INSTALACIÓN DE EQUIPO DE BOMBEO</t>
  </si>
  <si>
    <t xml:space="preserve">NIPLE PLATILLADO DE  Ø3" </t>
  </si>
  <si>
    <t>VALVULA DE AIRE COMPLETA DE 1/2"</t>
  </si>
  <si>
    <t>INSTALACIÓN MANOMETRICA COMPLETA INCLUYE MANOMETRO SUMERGIDO EN GLISERINA</t>
  </si>
  <si>
    <t>CHEK HORIZONTAL Ø3"</t>
  </si>
  <si>
    <t>VALVULA DE COMPUERTA DE Ø3"</t>
  </si>
  <si>
    <t>BASE PARA LA BOMBA</t>
  </si>
  <si>
    <t>ANCLAJE</t>
  </si>
  <si>
    <t>TORNILLO 3/8" X 4" CON TUERCAS</t>
  </si>
  <si>
    <t>CONSTRUCCION DE DESCARGA</t>
  </si>
  <si>
    <t>PINTURA DE OXIDO AZUL PARA DESCARGA</t>
  </si>
  <si>
    <t>CODO Ø3 PARA SOLDAR</t>
  </si>
  <si>
    <t>JUNTA DRESSER  Ø3</t>
  </si>
  <si>
    <t>ZETA Ø3" X 4 M</t>
  </si>
  <si>
    <t>JUNTA DE GOMA PARA PLATILLO</t>
  </si>
  <si>
    <t>TOTAL FASE "B"</t>
  </si>
  <si>
    <t>C</t>
  </si>
  <si>
    <t>CASETA TIPO TECHO DESLIZABLE 5 X 4 PARA POZO III</t>
  </si>
  <si>
    <t>REPLANTEO</t>
  </si>
  <si>
    <t>U</t>
  </si>
  <si>
    <t>MOV. DE TIERRA</t>
  </si>
  <si>
    <t>HORMIGON ARMADO EN :</t>
  </si>
  <si>
    <t>ZAPATA DE MURO 0.36  QQ F'C = 180 KG/CM2</t>
  </si>
  <si>
    <t>M3</t>
  </si>
  <si>
    <t>VIGA 0.20X0.30 3.56 QQ</t>
  </si>
  <si>
    <t>LOSA DE TECHO 0.10-0.48 QQ</t>
  </si>
  <si>
    <t>DINTEL 0.20X0.15-3.89 QQ</t>
  </si>
  <si>
    <t>RAMPA D/ACCESO A 0.05</t>
  </si>
  <si>
    <t>M2</t>
  </si>
  <si>
    <t>SOPORTE DE CORREDERA 0.89</t>
  </si>
  <si>
    <t>M</t>
  </si>
  <si>
    <t>BASE MOTOR Y BOMBEO</t>
  </si>
  <si>
    <t>MURO BLOCK 6"</t>
  </si>
  <si>
    <t>TERMINACION DE SUPERFICIE</t>
  </si>
  <si>
    <t xml:space="preserve">PAÑETE EXTERIOR </t>
  </si>
  <si>
    <t>FINO LOSA DE TECHO</t>
  </si>
  <si>
    <t>CANTOS Y MOCHETAS</t>
  </si>
  <si>
    <t>ANTEPECHO DE BLOQUES (UNA LINEA DE BLOCK)</t>
  </si>
  <si>
    <t xml:space="preserve">PINTURA AZUL MANTENIMIENTO </t>
  </si>
  <si>
    <t>PISO HORMIGON PULIDO</t>
  </si>
  <si>
    <t>PORTAJE</t>
  </si>
  <si>
    <t>PUERTA APANELADA DE PINO (1 X 2.10)</t>
  </si>
  <si>
    <t>VENTANA ALUMINIO C/PALANCA</t>
  </si>
  <si>
    <t>P2</t>
  </si>
  <si>
    <t>PUERTA METALICA POSTERIOR</t>
  </si>
  <si>
    <t>INSTALACIONES ELECTRICAS</t>
  </si>
  <si>
    <t>ENTRADA GENERAL</t>
  </si>
  <si>
    <t>PA</t>
  </si>
  <si>
    <t>SALIDA</t>
  </si>
  <si>
    <t>ACERA EXT. DE 0.80 DE ANCHO</t>
  </si>
  <si>
    <t>SUMINISTRO Y COLOCACION</t>
  </si>
  <si>
    <t>TECHO CORREDIZO DE TOLA</t>
  </si>
  <si>
    <t xml:space="preserve">VERJA MALLA CICLONICA </t>
  </si>
  <si>
    <t>COLUMNAS C2 0.25 X 0.25 - 4.75 (INC. ZAPATA)</t>
  </si>
  <si>
    <t>COLUMNAS C1 0.15 X 0.15 - 8.75</t>
  </si>
  <si>
    <t>PUERTA MALLA CICLONICA 4 M</t>
  </si>
  <si>
    <t>LIMPIEZA FINAL</t>
  </si>
  <si>
    <t>D</t>
  </si>
  <si>
    <t>LINEA DE IMPULSION DESDE POZO EXISTENTE (NUDO 70) HASTA ZONA DE TANQUE No. 1 (P-37-J) PLANO 1/18</t>
  </si>
  <si>
    <t xml:space="preserve">ML </t>
  </si>
  <si>
    <t>MOVIMIENTO DE TIERRA</t>
  </si>
  <si>
    <t>EXCAVACIÓN MAT. NO CLASIFICADO</t>
  </si>
  <si>
    <t xml:space="preserve">EXCAVACION MAT. ROCA </t>
  </si>
  <si>
    <t>ASIENTO DE ARENA</t>
  </si>
  <si>
    <t>RELLENO COMPACTADO</t>
  </si>
  <si>
    <t>BOTE DE MATERIAL C/CAMION</t>
  </si>
  <si>
    <t xml:space="preserve">SUMINISTRO DE TUBERÍA </t>
  </si>
  <si>
    <t>DE 12" PVC (SDR -26)  CON JUNTA DE GOMAS + 4 %</t>
  </si>
  <si>
    <t>ML</t>
  </si>
  <si>
    <t xml:space="preserve"> </t>
  </si>
  <si>
    <t>COLOCACIÓN DE TUBERÍA</t>
  </si>
  <si>
    <t>SUMINISTRO Y COLOCACIÓN DE PIEZAS ESPECIALES</t>
  </si>
  <si>
    <t>CODO 12" X 65" ACERO</t>
  </si>
  <si>
    <t>CODO 12" X 60" ACERO</t>
  </si>
  <si>
    <t>CODO 12" X 45" ACERO</t>
  </si>
  <si>
    <t>CODO 12" X 35" ACERO</t>
  </si>
  <si>
    <t>CODO 12" X  20" ACERO</t>
  </si>
  <si>
    <t>REDUCCION DE 12" @ 8" ACERO</t>
  </si>
  <si>
    <t>JUNTA DRESSER Ø12</t>
  </si>
  <si>
    <t>ANCLAJES P/PIEZAS</t>
  </si>
  <si>
    <t>SUMINISTRO Y COLOCACIÓN DE VÁLVULAS</t>
  </si>
  <si>
    <t>V.DESAGUE Ø4" H.F. 275 PSI</t>
  </si>
  <si>
    <t>V.AIRE Ø 2" H.F. 275 PSI</t>
  </si>
  <si>
    <t>CAJAS TELESCOPICAS</t>
  </si>
  <si>
    <t>REGISTRO P/VALVULAS</t>
  </si>
  <si>
    <t>CRUCES</t>
  </si>
  <si>
    <t>7.1.1</t>
  </si>
  <si>
    <t>7.1.2</t>
  </si>
  <si>
    <t>SUM. TUBERIA Ø12" ACERO E=3/8"</t>
  </si>
  <si>
    <t>7.1.3</t>
  </si>
  <si>
    <t>CODOS 12" X 45° ACERO</t>
  </si>
  <si>
    <t>7.1.4</t>
  </si>
  <si>
    <t>JUNTAS DRESSER Ø12"</t>
  </si>
  <si>
    <t>7.1.5</t>
  </si>
  <si>
    <t>ABRAZADERAS C/6M</t>
  </si>
  <si>
    <t>7.1.6</t>
  </si>
  <si>
    <t>PINTURA OXIDO ROJO</t>
  </si>
  <si>
    <t>7.1.7</t>
  </si>
  <si>
    <t>PINTURA AZUL MANTENIMIENTO</t>
  </si>
  <si>
    <t>7.1.8</t>
  </si>
  <si>
    <t>MANO DE OBRA</t>
  </si>
  <si>
    <t>7.2.1</t>
  </si>
  <si>
    <t>7.2.2</t>
  </si>
  <si>
    <t>7.2.3</t>
  </si>
  <si>
    <t>7.2.4</t>
  </si>
  <si>
    <t>7.2.5</t>
  </si>
  <si>
    <t>7.2.6</t>
  </si>
  <si>
    <t>7.2.7</t>
  </si>
  <si>
    <t>7.2.8</t>
  </si>
  <si>
    <t xml:space="preserve">CRUCE DE ALCANTARILLA EN TUBERIA DE Ø12" ACERO L=6.00 M  ( INCLUYE 2.00 M DE LADOS ) </t>
  </si>
  <si>
    <t>7.3.1</t>
  </si>
  <si>
    <t>7.3.2</t>
  </si>
  <si>
    <t>SUMINISTRO TUBERIA DE  Ø12" ACERO</t>
  </si>
  <si>
    <t>7.3.3</t>
  </si>
  <si>
    <t>CODO 12"X 45 ACERO</t>
  </si>
  <si>
    <t>7.3.4</t>
  </si>
  <si>
    <t>JUNTA DRESSER 12"</t>
  </si>
  <si>
    <t>7.3.5</t>
  </si>
  <si>
    <t>ANCLAJE DE H.S.</t>
  </si>
  <si>
    <t>7.3.6</t>
  </si>
  <si>
    <t xml:space="preserve">EXCAVACION  MATERIAL NO CLASIFICADO  </t>
  </si>
  <si>
    <t>7.3.7</t>
  </si>
  <si>
    <t xml:space="preserve">RELLENO COMPACTADO </t>
  </si>
  <si>
    <t>7.3.8</t>
  </si>
  <si>
    <t xml:space="preserve">BOTE DE MATERIAL </t>
  </si>
  <si>
    <t>7.3.9</t>
  </si>
  <si>
    <t>MANO DE OBRA (INCL. MATERIALES, SOLDADURA )</t>
  </si>
  <si>
    <t>CARPETA ASFÁLTICA:</t>
  </si>
  <si>
    <t>REMOCIÓN DE CAPA ASFÁLTICA; E= 2"</t>
  </si>
  <si>
    <t>M²</t>
  </si>
  <si>
    <t>REPOSICIÓN CAPA ASFÁLTICA; E=2" ( 10%  DESPERDICIOS)</t>
  </si>
  <si>
    <t>BOTE CAPA ASFÁLTICA CON CAMIÓN; ESPONJAM. 0.35</t>
  </si>
  <si>
    <t>M³</t>
  </si>
  <si>
    <t>E</t>
  </si>
  <si>
    <t>LINEA DE IMPULSION DESDE DESDE DEPOSITO REGULADOR DE 700 M3 HASTA RED DE DISTRIBUCION PLANO 3/18</t>
  </si>
  <si>
    <t>DE 4" PVC (SDR -26)  CON JUNTA DE GOMAS + 2 %</t>
  </si>
  <si>
    <t>CODO 4" X 45" PVC</t>
  </si>
  <si>
    <t>CODO 4" X  20" ACERO</t>
  </si>
  <si>
    <t>REDUCCION DE 4" @3" PVC</t>
  </si>
  <si>
    <t>VALVULA DE AIRE Ø 2" H.F 275 PSI</t>
  </si>
  <si>
    <t>REGISTROS P/VALVULAS</t>
  </si>
  <si>
    <t>SUMINISTRO TUBERIA DE  Ø4" ACERO</t>
  </si>
  <si>
    <t>CODO 4"X 45 ACERO</t>
  </si>
  <si>
    <t>JUNTA DRESSER 4"</t>
  </si>
  <si>
    <t>7.1.9</t>
  </si>
  <si>
    <t>MANO OBRA (INCL. MATERIALES, SOLDADURA)</t>
  </si>
  <si>
    <t>CORTE CARPETA ASFÁLTICA CON MÁQUINA CORTADORA;           E= 2" (AMBOS LADOS)</t>
  </si>
  <si>
    <t>TOTAL FASE "E"</t>
  </si>
  <si>
    <t>F</t>
  </si>
  <si>
    <t>LINEA DE MATRIZ DESDE DEPOSITO REGULADOR VITRIFICADO DE 700 M3 HASTA CAMARA ROMPEDORA DE PRESION</t>
  </si>
  <si>
    <t>BOTE DE MATERIAL</t>
  </si>
  <si>
    <t>DE 8" PVC (SDR -26)  CON JUNTA DE GOMAS + 3%</t>
  </si>
  <si>
    <t>DE 8" PVC (SDR -26)  CON JUNTA DE GOMAS + 3 %</t>
  </si>
  <si>
    <t>CODO 8" X 65" ACERO</t>
  </si>
  <si>
    <t>CODO 8" X 60" ACERO</t>
  </si>
  <si>
    <t>CODO 8" X 30" ACERO</t>
  </si>
  <si>
    <t>CODO 8" X  45"ACERO</t>
  </si>
  <si>
    <t>CODO 8" X  20" ACERO</t>
  </si>
  <si>
    <t>JUNTA DRESSER Ø8"</t>
  </si>
  <si>
    <t>TOTAL FASE "F"</t>
  </si>
  <si>
    <t>G</t>
  </si>
  <si>
    <t>CAMINO DE ACCESO A DEPOSITO REGULADOR VITRIFICADO DE 700 M3</t>
  </si>
  <si>
    <t>ACONDICIONAMIENTO CAMINO ACCESO CON EQUIPO D6-N (L= 275.00 MTS.)</t>
  </si>
  <si>
    <t>HR</t>
  </si>
  <si>
    <t>TOTAL FASE "G"</t>
  </si>
  <si>
    <t>H</t>
  </si>
  <si>
    <t>RED DE DISTRIBUCION CAMBITA PUEBLECITO</t>
  </si>
  <si>
    <t>EXCAVACIÓN EN ROCA</t>
  </si>
  <si>
    <t>BOTE DE MATERIAL c/camion</t>
  </si>
  <si>
    <t>DE 4" PVC (SDR -26) C/J.G +2%</t>
  </si>
  <si>
    <t>DE 3" PVC (SDR -26) C/J.G +2%</t>
  </si>
  <si>
    <t>CODO 4" X  90" PVC</t>
  </si>
  <si>
    <t>CODO 4" X  45" PVC</t>
  </si>
  <si>
    <t>CODO 3" X  90" PVC</t>
  </si>
  <si>
    <t>CODO 3" X  45" PVC</t>
  </si>
  <si>
    <t>TEE 8 X 3 ACERO</t>
  </si>
  <si>
    <t>TEE 8 X 4 ACERO</t>
  </si>
  <si>
    <t>TEE 6 X 4 ACERO</t>
  </si>
  <si>
    <t>TEE 6 X 3 ACERO</t>
  </si>
  <si>
    <t>TEE 4 X 4 PVC</t>
  </si>
  <si>
    <t>TEE 4 X 3 PVC</t>
  </si>
  <si>
    <t>TEE 3 X 3 PVC</t>
  </si>
  <si>
    <t>RED 8 X 6 ACERO</t>
  </si>
  <si>
    <t>RED 4 X 3 PVC</t>
  </si>
  <si>
    <t>CRUZ  3 X 3  PVC</t>
  </si>
  <si>
    <t>CRUZ  4 X 4  PVC</t>
  </si>
  <si>
    <t>CRUZ  6X 4  ACERO</t>
  </si>
  <si>
    <t>TAPON Ø4"</t>
  </si>
  <si>
    <t>TAPON Ø3"</t>
  </si>
  <si>
    <t>JUNTA DRESSER Ø6"</t>
  </si>
  <si>
    <t>JUNTA DRESSER Ø4"</t>
  </si>
  <si>
    <t>JUNTA DRESSER Ø3"</t>
  </si>
  <si>
    <t>ANCLAJES P/TAPON</t>
  </si>
  <si>
    <t>CEMENTO SOLVENTE</t>
  </si>
  <si>
    <t>KGS</t>
  </si>
  <si>
    <t xml:space="preserve">V.COMPUERTA  Ø4" H.F </t>
  </si>
  <si>
    <t xml:space="preserve">V.COMPUERTA  Ø3" H.F </t>
  </si>
  <si>
    <t>CAJAS TELESCOPICAS P/VALVULAS</t>
  </si>
  <si>
    <t>SUMINISTRO Y COLOCACION DE HIDRANTES</t>
  </si>
  <si>
    <t>EN TUBERIA Φ4</t>
  </si>
  <si>
    <t>EN TUBERIA Φ3</t>
  </si>
  <si>
    <t>CAMARA ROMPEDORA DE PRESION CON ENTRADA Y SALIDA DE Φ8</t>
  </si>
  <si>
    <t>HORMIGON ARMADO EN:</t>
  </si>
  <si>
    <t>8.3.1</t>
  </si>
  <si>
    <t>LOSA DE FONDO 0.15; 1.88 QQ/M3</t>
  </si>
  <si>
    <t>8.3.2</t>
  </si>
  <si>
    <t>MURO, 0.15; 3.38 QQ/M3,</t>
  </si>
  <si>
    <t>8.3.3</t>
  </si>
  <si>
    <t xml:space="preserve">LOSA DE TECHO 0.12, 1.27 QQ/M3, </t>
  </si>
  <si>
    <t>8.4.1</t>
  </si>
  <si>
    <t>PANETE EXTERIOR</t>
  </si>
  <si>
    <t>8.4.2</t>
  </si>
  <si>
    <t xml:space="preserve">PAÑETE INTERIOR </t>
  </si>
  <si>
    <t>8.4.3</t>
  </si>
  <si>
    <t xml:space="preserve">FINO FONDO </t>
  </si>
  <si>
    <t>8.4.4</t>
  </si>
  <si>
    <t>FINO DE TECHO</t>
  </si>
  <si>
    <t>8.4.5</t>
  </si>
  <si>
    <t xml:space="preserve">CANTOS </t>
  </si>
  <si>
    <t>8.4.6</t>
  </si>
  <si>
    <t xml:space="preserve">PINTURA </t>
  </si>
  <si>
    <t>INSTALACIONES GENERALES</t>
  </si>
  <si>
    <t>8.5.1</t>
  </si>
  <si>
    <t>NIPLE 8" X 2' ACERO</t>
  </si>
  <si>
    <t>8.5.2</t>
  </si>
  <si>
    <t>CAJA TELESCOPICA</t>
  </si>
  <si>
    <t>8.5.3</t>
  </si>
  <si>
    <t>TAPA 0.60 X 0.60 METALICA</t>
  </si>
  <si>
    <t>8.5.4</t>
  </si>
  <si>
    <t>ESCALERA 1/2" H.G</t>
  </si>
  <si>
    <t>8.5.5</t>
  </si>
  <si>
    <t>TEE 8X 8 ACERO</t>
  </si>
  <si>
    <t>8.5.6</t>
  </si>
  <si>
    <t>TUBO 8" ACERO</t>
  </si>
  <si>
    <t>8.5.7</t>
  </si>
  <si>
    <t>TUBO 8" PVC (SDR-26)</t>
  </si>
  <si>
    <t>8.5.8</t>
  </si>
  <si>
    <t>CODO 8" X  90 ACERO</t>
  </si>
  <si>
    <t>8.5.9</t>
  </si>
  <si>
    <t>V.C 8" HF PLATILLADA COMPLETA</t>
  </si>
  <si>
    <t>8.5.10</t>
  </si>
  <si>
    <t>M.O PLOMERO Y SOLDADURA</t>
  </si>
  <si>
    <t>10</t>
  </si>
  <si>
    <t>ACOMETIDAS URBANA C/POLIETILENO(825U)</t>
  </si>
  <si>
    <t xml:space="preserve">COLLARIN EN POLIETILENO Ø1/2" </t>
  </si>
  <si>
    <t xml:space="preserve">TUBERIA  POLIETILENO DE BAJA DENSIDAD 1/2" INTERNO      L= 6.00 M (PROMEDIO) </t>
  </si>
  <si>
    <t>ADAPTADOR HEMBRA 1/2" HG ROSCA MANGUERA</t>
  </si>
  <si>
    <t>ADAPTADOR MACHO 1/2" HG ROSCA MANGUERA</t>
  </si>
  <si>
    <t>LLAVE DE PASO</t>
  </si>
  <si>
    <t>CAJA DE ACOMETIDA</t>
  </si>
  <si>
    <t xml:space="preserve">TUBERIA DE HIERRO GALVANIZADO Ø1/2" </t>
  </si>
  <si>
    <t>ANCLAJES DE H.S</t>
  </si>
  <si>
    <t>CEMENTO SOLVENTE Y TEFLON</t>
  </si>
  <si>
    <t>TAPON 1/2</t>
  </si>
  <si>
    <t>EXCAVACION Y TAPADO</t>
  </si>
  <si>
    <t>MANO DE OBRA PLOMERO</t>
  </si>
  <si>
    <t>TOTAL FASE "H"</t>
  </si>
  <si>
    <t>I</t>
  </si>
  <si>
    <t>RED DE DISTRIBUCION EL CORBANITO</t>
  </si>
  <si>
    <t>DE 3" PVC (SDR -21) C/J.G +2%</t>
  </si>
  <si>
    <t>ANCLAJE P/TAPONES</t>
  </si>
  <si>
    <t>CRUCE DE ALCANTARILLA EN TUBERIA DE Ø3" ACERO L=6.00 M  ( INCLUYE 2.00 M DE LADOS ) (10 UDS)</t>
  </si>
  <si>
    <t>10.1.1</t>
  </si>
  <si>
    <t>10.1.2</t>
  </si>
  <si>
    <t>SUMINISTRO TUBERIA DE  Ø3" ACERO</t>
  </si>
  <si>
    <t>10.1.3</t>
  </si>
  <si>
    <t>CODO 3"X 45 ACERO</t>
  </si>
  <si>
    <t>10.1.4</t>
  </si>
  <si>
    <t>JUNTA DRESSER 3"</t>
  </si>
  <si>
    <t>10.1.5</t>
  </si>
  <si>
    <t>10.1.6</t>
  </si>
  <si>
    <t>10.1.7</t>
  </si>
  <si>
    <t>10.1.8</t>
  </si>
  <si>
    <t xml:space="preserve">BOTE DE MATERIAL EN SITIO </t>
  </si>
  <si>
    <t>10.1.9</t>
  </si>
  <si>
    <t>9.</t>
  </si>
  <si>
    <t>ACOMETIDAS RURAL C/POLIETILENO(70U)</t>
  </si>
  <si>
    <t>ADAPTADOR 1/2" HG ROSCA MANGUERA</t>
  </si>
  <si>
    <t>CODO 1/2" X 90 H.G.</t>
  </si>
  <si>
    <t>TUBERIA DE HIERRO GALVANIZADO Ø1/2" (BASTONES)</t>
  </si>
  <si>
    <t>NIPLE Ø1/2" H.G.</t>
  </si>
  <si>
    <t>LLAVE DE CHORRO 1/2 X 90 H.G.</t>
  </si>
  <si>
    <t>PEDESTAL  H.S. (0.80X0.15)</t>
  </si>
  <si>
    <t>CAMARA ROMPEDORA DE PRESION EN 3"</t>
  </si>
  <si>
    <t>HORMIGON ARMADO EN</t>
  </si>
  <si>
    <t>10.3.1</t>
  </si>
  <si>
    <t>LOSA DE FONDO 0.10 -1.88</t>
  </si>
  <si>
    <t>10.3.2</t>
  </si>
  <si>
    <t>MURO 0.15-3.38</t>
  </si>
  <si>
    <t>10.3.3</t>
  </si>
  <si>
    <t>LOSA DE TECHO 0.12-1.27</t>
  </si>
  <si>
    <t>10.4.1</t>
  </si>
  <si>
    <t>PAÑETE EXTERIOR</t>
  </si>
  <si>
    <t>10.4.2</t>
  </si>
  <si>
    <t>PAÑETE INTERIOR</t>
  </si>
  <si>
    <t>10.4.3</t>
  </si>
  <si>
    <t>FINO FONDO</t>
  </si>
  <si>
    <t>10.4.4</t>
  </si>
  <si>
    <t>10.4.5</t>
  </si>
  <si>
    <t>CANTOS</t>
  </si>
  <si>
    <t>10.4.6</t>
  </si>
  <si>
    <t>PINTURA</t>
  </si>
  <si>
    <t>10.5.1</t>
  </si>
  <si>
    <t xml:space="preserve">CODO 3" X 90º  ACERO </t>
  </si>
  <si>
    <t>10.5.2</t>
  </si>
  <si>
    <t>NIPLES 3" X 3` ACERO</t>
  </si>
  <si>
    <t>10.5.3</t>
  </si>
  <si>
    <t>TAPA 0.70 X 0.70 ALUMINIO</t>
  </si>
  <si>
    <t>10.5.4</t>
  </si>
  <si>
    <t xml:space="preserve">TEE 3" X 3" ACERO </t>
  </si>
  <si>
    <t>10.5.5</t>
  </si>
  <si>
    <t>TUBERÍA 3" ACERO</t>
  </si>
  <si>
    <t>10.5.6</t>
  </si>
  <si>
    <t>TUBERÍA 3" PVC SDR-26</t>
  </si>
  <si>
    <t>10.5.7</t>
  </si>
  <si>
    <t>VÁLVULA DE COMPUERTA 3" H. F. ROSCADA</t>
  </si>
  <si>
    <t>10.5.8</t>
  </si>
  <si>
    <t>CAJA TELESCÓPICA</t>
  </si>
  <si>
    <t>10.5.9</t>
  </si>
  <si>
    <t>ESCALERA 1/2" H.G. H=1.90M</t>
  </si>
  <si>
    <t>10.5.10</t>
  </si>
  <si>
    <t>FUENTE PUBLICA (2U)</t>
  </si>
  <si>
    <t>HORMIGON ARMADO 180 KG/M2</t>
  </si>
  <si>
    <t>11.3.1</t>
  </si>
  <si>
    <t>BASE SUPERIOR 0.85</t>
  </si>
  <si>
    <t>11.3.2</t>
  </si>
  <si>
    <t>COLUMNA 0.25 X 0.15 - 3.33</t>
  </si>
  <si>
    <t>11.3.3</t>
  </si>
  <si>
    <t>BASE INFERIOR - 1.29</t>
  </si>
  <si>
    <t>11.4.1</t>
  </si>
  <si>
    <t>FINO PULIDO</t>
  </si>
  <si>
    <t>11.4.2</t>
  </si>
  <si>
    <t>INSTALACIONES</t>
  </si>
  <si>
    <t>11.5.1</t>
  </si>
  <si>
    <t>TUBERIA 3/4 H.G</t>
  </si>
  <si>
    <t>11.5.2</t>
  </si>
  <si>
    <t>LLAVE DE PASO 3/4" H.G</t>
  </si>
  <si>
    <t>11.5.3</t>
  </si>
  <si>
    <t>CODO 3/4 X 90 H.G</t>
  </si>
  <si>
    <t>11.5.4</t>
  </si>
  <si>
    <t>TEE 3/4 X 3/4 H.G</t>
  </si>
  <si>
    <t>11.5.5</t>
  </si>
  <si>
    <t>NIPLE 3/4 X 2" H.G</t>
  </si>
  <si>
    <t>11.5.6</t>
  </si>
  <si>
    <t>RED 3/4 X 1/2 H.G</t>
  </si>
  <si>
    <t>11.5.7</t>
  </si>
  <si>
    <t>LLAVE DE CHORRO 1/2 BRONCE</t>
  </si>
  <si>
    <t>11.5.8</t>
  </si>
  <si>
    <t>RED 3 X 3/4 H.G</t>
  </si>
  <si>
    <t>11.5.9</t>
  </si>
  <si>
    <t>CLAMP  3 X 1/2 H.F</t>
  </si>
  <si>
    <t>11.5.10</t>
  </si>
  <si>
    <t>TOTAL FASE "I"</t>
  </si>
  <si>
    <t>J</t>
  </si>
  <si>
    <t>VARIOS</t>
  </si>
  <si>
    <t>CAMPAMENTO</t>
  </si>
  <si>
    <t>LETRERO</t>
  </si>
  <si>
    <t>TOTAL FASE "J"</t>
  </si>
  <si>
    <t>TRANSPORTE DE EQUIPO</t>
  </si>
  <si>
    <t>TOTAL GASTOS INDIRECTOS</t>
  </si>
  <si>
    <t>PRESUPUESTO MODIFICADO No. 1 D/F FEBRERO/2014</t>
  </si>
  <si>
    <t>K</t>
  </si>
  <si>
    <t xml:space="preserve">NUEVAS PARTIDAS (N.P) </t>
  </si>
  <si>
    <t>***INAPA***</t>
  </si>
  <si>
    <t>JUNTA DRESSER :</t>
  </si>
  <si>
    <t>TOTAL PRESUPUESTO CONTRATADO MAS MODIFICADO No. 1</t>
  </si>
  <si>
    <t>TOTAL MODIFICADO No. 1</t>
  </si>
  <si>
    <t>CRUCE:</t>
  </si>
  <si>
    <t xml:space="preserve"> 8.1.1</t>
  </si>
  <si>
    <t xml:space="preserve"> 8.1.2</t>
  </si>
  <si>
    <t xml:space="preserve"> 8.1.3</t>
  </si>
  <si>
    <t xml:space="preserve"> 8.1.4</t>
  </si>
  <si>
    <t xml:space="preserve"> 8.1.5</t>
  </si>
  <si>
    <t xml:space="preserve"> 8.1.6</t>
  </si>
  <si>
    <t xml:space="preserve"> 8.1.7</t>
  </si>
  <si>
    <t xml:space="preserve"> 8.1.8</t>
  </si>
  <si>
    <t xml:space="preserve"> 8.1.9</t>
  </si>
  <si>
    <t>TOTAL NUEVAS PARTIDAS</t>
  </si>
  <si>
    <t>Contratista: ESPAILLAT VALDEZ CONSTRUCTORES ASOCIADOS, SRL.</t>
  </si>
  <si>
    <t>CONDULET EMT Ø3"</t>
  </si>
  <si>
    <t>TERMINAL RECTO EMT- Ø3"</t>
  </si>
  <si>
    <t>CURVA EMT- Ø3"</t>
  </si>
  <si>
    <t>TUBERIA PVC  Ø3" X 20</t>
  </si>
  <si>
    <t>CURVA PVC- Ø3"</t>
  </si>
  <si>
    <t>CONDUCTOR THW 4/0</t>
  </si>
  <si>
    <t>CONDUCTOR THW #2/0</t>
  </si>
  <si>
    <t>CONDUCTOR THW #2</t>
  </si>
  <si>
    <t>MAIN BREAKER 200/3 AMP., 480 V.</t>
  </si>
  <si>
    <t xml:space="preserve">NIPLE PLATILLADO DE  Ø6" </t>
  </si>
  <si>
    <t>VALVULA DE AIRE COMPLETA DE 2"</t>
  </si>
  <si>
    <t>CHEK HORIZONTAL Ø6"</t>
  </si>
  <si>
    <t>VALVULA DE COMPUERTA DE Ø6"</t>
  </si>
  <si>
    <t>JUNTA DRESSER  Ø6</t>
  </si>
  <si>
    <t>ZETA Ø6" X 4 M</t>
  </si>
  <si>
    <t>TRANSFORMADORES DE 50 KVA, 1Ø, 7,200/120-240 V</t>
  </si>
  <si>
    <t>TUBERIA EMT Ø 3" X 10'</t>
  </si>
  <si>
    <t>ELIMINACION PARTIDAS (E.P)</t>
  </si>
  <si>
    <t>TOTAL ELIMINACION PARTIDAS (E.P)</t>
  </si>
  <si>
    <t>TOTAL FASE "K"</t>
  </si>
  <si>
    <t>VERJA MALLA CICLONICA CON 3 LINEAS DE BLOCK 3</t>
  </si>
  <si>
    <t>CODO Ø6 PARA SOLDAR</t>
  </si>
  <si>
    <t>LINEA DE IMPULSION DESDE EL POZO EXISTENTE (EST.-0.00) HASTA LA EST. 1+100 (NUDO 10"), PLANO 2 Y 3</t>
  </si>
  <si>
    <t>L</t>
  </si>
  <si>
    <t xml:space="preserve">DE 12" ACERO e=3/8. </t>
  </si>
  <si>
    <t>SUMINISTRO TUBERIA DE  Ø8" ACERO e=3/8"</t>
  </si>
  <si>
    <t>DE 12"</t>
  </si>
  <si>
    <t>CODO 12" X  20" ACERO-ACERO</t>
  </si>
  <si>
    <t>CODO 12" X  15" ACERO-ACERO</t>
  </si>
  <si>
    <t>CODO 8" X  45" ACERO-ACERO</t>
  </si>
  <si>
    <t>CODO 8" X  25" ACERO-ACERO</t>
  </si>
  <si>
    <t>CODO 8" X  20" ACERO-ACERO</t>
  </si>
  <si>
    <t>CODO 8" X  15" ACERO-ACERO</t>
  </si>
  <si>
    <t>CRUCE DE ALCANTARILLA EN TUBERIA DE Ø8" ACERO L=6.00 M  ( INCLUYE 2.00 M DE LADOS ) (4 UDS)</t>
  </si>
  <si>
    <t>V.AIRE Ø 2" H.F. 265 PSI</t>
  </si>
  <si>
    <t>TOTAL FASE "L"</t>
  </si>
  <si>
    <t>CRUCE</t>
  </si>
  <si>
    <t xml:space="preserve"> VALOR (RD$)</t>
  </si>
  <si>
    <t>P A R T I D A S</t>
  </si>
  <si>
    <t>No</t>
  </si>
  <si>
    <t>LINEA DE IMPULSION DESDE LA  EST.-1+100 (NUDO 10") HASTA LA EST. 1+280 (NUDO 14), PLANO  3</t>
  </si>
  <si>
    <t xml:space="preserve"> 1)  ESTE PRESUPUESTO FUE REVISADO SEGÚN PLANOS ENVIADO POR EL DEPARTAMENTO DE DISEÑO DE OBRAS D/F 12/09/2013.</t>
  </si>
  <si>
    <t>P.U.</t>
  </si>
  <si>
    <t>TOTAL FASE A</t>
  </si>
  <si>
    <t>TOTAL FASE B</t>
  </si>
  <si>
    <t>TOTAL FASE C</t>
  </si>
  <si>
    <t>SUB-TOTAL GENERAL PRESUPUESTO CONTRATADO</t>
  </si>
  <si>
    <t xml:space="preserve">GASTOS ADMINISTRATIVOS </t>
  </si>
  <si>
    <t>SEGUROS, POLIZAS Y FIANZAS</t>
  </si>
  <si>
    <t>SUPERVISION DE INAPA</t>
  </si>
  <si>
    <t xml:space="preserve">GASTOS DE TRANSPORTE </t>
  </si>
  <si>
    <t>LEY NO. 6/86</t>
  </si>
  <si>
    <t>TOTAL EJECUTAR</t>
  </si>
  <si>
    <t>Ubicación:  PROV.  SAN CRISTOBAL</t>
  </si>
  <si>
    <t>TOTAL FASE D</t>
  </si>
  <si>
    <t>CODO8"X 45 ACERO-ACERO</t>
  </si>
  <si>
    <t>V.AIRE Ø 1 1/2" COMPLETA H.F. 275 PSI</t>
  </si>
  <si>
    <t xml:space="preserve">CRUCE DE PUENTE Ø12" (L=54.00 M)( INCLUYE 2.00 M DE LADOS ) </t>
  </si>
  <si>
    <t xml:space="preserve">CRUCE DE PUENTE Ø12"  (L=10.00 M) ( INCLUYE 2.00 M DE LADOS) </t>
  </si>
  <si>
    <t>CORTE CARPETA ASFÁLTICA C/ MÁQUINA CORTADORA; = 2" (AMBOS LADOS)</t>
  </si>
  <si>
    <t xml:space="preserve">DE ALCANTARILLA EN TUBERIA DE Ø4" ACERO L=6.00 M  (INCLUYE 2.00 M DE LADOS ) </t>
  </si>
  <si>
    <t xml:space="preserve">DE Ø8" ACERO e=3/8. </t>
  </si>
  <si>
    <t>TERMINAL RECTO  LICUIT LITGHT  Ø2"</t>
  </si>
  <si>
    <t>TERMINAL CURVO  LICUIT LTGHT  Ø2"</t>
  </si>
  <si>
    <t>TUBERIA LICUIT LITGHT  Ø2"</t>
  </si>
  <si>
    <t>TAPE DE GOMA 3M SCTCH</t>
  </si>
  <si>
    <t>TAPE PLASTICO 3M</t>
  </si>
  <si>
    <t>Presupuesto: No. 1992 d/f   01/06/2013</t>
  </si>
  <si>
    <t xml:space="preserve">CRUCE DE ALCANTARILLA EN TUBERIA DE Ø12" ACERO L=6.00 M ( INCLUYE 2.00 M DE LADOS ) </t>
  </si>
  <si>
    <t>CORTE DE CARPETA ASFÁLTICA CON MÁQUINA CORTADORA;   E= 2" (AMBOS LADOS)</t>
  </si>
  <si>
    <t>CORTE DE CARPETA ASFÁLTICA CON MÁQUINA CORTADORA;     E= 2" (AMBOS LADOS)</t>
  </si>
  <si>
    <t>CORTE DE CARPETA ASFÁLTICA CON MÁQUINA CORTADORA;    E= 2" (AMBOS LADOS)</t>
  </si>
  <si>
    <r>
      <rPr>
        <b/>
        <sz val="10"/>
        <rFont val="Arial"/>
        <family val="2"/>
      </rPr>
      <t xml:space="preserve">(N.P.  ACT. No.2 )  </t>
    </r>
    <r>
      <rPr>
        <sz val="10"/>
        <rFont val="Arial"/>
        <family val="2"/>
      </rPr>
      <t>CODIA (SEGUN MEMO No. 0972/2018 DJ)</t>
    </r>
  </si>
  <si>
    <t>PRESUPUESTO ACTUALIZADO No.2 (D/F NOVIEMBRE 2018)</t>
  </si>
  <si>
    <r>
      <t xml:space="preserve">(N.P.  ACT. No.2 )    </t>
    </r>
    <r>
      <rPr>
        <sz val="10"/>
        <rFont val="Arial"/>
        <family val="2"/>
      </rPr>
      <t>ITBIS  (Ley 07/2007)</t>
    </r>
  </si>
  <si>
    <t>2)  LAS ESPECIFICACIONES DEL EQUIPO DE BOMBEO FUERON VARIADAS SEGÚN  PLANOS Y REVISADA   POR EL ING. PEDRO DE JESUS RODRIGUEZ (ENC. DE ESTUDIOS Y DISEÑOS) (SEGÚN COTIZACION D/F 14/2/2014).</t>
  </si>
  <si>
    <t>ELIMINACION DE PARTIDAS</t>
  </si>
  <si>
    <t>SUB -TOTAL ELIMINACION DE PARTIDAS</t>
  </si>
  <si>
    <t>NUEVAS PARTIDAS</t>
  </si>
  <si>
    <t>SUB -TOTAL NUEVAS PARTIDAS</t>
  </si>
  <si>
    <t>SUB TOTAL ADICIONAL</t>
  </si>
  <si>
    <t>DE Ø8" ACERO SCH-40</t>
  </si>
  <si>
    <t>POR CAMBIO DE ESPECIFICACIONES</t>
  </si>
  <si>
    <t>SUB-TOTAL PRESUPUESTO CONTRATADO + MODIFICADO No. 1+ADICIONAL</t>
  </si>
  <si>
    <t xml:space="preserve">DE 12" ACERO SCH-30 </t>
  </si>
  <si>
    <t>DE Ø8" ACERO SCH-40 (SUMINISTRADA SEGUN CONSTANCIA DE TUBERIAS  No.099/2014)</t>
  </si>
  <si>
    <t>DE Ø8" ACERO SCH-40 (FALTANTE POR SUMINISTRAR)</t>
  </si>
  <si>
    <t xml:space="preserve">   PRESUPUESTO ACTUALIZADO No. 2 ( D/F NOVIEMBRE 2018)</t>
  </si>
  <si>
    <t xml:space="preserve">CORRECCION DE AVERIAS </t>
  </si>
  <si>
    <t>EN LINEA DE IMPULSION DE 6"DEL AC. LA GUAMA</t>
  </si>
  <si>
    <t xml:space="preserve">SUMINISTRO TUBERIA 6"  PVC SDR 26 </t>
  </si>
  <si>
    <t>EN LINEA DE IMPULSION DE 12"DEL AC. LA GUAMA</t>
  </si>
  <si>
    <t xml:space="preserve">SUMINISTRO TUBERIA 12"  PVC SDR 26 </t>
  </si>
  <si>
    <t>EN LINEA DE IMPULSION DE 4"DEL AC. LA GUAMA</t>
  </si>
  <si>
    <t xml:space="preserve">SUMINISTRO TUBERIA 4"  PVC SDR 26 </t>
  </si>
  <si>
    <t xml:space="preserve">SUMINISTRO TUBERIA 3"  PVC SDR 26 </t>
  </si>
  <si>
    <t>EN LINEA DE IMPULSION DE 3"DEL AC. LA GUAMA</t>
  </si>
  <si>
    <t xml:space="preserve">REPARACION ACOMETIDAS </t>
  </si>
  <si>
    <t>DE PVC 1/2</t>
  </si>
  <si>
    <t>C/POLIETILENO URBANAS</t>
  </si>
  <si>
    <t>DIA</t>
  </si>
  <si>
    <t>ASIENTO DE ARENA P/TUBERIA</t>
  </si>
  <si>
    <t xml:space="preserve">JUNTA TIPO DRESSER DE 12" </t>
  </si>
  <si>
    <t xml:space="preserve">JUNTA TIPO DRESSER DE 3" </t>
  </si>
  <si>
    <t xml:space="preserve">JUNTA TIPO DRESSER DE 6" </t>
  </si>
  <si>
    <t>MANO DE OBRA PLOMERO  (1 U) +OBREROS (2U)</t>
  </si>
  <si>
    <t>MANO DE OBRA PLOMERO (1 U) +OBREROS (2U)</t>
  </si>
  <si>
    <t xml:space="preserve">JUNTA TIPO  DRESSER DE 4" </t>
  </si>
  <si>
    <t>PINTURA Y LIMPIEZA DE TUBERIA (1032.50 M)</t>
  </si>
  <si>
    <t>ANCLAJE DE H.S (1.15*1.20*1.00)</t>
  </si>
  <si>
    <t>ANCLAJE DE H.S (0.60M3)</t>
  </si>
  <si>
    <t xml:space="preserve">   PRESUPUESTO ACTUALIZADO No. 3 ( D/F DICIEMBRE 2019)</t>
  </si>
  <si>
    <t>TOTAL FASE  K</t>
  </si>
  <si>
    <t>11.1.1</t>
  </si>
  <si>
    <t>11.1.2</t>
  </si>
  <si>
    <t>11.1.3</t>
  </si>
  <si>
    <t>11.1.4</t>
  </si>
  <si>
    <t>11.2.1</t>
  </si>
  <si>
    <t>11.2.2</t>
  </si>
  <si>
    <t>11.2.3</t>
  </si>
  <si>
    <t>11.2.4</t>
  </si>
  <si>
    <t>11.3.4</t>
  </si>
  <si>
    <t>11.4.3</t>
  </si>
  <si>
    <t>MES</t>
  </si>
  <si>
    <t>CORTE DE CARPETA ASFÁLTICA CON MÁQUINA CORTADORA;   E= 9" (UN LADO)</t>
  </si>
  <si>
    <t>REMOCIÓN DE CAPA ASFÁLTICA; E= 9"</t>
  </si>
  <si>
    <t>PRESUPUESTO ACTUALIZADO No.3 (D/F DICIEMBRE 2019)</t>
  </si>
  <si>
    <t>SUB TOTAL MODIFICADO NO. 03</t>
  </si>
  <si>
    <t>SUB-TOTAL PRESUPUESTO CONTRATADO + MODIFICADO No. 1+ADICIONAL + MODIFICADO NO. 03</t>
  </si>
  <si>
    <r>
      <rPr>
        <b/>
        <sz val="10"/>
        <rFont val="Arial"/>
        <family val="2"/>
      </rPr>
      <t>(N.P. ACT. No. 3)</t>
    </r>
    <r>
      <rPr>
        <sz val="10"/>
        <rFont val="Arial"/>
        <family val="2"/>
      </rPr>
      <t xml:space="preserve"> SERENO ( PARA CUIDAR SUMINISTRO DE TUBERÍAS DURANTE EL PERÍODO DE PARALIZACIÓN)</t>
    </r>
  </si>
  <si>
    <t>SUMINISTRO DE BOMBA TIPO TURBINA DE EJE VERTICAL MARCA "GOULDS" DE 550 GPM , 540' TDH, EFF 84.7%, BHP=90.42 H.P, N.P.S.H. ®9.5' (INC. 49' DE COLUMNA, MOTOR  VERTICAL DE EJE HUECO DE 100 HP,  480 V, TRIFASICO, 60 C, F.S. 1.5 , TIPO WP-1, CON DIPOSITIVO DE NO REVERSION, FRAME 404TPA, C/RESISTENCIA DE CALENTAMIENTO 144 WATTS, 115V. , CABEZAL DE DESCARGA 6" X 161/2", ALTA PRESION, 49 COLUMNA 6"Ø, CUERPO DE TAZONES MOD. 9RCHC/12, COLADOR CONICO GALVANIZADO 6"Ø (SEGÚN COT. IMPORTADORA TROPICAL , S.A D/F14/02/2014)</t>
  </si>
  <si>
    <t>SUMINISTRO DE ARRANCADOR MAGNETICO A VOLTAJE REDUCIDO, TIPO AUTO TRANSFORMADOR, MARCA CUTLER HAMMER 100 H.P, 460 V. (INC. BREAKER DE 175 AMP., 3 POLOS, 460 V., PULSADOR DE ARRANQUE - PARADA, LUCES INDICADORAS, TRANSFORMADOR CIRCUITO DE CONTROL 460/115, MONITOR AJUSTABLE DE ALTO Y BAJO VOLTAJE, CUBIERTA NEMA 1 (SEGÚN COT. IMPORTADORA TROPICAL , S.A D/F14/02/2014)</t>
  </si>
  <si>
    <t xml:space="preserve">NUEVAS PARTIDAS </t>
  </si>
  <si>
    <t xml:space="preserve">SUB TOTAL  ELIMINACION DE PARTIDAS </t>
  </si>
  <si>
    <t>POSTES DE 40´ 800 DAN</t>
  </si>
  <si>
    <t>ESTRUCTURA MT-402</t>
  </si>
  <si>
    <t>ESTRUCTURA MT-404</t>
  </si>
  <si>
    <t>ESTRUCTURA MT-405</t>
  </si>
  <si>
    <t>ESTRUCTURA 3SP2-MT</t>
  </si>
  <si>
    <t>ESTRUCTURA 3SF2-MT</t>
  </si>
  <si>
    <t>ESTRUCTURA PO-110</t>
  </si>
  <si>
    <t>ESTRUCTURA PR-101</t>
  </si>
  <si>
    <t>ESTRUCTURA PR-203</t>
  </si>
  <si>
    <t>ESTRUCTURA P3B-110</t>
  </si>
  <si>
    <t>ESTRUCTURA F1BT</t>
  </si>
  <si>
    <t>ESTRUCTURA  SU-BT</t>
  </si>
  <si>
    <t>ESTRUCTURA PE-BT</t>
  </si>
  <si>
    <t>CONDUCTOR TRIPLEX #4/0</t>
  </si>
  <si>
    <t>ESTRUCTURA F2BT</t>
  </si>
  <si>
    <t>PERCHA PARA TRANSFORMADORES</t>
  </si>
  <si>
    <t>CONECTOR RECTO TIGHT Ø2</t>
  </si>
  <si>
    <t>CONECTOR CURVO LICUIT TIGHT Ø2</t>
  </si>
  <si>
    <t>CONECTOR RECTO   TIGHT Ø3/4"</t>
  </si>
  <si>
    <t>CONDUCTOR THW #2 TRENZADO</t>
  </si>
  <si>
    <t>CONDUCTOR THW #10</t>
  </si>
  <si>
    <t>MAIN BREAKER 150/3 AMP ., 480V</t>
  </si>
  <si>
    <t>REGISTRO  EN BLOCK (0.60*0.60*0.60)M</t>
  </si>
  <si>
    <t>TUBERIA LICUIT TIGHT Ø2"</t>
  </si>
  <si>
    <t>TUBERIA PVC-Ø2"X19´</t>
  </si>
  <si>
    <t>CURVA PVC-Ø2"</t>
  </si>
  <si>
    <t>TUBERIA PVC DE Ø3/4"X19´</t>
  </si>
  <si>
    <t>CURVA PVC-Ø3/4"</t>
  </si>
  <si>
    <t>CONECTOR CURVO LICUIT TIGHT Ø3/4"</t>
  </si>
  <si>
    <t>SUB-TOTAL PRESUPUESTO CONTRATADO + MODIFICADO No. 1+ADICIONAL + MODIFICADO NO. 03 + ADICIONAL NO. 4</t>
  </si>
  <si>
    <t xml:space="preserve">SUB TOTAL   AUMENTO DE CANTIDAD </t>
  </si>
  <si>
    <t>SUB TOTAL   REDUCCION DE CANTIDAD</t>
  </si>
  <si>
    <t>PIES</t>
  </si>
  <si>
    <t>TUBERIA LICUIT TIGHT Ø3/4"</t>
  </si>
  <si>
    <t>TUBERIA EMT DE Ø3/4"X10´</t>
  </si>
  <si>
    <t>TUBERIA EMT DE Ø2" X 10</t>
  </si>
  <si>
    <t>REGISTRO METAL 12"X12"X6"</t>
  </si>
  <si>
    <t>HOYO PARA POSTE</t>
  </si>
  <si>
    <t>CONDULET EMT DE 2"</t>
  </si>
  <si>
    <t>MANO DE OBRA ELECTRICA</t>
  </si>
  <si>
    <t>AUMENTO  DE CANTIDAD</t>
  </si>
  <si>
    <t>REDUCCIÓN DE CANTIDAD</t>
  </si>
  <si>
    <t xml:space="preserve">                           CONTRATO No.275/2013</t>
  </si>
  <si>
    <t>OBRA: ACUEDUCTO DE CAMBITA PUEBLECITO                                           Zona:  IV</t>
  </si>
  <si>
    <t>EXCAVACIÓN MATERIAL GRANULAR EN PRESENCIA DE AGUA CON EQUIPO</t>
  </si>
  <si>
    <t>2.2.3</t>
  </si>
  <si>
    <t>RELLENO  COMPACTADO C/COMPACTADOR MECÁNICO EN CAPAS DE 0.30M</t>
  </si>
  <si>
    <t>BOTE DE MATERIAL  EN SITIO</t>
  </si>
  <si>
    <t xml:space="preserve">HORA </t>
  </si>
  <si>
    <t xml:space="preserve">TERMINACION DE SUPERFICIE </t>
  </si>
  <si>
    <t>PAÑETE</t>
  </si>
  <si>
    <t>PINTURA ACRILICA  ( INC. BASE BLANCA)</t>
  </si>
  <si>
    <t>INTALACIONES</t>
  </si>
  <si>
    <t xml:space="preserve">BOMBA  DE ACHIQUE  </t>
  </si>
  <si>
    <t>DE 3"</t>
  </si>
  <si>
    <t>LIMPIEZA DE AREA</t>
  </si>
  <si>
    <t xml:space="preserve">DIA </t>
  </si>
  <si>
    <t>PEDESTAL</t>
  </si>
  <si>
    <t>VALVULA  DE DESAGUE  Ø3" H.F. 250 PSI</t>
  </si>
  <si>
    <t>VALVULA  DE DESAGUE  Ø4" H.F. 300 PSI</t>
  </si>
  <si>
    <t>VALVULA  DE AIRE   Ø2" H.F. 200 PSI</t>
  </si>
  <si>
    <t>VALVULA  DE AIRE   Ø2" H.F. 125 PSI</t>
  </si>
  <si>
    <t xml:space="preserve">REGISTRO P/VALVULA DE AIRE </t>
  </si>
  <si>
    <t>VALVULA COMBINADA  DE AIRE Ø2" H.F. 265 PSI</t>
  </si>
  <si>
    <t>VALVULA COMBINADA  DE AIRE Ø2" H.F. 250 PSI</t>
  </si>
  <si>
    <t>VALVULA COMBINADA  DE AIRE Ø1½" H.F. 325 PSI</t>
  </si>
  <si>
    <t>VALVULA COMBINADA  DE AIRE Ø1½" H.F. 275 PSI</t>
  </si>
  <si>
    <t>VALVULA  DE DESAGUE  Ø3" H.F. 325 PSI</t>
  </si>
  <si>
    <t>VALVULA  DE DESAGUE  Ø3" H.F. 300 PSI</t>
  </si>
  <si>
    <t>ANCLAJE DE H.S</t>
  </si>
  <si>
    <t>PINTURA AZUL</t>
  </si>
  <si>
    <t>ABRAZADERA</t>
  </si>
  <si>
    <t>SUB-TOTAL "B"</t>
  </si>
  <si>
    <t>REPARACIÓN DE VERJA MALLA CICLONICA CON 3 LINEAS DE BLOCK 3</t>
  </si>
  <si>
    <t xml:space="preserve">REPARACIÓN DE PUERTA </t>
  </si>
  <si>
    <t>TUBERIA DE  12"ACERO CON PROTECCIÓN  ANTICOROSIVA  P/PROTECCIÓN  DE ENCANISADO</t>
  </si>
  <si>
    <t xml:space="preserve">POZOS </t>
  </si>
  <si>
    <t>II</t>
  </si>
  <si>
    <t xml:space="preserve">MOVIMIENTO DE TIERRA </t>
  </si>
  <si>
    <t xml:space="preserve">CAJAS TELESCOPICAS P/VALVULAS DE DESAGUE </t>
  </si>
  <si>
    <t xml:space="preserve">REGISTRO P/VALVULA DE AIRE COMBINADA  </t>
  </si>
  <si>
    <t>1.2.1</t>
  </si>
  <si>
    <t>1.2.2</t>
  </si>
  <si>
    <t>1.3.1</t>
  </si>
  <si>
    <t>1.4.1</t>
  </si>
  <si>
    <t>1.5.1</t>
  </si>
  <si>
    <t>1.5.2</t>
  </si>
  <si>
    <t>1.6.1</t>
  </si>
  <si>
    <t>CODO 12" X 45 ACERO SCH-30</t>
  </si>
  <si>
    <t>CRUCE DE PUENTE Ø 12" ACERO L=62.72 M (INC. 2 METROS DE BRAZOS)</t>
  </si>
  <si>
    <t>CRUCE DE PUENTE Ø4" ACERO L=62.70.00 M</t>
  </si>
  <si>
    <t>SUMINISTRO DE TUBERIA Ø4" ACERO SCH-80</t>
  </si>
  <si>
    <t>CODO 4" X 45 ACERO SCH-30</t>
  </si>
  <si>
    <t>JUNTA MECANICA TIPO DRESSER Ø4"</t>
  </si>
  <si>
    <t>SUMINISTRO DE ELECTROBOMBA SUMERGIBLE PARA POZO PROFUNDO DE 500 GPM , 473' TDH, Y PROFUNDIDAD DE COLUMNA MAS BOMBA  DE 65PIES CON MOTOR ELECTRICO DE 100HP,  480 V, TRIFASICO.</t>
  </si>
  <si>
    <t>SUMINISTRO DE ARRANCADOR MAGNETICO , TIPO SUAVE,PARA 100HP (CON TODOS SUS DISPOSITIVOS DE PROTECCIÓN Y MEDICIÓN))</t>
  </si>
  <si>
    <t xml:space="preserve">INSTALACIÓN DE ELECTROBOMBA SUMERGIBLE </t>
  </si>
  <si>
    <t>SUMINISTRO DE ELECTROBOMBA SUMERGIBLE PARA POZO PROFUNDO DE 250 GPM , 516' TDH, Y PROFUNDIDAD DE COLUMNA MAS BOMBA  DE 53PIES CON MOTOR ELECTRICO DE 50HP,  480 V, TRIFASICO.</t>
  </si>
  <si>
    <t>SUMINISTRO DE ARRANCADOR MAGNETICO , TIPO SUAVE,PARA 50HP (CON TODOS SUS DISPOSITIVOS DE PROTECCIÓN Y MEDICIÓN))</t>
  </si>
  <si>
    <t>POZO No. 1</t>
  </si>
  <si>
    <t xml:space="preserve">  POZO No. 2</t>
  </si>
  <si>
    <t>TOTAL FASE "D"</t>
  </si>
  <si>
    <t>SUB-TOTAL D"</t>
  </si>
  <si>
    <t>SUB-TOTAL M"</t>
  </si>
  <si>
    <t>SUB-TOTAL H"</t>
  </si>
  <si>
    <t xml:space="preserve">INSTALACION MANOMETRICA </t>
  </si>
  <si>
    <t>CAMISA INDUCTORA DE FLUJO</t>
  </si>
  <si>
    <t>MURO CIRCULAR   D=1.00M- 3.00 QQ/M3</t>
  </si>
  <si>
    <t>ZAPATA (1.60X1.60X0.40) 1.57 QQ/M3</t>
  </si>
  <si>
    <t>HORMIGON ARMADO 210 FC KG/CM2</t>
  </si>
  <si>
    <t xml:space="preserve">DEPOSITO REGULADOR SUPERFICIAL  H.A 250 M3 PARA ABASTECER LOS TOROS </t>
  </si>
  <si>
    <t xml:space="preserve">REPARACION VERJA DE MALLA CICLONICA </t>
  </si>
  <si>
    <t>PINTURA EXTERIOR</t>
  </si>
  <si>
    <t xml:space="preserve">EMBELLECIMIENTO CON GRAVILLA </t>
  </si>
  <si>
    <t>CISTERNA 100 M3 Y CASETA DE BOMBEO</t>
  </si>
  <si>
    <t>DEPOSITO REGULADOR DE 700M3 HORMIGON ARMADO</t>
  </si>
  <si>
    <t>ACONDICIONAMIENTO DE AREA  (DESYERBE)</t>
  </si>
  <si>
    <t>ESCALERA EXTERIOR 3/4"HG</t>
  </si>
  <si>
    <t>ESCALERA  INTERIOR REGISTRO 1.80M</t>
  </si>
  <si>
    <t xml:space="preserve">PINTURA ACRILICA </t>
  </si>
  <si>
    <t>INSTALACIONES ELECTRICAS  (PANEL DE DISTRIBUCION DE 2/4" CIRCUITOS)</t>
  </si>
  <si>
    <t>SALIDA INTERRUCTOR CENCILLO</t>
  </si>
  <si>
    <t>SALIDA TOMACORRIENTE 120V DOBLE</t>
  </si>
  <si>
    <t>PUERTA  POLIMETAL</t>
  </si>
  <si>
    <t>SISTEMA DE CLORACION Y ELECTRIFICACION EQUIPO DE BOMBEO</t>
  </si>
  <si>
    <t>LETRERO Y LOGO</t>
  </si>
  <si>
    <t xml:space="preserve">INSTALACIONES ELECTRICAS </t>
  </si>
  <si>
    <t>PIE</t>
  </si>
  <si>
    <t xml:space="preserve">PAÑETE </t>
  </si>
  <si>
    <t>LIPIEZA FINAL</t>
  </si>
  <si>
    <t>NORMALIZACION DE DESCARGA  POZO #3</t>
  </si>
  <si>
    <t xml:space="preserve">TUBO DE 3" X 3.5M </t>
  </si>
  <si>
    <t>JUNTA DRESSER DE 3"</t>
  </si>
  <si>
    <t>NIPLE DE 2" X12" PLATILLADO EN UN EXTREMO</t>
  </si>
  <si>
    <t>PINTURA DE OXIDO ROJO</t>
  </si>
  <si>
    <t>HOYO PARA VIENTO</t>
  </si>
  <si>
    <t>CABEZAL TIPO CUELLO DE GANZO Ø3"</t>
  </si>
  <si>
    <t>VALVULA DE COMPUERTA DE Ø2"</t>
  </si>
  <si>
    <t>ELECTRIFICACION  Y EQUIPAMIENTO CARCAMO DE BOMBEO ( CISTERNA )</t>
  </si>
  <si>
    <t>DEMONTAR DESCARGA  EN TUB DE Ø3"</t>
  </si>
  <si>
    <t>VALVULA DE COMPUERTA DE Ø6" HF</t>
  </si>
  <si>
    <t>REPARACION  PUERTA  DE MALLA CICLONICA  4M</t>
  </si>
  <si>
    <t>4.1.1</t>
  </si>
  <si>
    <t>4.1.2</t>
  </si>
  <si>
    <t>4.1.3</t>
  </si>
  <si>
    <t>4.1.4</t>
  </si>
  <si>
    <t xml:space="preserve">BASE BLANCA </t>
  </si>
  <si>
    <t>TRABAJOS FALTANTES</t>
  </si>
  <si>
    <t>SALIDAS CENITALES</t>
  </si>
  <si>
    <t>2.4.1</t>
  </si>
  <si>
    <t>2.4.2</t>
  </si>
  <si>
    <t>4.1.5</t>
  </si>
  <si>
    <t>4.1.6</t>
  </si>
  <si>
    <t>4.1.7</t>
  </si>
  <si>
    <t>4.1.8</t>
  </si>
  <si>
    <t xml:space="preserve">LETRERO Y LOGO DE INAPA </t>
  </si>
  <si>
    <t>2.4.3</t>
  </si>
  <si>
    <t>2.4.4</t>
  </si>
  <si>
    <t>INSTALACION EQUIPO DE BOMBEO EN POZO No.2</t>
  </si>
  <si>
    <t xml:space="preserve">TEE Ø3" X Ø2" ACERO </t>
  </si>
  <si>
    <t xml:space="preserve"> ACOMETIDAS</t>
  </si>
  <si>
    <t>m2</t>
  </si>
  <si>
    <t>TAPA METALICA ( 0.80 X 0.80 ) TIPO  CISTERNA</t>
  </si>
  <si>
    <t>PUERTA DE MALLA CICLONICA DE L= 4.00 M</t>
  </si>
  <si>
    <t xml:space="preserve"> HORA</t>
  </si>
  <si>
    <t xml:space="preserve"> ACOMETIDAS RURALES  DE 3"</t>
  </si>
  <si>
    <t>VALVULA LIMITADORA DE CAUDAL CON CHECK INTEGRADO 3"</t>
  </si>
  <si>
    <t>ESCALERA INTERIOR  3/4" H.G. ( L= 4.00 M )</t>
  </si>
  <si>
    <t>SUMINISTRO DE MATERIAL DE MINA PARA RELLENO</t>
  </si>
  <si>
    <t xml:space="preserve">REGADO, NIVELADO Y PERFILADO </t>
  </si>
  <si>
    <t xml:space="preserve">COMPACTADO Y MOJADO </t>
  </si>
  <si>
    <t>CONFORMACIÓN DE CUNETA</t>
  </si>
  <si>
    <t xml:space="preserve">U </t>
  </si>
  <si>
    <t>TAPA METALICA REGISTRO TOLA CORRUGADA DE 3/16" (2.10X2.90)M</t>
  </si>
  <si>
    <t>TAPA METALICA REGISTRO TOLA CORRUGADA DE 3/16" (1.10X1.70)M</t>
  </si>
  <si>
    <t xml:space="preserve">ACONDICIONAMIENTO CAMINO DE ACCESO A DEPOSITO  SUPERFICIAL,  H.A. L=148M </t>
  </si>
  <si>
    <t>POZO EL DESVIO</t>
  </si>
  <si>
    <t>INSTALACION ELECTRICA PRIMARIA</t>
  </si>
  <si>
    <t xml:space="preserve">ESTRUCTURA TR-306 </t>
  </si>
  <si>
    <t>TRANSFORMADOR DE 50 KVA, 7,200/240-480V, TIPO POSTE SUMERGIDO EN ACEITE</t>
  </si>
  <si>
    <t>CUT OUT 15 KVA</t>
  </si>
  <si>
    <t xml:space="preserve">PARARRAYOS </t>
  </si>
  <si>
    <t>MEDIDOR DE ENERGIA EN ALTA</t>
  </si>
  <si>
    <t>INSTALACION ELECTRICA SECUNDARIA</t>
  </si>
  <si>
    <t>MAIN BREAKER ENCLOUSE NEMA 3R DE 225A/3P</t>
  </si>
  <si>
    <t>EQUIPOS DE BOMBEO</t>
  </si>
  <si>
    <t>CONDUCTOR DE VINIL NO.14/2 PARA EL ELECTRODO</t>
  </si>
  <si>
    <t>PINTURA ACRILICA  (INC. BASE BLANCA )</t>
  </si>
  <si>
    <t>4.2.1</t>
  </si>
  <si>
    <t>4.3.1</t>
  </si>
  <si>
    <t>4.3.2</t>
  </si>
  <si>
    <t>4.3.3</t>
  </si>
  <si>
    <t>4.3.4</t>
  </si>
  <si>
    <t xml:space="preserve">ACONDICIONAMIENTO DE CAMINO DE ACCESO A DEPOSITO REGULADOR, L=330M </t>
  </si>
  <si>
    <t>12.1.1</t>
  </si>
  <si>
    <t>12.1.2</t>
  </si>
  <si>
    <t>12.1.3</t>
  </si>
  <si>
    <t xml:space="preserve">VALVULA DE COMPUERTA DE 3" COMPLETA </t>
  </si>
  <si>
    <t xml:space="preserve">VALVULA DE COMPUERTA DE 2" COMPLETA </t>
  </si>
  <si>
    <t>TOTAL GENERAL  PRESUPUESTO ACTUALIZADO NO. 04</t>
  </si>
  <si>
    <t>USO DE GRUA PARA INSTALAR POSTES</t>
  </si>
  <si>
    <t>SUMINISTRO DE TUBERIA Ø12" ACERO SCH-40</t>
  </si>
  <si>
    <t>JUNTA MECANICA TIPO DRESSER Ø12" HF</t>
  </si>
  <si>
    <t>ANCLAJE DE H.S (SEGÚN DISEÑO)</t>
  </si>
  <si>
    <t xml:space="preserve">V.ROMPEDORA DE PRESION  Ø4" H.F </t>
  </si>
  <si>
    <t>REGISTRO P/ VALVULA ROMPEDORA DE PRESION</t>
  </si>
  <si>
    <t xml:space="preserve">SUMUNISTRO Y COLOCACION DE YEE DE Ø4´´ACERO SCH-80 CON PINTURA ANTICORROSIVA  INC. MOVIMIENTO DE TIERRA </t>
  </si>
  <si>
    <t>UND</t>
  </si>
  <si>
    <t xml:space="preserve">V.ROMPEDORA DE PRESION  Ø3" H.F </t>
  </si>
  <si>
    <t>TOTAL DE NUEVAS PARTIDAS 275/2013</t>
  </si>
  <si>
    <t>ADICIONALES EXTRAIDOS  DEL  CONTRATO 227/2013 Y 478/2012</t>
  </si>
  <si>
    <t>TERMINACION DE ACOMETIDAS</t>
  </si>
  <si>
    <t>ACRILICA  AZUL</t>
  </si>
  <si>
    <t xml:space="preserve">PINTURA MANTENIMIENTO ESCALERA , TAPA DE REGISTRO Y  TUBERIA </t>
  </si>
  <si>
    <t xml:space="preserve">PUERTA DE MALLA CICLONICA </t>
  </si>
  <si>
    <t>SUMINISTRO Y COLOCACION  IMPERMEABILIZANTE EN INTERIOR DEL DEPOSITO  SIKA-TOP SEAL 107</t>
  </si>
  <si>
    <t>TERMINACION Y COLOCACION DE TAPA DE REGISTRO</t>
  </si>
  <si>
    <t xml:space="preserve">CANDADO  PARA EL DEPOSITO Y PUERTA DE MALLA CICLONICA </t>
  </si>
  <si>
    <t xml:space="preserve">LOGO  Y LETRERO  DE INAPA </t>
  </si>
  <si>
    <t>LIMPIEZA Y ACONDICIONAMIENTO DE AREA</t>
  </si>
  <si>
    <t>PELDAÑO ESCALÓN</t>
  </si>
  <si>
    <t xml:space="preserve">CORRECCION EN GRIETAS EN LOSA DE FONDO </t>
  </si>
  <si>
    <t>LIMPIEZA DE SUPERFICIE CON CUBETA</t>
  </si>
  <si>
    <t xml:space="preserve">APLICACIÓN DE  IMPERMEABILIZANTE  SIKA-TOP SEAL 107 (PAREDES Y FONDO) </t>
  </si>
  <si>
    <t xml:space="preserve">REPARACION VERJA DE MALLA CICLONICA,  INC. ALAMBRE DE PUAS  </t>
  </si>
  <si>
    <t xml:space="preserve">CANDADO  PARA LA CISTERA  Y PUERTA DE MALLA CICLONICA </t>
  </si>
  <si>
    <t xml:space="preserve">SUMINISTRO Y COLOCACION DE TUBERIA Ø6" PVC    (PROLONGACION DE DESAGüE ) </t>
  </si>
  <si>
    <t>TAPÓN DESAGüE PARA DESCARGA Ø2"</t>
  </si>
  <si>
    <t>CAJA TELESCAPICAS</t>
  </si>
  <si>
    <t>TAPA DE REGISTRO   H.F. LIVIANA PARA VALVULAS DE AIRE</t>
  </si>
  <si>
    <t xml:space="preserve">REGADO, NIVELADO (A MANO )  </t>
  </si>
  <si>
    <t>CORRECCION DE AVERIA EN TUBERIA DE 6"  (REALIZAR PRUEBA DE TUBERIA  DESDE CISTERNA  HASTA DEPOSITO REGULADOR 250M LOS TOROS)</t>
  </si>
  <si>
    <t>ILUMINACION INTERNA DE CASETA EN LOS TOROS</t>
  </si>
  <si>
    <t>ALAMBRE THW No.12</t>
  </si>
  <si>
    <t>ALAMBRE THW No.10</t>
  </si>
  <si>
    <t>ALAMBRE THW No.8</t>
  </si>
  <si>
    <t>ALAMBRE THW No.6</t>
  </si>
  <si>
    <t>REGISTRO 8X8 OCTAGONAL</t>
  </si>
  <si>
    <t>TOMACORRIENTE DOBLE 120V, (B TICINO)</t>
  </si>
  <si>
    <t>INTERRUCTOR SECILLO (B TICINO)</t>
  </si>
  <si>
    <t>LAMPARA 2X2 LED</t>
  </si>
  <si>
    <t>VARILLA DE TIERRA 5/8"X6'</t>
  </si>
  <si>
    <t>TUBERIA  EMT Ø1" X10´</t>
  </si>
  <si>
    <t>TUBERIA  EMT Ø3/4" X10´</t>
  </si>
  <si>
    <t>TARUGO, TORNILLO TIRA FONDO, CONECTORES RECTOS DE 1", CONECTORES RECTOS DE 1"</t>
  </si>
  <si>
    <t>PANEL DE BREAKER MODULARES (2/4 CIRCUITO)</t>
  </si>
  <si>
    <t xml:space="preserve"> BREAKER EUROPEO 20 AMPERES 1P</t>
  </si>
  <si>
    <t xml:space="preserve">SISTEMA CONTROL DE NIVEL BOMBA (AUTOMATIZACION </t>
  </si>
  <si>
    <t xml:space="preserve">MANO DE OBRA DE INTALACION </t>
  </si>
  <si>
    <t xml:space="preserve">CORRECCION  DE FILTRACION EN  EQUIPO DE BOMBEO  CON EQUIPO DE SOLDADURA </t>
  </si>
  <si>
    <t>LIMPIEZA EXTERIOR MOVIENTO DE TIERRA PARA TUBERIA  CON EQUIPO</t>
  </si>
  <si>
    <t>PINTURA ACRILICA (CON ANDAMIO)INCLUYE PINTURA DE BASE</t>
  </si>
  <si>
    <t>SUMINISTRO Y COLOCACION   EN PAREDES Y FONDO IMPERMEABILIZANTE  SIKA-TOP SEAL 107</t>
  </si>
  <si>
    <t xml:space="preserve">PINTURA PARA LA VERJA INCLUYE BASE BLANCA </t>
  </si>
  <si>
    <t>LOGO Y LETRERO</t>
  </si>
  <si>
    <t>PINTURA MANTENIMIENTO  PARA TUBERIA  ( TUBERIA DE ENTRADA , SALIDA , ESCALERA ,TAPA DE DEPOSITO Y TAPA DE REGISTRO</t>
  </si>
  <si>
    <t>PROLONGAR DESAGUE</t>
  </si>
  <si>
    <t xml:space="preserve">  EN TUBERIA DE Ø12" PVC SDR-26 </t>
  </si>
  <si>
    <t>SUMINISTRO Y COLOCACION DE CODO DE  12"X90° PVC</t>
  </si>
  <si>
    <t>MANEJO DE TUBERIAS (MANO DE OBRA)</t>
  </si>
  <si>
    <t>ACONDICIONAMIENTO DE CAMINO  Y NEVELACON AREA DE DEPOSITO CON EQUIPO (C/TRACTOR D – 8 – K)</t>
  </si>
  <si>
    <t xml:space="preserve">VERJA DE ALAMBRE DE PUAS </t>
  </si>
  <si>
    <t>TERMINACION CASETA DE CLORO PARA 4 CILINDRO DE 150 LB</t>
  </si>
  <si>
    <t>TRANSPORTE INTERNO  DE MATERIALES</t>
  </si>
  <si>
    <t>LAMPARA LED 2X4W</t>
  </si>
  <si>
    <t xml:space="preserve">CORRECCION DE AVERIAS  </t>
  </si>
  <si>
    <t>EN LINEA DE  CONDUCION  DE 6" FRENTE A RAMON MONTAS</t>
  </si>
  <si>
    <t>9.1.1</t>
  </si>
  <si>
    <t xml:space="preserve">SUMINISTRO TUBERIA 6"  PVC SDR-26 </t>
  </si>
  <si>
    <t>9.1.2</t>
  </si>
  <si>
    <t>9.1.3</t>
  </si>
  <si>
    <t>MANO DE OBRA PLOMERO  (1 U) +OBREROS (3U)</t>
  </si>
  <si>
    <t>EN LINEA DE  CONDUCION  DE 6" FRENTE A LEONEL  MONTAS</t>
  </si>
  <si>
    <t>9.2.1</t>
  </si>
  <si>
    <t>9.2.2</t>
  </si>
  <si>
    <t>9.2.3</t>
  </si>
  <si>
    <t xml:space="preserve">EN  RED DE DISTRIBUCION CION  DE 6" FRENTE A  FERRETERIA DE GUAMA </t>
  </si>
  <si>
    <t xml:space="preserve">EN  RED DE DISTRIBUCION CION  DE 6" FRENTE A  LA ESCUELA DE LA GUAMA </t>
  </si>
  <si>
    <t>EN  RED DE DISTRIBUCION DE 4" FRENTE A  MARINA MONTAS</t>
  </si>
  <si>
    <t>AVERIA DE ACOMETIDA (3U)</t>
  </si>
  <si>
    <t>EN  RED DE DISTRIBUCION  DE 4" FRENTE A  JOSE FELIPE</t>
  </si>
  <si>
    <t>PROXIMO A LA CASA DE LA GOVERNADORA (3U)</t>
  </si>
  <si>
    <t xml:space="preserve">SUMINISTRO TUBERIA 4"  PVC SDR-26 </t>
  </si>
  <si>
    <t>JUNTA TIPO DRESSER DE 6"  HF 150 PSI</t>
  </si>
  <si>
    <t xml:space="preserve">EN  RED DE DISTRIBUCION  DE LOS TALIBANES 3" </t>
  </si>
  <si>
    <t>JUNTA TAPÓN DE Ø3"</t>
  </si>
  <si>
    <t>MANO DE OBRA PLOMERO  (1 U)</t>
  </si>
  <si>
    <t>EN  RED DE DISTRIBUCION  DE 4"  CAMBITA STERLIN PROXIMO  AL DESAGüE</t>
  </si>
  <si>
    <t xml:space="preserve">TEE DE 3" ACERO  SCH 80 CON PINTURA ANTICORROSIVA </t>
  </si>
  <si>
    <t xml:space="preserve">REDUCCION  DE Ø4" @ Ø3" SCH 80 CON PINTURA ANTICORROSIVA </t>
  </si>
  <si>
    <t>JUNTA DRESSER DE Ø3"  HF 150 PSI</t>
  </si>
  <si>
    <t>JUNTA DRESSER DE Ø4"  HF 150 PSI</t>
  </si>
  <si>
    <t>MANO DE OBRA PLOMERO  Y SOLDADOR (1 U) +OBREROS (2U)</t>
  </si>
  <si>
    <t>EN  RED DE DISTRIBUCION  DE 4"  CAMBITA STERLIN</t>
  </si>
  <si>
    <t xml:space="preserve">JUNTA TIPO DRESSER DE 4" </t>
  </si>
  <si>
    <t xml:space="preserve">EN LINEA DE  CONDUCION  DE 6" FRENTE A FELITO GARCIA </t>
  </si>
  <si>
    <t>CORRECCION DE AVERIA EN  VALVULA  DE  Ø4"</t>
  </si>
  <si>
    <t xml:space="preserve">CORRECCION DE AVERIA EN  TUBERIA DE  Ø6" </t>
  </si>
  <si>
    <t xml:space="preserve">CORRECCION DE AVERIA EN  TUBERIA DE  Ø4" </t>
  </si>
  <si>
    <t>CORRECCION DE AVERIA EN  TUBERIA DE  Ø3"</t>
  </si>
  <si>
    <t>SUMINISTRO Y COLOCACION DE</t>
  </si>
  <si>
    <t xml:space="preserve"> VALVULA DE COMPUERTAS DE 4" HF</t>
  </si>
  <si>
    <t xml:space="preserve"> VALVULA DE COMPUERTAS DE 6" HF</t>
  </si>
  <si>
    <t>CAJA TELESCOPICAS</t>
  </si>
  <si>
    <t xml:space="preserve"> PEDESTAL No.1 (POZO No. 1)</t>
  </si>
  <si>
    <t>PEDESTAL No.2 (POZO No. 2)</t>
  </si>
  <si>
    <t xml:space="preserve">ELECTRIFICACION  Y EQUIPAMIENTO , EXTRACCION Y RECOLOCACION TRAMO LINEA DE IMPULSION  TUBERIA DE 6"ACERO Y CONEXION DE ALGUNAS COMUNIDADES AL ACUEDUCTO MULTIPLE CAMBITA STERLING- LA GUAMA - EL PAPAYO - TALIBAN - LOS TOROS </t>
  </si>
  <si>
    <t xml:space="preserve">CONSTRUCCION DE DECARGA DE Ø3" </t>
  </si>
  <si>
    <t>PINTURA  MANTENIMIENTO</t>
  </si>
  <si>
    <t>REPARACION Y MANTENIMIENTO DE TRANSFORMADORES DE 37.5KVA 1Ø 7,200/240-480V  TIPO POSTE(REBOBINADO , CAMBIO DE ACEITE, HORNEADO. PINTURA , PRUEBAS Y MANO DE OBRA</t>
  </si>
  <si>
    <t>MANO DE OBRA TRANSFORMADORES, DESMONTE Y TRASLADO A LA FABRICA (IDA Y VUELTA)</t>
  </si>
  <si>
    <t>RED DE DISTRIBUCION  BARRIO MAMEY</t>
  </si>
  <si>
    <t>EXCAVACIÓN MATERIAL COMPACTO</t>
  </si>
  <si>
    <t>DE 3" PVC (SDR -26)  CON JUNTA DE GOMAS + 2 %</t>
  </si>
  <si>
    <t>CODO 3" X 45" PVC</t>
  </si>
  <si>
    <t>SUMINISTRO Y COLOCACION DE JUNTA DRESSER DE 4" H.F.</t>
  </si>
  <si>
    <t>RED DE DISTRIBUCION  BARRIO  EL EDEN</t>
  </si>
  <si>
    <t>CODO 4" X 45" PVC PRESION SCH-40</t>
  </si>
  <si>
    <t xml:space="preserve">TRABAJO DE INAUGURACION </t>
  </si>
  <si>
    <t>SUB -TOTAL ADICIONALES EXTRAIDOS  DEL  CONTRATO 478/2012</t>
  </si>
  <si>
    <t>AUMENTO DE PRECIOS</t>
  </si>
  <si>
    <t>4.1.9</t>
  </si>
  <si>
    <t>SUB-TOTAL I"</t>
  </si>
  <si>
    <t>SUB- TOTAL AUMENTO DE PRECIOS</t>
  </si>
  <si>
    <t>SUB- TOTAL ACTUALIZADO 4</t>
  </si>
  <si>
    <t>SUB- TOTAL PARTIDA ELIMINADAS</t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</si>
  <si>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TRANSPORTE DE POSTES</t>
    </r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</si>
  <si>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ISAJE DE POSTES</t>
    </r>
  </si>
  <si>
    <t xml:space="preserve"> PREPARADO POR:</t>
  </si>
  <si>
    <t>REVISADO POR:</t>
  </si>
  <si>
    <t>ARQ. MEYVER PUJOLS C.</t>
  </si>
  <si>
    <t xml:space="preserve">ING. SANDRA BATISTA S. </t>
  </si>
  <si>
    <t>ANALISTA DE PRESUSPUESTOS DE OBRAS</t>
  </si>
  <si>
    <t>SOMETIDO POR:</t>
  </si>
  <si>
    <t>VISTO BUENO:</t>
  </si>
  <si>
    <t>ING. SONIA E. RODRÍGUEZ</t>
  </si>
  <si>
    <t>ING. JOSÉ MANUEL  AYBAR OVALLE</t>
  </si>
  <si>
    <t xml:space="preserve">ENC. DEPTO. DE COSTOS Y PRESUPUESTOS </t>
  </si>
  <si>
    <t>DIRECTOR DE INGENIERÍA</t>
  </si>
  <si>
    <t>NIPLE PLATILLADO DE Ø3"X12" PLATILLADO EN UN EXTREMO</t>
  </si>
  <si>
    <t>NIPLE PLATILLADO DE Ø3"X12" PLATILLADO EN AMBOS EXTREMO</t>
  </si>
  <si>
    <t>VALVULA DE AIRE COMPLETA 1" DE HF 200 PSI</t>
  </si>
  <si>
    <t>INSTALACION MANOMETRICA COMPLETA INCLUYE MANOMETRO SUMERGIDO EN GLICERINA</t>
  </si>
  <si>
    <t xml:space="preserve">VALVULA CHECK Ø3" 200 PSI </t>
  </si>
  <si>
    <t xml:space="preserve">VALVULA DE COMPUERTA DE 3" 200 PSI </t>
  </si>
  <si>
    <t>JUNTA DRESSER DE Ø3" A 200 PSI</t>
  </si>
  <si>
    <t>BASE PAR BOMBA</t>
  </si>
  <si>
    <t>CONTROL DE NIVEL POR ELETRODO</t>
  </si>
  <si>
    <t>ANCLAJE PARA ZETA</t>
  </si>
  <si>
    <t>ABRAZADERAS DE 3"</t>
  </si>
  <si>
    <t xml:space="preserve">CONECTORES TIPO MANGAS </t>
  </si>
  <si>
    <t>PINTURA DE OXIDO ROJO PARA DESCARGA</t>
  </si>
  <si>
    <t>ZETA Ø3"X4M</t>
  </si>
  <si>
    <t xml:space="preserve">TEE Ø3" X Ø2" M ACERO </t>
  </si>
  <si>
    <t>JUNTA DE GOMA</t>
  </si>
  <si>
    <t>MANO DE OBRA EQUIPO DE BOMBEO Y DESCARGA</t>
  </si>
  <si>
    <t xml:space="preserve">                                                       PRESUPUESTO ACTUALIZADO No. 4 ( D/F MARZO 2022)</t>
  </si>
  <si>
    <t>HORA</t>
  </si>
  <si>
    <t xml:space="preserve">PINTURA  MATENIMIENTO (CRUCE DE PUENTE, DEPOSITO REGULADOR 700 M3, POZO 1,2,3 </t>
  </si>
  <si>
    <t xml:space="preserve">PINTURA  ACRILICA DEPOSITO REGULADOR 700  M3 DEPOSITO REGULADOR 250 Y CISTERNA LOS TOROS </t>
  </si>
  <si>
    <t>RELLENO CON MATERIAL DEL SITIO</t>
  </si>
  <si>
    <t xml:space="preserve"> VALVULA ROMPEDORA   DE PRESION DE Ø3"</t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</si>
  <si>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RESELLADO PLANO POR EDESUR</t>
    </r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</si>
  <si>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INTERCONEXION CON  EDESUR</t>
    </r>
  </si>
  <si>
    <t>NOTAS:</t>
  </si>
  <si>
    <t>PRESUPUESTO ACTUALIZADO No.4 (D/F MARZO 2022)</t>
  </si>
  <si>
    <t>5) ESTE PRESUPUESTO SE ACTUALIZÓ  A SOLICITUD DE LA DIRECCIÓN DE SUPERVISIÓN Y FISCALIZACIÓN DE OBRAS ENVIADA  MEDIANTE EL MEMOS COORD. Nos.: 032/2022 D/F 02/03/2022, 040/2021 D/F 16/02/2021</t>
  </si>
  <si>
    <t>REPARACION DE ACERA,  BORDILLO REGISTRO  y RESANE DE PISO (INCLUYE MANO DE OBRA MATERIALES Y HERRAMIENTAS MENORES</t>
  </si>
  <si>
    <t>PRESUPUESTO ACTUALIZADO No. 4 (D/F MARZO 2022)</t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</si>
  <si>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RESELLADO DE PLANO</t>
    </r>
  </si>
  <si>
    <r>
      <rPr>
        <b/>
        <sz val="10"/>
        <rFont val="Arial"/>
        <family val="2"/>
      </rPr>
      <t>(N.P. ACT. No. 4)</t>
    </r>
    <r>
      <rPr>
        <sz val="10"/>
        <rFont val="Arial"/>
        <family val="2"/>
      </rPr>
      <t xml:space="preserve"> INTERCONEXION CON EDESUR</t>
    </r>
  </si>
  <si>
    <t>SUB -TOTAL NUEVAS PARTIDAS - ADICIONALES EXTRAIDOS  DE LOS CONTRATOS 275/2013, 227/2013 Y 478/2012</t>
  </si>
  <si>
    <t>III</t>
  </si>
  <si>
    <t>IV</t>
  </si>
  <si>
    <t>9.1.4</t>
  </si>
  <si>
    <t>9.1.5</t>
  </si>
  <si>
    <t>9.1.6</t>
  </si>
  <si>
    <t>9.1.7</t>
  </si>
  <si>
    <t>9.1.8</t>
  </si>
  <si>
    <t>9.1.9</t>
  </si>
  <si>
    <t>9.1.10</t>
  </si>
  <si>
    <t>9.1.11</t>
  </si>
  <si>
    <t>9.1.12</t>
  </si>
  <si>
    <t>9.1.13</t>
  </si>
  <si>
    <t>9.1.14</t>
  </si>
  <si>
    <t>12.2.1</t>
  </si>
  <si>
    <t>12.2.2</t>
  </si>
  <si>
    <t>12.2.3</t>
  </si>
  <si>
    <t>12.3.1</t>
  </si>
  <si>
    <t>12.3.2</t>
  </si>
  <si>
    <t>12.3.3</t>
  </si>
  <si>
    <t>12.4.1</t>
  </si>
  <si>
    <t>12.4.2</t>
  </si>
  <si>
    <t>12.5.1</t>
  </si>
  <si>
    <t>12.5.2</t>
  </si>
  <si>
    <t>12.6.1</t>
  </si>
  <si>
    <t>12.7.1</t>
  </si>
  <si>
    <t>12.8.1</t>
  </si>
  <si>
    <t>12.8.2</t>
  </si>
  <si>
    <t>12.8.3</t>
  </si>
  <si>
    <t>12.8.4</t>
  </si>
  <si>
    <t>12.9.1</t>
  </si>
  <si>
    <t>12.9.2</t>
  </si>
  <si>
    <t>12.10.1</t>
  </si>
  <si>
    <t>12.10.2</t>
  </si>
  <si>
    <t>12.10.3</t>
  </si>
  <si>
    <t>12.10.4</t>
  </si>
  <si>
    <t>12.10.5</t>
  </si>
  <si>
    <t>12.11.1</t>
  </si>
  <si>
    <t>12.11.2</t>
  </si>
  <si>
    <t>12.11.3</t>
  </si>
  <si>
    <t>12.12.1</t>
  </si>
  <si>
    <t>12.12.2</t>
  </si>
  <si>
    <t>12.12.3</t>
  </si>
  <si>
    <t>V</t>
  </si>
  <si>
    <t>DIRECCIÓN DE INGENIERÍA</t>
  </si>
  <si>
    <t>DEPARTAMENTO DE PRESUPUESTOS Y COSTOS</t>
  </si>
  <si>
    <t xml:space="preserve">TUBERIA  POLIETILENO DE BAJA DENSIDAD 1/2" INTERNO L= 12.00M (PROMEDIO) </t>
  </si>
  <si>
    <t xml:space="preserve"> CONSTRUCION DE COLUMNAS C2 0.25 X 0.25 - 4.75 </t>
  </si>
  <si>
    <t xml:space="preserve"> DEMOLICION DE COLUMNAS C2 0.25 X 0.25 - 4.75 </t>
  </si>
  <si>
    <t>ACONDICIONAMIENTO GENERAL DEL AREA (TODOS LOS COMPONENTES DEL SISTEMA 474.00 M2, DEPOSITO REGULADOR DE 700 M3, Y 250 M3, CISTERNA DE 100 M3 Y AREA DE POZO 1,2,3</t>
  </si>
  <si>
    <t>(ACT. No.4 ) (R.C.) CARGAS SOCIALES</t>
  </si>
  <si>
    <t>IEM. MARIANO PEREZ GUILLEN</t>
  </si>
  <si>
    <t>PREPARADO POR:</t>
  </si>
  <si>
    <t>3 ) ESTE PRESUPUESTO SE ACTUALIZO  A SOLICITUD DE LA DIRECCION DE SUPERVISION Y FISCALIZACION DE OBRAS ENVIADA AL DPTO. DE COSTOS MEDIANTE MEMOS COORD No.407/2018  D/F 31/10/2018 Y 423/2018  D/F 6/11/2018.</t>
  </si>
  <si>
    <t>3) ESTE PRESUPUESTO SE ACTUALIZO  A SOLICITUD DE LA DIRECCION DE SUPERVISION Y FISCALIZACION DE OBRAS ENVIADA  MEDIANTE EL MEMO COORD No.576/2019  D/F 27/11/2019.</t>
  </si>
  <si>
    <t>NIVELACION DE TERRENO (EQUIPO  CAT 420)</t>
  </si>
  <si>
    <t>14.1.1</t>
  </si>
  <si>
    <t>14.1.2</t>
  </si>
  <si>
    <t>14.1.3</t>
  </si>
  <si>
    <t>14.1.4</t>
  </si>
  <si>
    <t>15.3.1</t>
  </si>
  <si>
    <t>15.3.2</t>
  </si>
  <si>
    <t>15.3.3</t>
  </si>
  <si>
    <t>15.3.4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</si>
</sst>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(&quot;RD$&quot;* #,##0.00_);_(&quot;RD$&quot;* \(#,##0.00\);_(&quot;RD$&quot;* &quot;-&quot;??_);_(@_)"/>
    <numFmt numFmtId="169" formatCode="0.0"/>
    <numFmt numFmtId="170" formatCode="#,##0.00;[Red]#,##0.00"/>
    <numFmt numFmtId="171" formatCode="_-* #,##0.00_-;\-* #,##0.00_-;_-* &quot;-&quot;??_-;_-@_-"/>
    <numFmt numFmtId="172" formatCode="#,##0;[Red]#,##0"/>
    <numFmt numFmtId="173" formatCode="#,##0.0;[Red]#,##0.0"/>
    <numFmt numFmtId="174" formatCode="General_)"/>
    <numFmt numFmtId="175" formatCode="#,##0.00_ ;\-#,##0.00\ "/>
    <numFmt numFmtId="176" formatCode="0.000"/>
    <numFmt numFmtId="177" formatCode="0.0%"/>
    <numFmt numFmtId="178" formatCode="#"/>
    <numFmt numFmtId="179" formatCode="_-[$€-2]* #,##0.00_-;\-[$€-2]* #,##0.00_-;_-[$€-2]* &quot;-&quot;??_-"/>
    <numFmt numFmtId="180" formatCode="#."/>
    <numFmt numFmtId="181" formatCode="&quot;Activado&quot;;&quot;Activado&quot;;&quot;Desactivado&quot;"/>
    <numFmt numFmtId="182" formatCode="0.00_)"/>
    <numFmt numFmtId="183" formatCode="_-* #,##0.0000_-;\-* #,##0.0000_-;_-* &quot;-&quot;??_-;_-@_-"/>
    <numFmt numFmtId="184" formatCode="#,##0.000000000;[Red]#,##0.000000000"/>
    <numFmt numFmtId="185" formatCode="&quot;RD$&quot;#,##0.00;[Red]&quot;RD$&quot;\-#,##0.00"/>
    <numFmt numFmtId="186" formatCode="#.0"/>
    <numFmt numFmtId="187" formatCode="&quot;Sí&quot;;&quot;Sí&quot;;&quot;No&quot;"/>
    <numFmt numFmtId="188" formatCode="0.00000"/>
    <numFmt numFmtId="189" formatCode="_-&quot;RD$&quot;* #,##0.00_-;\-&quot;RD$&quot;* #,##0.00_-;_-&quot;RD$&quot;* &quot;-&quot;??_-;_-@_-"/>
    <numFmt numFmtId="190" formatCode="_([$€]* #,##0.00_);_([$€]* \(#,##0.00\);_([$€]* &quot;-&quot;??_);_(@_)"/>
    <numFmt numFmtId="191" formatCode="[$€]#,##0.00;[Red]\-[$€]#,##0.00"/>
    <numFmt numFmtId="192" formatCode="_-* #,##0.00\ &quot;Pts&quot;_-;\-* #,##0.00\ &quot;Pts&quot;_-;_-* &quot;-&quot;??\ &quot;Pts&quot;_-;_-@_-"/>
    <numFmt numFmtId="193" formatCode="0.000%"/>
    <numFmt numFmtId="194" formatCode="&quot;$&quot;#,##0.00;\-&quot;$&quot;#,##0.00"/>
    <numFmt numFmtId="195" formatCode="_ * #,##0.00_ ;_ * \-#,##0.00_ ;_ * &quot;-&quot;??_ ;_ @_ "/>
    <numFmt numFmtId="196" formatCode="&quot;$&quot;#,##0.00;[Red]\-&quot;$&quot;#,##0.00"/>
    <numFmt numFmtId="197" formatCode="_-* #,##0_-;\-* #,##0_-;_-* &quot;-&quot;_-;_-@_-"/>
    <numFmt numFmtId="198" formatCode="_-* #,##0.0\ _€_-;\-* #,##0.0\ _€_-;_-* &quot;-&quot;??\ _€_-;_-@_-"/>
    <numFmt numFmtId="200" formatCode="#,##0.000"/>
    <numFmt numFmtId="208" formatCode="#,##0.0_);\(#,##0.0\)"/>
    <numFmt numFmtId="211" formatCode="_-&quot;$&quot;* #,##0.00_-;\-&quot;$&quot;* #,##0.00_-;_-&quot;$&quot;* &quot;-&quot;??_-;_-@_-"/>
    <numFmt numFmtId="217" formatCode="_-* #,##0.00\ [$€]_-;\-* #,##0.00\ [$€]_-;_-* &quot;-&quot;??\ [$€]_-;_-@_-"/>
    <numFmt numFmtId="224" formatCode="#,##0;\-#,##0"/>
    <numFmt numFmtId="225" formatCode="#,##0.000_);\(#,##0.000\)"/>
    <numFmt numFmtId="226" formatCode="_(* #,##0_);_(* \(#,##0\);_(* &quot;-&quot;??_);_(@_)"/>
    <numFmt numFmtId="227" formatCode="[$RD$-1C0A]#,##0.00"/>
  </numFmts>
  <fonts count="53" x14ac:knownFonts="1">
    <font>
      <sz val="10"/>
      <name val="Tms Rmn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ms Rmn"/>
    </font>
    <font>
      <b/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1"/>
      <color indexed="10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b/>
      <i/>
      <sz val="16"/>
      <name val="Helv"/>
    </font>
    <font>
      <sz val="10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63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2"/>
      <name val="Courier"/>
      <family val="3"/>
    </font>
    <font>
      <sz val="10"/>
      <name val="Trebuchet MS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331">
    <xf numFmtId="39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" borderId="0" applyNumberFormat="0" applyBorder="0" applyAlignment="0" applyProtection="0"/>
    <xf numFmtId="0" fontId="1" fillId="13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0" applyNumberFormat="0" applyBorder="0" applyAlignment="0" applyProtection="0"/>
    <xf numFmtId="0" fontId="5" fillId="17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4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6" fillId="7" borderId="0" applyNumberFormat="0" applyBorder="0" applyAlignment="0" applyProtection="0"/>
    <xf numFmtId="0" fontId="14" fillId="24" borderId="1" applyNumberFormat="0" applyAlignment="0" applyProtection="0"/>
    <xf numFmtId="0" fontId="29" fillId="25" borderId="1" applyNumberFormat="0" applyAlignment="0" applyProtection="0"/>
    <xf numFmtId="0" fontId="29" fillId="25" borderId="1" applyNumberFormat="0" applyAlignment="0" applyProtection="0"/>
    <xf numFmtId="0" fontId="7" fillId="26" borderId="2" applyNumberFormat="0" applyAlignment="0" applyProtection="0"/>
    <xf numFmtId="0" fontId="30" fillId="0" borderId="3" applyNumberFormat="0" applyFill="0" applyAlignment="0" applyProtection="0"/>
    <xf numFmtId="0" fontId="7" fillId="26" borderId="2" applyNumberFormat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5" borderId="0" applyNumberFormat="0" applyBorder="0" applyAlignment="0" applyProtection="0"/>
    <xf numFmtId="0" fontId="8" fillId="8" borderId="1" applyNumberFormat="0" applyAlignment="0" applyProtection="0"/>
    <xf numFmtId="17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91" fontId="37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180" fontId="16" fillId="0" borderId="0">
      <protection locked="0"/>
    </xf>
    <xf numFmtId="0" fontId="6" fillId="10" borderId="0" applyNumberFormat="0" applyBorder="0" applyAlignment="0" applyProtection="0"/>
    <xf numFmtId="0" fontId="6" fillId="7" borderId="0" applyNumberFormat="0" applyBorder="0" applyAlignment="0" applyProtection="0"/>
    <xf numFmtId="0" fontId="17" fillId="0" borderId="5" applyNumberFormat="0" applyFill="0" applyAlignment="0" applyProtection="0"/>
    <xf numFmtId="0" fontId="34" fillId="0" borderId="4" applyNumberFormat="0" applyFill="0" applyAlignment="0" applyProtection="0"/>
    <xf numFmtId="0" fontId="18" fillId="0" borderId="6" applyNumberFormat="0" applyFill="0" applyAlignment="0" applyProtection="0"/>
    <xf numFmtId="0" fontId="35" fillId="0" borderId="7" applyNumberFormat="0" applyFill="0" applyAlignment="0" applyProtection="0"/>
    <xf numFmtId="0" fontId="19" fillId="0" borderId="8" applyNumberFormat="0" applyFill="0" applyAlignment="0" applyProtection="0"/>
    <xf numFmtId="0" fontId="31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8" fillId="11" borderId="1" applyNumberFormat="0" applyAlignment="0" applyProtection="0"/>
    <xf numFmtId="0" fontId="8" fillId="8" borderId="1" applyNumberFormat="0" applyAlignment="0" applyProtection="0"/>
    <xf numFmtId="0" fontId="11" fillId="0" borderId="10" applyNumberFormat="0" applyFill="0" applyAlignment="0" applyProtection="0"/>
    <xf numFmtId="0" fontId="30" fillId="0" borderId="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86" fontId="2" fillId="0" borderId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0" fillId="0" borderId="0"/>
    <xf numFmtId="0" fontId="20" fillId="0" borderId="0"/>
    <xf numFmtId="182" fontId="2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0" fillId="0" borderId="0"/>
    <xf numFmtId="0" fontId="1" fillId="0" borderId="0"/>
    <xf numFmtId="0" fontId="46" fillId="0" borderId="0"/>
    <xf numFmtId="0" fontId="2" fillId="0" borderId="0"/>
    <xf numFmtId="0" fontId="28" fillId="0" borderId="0"/>
    <xf numFmtId="39" fontId="38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37" fillId="0" borderId="0"/>
    <xf numFmtId="0" fontId="13" fillId="0" borderId="0"/>
    <xf numFmtId="0" fontId="2" fillId="0" borderId="0"/>
    <xf numFmtId="0" fontId="2" fillId="0" borderId="0"/>
    <xf numFmtId="0" fontId="2" fillId="6" borderId="11" applyNumberFormat="0" applyFont="0" applyAlignment="0" applyProtection="0"/>
    <xf numFmtId="0" fontId="2" fillId="6" borderId="11" applyNumberFormat="0" applyFont="0" applyAlignment="0" applyProtection="0"/>
    <xf numFmtId="0" fontId="2" fillId="6" borderId="11" applyNumberFormat="0" applyFont="0" applyAlignment="0" applyProtection="0"/>
    <xf numFmtId="0" fontId="2" fillId="6" borderId="11" applyNumberFormat="0" applyFont="0" applyAlignment="0" applyProtection="0"/>
    <xf numFmtId="0" fontId="10" fillId="24" borderId="12" applyNumberFormat="0" applyAlignment="0" applyProtection="0"/>
    <xf numFmtId="0" fontId="10" fillId="25" borderId="12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25" borderId="12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" applyNumberFormat="0" applyFill="0" applyAlignment="0" applyProtection="0"/>
    <xf numFmtId="0" fontId="35" fillId="0" borderId="7" applyNumberFormat="0" applyFill="0" applyAlignment="0" applyProtection="0"/>
    <xf numFmtId="0" fontId="31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11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64">
    <xf numFmtId="39" fontId="0" fillId="0" borderId="0" xfId="0"/>
    <xf numFmtId="0" fontId="2" fillId="27" borderId="0" xfId="290" applyFont="1" applyFill="1" applyAlignment="1">
      <alignment vertical="top" wrapText="1"/>
    </xf>
    <xf numFmtId="0" fontId="2" fillId="27" borderId="0" xfId="290" applyFont="1" applyFill="1" applyBorder="1" applyAlignment="1">
      <alignment vertical="top" wrapText="1"/>
    </xf>
    <xf numFmtId="0" fontId="27" fillId="27" borderId="0" xfId="290" applyFont="1" applyFill="1" applyBorder="1" applyAlignment="1">
      <alignment vertical="top" wrapText="1"/>
    </xf>
    <xf numFmtId="0" fontId="27" fillId="27" borderId="0" xfId="290" applyFont="1" applyFill="1" applyAlignment="1">
      <alignment vertical="top" wrapText="1"/>
    </xf>
    <xf numFmtId="0" fontId="26" fillId="27" borderId="0" xfId="290" applyFont="1" applyFill="1" applyAlignment="1">
      <alignment vertical="top" wrapText="1"/>
    </xf>
    <xf numFmtId="0" fontId="27" fillId="27" borderId="16" xfId="290" applyFont="1" applyFill="1" applyBorder="1" applyAlignment="1">
      <alignment vertical="top" wrapText="1"/>
    </xf>
    <xf numFmtId="0" fontId="2" fillId="27" borderId="14" xfId="290" applyFont="1" applyFill="1" applyBorder="1" applyAlignment="1">
      <alignment horizontal="left" vertical="top"/>
    </xf>
    <xf numFmtId="0" fontId="27" fillId="29" borderId="0" xfId="290" applyFont="1" applyFill="1" applyAlignment="1">
      <alignment vertical="top" wrapText="1"/>
    </xf>
    <xf numFmtId="0" fontId="27" fillId="30" borderId="0" xfId="290" applyFont="1" applyFill="1" applyAlignment="1">
      <alignment vertical="top" wrapText="1"/>
    </xf>
    <xf numFmtId="0" fontId="27" fillId="31" borderId="0" xfId="290" applyFont="1" applyFill="1" applyAlignment="1">
      <alignment vertical="top" wrapText="1"/>
    </xf>
    <xf numFmtId="0" fontId="2" fillId="27" borderId="14" xfId="290" applyFont="1" applyFill="1" applyBorder="1" applyAlignment="1">
      <alignment vertical="top" wrapText="1"/>
    </xf>
    <xf numFmtId="0" fontId="2" fillId="30" borderId="0" xfId="290" applyFont="1" applyFill="1" applyBorder="1" applyAlignment="1">
      <alignment vertical="top" wrapText="1"/>
    </xf>
    <xf numFmtId="0" fontId="2" fillId="29" borderId="0" xfId="290" applyFont="1" applyFill="1" applyBorder="1" applyAlignment="1">
      <alignment vertical="top" wrapText="1"/>
    </xf>
    <xf numFmtId="0" fontId="2" fillId="28" borderId="15" xfId="290" applyFont="1" applyFill="1" applyBorder="1" applyAlignment="1">
      <alignment vertical="top" wrapText="1"/>
    </xf>
    <xf numFmtId="0" fontId="2" fillId="28" borderId="14" xfId="290" applyFont="1" applyFill="1" applyBorder="1" applyAlignment="1">
      <alignment vertical="top" wrapText="1"/>
    </xf>
    <xf numFmtId="0" fontId="2" fillId="0" borderId="0" xfId="290" applyFont="1" applyFill="1" applyBorder="1" applyAlignment="1">
      <alignment vertical="top" wrapText="1"/>
    </xf>
    <xf numFmtId="0" fontId="2" fillId="0" borderId="14" xfId="290" applyFont="1" applyFill="1" applyBorder="1" applyAlignment="1">
      <alignment vertical="top" wrapText="1"/>
    </xf>
    <xf numFmtId="0" fontId="45" fillId="27" borderId="0" xfId="290" applyFont="1" applyFill="1" applyBorder="1" applyAlignment="1">
      <alignment vertical="top" wrapText="1"/>
    </xf>
    <xf numFmtId="0" fontId="43" fillId="27" borderId="0" xfId="290" applyFont="1" applyFill="1" applyBorder="1" applyAlignment="1">
      <alignment vertical="top"/>
    </xf>
    <xf numFmtId="0" fontId="43" fillId="27" borderId="0" xfId="290" applyFont="1" applyFill="1" applyAlignment="1">
      <alignment vertical="top"/>
    </xf>
    <xf numFmtId="0" fontId="4" fillId="27" borderId="0" xfId="290" applyFont="1" applyFill="1" applyBorder="1" applyAlignment="1">
      <alignment horizontal="center" vertical="top"/>
    </xf>
    <xf numFmtId="175" fontId="2" fillId="27" borderId="0" xfId="290" applyNumberFormat="1" applyFont="1" applyFill="1" applyBorder="1" applyAlignment="1">
      <alignment vertical="top" wrapText="1"/>
    </xf>
    <xf numFmtId="4" fontId="2" fillId="27" borderId="0" xfId="290" applyNumberFormat="1" applyFont="1" applyFill="1" applyAlignment="1">
      <alignment vertical="top" wrapText="1"/>
    </xf>
    <xf numFmtId="175" fontId="2" fillId="27" borderId="18" xfId="290" applyNumberFormat="1" applyFont="1" applyFill="1" applyBorder="1" applyAlignment="1">
      <alignment vertical="top" wrapText="1"/>
    </xf>
    <xf numFmtId="0" fontId="2" fillId="28" borderId="0" xfId="290" applyFont="1" applyFill="1" applyBorder="1" applyAlignment="1">
      <alignment vertical="top" wrapText="1"/>
    </xf>
    <xf numFmtId="0" fontId="2" fillId="27" borderId="0" xfId="290" applyFont="1" applyFill="1" applyBorder="1" applyAlignment="1">
      <alignment vertical="top"/>
    </xf>
    <xf numFmtId="0" fontId="26" fillId="27" borderId="0" xfId="301" applyFont="1" applyFill="1" applyBorder="1" applyAlignment="1">
      <alignment vertical="top" wrapText="1"/>
    </xf>
    <xf numFmtId="170" fontId="26" fillId="27" borderId="0" xfId="301" applyNumberFormat="1" applyFont="1" applyFill="1" applyBorder="1" applyAlignment="1">
      <alignment horizontal="center" vertical="top" wrapText="1"/>
    </xf>
    <xf numFmtId="170" fontId="26" fillId="27" borderId="0" xfId="301" applyNumberFormat="1" applyFont="1" applyFill="1" applyBorder="1" applyAlignment="1">
      <alignment vertical="top" wrapText="1"/>
    </xf>
    <xf numFmtId="4" fontId="26" fillId="27" borderId="0" xfId="301" applyNumberFormat="1" applyFont="1" applyFill="1" applyBorder="1" applyAlignment="1">
      <alignment vertical="top" wrapText="1"/>
    </xf>
    <xf numFmtId="170" fontId="4" fillId="27" borderId="0" xfId="301" applyNumberFormat="1" applyFont="1" applyFill="1" applyBorder="1" applyAlignment="1">
      <alignment vertical="top" wrapText="1"/>
    </xf>
    <xf numFmtId="0" fontId="2" fillId="37" borderId="0" xfId="290" applyFont="1" applyFill="1" applyAlignment="1">
      <alignment vertical="top" wrapText="1"/>
    </xf>
    <xf numFmtId="0" fontId="2" fillId="35" borderId="0" xfId="290" applyFont="1" applyFill="1" applyAlignment="1">
      <alignment vertical="top" wrapText="1"/>
    </xf>
    <xf numFmtId="39" fontId="48" fillId="0" borderId="0" xfId="0" applyFont="1" applyAlignment="1">
      <alignment vertical="top" wrapText="1"/>
    </xf>
    <xf numFmtId="169" fontId="2" fillId="35" borderId="0" xfId="0" applyNumberFormat="1" applyFont="1" applyFill="1" applyBorder="1" applyAlignment="1">
      <alignment horizontal="left" vertical="top" wrapText="1"/>
    </xf>
    <xf numFmtId="4" fontId="2" fillId="35" borderId="0" xfId="329" applyNumberFormat="1" applyFont="1" applyFill="1" applyBorder="1" applyAlignment="1">
      <alignment horizontal="left" vertical="top" wrapText="1"/>
    </xf>
    <xf numFmtId="4" fontId="2" fillId="35" borderId="0" xfId="189" applyNumberFormat="1" applyFont="1" applyFill="1" applyBorder="1" applyAlignment="1">
      <alignment horizontal="left" vertical="top" wrapText="1"/>
    </xf>
    <xf numFmtId="39" fontId="0" fillId="0" borderId="0" xfId="0" applyAlignment="1">
      <alignment vertical="top" wrapText="1"/>
    </xf>
    <xf numFmtId="39" fontId="2" fillId="0" borderId="0" xfId="0" applyFont="1" applyFill="1" applyBorder="1" applyAlignment="1">
      <alignment vertical="top" wrapText="1"/>
    </xf>
    <xf numFmtId="39" fontId="48" fillId="35" borderId="0" xfId="0" applyFont="1" applyFill="1" applyBorder="1" applyAlignment="1">
      <alignment vertical="top" wrapText="1"/>
    </xf>
    <xf numFmtId="39" fontId="2" fillId="35" borderId="0" xfId="0" applyFont="1" applyFill="1" applyBorder="1" applyAlignment="1">
      <alignment vertical="top" wrapText="1"/>
    </xf>
    <xf numFmtId="4" fontId="2" fillId="35" borderId="0" xfId="330" applyNumberFormat="1" applyFont="1" applyFill="1" applyBorder="1" applyAlignment="1">
      <alignment vertical="top" wrapText="1"/>
    </xf>
    <xf numFmtId="0" fontId="2" fillId="27" borderId="18" xfId="290" applyFont="1" applyFill="1" applyBorder="1" applyAlignment="1">
      <alignment vertical="top" wrapText="1"/>
    </xf>
    <xf numFmtId="0" fontId="2" fillId="28" borderId="20" xfId="290" applyFont="1" applyFill="1" applyBorder="1" applyAlignment="1">
      <alignment vertical="top" wrapText="1"/>
    </xf>
    <xf numFmtId="0" fontId="2" fillId="28" borderId="18" xfId="290" applyFont="1" applyFill="1" applyBorder="1" applyAlignment="1">
      <alignment vertical="top" wrapText="1"/>
    </xf>
    <xf numFmtId="0" fontId="2" fillId="0" borderId="18" xfId="290" applyFont="1" applyFill="1" applyBorder="1" applyAlignment="1">
      <alignment vertical="top" wrapText="1"/>
    </xf>
    <xf numFmtId="0" fontId="2" fillId="27" borderId="19" xfId="290" applyFont="1" applyFill="1" applyBorder="1" applyAlignment="1">
      <alignment vertical="top" wrapText="1"/>
    </xf>
    <xf numFmtId="0" fontId="2" fillId="28" borderId="21" xfId="290" applyFont="1" applyFill="1" applyBorder="1" applyAlignment="1">
      <alignment vertical="top" wrapText="1"/>
    </xf>
    <xf numFmtId="0" fontId="2" fillId="28" borderId="19" xfId="290" applyFont="1" applyFill="1" applyBorder="1" applyAlignment="1">
      <alignment vertical="top" wrapText="1"/>
    </xf>
    <xf numFmtId="0" fontId="2" fillId="0" borderId="19" xfId="290" applyFont="1" applyFill="1" applyBorder="1" applyAlignment="1">
      <alignment vertical="top" wrapText="1"/>
    </xf>
    <xf numFmtId="0" fontId="27" fillId="29" borderId="0" xfId="290" applyFont="1" applyFill="1" applyBorder="1" applyAlignment="1">
      <alignment vertical="top" wrapText="1"/>
    </xf>
    <xf numFmtId="0" fontId="27" fillId="30" borderId="0" xfId="290" applyFont="1" applyFill="1" applyBorder="1" applyAlignment="1">
      <alignment vertical="top" wrapText="1"/>
    </xf>
    <xf numFmtId="0" fontId="26" fillId="27" borderId="0" xfId="290" applyFont="1" applyFill="1" applyBorder="1" applyAlignment="1">
      <alignment vertical="top" wrapText="1"/>
    </xf>
    <xf numFmtId="0" fontId="27" fillId="31" borderId="0" xfId="290" applyFont="1" applyFill="1" applyBorder="1" applyAlignment="1">
      <alignment vertical="top" wrapText="1"/>
    </xf>
    <xf numFmtId="170" fontId="47" fillId="27" borderId="0" xfId="290" applyNumberFormat="1" applyFont="1" applyFill="1" applyBorder="1" applyAlignment="1">
      <alignment vertical="top" wrapText="1"/>
    </xf>
    <xf numFmtId="170" fontId="2" fillId="27" borderId="0" xfId="290" applyNumberFormat="1" applyFont="1" applyFill="1" applyBorder="1" applyAlignment="1">
      <alignment vertical="top" wrapText="1"/>
    </xf>
    <xf numFmtId="200" fontId="2" fillId="27" borderId="0" xfId="290" applyNumberFormat="1" applyFont="1" applyFill="1" applyBorder="1" applyAlignment="1">
      <alignment vertical="top" wrapText="1"/>
    </xf>
    <xf numFmtId="0" fontId="47" fillId="27" borderId="0" xfId="290" applyFont="1" applyFill="1" applyBorder="1" applyAlignment="1">
      <alignment vertical="top" wrapText="1"/>
    </xf>
    <xf numFmtId="0" fontId="2" fillId="37" borderId="0" xfId="290" applyFont="1" applyFill="1" applyBorder="1" applyAlignment="1">
      <alignment vertical="top" wrapText="1"/>
    </xf>
    <xf numFmtId="0" fontId="2" fillId="35" borderId="0" xfId="290" applyFont="1" applyFill="1" applyBorder="1" applyAlignment="1">
      <alignment vertical="top" wrapText="1"/>
    </xf>
    <xf numFmtId="39" fontId="48" fillId="0" borderId="0" xfId="0" applyFont="1" applyBorder="1" applyAlignment="1">
      <alignment vertical="top" wrapText="1"/>
    </xf>
    <xf numFmtId="0" fontId="2" fillId="35" borderId="0" xfId="299" applyFont="1" applyFill="1" applyBorder="1" applyAlignment="1">
      <alignment horizontal="justify" vertical="top" wrapText="1"/>
    </xf>
    <xf numFmtId="0" fontId="2" fillId="35" borderId="0" xfId="254" applyFont="1" applyFill="1" applyBorder="1" applyAlignment="1">
      <alignment horizontal="right" vertical="top"/>
    </xf>
    <xf numFmtId="175" fontId="2" fillId="35" borderId="0" xfId="290" applyNumberFormat="1" applyFont="1" applyFill="1" applyBorder="1" applyAlignment="1">
      <alignment vertical="top" wrapText="1"/>
    </xf>
    <xf numFmtId="4" fontId="2" fillId="35" borderId="0" xfId="290" applyNumberFormat="1" applyFont="1" applyFill="1" applyAlignment="1">
      <alignment vertical="top" wrapText="1"/>
    </xf>
    <xf numFmtId="0" fontId="4" fillId="27" borderId="23" xfId="290" applyFont="1" applyFill="1" applyBorder="1" applyAlignment="1">
      <alignment horizontal="right" vertical="top"/>
    </xf>
    <xf numFmtId="0" fontId="4" fillId="27" borderId="23" xfId="290" applyFont="1" applyFill="1" applyBorder="1" applyAlignment="1">
      <alignment horizontal="left" vertical="top"/>
    </xf>
    <xf numFmtId="1" fontId="2" fillId="27" borderId="23" xfId="290" applyNumberFormat="1" applyFont="1" applyFill="1" applyBorder="1" applyAlignment="1">
      <alignment horizontal="right" vertical="top"/>
    </xf>
    <xf numFmtId="0" fontId="2" fillId="27" borderId="23" xfId="290" applyFont="1" applyFill="1" applyBorder="1" applyAlignment="1">
      <alignment horizontal="left" vertical="top"/>
    </xf>
    <xf numFmtId="0" fontId="4" fillId="27" borderId="23" xfId="0" applyNumberFormat="1" applyFont="1" applyFill="1" applyBorder="1" applyAlignment="1">
      <alignment horizontal="center" vertical="top"/>
    </xf>
    <xf numFmtId="0" fontId="2" fillId="27" borderId="23" xfId="0" applyNumberFormat="1" applyFont="1" applyFill="1" applyBorder="1" applyAlignment="1">
      <alignment horizontal="center" vertical="top"/>
    </xf>
    <xf numFmtId="2" fontId="2" fillId="27" borderId="23" xfId="0" applyNumberFormat="1" applyFont="1" applyFill="1" applyBorder="1" applyAlignment="1">
      <alignment horizontal="center" vertical="top"/>
    </xf>
    <xf numFmtId="1" fontId="4" fillId="27" borderId="23" xfId="0" applyNumberFormat="1" applyFont="1" applyFill="1" applyBorder="1" applyAlignment="1">
      <alignment horizontal="center" vertical="top"/>
    </xf>
    <xf numFmtId="0" fontId="2" fillId="27" borderId="23" xfId="290" applyFont="1" applyFill="1" applyBorder="1" applyAlignment="1">
      <alignment horizontal="right" vertical="top"/>
    </xf>
    <xf numFmtId="169" fontId="2" fillId="27" borderId="23" xfId="0" applyNumberFormat="1" applyFont="1" applyFill="1" applyBorder="1" applyAlignment="1">
      <alignment horizontal="center" vertical="top"/>
    </xf>
    <xf numFmtId="0" fontId="43" fillId="27" borderId="23" xfId="290" applyFont="1" applyFill="1" applyBorder="1" applyAlignment="1">
      <alignment horizontal="right" vertical="top"/>
    </xf>
    <xf numFmtId="0" fontId="43" fillId="27" borderId="23" xfId="290" applyFont="1" applyFill="1" applyBorder="1" applyAlignment="1">
      <alignment horizontal="left" vertical="top"/>
    </xf>
    <xf numFmtId="0" fontId="4" fillId="27" borderId="23" xfId="0" applyNumberFormat="1" applyFont="1" applyFill="1" applyBorder="1" applyAlignment="1">
      <alignment vertical="top" wrapText="1"/>
    </xf>
    <xf numFmtId="4" fontId="2" fillId="27" borderId="23" xfId="196" applyNumberFormat="1" applyFont="1" applyFill="1" applyBorder="1" applyAlignment="1">
      <alignment vertical="top"/>
    </xf>
    <xf numFmtId="4" fontId="2" fillId="27" borderId="23" xfId="0" applyNumberFormat="1" applyFont="1" applyFill="1" applyBorder="1" applyAlignment="1">
      <alignment horizontal="center" vertical="top"/>
    </xf>
    <xf numFmtId="0" fontId="4" fillId="27" borderId="23" xfId="0" applyNumberFormat="1" applyFont="1" applyFill="1" applyBorder="1" applyAlignment="1">
      <alignment horizontal="left" vertical="top" wrapText="1"/>
    </xf>
    <xf numFmtId="4" fontId="4" fillId="27" borderId="23" xfId="196" applyNumberFormat="1" applyFont="1" applyFill="1" applyBorder="1" applyAlignment="1">
      <alignment vertical="top"/>
    </xf>
    <xf numFmtId="4" fontId="4" fillId="27" borderId="23" xfId="0" applyNumberFormat="1" applyFont="1" applyFill="1" applyBorder="1" applyAlignment="1">
      <alignment horizontal="center" vertical="top"/>
    </xf>
    <xf numFmtId="0" fontId="24" fillId="27" borderId="23" xfId="0" applyNumberFormat="1" applyFont="1" applyFill="1" applyBorder="1" applyAlignment="1">
      <alignment vertical="top" wrapText="1"/>
    </xf>
    <xf numFmtId="0" fontId="24" fillId="27" borderId="23" xfId="0" applyNumberFormat="1" applyFont="1" applyFill="1" applyBorder="1" applyAlignment="1">
      <alignment vertical="top"/>
    </xf>
    <xf numFmtId="4" fontId="2" fillId="27" borderId="23" xfId="160" applyNumberFormat="1" applyFont="1" applyFill="1" applyBorder="1" applyAlignment="1">
      <alignment vertical="top" wrapText="1"/>
    </xf>
    <xf numFmtId="0" fontId="2" fillId="27" borderId="23" xfId="0" applyNumberFormat="1" applyFont="1" applyFill="1" applyBorder="1" applyAlignment="1">
      <alignment horizontal="left" vertical="top" wrapText="1"/>
    </xf>
    <xf numFmtId="171" fontId="2" fillId="27" borderId="23" xfId="190" applyNumberFormat="1" applyFont="1" applyFill="1" applyBorder="1" applyAlignment="1">
      <alignment horizontal="right" vertical="top"/>
    </xf>
    <xf numFmtId="0" fontId="2" fillId="27" borderId="23" xfId="0" applyNumberFormat="1" applyFont="1" applyFill="1" applyBorder="1" applyAlignment="1">
      <alignment horizontal="center" vertical="top" wrapText="1"/>
    </xf>
    <xf numFmtId="171" fontId="2" fillId="27" borderId="23" xfId="190" applyNumberFormat="1" applyFont="1" applyFill="1" applyBorder="1" applyAlignment="1">
      <alignment vertical="top" wrapText="1"/>
    </xf>
    <xf numFmtId="39" fontId="24" fillId="27" borderId="23" xfId="0" applyNumberFormat="1" applyFont="1" applyFill="1" applyBorder="1" applyAlignment="1" applyProtection="1">
      <alignment vertical="top"/>
      <protection locked="0"/>
    </xf>
    <xf numFmtId="169" fontId="2" fillId="27" borderId="23" xfId="0" applyNumberFormat="1" applyFont="1" applyFill="1" applyBorder="1" applyAlignment="1">
      <alignment horizontal="center" vertical="top" wrapText="1"/>
    </xf>
    <xf numFmtId="49" fontId="4" fillId="27" borderId="23" xfId="0" applyNumberFormat="1" applyFont="1" applyFill="1" applyBorder="1" applyAlignment="1">
      <alignment horizontal="center" vertical="top"/>
    </xf>
    <xf numFmtId="174" fontId="4" fillId="27" borderId="23" xfId="0" applyNumberFormat="1" applyFont="1" applyFill="1" applyBorder="1" applyAlignment="1">
      <alignment horizontal="left" vertical="top"/>
    </xf>
    <xf numFmtId="170" fontId="2" fillId="27" borderId="23" xfId="0" applyNumberFormat="1" applyFont="1" applyFill="1" applyBorder="1" applyAlignment="1">
      <alignment vertical="top"/>
    </xf>
    <xf numFmtId="43" fontId="2" fillId="27" borderId="23" xfId="196" applyFont="1" applyFill="1" applyBorder="1" applyAlignment="1">
      <alignment horizontal="center" vertical="top"/>
    </xf>
    <xf numFmtId="43" fontId="2" fillId="27" borderId="23" xfId="196" applyFont="1" applyFill="1" applyBorder="1" applyAlignment="1">
      <alignment vertical="top"/>
    </xf>
    <xf numFmtId="0" fontId="26" fillId="27" borderId="23" xfId="0" applyNumberFormat="1" applyFont="1" applyFill="1" applyBorder="1" applyAlignment="1">
      <alignment horizontal="center" vertical="top"/>
    </xf>
    <xf numFmtId="0" fontId="2" fillId="27" borderId="23" xfId="0" applyNumberFormat="1" applyFont="1" applyFill="1" applyBorder="1" applyAlignment="1">
      <alignment horizontal="left" vertical="top"/>
    </xf>
    <xf numFmtId="4" fontId="2" fillId="27" borderId="23" xfId="196" applyNumberFormat="1" applyFont="1" applyFill="1" applyBorder="1" applyAlignment="1">
      <alignment horizontal="right" vertical="top"/>
    </xf>
    <xf numFmtId="170" fontId="2" fillId="27" borderId="23" xfId="0" applyNumberFormat="1" applyFont="1" applyFill="1" applyBorder="1" applyAlignment="1">
      <alignment horizontal="center" vertical="top"/>
    </xf>
    <xf numFmtId="2" fontId="26" fillId="27" borderId="23" xfId="0" applyNumberFormat="1" applyFont="1" applyFill="1" applyBorder="1" applyAlignment="1">
      <alignment horizontal="center" vertical="top"/>
    </xf>
    <xf numFmtId="0" fontId="2" fillId="27" borderId="23" xfId="0" applyNumberFormat="1" applyFont="1" applyFill="1" applyBorder="1" applyAlignment="1">
      <alignment vertical="top" wrapText="1"/>
    </xf>
    <xf numFmtId="39" fontId="2" fillId="27" borderId="23" xfId="0" applyNumberFormat="1" applyFont="1" applyFill="1" applyBorder="1" applyAlignment="1">
      <alignment horizontal="right" vertical="top"/>
    </xf>
    <xf numFmtId="174" fontId="2" fillId="27" borderId="23" xfId="0" applyNumberFormat="1" applyFont="1" applyFill="1" applyBorder="1" applyAlignment="1">
      <alignment horizontal="center" vertical="top"/>
    </xf>
    <xf numFmtId="4" fontId="2" fillId="27" borderId="23" xfId="0" applyNumberFormat="1" applyFont="1" applyFill="1" applyBorder="1" applyAlignment="1">
      <alignment horizontal="right" vertical="top"/>
    </xf>
    <xf numFmtId="0" fontId="2" fillId="0" borderId="23" xfId="290" applyFont="1" applyFill="1" applyBorder="1" applyAlignment="1">
      <alignment vertical="top" wrapText="1"/>
    </xf>
    <xf numFmtId="0" fontId="2" fillId="27" borderId="23" xfId="0" applyNumberFormat="1" applyFont="1" applyFill="1" applyBorder="1" applyAlignment="1">
      <alignment horizontal="justify" vertical="top" wrapText="1"/>
    </xf>
    <xf numFmtId="4" fontId="2" fillId="27" borderId="23" xfId="0" applyNumberFormat="1" applyFont="1" applyFill="1" applyBorder="1" applyAlignment="1">
      <alignment vertical="top"/>
    </xf>
    <xf numFmtId="40" fontId="2" fillId="27" borderId="23" xfId="0" applyNumberFormat="1" applyFont="1" applyFill="1" applyBorder="1" applyAlignment="1" applyProtection="1">
      <alignment vertical="top"/>
      <protection locked="0"/>
    </xf>
    <xf numFmtId="0" fontId="2" fillId="35" borderId="23" xfId="0" applyNumberFormat="1" applyFont="1" applyFill="1" applyBorder="1" applyAlignment="1">
      <alignment horizontal="right" vertical="top"/>
    </xf>
    <xf numFmtId="0" fontId="4" fillId="35" borderId="23" xfId="0" applyNumberFormat="1" applyFont="1" applyFill="1" applyBorder="1" applyAlignment="1">
      <alignment horizontal="center" vertical="top" wrapText="1"/>
    </xf>
    <xf numFmtId="0" fontId="2" fillId="34" borderId="23" xfId="0" applyNumberFormat="1" applyFont="1" applyFill="1" applyBorder="1" applyAlignment="1">
      <alignment horizontal="right" vertical="top"/>
    </xf>
    <xf numFmtId="0" fontId="4" fillId="34" borderId="23" xfId="0" applyNumberFormat="1" applyFont="1" applyFill="1" applyBorder="1" applyAlignment="1">
      <alignment horizontal="center" vertical="top" wrapText="1"/>
    </xf>
    <xf numFmtId="0" fontId="41" fillId="27" borderId="23" xfId="0" applyNumberFormat="1" applyFont="1" applyFill="1" applyBorder="1" applyAlignment="1">
      <alignment horizontal="center" vertical="top"/>
    </xf>
    <xf numFmtId="0" fontId="41" fillId="34" borderId="23" xfId="0" applyNumberFormat="1" applyFont="1" applyFill="1" applyBorder="1" applyAlignment="1">
      <alignment horizontal="center" vertical="top"/>
    </xf>
    <xf numFmtId="0" fontId="2" fillId="35" borderId="23" xfId="0" applyNumberFormat="1" applyFont="1" applyFill="1" applyBorder="1" applyAlignment="1">
      <alignment horizontal="center" vertical="top"/>
    </xf>
    <xf numFmtId="0" fontId="2" fillId="34" borderId="23" xfId="0" applyNumberFormat="1" applyFont="1" applyFill="1" applyBorder="1" applyAlignment="1">
      <alignment horizontal="center" vertical="top"/>
    </xf>
    <xf numFmtId="0" fontId="41" fillId="35" borderId="23" xfId="0" applyNumberFormat="1" applyFont="1" applyFill="1" applyBorder="1" applyAlignment="1">
      <alignment horizontal="center" vertical="top"/>
    </xf>
    <xf numFmtId="0" fontId="2" fillId="27" borderId="23" xfId="290" applyFont="1" applyFill="1" applyBorder="1" applyAlignment="1">
      <alignment horizontal="right" vertical="top" wrapText="1"/>
    </xf>
    <xf numFmtId="177" fontId="2" fillId="27" borderId="23" xfId="309" applyNumberFormat="1" applyFont="1" applyFill="1" applyBorder="1" applyAlignment="1">
      <alignment vertical="top" wrapText="1"/>
    </xf>
    <xf numFmtId="4" fontId="2" fillId="27" borderId="23" xfId="290" applyNumberFormat="1" applyFont="1" applyFill="1" applyBorder="1" applyAlignment="1">
      <alignment horizontal="center" vertical="top" wrapText="1"/>
    </xf>
    <xf numFmtId="4" fontId="2" fillId="27" borderId="23" xfId="290" applyNumberFormat="1" applyFont="1" applyFill="1" applyBorder="1" applyAlignment="1">
      <alignment vertical="top" wrapText="1"/>
    </xf>
    <xf numFmtId="0" fontId="26" fillId="27" borderId="23" xfId="301" applyFont="1" applyFill="1" applyBorder="1" applyAlignment="1">
      <alignment horizontal="right" vertical="top" wrapText="1"/>
    </xf>
    <xf numFmtId="170" fontId="26" fillId="27" borderId="23" xfId="301" applyNumberFormat="1" applyFont="1" applyFill="1" applyBorder="1" applyAlignment="1">
      <alignment vertical="top" wrapText="1"/>
    </xf>
    <xf numFmtId="4" fontId="26" fillId="27" borderId="23" xfId="301" applyNumberFormat="1" applyFont="1" applyFill="1" applyBorder="1" applyAlignment="1">
      <alignment vertical="top" wrapText="1"/>
    </xf>
    <xf numFmtId="0" fontId="26" fillId="27" borderId="23" xfId="301" applyFont="1" applyFill="1" applyBorder="1" applyAlignment="1">
      <alignment vertical="top" wrapText="1"/>
    </xf>
    <xf numFmtId="0" fontId="27" fillId="27" borderId="23" xfId="301" applyFont="1" applyFill="1" applyBorder="1" applyAlignment="1">
      <alignment horizontal="right" vertical="top" wrapText="1"/>
    </xf>
    <xf numFmtId="170" fontId="26" fillId="27" borderId="23" xfId="301" applyNumberFormat="1" applyFont="1" applyFill="1" applyBorder="1" applyAlignment="1">
      <alignment horizontal="center" vertical="top" wrapText="1"/>
    </xf>
    <xf numFmtId="170" fontId="27" fillId="27" borderId="23" xfId="301" applyNumberFormat="1" applyFont="1" applyFill="1" applyBorder="1" applyAlignment="1">
      <alignment vertical="top" wrapText="1"/>
    </xf>
    <xf numFmtId="0" fontId="26" fillId="27" borderId="23" xfId="290" applyFont="1" applyFill="1" applyBorder="1" applyAlignment="1">
      <alignment horizontal="right" vertical="top" wrapText="1"/>
    </xf>
    <xf numFmtId="0" fontId="2" fillId="34" borderId="23" xfId="290" applyFont="1" applyFill="1" applyBorder="1" applyAlignment="1">
      <alignment horizontal="right" vertical="top"/>
    </xf>
    <xf numFmtId="4" fontId="2" fillId="34" borderId="23" xfId="160" applyNumberFormat="1" applyFont="1" applyFill="1" applyBorder="1" applyAlignment="1">
      <alignment vertical="top" wrapText="1"/>
    </xf>
    <xf numFmtId="170" fontId="26" fillId="34" borderId="23" xfId="301" applyNumberFormat="1" applyFont="1" applyFill="1" applyBorder="1" applyAlignment="1">
      <alignment horizontal="center" vertical="top" wrapText="1"/>
    </xf>
    <xf numFmtId="170" fontId="26" fillId="34" borderId="23" xfId="301" applyNumberFormat="1" applyFont="1" applyFill="1" applyBorder="1" applyAlignment="1">
      <alignment horizontal="right" vertical="top" wrapText="1"/>
    </xf>
    <xf numFmtId="4" fontId="26" fillId="34" borderId="23" xfId="301" applyNumberFormat="1" applyFont="1" applyFill="1" applyBorder="1" applyAlignment="1">
      <alignment vertical="top" wrapText="1"/>
    </xf>
    <xf numFmtId="170" fontId="27" fillId="34" borderId="23" xfId="219" applyNumberFormat="1" applyFont="1" applyFill="1" applyBorder="1" applyAlignment="1">
      <alignment vertical="top" wrapText="1"/>
    </xf>
    <xf numFmtId="0" fontId="2" fillId="34" borderId="19" xfId="290" applyFont="1" applyFill="1" applyBorder="1" applyAlignment="1">
      <alignment vertical="top" wrapText="1"/>
    </xf>
    <xf numFmtId="0" fontId="2" fillId="34" borderId="14" xfId="290" applyFont="1" applyFill="1" applyBorder="1" applyAlignment="1">
      <alignment vertical="top" wrapText="1"/>
    </xf>
    <xf numFmtId="0" fontId="2" fillId="34" borderId="18" xfId="290" applyFont="1" applyFill="1" applyBorder="1" applyAlignment="1">
      <alignment vertical="top" wrapText="1"/>
    </xf>
    <xf numFmtId="0" fontId="2" fillId="34" borderId="0" xfId="290" applyFont="1" applyFill="1" applyBorder="1" applyAlignment="1">
      <alignment vertical="top" wrapText="1"/>
    </xf>
    <xf numFmtId="0" fontId="4" fillId="34" borderId="23" xfId="290" applyFont="1" applyFill="1" applyBorder="1" applyAlignment="1">
      <alignment horizontal="right" vertical="top"/>
    </xf>
    <xf numFmtId="170" fontId="26" fillId="34" borderId="23" xfId="301" applyNumberFormat="1" applyFont="1" applyFill="1" applyBorder="1" applyAlignment="1">
      <alignment vertical="top" wrapText="1"/>
    </xf>
    <xf numFmtId="170" fontId="27" fillId="34" borderId="23" xfId="301" applyNumberFormat="1" applyFont="1" applyFill="1" applyBorder="1" applyAlignment="1">
      <alignment vertical="top" wrapText="1"/>
    </xf>
    <xf numFmtId="169" fontId="2" fillId="34" borderId="23" xfId="0" applyNumberFormat="1" applyFont="1" applyFill="1" applyBorder="1" applyAlignment="1">
      <alignment horizontal="left" vertical="top"/>
    </xf>
    <xf numFmtId="2" fontId="2" fillId="34" borderId="23" xfId="0" applyNumberFormat="1" applyFont="1" applyFill="1" applyBorder="1" applyAlignment="1">
      <alignment horizontal="left" vertical="top"/>
    </xf>
    <xf numFmtId="0" fontId="2" fillId="34" borderId="23" xfId="0" applyNumberFormat="1" applyFont="1" applyFill="1" applyBorder="1" applyAlignment="1">
      <alignment horizontal="left" vertical="top"/>
    </xf>
    <xf numFmtId="39" fontId="25" fillId="34" borderId="23" xfId="0" applyNumberFormat="1" applyFont="1" applyFill="1" applyBorder="1" applyAlignment="1" applyProtection="1">
      <alignment horizontal="left" vertical="top"/>
      <protection locked="0"/>
    </xf>
    <xf numFmtId="0" fontId="2" fillId="27" borderId="19" xfId="290" applyFont="1" applyFill="1" applyBorder="1" applyAlignment="1">
      <alignment horizontal="left" vertical="top"/>
    </xf>
    <xf numFmtId="0" fontId="2" fillId="27" borderId="18" xfId="290" applyFont="1" applyFill="1" applyBorder="1" applyAlignment="1">
      <alignment horizontal="left" vertical="top"/>
    </xf>
    <xf numFmtId="0" fontId="2" fillId="27" borderId="0" xfId="290" applyFont="1" applyFill="1" applyBorder="1" applyAlignment="1">
      <alignment horizontal="left" vertical="top"/>
    </xf>
    <xf numFmtId="0" fontId="2" fillId="32" borderId="0" xfId="290" applyFont="1" applyFill="1" applyAlignment="1">
      <alignment vertical="top" wrapText="1"/>
    </xf>
    <xf numFmtId="0" fontId="2" fillId="32" borderId="0" xfId="290" applyFont="1" applyFill="1" applyBorder="1" applyAlignment="1">
      <alignment vertical="top" wrapText="1"/>
    </xf>
    <xf numFmtId="0" fontId="2" fillId="36" borderId="0" xfId="290" applyFont="1" applyFill="1" applyAlignment="1">
      <alignment vertical="top" wrapText="1"/>
    </xf>
    <xf numFmtId="0" fontId="2" fillId="36" borderId="0" xfId="290" applyFont="1" applyFill="1" applyBorder="1" applyAlignment="1">
      <alignment vertical="top" wrapText="1"/>
    </xf>
    <xf numFmtId="0" fontId="2" fillId="33" borderId="0" xfId="290" applyFont="1" applyFill="1" applyAlignment="1">
      <alignment vertical="top" wrapText="1"/>
    </xf>
    <xf numFmtId="0" fontId="2" fillId="33" borderId="0" xfId="290" applyFont="1" applyFill="1" applyBorder="1" applyAlignment="1">
      <alignment vertical="top" wrapText="1"/>
    </xf>
    <xf numFmtId="0" fontId="47" fillId="27" borderId="23" xfId="301" applyFont="1" applyFill="1" applyBorder="1" applyAlignment="1">
      <alignment horizontal="right" vertical="top" wrapText="1"/>
    </xf>
    <xf numFmtId="0" fontId="2" fillId="0" borderId="0" xfId="290" applyFont="1" applyFill="1" applyAlignment="1">
      <alignment vertical="top" wrapText="1"/>
    </xf>
    <xf numFmtId="0" fontId="48" fillId="27" borderId="23" xfId="301" applyFont="1" applyFill="1" applyBorder="1" applyAlignment="1">
      <alignment horizontal="right" vertical="top" wrapText="1"/>
    </xf>
    <xf numFmtId="43" fontId="47" fillId="27" borderId="0" xfId="160" applyFont="1" applyFill="1" applyAlignment="1">
      <alignment vertical="top" wrapText="1"/>
    </xf>
    <xf numFmtId="0" fontId="4" fillId="34" borderId="23" xfId="0" applyNumberFormat="1" applyFont="1" applyFill="1" applyBorder="1" applyAlignment="1">
      <alignment horizontal="left" vertical="top" wrapText="1"/>
    </xf>
    <xf numFmtId="39" fontId="2" fillId="35" borderId="0" xfId="0" applyFont="1" applyFill="1" applyBorder="1" applyAlignment="1">
      <alignment horizontal="left" vertical="top" wrapText="1"/>
    </xf>
    <xf numFmtId="4" fontId="2" fillId="35" borderId="0" xfId="0" applyNumberFormat="1" applyFont="1" applyFill="1" applyBorder="1" applyAlignment="1">
      <alignment horizontal="left" vertical="top" wrapText="1"/>
    </xf>
    <xf numFmtId="4" fontId="2" fillId="35" borderId="0" xfId="0" applyNumberFormat="1" applyFont="1" applyFill="1" applyBorder="1" applyAlignment="1">
      <alignment horizontal="left" vertical="top"/>
    </xf>
    <xf numFmtId="174" fontId="24" fillId="35" borderId="0" xfId="0" applyNumberFormat="1" applyFont="1" applyFill="1" applyBorder="1" applyAlignment="1">
      <alignment horizontal="justify" vertical="top" wrapText="1"/>
    </xf>
    <xf numFmtId="39" fontId="2" fillId="35" borderId="0" xfId="0" applyFont="1" applyFill="1" applyAlignment="1">
      <alignment horizontal="justify" vertical="top" wrapText="1"/>
    </xf>
    <xf numFmtId="0" fontId="2" fillId="35" borderId="0" xfId="254" applyFont="1" applyFill="1" applyBorder="1" applyAlignment="1">
      <alignment horizontal="left" vertical="top" wrapText="1"/>
    </xf>
    <xf numFmtId="0" fontId="52" fillId="35" borderId="23" xfId="0" applyNumberFormat="1" applyFont="1" applyFill="1" applyBorder="1" applyAlignment="1">
      <alignment horizontal="left" vertical="top" wrapText="1"/>
    </xf>
    <xf numFmtId="0" fontId="4" fillId="35" borderId="23" xfId="0" applyNumberFormat="1" applyFont="1" applyFill="1" applyBorder="1" applyAlignment="1">
      <alignment horizontal="left" vertical="top" wrapText="1"/>
    </xf>
    <xf numFmtId="0" fontId="48" fillId="35" borderId="23" xfId="0" applyNumberFormat="1" applyFont="1" applyFill="1" applyBorder="1" applyAlignment="1">
      <alignment horizontal="left" vertical="top" wrapText="1"/>
    </xf>
    <xf numFmtId="1" fontId="50" fillId="35" borderId="23" xfId="296" applyNumberFormat="1" applyFont="1" applyFill="1" applyBorder="1" applyAlignment="1">
      <alignment horizontal="right" vertical="top"/>
    </xf>
    <xf numFmtId="0" fontId="50" fillId="35" borderId="23" xfId="0" applyNumberFormat="1" applyFont="1" applyFill="1" applyBorder="1" applyAlignment="1">
      <alignment horizontal="left" vertical="top" wrapText="1"/>
    </xf>
    <xf numFmtId="169" fontId="48" fillId="35" borderId="23" xfId="296" applyNumberFormat="1" applyFont="1" applyFill="1" applyBorder="1" applyAlignment="1">
      <alignment horizontal="right" vertical="top"/>
    </xf>
    <xf numFmtId="39" fontId="50" fillId="35" borderId="23" xfId="0" applyFont="1" applyFill="1" applyBorder="1" applyAlignment="1">
      <alignment horizontal="left" vertical="top" wrapText="1"/>
    </xf>
    <xf numFmtId="169" fontId="2" fillId="35" borderId="23" xfId="296" applyNumberFormat="1" applyFont="1" applyFill="1" applyBorder="1" applyAlignment="1">
      <alignment horizontal="right" vertical="top"/>
    </xf>
    <xf numFmtId="0" fontId="2" fillId="35" borderId="23" xfId="0" applyNumberFormat="1" applyFont="1" applyFill="1" applyBorder="1" applyAlignment="1">
      <alignment horizontal="left" vertical="top" wrapText="1"/>
    </xf>
    <xf numFmtId="2" fontId="2" fillId="35" borderId="23" xfId="296" applyNumberFormat="1" applyFont="1" applyFill="1" applyBorder="1" applyAlignment="1">
      <alignment horizontal="right" vertical="top"/>
    </xf>
    <xf numFmtId="4" fontId="48" fillId="35" borderId="23" xfId="298" applyNumberFormat="1" applyFont="1" applyFill="1" applyBorder="1" applyAlignment="1">
      <alignment vertical="top" wrapText="1"/>
    </xf>
    <xf numFmtId="2" fontId="48" fillId="35" borderId="23" xfId="296" applyNumberFormat="1" applyFont="1" applyFill="1" applyBorder="1" applyAlignment="1">
      <alignment horizontal="right" vertical="top"/>
    </xf>
    <xf numFmtId="4" fontId="48" fillId="35" borderId="23" xfId="298" applyNumberFormat="1" applyFont="1" applyFill="1" applyBorder="1" applyAlignment="1">
      <alignment vertical="top"/>
    </xf>
    <xf numFmtId="4" fontId="48" fillId="35" borderId="23" xfId="0" applyNumberFormat="1" applyFont="1" applyFill="1" applyBorder="1" applyAlignment="1">
      <alignment vertical="top"/>
    </xf>
    <xf numFmtId="4" fontId="48" fillId="35" borderId="23" xfId="0" applyNumberFormat="1" applyFont="1" applyFill="1" applyBorder="1" applyAlignment="1">
      <alignment horizontal="center" vertical="top"/>
    </xf>
    <xf numFmtId="43" fontId="48" fillId="35" borderId="23" xfId="160" applyFont="1" applyFill="1" applyBorder="1" applyAlignment="1">
      <alignment horizontal="right" vertical="top"/>
    </xf>
    <xf numFmtId="39" fontId="48" fillId="35" borderId="23" xfId="236" applyNumberFormat="1" applyFont="1" applyFill="1" applyBorder="1" applyAlignment="1" applyProtection="1">
      <alignment vertical="top" wrapText="1"/>
      <protection locked="0"/>
    </xf>
    <xf numFmtId="4" fontId="48" fillId="35" borderId="23" xfId="290" applyNumberFormat="1" applyFont="1" applyFill="1" applyBorder="1" applyAlignment="1">
      <alignment vertical="top" wrapText="1"/>
    </xf>
    <xf numFmtId="39" fontId="4" fillId="35" borderId="23" xfId="0" applyFont="1" applyFill="1" applyBorder="1" applyAlignment="1">
      <alignment horizontal="left" vertical="top" wrapText="1"/>
    </xf>
    <xf numFmtId="4" fontId="2" fillId="35" borderId="23" xfId="161" applyNumberFormat="1" applyFont="1" applyFill="1" applyBorder="1" applyAlignment="1">
      <alignment vertical="top"/>
    </xf>
    <xf numFmtId="4" fontId="2" fillId="35" borderId="23" xfId="161" applyNumberFormat="1" applyFont="1" applyFill="1" applyBorder="1" applyAlignment="1">
      <alignment horizontal="center" vertical="top"/>
    </xf>
    <xf numFmtId="4" fontId="2" fillId="35" borderId="23" xfId="200" applyNumberFormat="1" applyFont="1" applyFill="1" applyBorder="1" applyAlignment="1">
      <alignment vertical="top"/>
    </xf>
    <xf numFmtId="0" fontId="48" fillId="35" borderId="23" xfId="298" applyFont="1" applyFill="1" applyBorder="1" applyAlignment="1">
      <alignment horizontal="left" vertical="top" wrapText="1"/>
    </xf>
    <xf numFmtId="4" fontId="2" fillId="35" borderId="23" xfId="298" applyNumberFormat="1" applyFont="1" applyFill="1" applyBorder="1" applyAlignment="1">
      <alignment vertical="top"/>
    </xf>
    <xf numFmtId="4" fontId="2" fillId="35" borderId="23" xfId="0" applyNumberFormat="1" applyFont="1" applyFill="1" applyBorder="1" applyAlignment="1">
      <alignment vertical="top"/>
    </xf>
    <xf numFmtId="4" fontId="2" fillId="35" borderId="23" xfId="0" applyNumberFormat="1" applyFont="1" applyFill="1" applyBorder="1" applyAlignment="1">
      <alignment horizontal="center" vertical="top"/>
    </xf>
    <xf numFmtId="43" fontId="2" fillId="35" borderId="23" xfId="160" applyFont="1" applyFill="1" applyBorder="1" applyAlignment="1">
      <alignment horizontal="right" vertical="top"/>
    </xf>
    <xf numFmtId="39" fontId="2" fillId="35" borderId="23" xfId="236" applyNumberFormat="1" applyFont="1" applyFill="1" applyBorder="1" applyAlignment="1" applyProtection="1">
      <alignment vertical="top" wrapText="1"/>
      <protection locked="0"/>
    </xf>
    <xf numFmtId="170" fontId="2" fillId="35" borderId="23" xfId="0" applyNumberFormat="1" applyFont="1" applyFill="1" applyBorder="1" applyAlignment="1">
      <alignment horizontal="center" vertical="top" wrapText="1"/>
    </xf>
    <xf numFmtId="1" fontId="2" fillId="35" borderId="23" xfId="296" applyNumberFormat="1" applyFont="1" applyFill="1" applyBorder="1" applyAlignment="1">
      <alignment horizontal="right" vertical="top"/>
    </xf>
    <xf numFmtId="1" fontId="4" fillId="35" borderId="23" xfId="296" applyNumberFormat="1" applyFont="1" applyFill="1" applyBorder="1" applyAlignment="1">
      <alignment horizontal="right" vertical="top"/>
    </xf>
    <xf numFmtId="0" fontId="4" fillId="35" borderId="23" xfId="290" applyFont="1" applyFill="1" applyBorder="1" applyAlignment="1">
      <alignment horizontal="right" vertical="top" wrapText="1"/>
    </xf>
    <xf numFmtId="0" fontId="4" fillId="35" borderId="23" xfId="290" applyFont="1" applyFill="1" applyBorder="1" applyAlignment="1">
      <alignment vertical="top" wrapText="1"/>
    </xf>
    <xf numFmtId="4" fontId="2" fillId="35" borderId="23" xfId="290" applyNumberFormat="1" applyFont="1" applyFill="1" applyBorder="1" applyAlignment="1">
      <alignment horizontal="right" vertical="top" wrapText="1"/>
    </xf>
    <xf numFmtId="4" fontId="2" fillId="35" borderId="23" xfId="290" applyNumberFormat="1" applyFont="1" applyFill="1" applyBorder="1" applyAlignment="1">
      <alignment horizontal="center" vertical="top" wrapText="1"/>
    </xf>
    <xf numFmtId="4" fontId="2" fillId="35" borderId="23" xfId="160" applyNumberFormat="1" applyFont="1" applyFill="1" applyBorder="1" applyAlignment="1">
      <alignment vertical="top" wrapText="1"/>
    </xf>
    <xf numFmtId="175" fontId="2" fillId="35" borderId="23" xfId="290" applyNumberFormat="1" applyFont="1" applyFill="1" applyBorder="1" applyAlignment="1">
      <alignment horizontal="right" vertical="top" wrapText="1"/>
    </xf>
    <xf numFmtId="0" fontId="2" fillId="35" borderId="23" xfId="290" applyFont="1" applyFill="1" applyBorder="1" applyAlignment="1">
      <alignment horizontal="right" vertical="top"/>
    </xf>
    <xf numFmtId="0" fontId="4" fillId="35" borderId="23" xfId="290" applyFont="1" applyFill="1" applyBorder="1" applyAlignment="1">
      <alignment horizontal="right" vertical="top"/>
    </xf>
    <xf numFmtId="0" fontId="2" fillId="35" borderId="23" xfId="290" applyFont="1" applyFill="1" applyBorder="1" applyAlignment="1">
      <alignment vertical="top" wrapText="1"/>
    </xf>
    <xf numFmtId="4" fontId="2" fillId="35" borderId="23" xfId="218" applyNumberFormat="1" applyFont="1" applyFill="1" applyBorder="1" applyAlignment="1">
      <alignment vertical="top" wrapText="1"/>
    </xf>
    <xf numFmtId="2" fontId="4" fillId="35" borderId="23" xfId="290" applyNumberFormat="1" applyFont="1" applyFill="1" applyBorder="1" applyAlignment="1">
      <alignment horizontal="right" vertical="top" wrapText="1"/>
    </xf>
    <xf numFmtId="4" fontId="2" fillId="35" borderId="23" xfId="218" applyNumberFormat="1" applyFont="1" applyFill="1" applyBorder="1" applyAlignment="1">
      <alignment horizontal="center" vertical="top" wrapText="1"/>
    </xf>
    <xf numFmtId="171" fontId="2" fillId="35" borderId="23" xfId="218" applyNumberFormat="1" applyFont="1" applyFill="1" applyBorder="1" applyAlignment="1">
      <alignment vertical="top" wrapText="1"/>
    </xf>
    <xf numFmtId="2" fontId="2" fillId="35" borderId="23" xfId="290" applyNumberFormat="1" applyFont="1" applyFill="1" applyBorder="1" applyAlignment="1">
      <alignment horizontal="right" vertical="top"/>
    </xf>
    <xf numFmtId="169" fontId="4" fillId="35" borderId="23" xfId="296" applyNumberFormat="1" applyFont="1" applyFill="1" applyBorder="1" applyAlignment="1">
      <alignment horizontal="right" vertical="top"/>
    </xf>
    <xf numFmtId="169" fontId="2" fillId="35" borderId="23" xfId="0" applyNumberFormat="1" applyFont="1" applyFill="1" applyBorder="1" applyAlignment="1">
      <alignment horizontal="right" vertical="top"/>
    </xf>
    <xf numFmtId="0" fontId="2" fillId="35" borderId="23" xfId="0" applyNumberFormat="1" applyFont="1" applyFill="1" applyBorder="1" applyAlignment="1">
      <alignment vertical="top" wrapText="1"/>
    </xf>
    <xf numFmtId="169" fontId="4" fillId="35" borderId="23" xfId="296" applyNumberFormat="1" applyFont="1" applyFill="1" applyBorder="1" applyAlignment="1">
      <alignment horizontal="center" vertical="top"/>
    </xf>
    <xf numFmtId="226" fontId="4" fillId="35" borderId="23" xfId="160" applyNumberFormat="1" applyFont="1" applyFill="1" applyBorder="1" applyAlignment="1">
      <alignment horizontal="right" vertical="top"/>
    </xf>
    <xf numFmtId="1" fontId="4" fillId="35" borderId="23" xfId="0" applyNumberFormat="1" applyFont="1" applyFill="1" applyBorder="1" applyAlignment="1">
      <alignment horizontal="right" vertical="top"/>
    </xf>
    <xf numFmtId="169" fontId="4" fillId="35" borderId="23" xfId="0" applyNumberFormat="1" applyFont="1" applyFill="1" applyBorder="1" applyAlignment="1">
      <alignment horizontal="left" vertical="top" wrapText="1"/>
    </xf>
    <xf numFmtId="169" fontId="2" fillId="35" borderId="23" xfId="0" applyNumberFormat="1" applyFont="1" applyFill="1" applyBorder="1" applyAlignment="1">
      <alignment horizontal="left" vertical="top" wrapText="1"/>
    </xf>
    <xf numFmtId="170" fontId="4" fillId="35" borderId="23" xfId="0" applyNumberFormat="1" applyFont="1" applyFill="1" applyBorder="1" applyAlignment="1">
      <alignment horizontal="left" vertical="top" wrapText="1"/>
    </xf>
    <xf numFmtId="2" fontId="2" fillId="35" borderId="23" xfId="0" applyNumberFormat="1" applyFont="1" applyFill="1" applyBorder="1" applyAlignment="1">
      <alignment vertical="top"/>
    </xf>
    <xf numFmtId="0" fontId="2" fillId="35" borderId="23" xfId="0" applyNumberFormat="1" applyFont="1" applyFill="1" applyBorder="1" applyAlignment="1">
      <alignment vertical="top"/>
    </xf>
    <xf numFmtId="170" fontId="2" fillId="35" borderId="23" xfId="0" applyNumberFormat="1" applyFont="1" applyFill="1" applyBorder="1" applyAlignment="1">
      <alignment horizontal="left" vertical="top" wrapText="1"/>
    </xf>
    <xf numFmtId="1" fontId="2" fillId="35" borderId="23" xfId="0" applyNumberFormat="1" applyFont="1" applyFill="1" applyBorder="1" applyAlignment="1">
      <alignment horizontal="right" vertical="top"/>
    </xf>
    <xf numFmtId="169" fontId="4" fillId="35" borderId="23" xfId="0" applyNumberFormat="1" applyFont="1" applyFill="1" applyBorder="1" applyAlignment="1">
      <alignment horizontal="right" vertical="top"/>
    </xf>
    <xf numFmtId="0" fontId="4" fillId="35" borderId="23" xfId="0" applyNumberFormat="1" applyFont="1" applyFill="1" applyBorder="1" applyAlignment="1">
      <alignment horizontal="center" vertical="top"/>
    </xf>
    <xf numFmtId="2" fontId="2" fillId="35" borderId="23" xfId="190" applyNumberFormat="1" applyFont="1" applyFill="1" applyBorder="1" applyAlignment="1">
      <alignment horizontal="right" vertical="top"/>
    </xf>
    <xf numFmtId="2" fontId="2" fillId="35" borderId="23" xfId="0" applyNumberFormat="1" applyFont="1" applyFill="1" applyBorder="1" applyAlignment="1">
      <alignment horizontal="center" vertical="top" wrapText="1"/>
    </xf>
    <xf numFmtId="4" fontId="2" fillId="35" borderId="23" xfId="190" applyNumberFormat="1" applyFont="1" applyFill="1" applyBorder="1" applyAlignment="1">
      <alignment vertical="top" wrapText="1"/>
    </xf>
    <xf numFmtId="2" fontId="24" fillId="35" borderId="23" xfId="0" applyNumberFormat="1" applyFont="1" applyFill="1" applyBorder="1" applyAlignment="1" applyProtection="1">
      <alignment vertical="top"/>
      <protection locked="0"/>
    </xf>
    <xf numFmtId="1" fontId="4" fillId="35" borderId="23" xfId="0" applyNumberFormat="1" applyFont="1" applyFill="1" applyBorder="1" applyAlignment="1">
      <alignment horizontal="center" vertical="top"/>
    </xf>
    <xf numFmtId="0" fontId="4" fillId="35" borderId="23" xfId="0" applyNumberFormat="1" applyFont="1" applyFill="1" applyBorder="1" applyAlignment="1">
      <alignment vertical="top" wrapText="1"/>
    </xf>
    <xf numFmtId="2" fontId="2" fillId="35" borderId="23" xfId="160" applyNumberFormat="1" applyFont="1" applyFill="1" applyBorder="1" applyAlignment="1">
      <alignment vertical="top" wrapText="1"/>
    </xf>
    <xf numFmtId="0" fontId="2" fillId="35" borderId="23" xfId="0" applyNumberFormat="1" applyFont="1" applyFill="1" applyBorder="1" applyAlignment="1">
      <alignment horizontal="center" vertical="top" wrapText="1"/>
    </xf>
    <xf numFmtId="171" fontId="2" fillId="35" borderId="23" xfId="160" applyNumberFormat="1" applyFont="1" applyFill="1" applyBorder="1" applyAlignment="1">
      <alignment vertical="top" wrapText="1"/>
    </xf>
    <xf numFmtId="4" fontId="24" fillId="35" borderId="23" xfId="0" applyNumberFormat="1" applyFont="1" applyFill="1" applyBorder="1" applyAlignment="1" applyProtection="1">
      <alignment vertical="top" wrapText="1"/>
      <protection locked="0"/>
    </xf>
    <xf numFmtId="0" fontId="2" fillId="35" borderId="23" xfId="0" applyNumberFormat="1" applyFont="1" applyFill="1" applyBorder="1" applyAlignment="1">
      <alignment horizontal="justify" vertical="top" wrapText="1"/>
    </xf>
    <xf numFmtId="169" fontId="2" fillId="35" borderId="23" xfId="0" applyNumberFormat="1" applyFont="1" applyFill="1" applyBorder="1" applyAlignment="1">
      <alignment horizontal="center" vertical="top"/>
    </xf>
    <xf numFmtId="0" fontId="43" fillId="35" borderId="23" xfId="290" applyFont="1" applyFill="1" applyBorder="1" applyAlignment="1">
      <alignment horizontal="right" vertical="top"/>
    </xf>
    <xf numFmtId="0" fontId="43" fillId="35" borderId="23" xfId="290" applyFont="1" applyFill="1" applyBorder="1" applyAlignment="1">
      <alignment horizontal="left" vertical="top"/>
    </xf>
    <xf numFmtId="1" fontId="4" fillId="35" borderId="23" xfId="0" applyNumberFormat="1" applyFont="1" applyFill="1" applyBorder="1" applyAlignment="1">
      <alignment horizontal="center" vertical="top" wrapText="1"/>
    </xf>
    <xf numFmtId="4" fontId="2" fillId="35" borderId="23" xfId="0" applyNumberFormat="1" applyFont="1" applyFill="1" applyBorder="1" applyAlignment="1" applyProtection="1">
      <alignment vertical="top" wrapText="1"/>
      <protection locked="0"/>
    </xf>
    <xf numFmtId="2" fontId="2" fillId="35" borderId="23" xfId="196" applyNumberFormat="1" applyFont="1" applyFill="1" applyBorder="1" applyAlignment="1">
      <alignment vertical="top"/>
    </xf>
    <xf numFmtId="4" fontId="2" fillId="35" borderId="23" xfId="196" applyNumberFormat="1" applyFont="1" applyFill="1" applyBorder="1" applyAlignment="1">
      <alignment vertical="top"/>
    </xf>
    <xf numFmtId="2" fontId="4" fillId="35" borderId="23" xfId="196" applyNumberFormat="1" applyFont="1" applyFill="1" applyBorder="1" applyAlignment="1">
      <alignment vertical="top"/>
    </xf>
    <xf numFmtId="4" fontId="4" fillId="35" borderId="23" xfId="0" applyNumberFormat="1" applyFont="1" applyFill="1" applyBorder="1" applyAlignment="1">
      <alignment horizontal="center" vertical="top"/>
    </xf>
    <xf numFmtId="4" fontId="4" fillId="35" borderId="23" xfId="196" applyNumberFormat="1" applyFont="1" applyFill="1" applyBorder="1" applyAlignment="1">
      <alignment vertical="top"/>
    </xf>
    <xf numFmtId="2" fontId="2" fillId="35" borderId="23" xfId="290" applyNumberFormat="1" applyFont="1" applyFill="1" applyBorder="1" applyAlignment="1">
      <alignment vertical="top" wrapText="1"/>
    </xf>
    <xf numFmtId="2" fontId="4" fillId="35" borderId="23" xfId="0" applyNumberFormat="1" applyFont="1" applyFill="1" applyBorder="1" applyAlignment="1">
      <alignment horizontal="right" vertical="top" wrapText="1"/>
    </xf>
    <xf numFmtId="4" fontId="4" fillId="35" borderId="23" xfId="0" applyNumberFormat="1" applyFont="1" applyFill="1" applyBorder="1" applyAlignment="1">
      <alignment horizontal="right" vertical="top" wrapText="1"/>
    </xf>
    <xf numFmtId="4" fontId="4" fillId="35" borderId="23" xfId="0" applyNumberFormat="1" applyFont="1" applyFill="1" applyBorder="1" applyAlignment="1">
      <alignment vertical="top" wrapText="1"/>
    </xf>
    <xf numFmtId="2" fontId="2" fillId="35" borderId="23" xfId="0" applyNumberFormat="1" applyFont="1" applyFill="1" applyBorder="1" applyAlignment="1">
      <alignment horizontal="right" vertical="top"/>
    </xf>
    <xf numFmtId="39" fontId="2" fillId="35" borderId="23" xfId="0" applyFont="1" applyFill="1" applyBorder="1" applyAlignment="1">
      <alignment vertical="top" wrapText="1"/>
    </xf>
    <xf numFmtId="39" fontId="2" fillId="35" borderId="23" xfId="0" applyFont="1" applyFill="1" applyBorder="1" applyAlignment="1">
      <alignment horizontal="center" vertical="top" wrapText="1"/>
    </xf>
    <xf numFmtId="2" fontId="48" fillId="35" borderId="23" xfId="0" applyNumberFormat="1" applyFont="1" applyFill="1" applyBorder="1" applyAlignment="1">
      <alignment horizontal="right" vertical="top"/>
    </xf>
    <xf numFmtId="39" fontId="48" fillId="35" borderId="23" xfId="0" applyFont="1" applyFill="1" applyBorder="1" applyAlignment="1">
      <alignment vertical="top" wrapText="1"/>
    </xf>
    <xf numFmtId="39" fontId="48" fillId="35" borderId="23" xfId="0" applyFont="1" applyFill="1" applyBorder="1" applyAlignment="1">
      <alignment horizontal="right" vertical="top"/>
    </xf>
    <xf numFmtId="39" fontId="48" fillId="35" borderId="23" xfId="0" applyFont="1" applyFill="1" applyBorder="1" applyAlignment="1">
      <alignment vertical="top"/>
    </xf>
    <xf numFmtId="2" fontId="2" fillId="35" borderId="23" xfId="0" applyNumberFormat="1" applyFont="1" applyFill="1" applyBorder="1" applyAlignment="1">
      <alignment horizontal="center" vertical="top"/>
    </xf>
    <xf numFmtId="0" fontId="2" fillId="35" borderId="23" xfId="0" quotePrefix="1" applyNumberFormat="1" applyFont="1" applyFill="1" applyBorder="1" applyAlignment="1">
      <alignment horizontal="center" vertical="top" wrapText="1"/>
    </xf>
    <xf numFmtId="0" fontId="2" fillId="34" borderId="23" xfId="301" applyFont="1" applyFill="1" applyBorder="1" applyAlignment="1">
      <alignment vertical="top" wrapText="1"/>
    </xf>
    <xf numFmtId="0" fontId="4" fillId="34" borderId="23" xfId="301" applyFont="1" applyFill="1" applyBorder="1" applyAlignment="1">
      <alignment horizontal="right" vertical="top" wrapText="1"/>
    </xf>
    <xf numFmtId="170" fontId="2" fillId="34" borderId="23" xfId="301" applyNumberFormat="1" applyFont="1" applyFill="1" applyBorder="1" applyAlignment="1">
      <alignment horizontal="center" vertical="top" wrapText="1"/>
    </xf>
    <xf numFmtId="170" fontId="2" fillId="34" borderId="23" xfId="301" applyNumberFormat="1" applyFont="1" applyFill="1" applyBorder="1" applyAlignment="1">
      <alignment vertical="top" wrapText="1"/>
    </xf>
    <xf numFmtId="4" fontId="2" fillId="34" borderId="23" xfId="301" applyNumberFormat="1" applyFont="1" applyFill="1" applyBorder="1" applyAlignment="1">
      <alignment vertical="top" wrapText="1"/>
    </xf>
    <xf numFmtId="170" fontId="4" fillId="34" borderId="23" xfId="301" applyNumberFormat="1" applyFont="1" applyFill="1" applyBorder="1" applyAlignment="1">
      <alignment vertical="top" wrapText="1"/>
    </xf>
    <xf numFmtId="0" fontId="26" fillId="34" borderId="24" xfId="301" applyFont="1" applyFill="1" applyBorder="1" applyAlignment="1">
      <alignment vertical="top" wrapText="1"/>
    </xf>
    <xf numFmtId="170" fontId="26" fillId="34" borderId="24" xfId="301" applyNumberFormat="1" applyFont="1" applyFill="1" applyBorder="1" applyAlignment="1">
      <alignment horizontal="center" vertical="top" wrapText="1"/>
    </xf>
    <xf numFmtId="170" fontId="26" fillId="34" borderId="24" xfId="301" applyNumberFormat="1" applyFont="1" applyFill="1" applyBorder="1" applyAlignment="1">
      <alignment vertical="top" wrapText="1"/>
    </xf>
    <xf numFmtId="4" fontId="26" fillId="34" borderId="24" xfId="301" applyNumberFormat="1" applyFont="1" applyFill="1" applyBorder="1" applyAlignment="1">
      <alignment vertical="top" wrapText="1"/>
    </xf>
    <xf numFmtId="170" fontId="4" fillId="34" borderId="24" xfId="301" applyNumberFormat="1" applyFont="1" applyFill="1" applyBorder="1" applyAlignment="1">
      <alignment vertical="top" wrapText="1"/>
    </xf>
    <xf numFmtId="39" fontId="47" fillId="27" borderId="0" xfId="290" applyNumberFormat="1" applyFont="1" applyFill="1" applyBorder="1" applyAlignment="1">
      <alignment vertical="top" wrapText="1"/>
    </xf>
    <xf numFmtId="39" fontId="47" fillId="0" borderId="0" xfId="0" applyFont="1" applyBorder="1" applyAlignment="1">
      <alignment vertical="top" wrapText="1"/>
    </xf>
    <xf numFmtId="169" fontId="2" fillId="35" borderId="23" xfId="0" applyNumberFormat="1" applyFont="1" applyFill="1" applyBorder="1" applyAlignment="1">
      <alignment horizontal="left" vertical="top"/>
    </xf>
    <xf numFmtId="2" fontId="2" fillId="35" borderId="23" xfId="0" applyNumberFormat="1" applyFont="1" applyFill="1" applyBorder="1" applyAlignment="1">
      <alignment horizontal="left" vertical="top"/>
    </xf>
    <xf numFmtId="0" fontId="2" fillId="35" borderId="23" xfId="0" applyNumberFormat="1" applyFont="1" applyFill="1" applyBorder="1" applyAlignment="1">
      <alignment horizontal="left" vertical="top"/>
    </xf>
    <xf numFmtId="39" fontId="25" fillId="35" borderId="23" xfId="0" applyNumberFormat="1" applyFont="1" applyFill="1" applyBorder="1" applyAlignment="1" applyProtection="1">
      <alignment horizontal="left" vertical="top"/>
      <protection locked="0"/>
    </xf>
    <xf numFmtId="0" fontId="2" fillId="35" borderId="19" xfId="290" applyFont="1" applyFill="1" applyBorder="1" applyAlignment="1">
      <alignment horizontal="left" vertical="top"/>
    </xf>
    <xf numFmtId="0" fontId="2" fillId="35" borderId="14" xfId="290" applyFont="1" applyFill="1" applyBorder="1" applyAlignment="1">
      <alignment horizontal="left" vertical="top"/>
    </xf>
    <xf numFmtId="0" fontId="2" fillId="35" borderId="18" xfId="290" applyFont="1" applyFill="1" applyBorder="1" applyAlignment="1">
      <alignment horizontal="left" vertical="top"/>
    </xf>
    <xf numFmtId="0" fontId="2" fillId="35" borderId="0" xfId="290" applyFont="1" applyFill="1" applyBorder="1" applyAlignment="1">
      <alignment horizontal="left" vertical="top"/>
    </xf>
    <xf numFmtId="0" fontId="2" fillId="35" borderId="0" xfId="290" applyFont="1" applyFill="1" applyBorder="1" applyAlignment="1">
      <alignment vertical="top"/>
    </xf>
    <xf numFmtId="174" fontId="25" fillId="34" borderId="22" xfId="290" applyNumberFormat="1" applyFont="1" applyFill="1" applyBorder="1" applyAlignment="1">
      <alignment horizontal="center" vertical="top" wrapText="1"/>
    </xf>
    <xf numFmtId="175" fontId="25" fillId="34" borderId="22" xfId="290" applyNumberFormat="1" applyFont="1" applyFill="1" applyBorder="1" applyAlignment="1">
      <alignment horizontal="center" vertical="top" wrapText="1"/>
    </xf>
    <xf numFmtId="4" fontId="25" fillId="34" borderId="22" xfId="290" applyNumberFormat="1" applyFont="1" applyFill="1" applyBorder="1" applyAlignment="1">
      <alignment horizontal="center" vertical="top" wrapText="1"/>
    </xf>
    <xf numFmtId="175" fontId="4" fillId="34" borderId="22" xfId="290" applyNumberFormat="1" applyFont="1" applyFill="1" applyBorder="1" applyAlignment="1">
      <alignment horizontal="center" vertical="top" wrapText="1"/>
    </xf>
    <xf numFmtId="0" fontId="4" fillId="27" borderId="23" xfId="0" applyNumberFormat="1" applyFont="1" applyFill="1" applyBorder="1" applyAlignment="1">
      <alignment horizontal="left" vertical="top"/>
    </xf>
    <xf numFmtId="171" fontId="4" fillId="27" borderId="23" xfId="160" applyNumberFormat="1" applyFont="1" applyFill="1" applyBorder="1" applyAlignment="1">
      <alignment horizontal="center" vertical="top"/>
    </xf>
    <xf numFmtId="171" fontId="4" fillId="27" borderId="23" xfId="160" applyNumberFormat="1" applyFont="1" applyFill="1" applyBorder="1" applyAlignment="1">
      <alignment vertical="top"/>
    </xf>
    <xf numFmtId="171" fontId="2" fillId="27" borderId="23" xfId="160" applyNumberFormat="1" applyFont="1" applyFill="1" applyBorder="1" applyAlignment="1">
      <alignment horizontal="right" vertical="top"/>
    </xf>
    <xf numFmtId="171" fontId="2" fillId="27" borderId="23" xfId="160" applyNumberFormat="1" applyFont="1" applyFill="1" applyBorder="1" applyAlignment="1">
      <alignment vertical="top"/>
    </xf>
    <xf numFmtId="4" fontId="2" fillId="27" borderId="23" xfId="290" applyNumberFormat="1" applyFont="1" applyFill="1" applyBorder="1" applyAlignment="1">
      <alignment horizontal="right" vertical="top"/>
    </xf>
    <xf numFmtId="4" fontId="24" fillId="27" borderId="23" xfId="290" applyNumberFormat="1" applyFont="1" applyFill="1" applyBorder="1" applyAlignment="1">
      <alignment horizontal="center" vertical="top"/>
    </xf>
    <xf numFmtId="4" fontId="2" fillId="27" borderId="23" xfId="290" applyNumberFormat="1" applyFont="1" applyFill="1" applyBorder="1" applyAlignment="1">
      <alignment vertical="top"/>
    </xf>
    <xf numFmtId="175" fontId="26" fillId="27" borderId="23" xfId="290" applyNumberFormat="1" applyFont="1" applyFill="1" applyBorder="1" applyAlignment="1">
      <alignment horizontal="right" vertical="top" wrapText="1"/>
    </xf>
    <xf numFmtId="0" fontId="4" fillId="34" borderId="23" xfId="290" applyFont="1" applyFill="1" applyBorder="1" applyAlignment="1">
      <alignment horizontal="center" vertical="top"/>
    </xf>
    <xf numFmtId="4" fontId="2" fillId="34" borderId="23" xfId="290" applyNumberFormat="1" applyFont="1" applyFill="1" applyBorder="1" applyAlignment="1">
      <alignment horizontal="right" vertical="top"/>
    </xf>
    <xf numFmtId="4" fontId="2" fillId="34" borderId="23" xfId="290" applyNumberFormat="1" applyFont="1" applyFill="1" applyBorder="1" applyAlignment="1">
      <alignment horizontal="center" vertical="top"/>
    </xf>
    <xf numFmtId="175" fontId="27" fillId="34" borderId="23" xfId="290" applyNumberFormat="1" applyFont="1" applyFill="1" applyBorder="1" applyAlignment="1">
      <alignment horizontal="right" vertical="top" wrapText="1"/>
    </xf>
    <xf numFmtId="4" fontId="2" fillId="27" borderId="23" xfId="290" applyNumberFormat="1" applyFont="1" applyFill="1" applyBorder="1" applyAlignment="1">
      <alignment horizontal="center" vertical="top"/>
    </xf>
    <xf numFmtId="0" fontId="2" fillId="27" borderId="23" xfId="0" applyNumberFormat="1" applyFont="1" applyFill="1" applyBorder="1" applyAlignment="1">
      <alignment vertical="top"/>
    </xf>
    <xf numFmtId="0" fontId="4" fillId="27" borderId="23" xfId="0" applyNumberFormat="1" applyFont="1" applyFill="1" applyBorder="1" applyAlignment="1">
      <alignment vertical="top"/>
    </xf>
    <xf numFmtId="0" fontId="2" fillId="27" borderId="19" xfId="290" applyFont="1" applyFill="1" applyBorder="1" applyAlignment="1">
      <alignment vertical="top"/>
    </xf>
    <xf numFmtId="0" fontId="2" fillId="27" borderId="14" xfId="290" applyFont="1" applyFill="1" applyBorder="1" applyAlignment="1">
      <alignment vertical="top"/>
    </xf>
    <xf numFmtId="0" fontId="2" fillId="27" borderId="18" xfId="290" applyFont="1" applyFill="1" applyBorder="1" applyAlignment="1">
      <alignment vertical="top"/>
    </xf>
    <xf numFmtId="171" fontId="2" fillId="27" borderId="23" xfId="160" applyNumberFormat="1" applyFont="1" applyFill="1" applyBorder="1" applyAlignment="1">
      <alignment horizontal="center" vertical="top"/>
    </xf>
    <xf numFmtId="0" fontId="2" fillId="27" borderId="23" xfId="0" quotePrefix="1" applyNumberFormat="1" applyFont="1" applyFill="1" applyBorder="1" applyAlignment="1">
      <alignment horizontal="left" vertical="top"/>
    </xf>
    <xf numFmtId="0" fontId="2" fillId="27" borderId="17" xfId="290" applyFont="1" applyFill="1" applyBorder="1" applyAlignment="1">
      <alignment vertical="top"/>
    </xf>
    <xf numFmtId="4" fontId="43" fillId="27" borderId="23" xfId="290" applyNumberFormat="1" applyFont="1" applyFill="1" applyBorder="1" applyAlignment="1">
      <alignment horizontal="right" vertical="top"/>
    </xf>
    <xf numFmtId="4" fontId="43" fillId="27" borderId="23" xfId="290" applyNumberFormat="1" applyFont="1" applyFill="1" applyBorder="1" applyAlignment="1">
      <alignment horizontal="center" vertical="top"/>
    </xf>
    <xf numFmtId="4" fontId="43" fillId="27" borderId="23" xfId="290" applyNumberFormat="1" applyFont="1" applyFill="1" applyBorder="1" applyAlignment="1">
      <alignment vertical="top"/>
    </xf>
    <xf numFmtId="175" fontId="43" fillId="27" borderId="23" xfId="290" applyNumberFormat="1" applyFont="1" applyFill="1" applyBorder="1" applyAlignment="1">
      <alignment horizontal="right" vertical="top" wrapText="1"/>
    </xf>
    <xf numFmtId="175" fontId="2" fillId="27" borderId="23" xfId="290" applyNumberFormat="1" applyFont="1" applyFill="1" applyBorder="1" applyAlignment="1">
      <alignment horizontal="right" vertical="top" wrapText="1"/>
    </xf>
    <xf numFmtId="0" fontId="4" fillId="27" borderId="23" xfId="0" applyNumberFormat="1" applyFont="1" applyFill="1" applyBorder="1" applyAlignment="1">
      <alignment horizontal="center" vertical="top" wrapText="1"/>
    </xf>
    <xf numFmtId="171" fontId="2" fillId="27" borderId="23" xfId="160" applyNumberFormat="1" applyFont="1" applyFill="1" applyBorder="1" applyAlignment="1">
      <alignment vertical="top" wrapText="1"/>
    </xf>
    <xf numFmtId="0" fontId="2" fillId="27" borderId="23" xfId="0" applyNumberFormat="1" applyFont="1" applyFill="1" applyBorder="1" applyAlignment="1" applyProtection="1">
      <alignment horizontal="center" vertical="top"/>
      <protection locked="0"/>
    </xf>
    <xf numFmtId="0" fontId="4" fillId="27" borderId="23" xfId="0" applyNumberFormat="1" applyFont="1" applyFill="1" applyBorder="1" applyAlignment="1" applyProtection="1">
      <alignment horizontal="center" vertical="top"/>
    </xf>
    <xf numFmtId="171" fontId="2" fillId="27" borderId="23" xfId="160" applyNumberFormat="1" applyFont="1" applyFill="1" applyBorder="1" applyAlignment="1" applyProtection="1">
      <alignment vertical="top"/>
      <protection locked="0"/>
    </xf>
    <xf numFmtId="0" fontId="2" fillId="27" borderId="23" xfId="0" applyNumberFormat="1" applyFont="1" applyFill="1" applyBorder="1" applyAlignment="1" applyProtection="1">
      <alignment vertical="top"/>
      <protection locked="0"/>
    </xf>
    <xf numFmtId="1" fontId="2" fillId="27" borderId="23" xfId="0" applyNumberFormat="1" applyFont="1" applyFill="1" applyBorder="1" applyAlignment="1">
      <alignment horizontal="center" vertical="top"/>
    </xf>
    <xf numFmtId="169" fontId="4" fillId="27" borderId="23" xfId="0" applyNumberFormat="1" applyFont="1" applyFill="1" applyBorder="1" applyAlignment="1">
      <alignment horizontal="left" vertical="top"/>
    </xf>
    <xf numFmtId="169" fontId="2" fillId="27" borderId="23" xfId="0" applyNumberFormat="1" applyFont="1" applyFill="1" applyBorder="1" applyAlignment="1">
      <alignment horizontal="left" vertical="top"/>
    </xf>
    <xf numFmtId="2" fontId="2" fillId="27" borderId="23" xfId="0" applyNumberFormat="1" applyFont="1" applyFill="1" applyBorder="1" applyAlignment="1">
      <alignment vertical="top"/>
    </xf>
    <xf numFmtId="172" fontId="4" fillId="27" borderId="23" xfId="0" applyNumberFormat="1" applyFont="1" applyFill="1" applyBorder="1" applyAlignment="1">
      <alignment horizontal="center" vertical="top"/>
    </xf>
    <xf numFmtId="170" fontId="4" fillId="27" borderId="23" xfId="0" applyNumberFormat="1" applyFont="1" applyFill="1" applyBorder="1" applyAlignment="1">
      <alignment horizontal="left" vertical="top"/>
    </xf>
    <xf numFmtId="173" fontId="2" fillId="27" borderId="23" xfId="0" applyNumberFormat="1" applyFont="1" applyFill="1" applyBorder="1" applyAlignment="1">
      <alignment horizontal="center" vertical="top"/>
    </xf>
    <xf numFmtId="170" fontId="2" fillId="27" borderId="23" xfId="0" applyNumberFormat="1" applyFont="1" applyFill="1" applyBorder="1" applyAlignment="1">
      <alignment horizontal="left" vertical="top"/>
    </xf>
    <xf numFmtId="4" fontId="24" fillId="27" borderId="23" xfId="0" applyNumberFormat="1" applyFont="1" applyFill="1" applyBorder="1" applyAlignment="1">
      <alignment vertical="top"/>
    </xf>
    <xf numFmtId="0" fontId="24" fillId="27" borderId="23" xfId="0" applyNumberFormat="1" applyFont="1" applyFill="1" applyBorder="1" applyAlignment="1">
      <alignment horizontal="center" vertical="top"/>
    </xf>
    <xf numFmtId="4" fontId="2" fillId="27" borderId="23" xfId="160" applyNumberFormat="1" applyFont="1" applyFill="1" applyBorder="1" applyAlignment="1">
      <alignment horizontal="right" vertical="top"/>
    </xf>
    <xf numFmtId="170" fontId="4" fillId="27" borderId="23" xfId="0" applyNumberFormat="1" applyFont="1" applyFill="1" applyBorder="1" applyAlignment="1">
      <alignment horizontal="right" vertical="top"/>
    </xf>
    <xf numFmtId="170" fontId="4" fillId="27" borderId="23" xfId="0" applyNumberFormat="1" applyFont="1" applyFill="1" applyBorder="1" applyAlignment="1">
      <alignment horizontal="center" vertical="top"/>
    </xf>
    <xf numFmtId="170" fontId="4" fillId="27" borderId="23" xfId="0" applyNumberFormat="1" applyFont="1" applyFill="1" applyBorder="1" applyAlignment="1">
      <alignment vertical="top"/>
    </xf>
    <xf numFmtId="170" fontId="2" fillId="27" borderId="23" xfId="0" applyNumberFormat="1" applyFont="1" applyFill="1" applyBorder="1" applyAlignment="1">
      <alignment horizontal="right" vertical="top" wrapText="1"/>
    </xf>
    <xf numFmtId="170" fontId="2" fillId="27" borderId="23" xfId="0" applyNumberFormat="1" applyFont="1" applyFill="1" applyBorder="1" applyAlignment="1">
      <alignment horizontal="center" vertical="top" wrapText="1"/>
    </xf>
    <xf numFmtId="170" fontId="2" fillId="27" borderId="23" xfId="0" applyNumberFormat="1" applyFont="1" applyFill="1" applyBorder="1" applyAlignment="1">
      <alignment horizontal="right" vertical="top"/>
    </xf>
    <xf numFmtId="43" fontId="2" fillId="27" borderId="23" xfId="196" applyFont="1" applyFill="1" applyBorder="1" applyAlignment="1">
      <alignment horizontal="left" vertical="top"/>
    </xf>
    <xf numFmtId="175" fontId="2" fillId="27" borderId="23" xfId="0" applyNumberFormat="1" applyFont="1" applyFill="1" applyBorder="1" applyAlignment="1">
      <alignment vertical="top"/>
    </xf>
    <xf numFmtId="0" fontId="2" fillId="27" borderId="23" xfId="290" applyFont="1" applyFill="1" applyBorder="1" applyAlignment="1">
      <alignment vertical="top"/>
    </xf>
    <xf numFmtId="176" fontId="2" fillId="27" borderId="23" xfId="0" applyNumberFormat="1" applyFont="1" applyFill="1" applyBorder="1" applyAlignment="1">
      <alignment vertical="top"/>
    </xf>
    <xf numFmtId="0" fontId="4" fillId="34" borderId="23" xfId="0" applyNumberFormat="1" applyFont="1" applyFill="1" applyBorder="1" applyAlignment="1">
      <alignment horizontal="center" vertical="top"/>
    </xf>
    <xf numFmtId="0" fontId="2" fillId="34" borderId="23" xfId="0" applyNumberFormat="1" applyFont="1" applyFill="1" applyBorder="1" applyAlignment="1">
      <alignment vertical="top"/>
    </xf>
    <xf numFmtId="39" fontId="25" fillId="34" borderId="23" xfId="0" applyNumberFormat="1" applyFont="1" applyFill="1" applyBorder="1" applyAlignment="1" applyProtection="1">
      <alignment vertical="top"/>
      <protection locked="0"/>
    </xf>
    <xf numFmtId="171" fontId="2" fillId="34" borderId="23" xfId="160" applyNumberFormat="1" applyFont="1" applyFill="1" applyBorder="1" applyAlignment="1">
      <alignment vertical="top"/>
    </xf>
    <xf numFmtId="4" fontId="4" fillId="27" borderId="23" xfId="0" applyNumberFormat="1" applyFont="1" applyFill="1" applyBorder="1" applyAlignment="1">
      <alignment horizontal="right" vertical="top"/>
    </xf>
    <xf numFmtId="4" fontId="4" fillId="27" borderId="23" xfId="0" applyNumberFormat="1" applyFont="1" applyFill="1" applyBorder="1" applyAlignment="1">
      <alignment vertical="top"/>
    </xf>
    <xf numFmtId="4" fontId="2" fillId="27" borderId="23" xfId="0" applyNumberFormat="1" applyFont="1" applyFill="1" applyBorder="1" applyAlignment="1">
      <alignment horizontal="right" vertical="top" wrapText="1"/>
    </xf>
    <xf numFmtId="4" fontId="2" fillId="27" borderId="23" xfId="0" applyNumberFormat="1" applyFont="1" applyFill="1" applyBorder="1" applyAlignment="1">
      <alignment vertical="top" wrapText="1"/>
    </xf>
    <xf numFmtId="169" fontId="4" fillId="27" borderId="23" xfId="0" applyNumberFormat="1" applyFont="1" applyFill="1" applyBorder="1" applyAlignment="1">
      <alignment horizontal="center" vertical="top"/>
    </xf>
    <xf numFmtId="4" fontId="2" fillId="0" borderId="23" xfId="0" applyNumberFormat="1" applyFont="1" applyFill="1" applyBorder="1" applyAlignment="1">
      <alignment vertical="top"/>
    </xf>
    <xf numFmtId="174" fontId="2" fillId="27" borderId="23" xfId="0" applyNumberFormat="1" applyFont="1" applyFill="1" applyBorder="1" applyAlignment="1">
      <alignment horizontal="left" vertical="top" wrapText="1"/>
    </xf>
    <xf numFmtId="169" fontId="2" fillId="34" borderId="23" xfId="0" applyNumberFormat="1" applyFont="1" applyFill="1" applyBorder="1" applyAlignment="1">
      <alignment horizontal="center" vertical="top"/>
    </xf>
    <xf numFmtId="2" fontId="2" fillId="34" borderId="23" xfId="0" applyNumberFormat="1" applyFont="1" applyFill="1" applyBorder="1" applyAlignment="1">
      <alignment vertical="top"/>
    </xf>
    <xf numFmtId="170" fontId="2" fillId="27" borderId="23" xfId="0" applyNumberFormat="1" applyFont="1" applyFill="1" applyBorder="1" applyAlignment="1">
      <alignment vertical="top" wrapText="1"/>
    </xf>
    <xf numFmtId="2" fontId="4" fillId="27" borderId="23" xfId="0" applyNumberFormat="1" applyFont="1" applyFill="1" applyBorder="1" applyAlignment="1">
      <alignment vertical="top"/>
    </xf>
    <xf numFmtId="4" fontId="2" fillId="34" borderId="23" xfId="0" applyNumberFormat="1" applyFont="1" applyFill="1" applyBorder="1" applyAlignment="1">
      <alignment vertical="top"/>
    </xf>
    <xf numFmtId="39" fontId="2" fillId="27" borderId="23" xfId="0" applyFont="1" applyFill="1" applyBorder="1" applyAlignment="1">
      <alignment vertical="top"/>
    </xf>
    <xf numFmtId="39" fontId="4" fillId="27" borderId="23" xfId="0" applyFont="1" applyFill="1" applyBorder="1" applyAlignment="1" applyProtection="1">
      <alignment horizontal="center" vertical="top" wrapText="1"/>
    </xf>
    <xf numFmtId="39" fontId="4" fillId="27" borderId="23" xfId="0" applyFont="1" applyFill="1" applyBorder="1" applyAlignment="1">
      <alignment horizontal="right" vertical="top"/>
    </xf>
    <xf numFmtId="39" fontId="4" fillId="27" borderId="23" xfId="0" applyFont="1" applyFill="1" applyBorder="1" applyAlignment="1" applyProtection="1">
      <alignment vertical="top"/>
    </xf>
    <xf numFmtId="39" fontId="4" fillId="27" borderId="23" xfId="0" applyFont="1" applyFill="1" applyBorder="1" applyAlignment="1" applyProtection="1">
      <alignment horizontal="right" vertical="top"/>
    </xf>
    <xf numFmtId="169" fontId="2" fillId="0" borderId="23" xfId="0" applyNumberFormat="1" applyFont="1" applyFill="1" applyBorder="1" applyAlignment="1">
      <alignment horizontal="center" vertical="top"/>
    </xf>
    <xf numFmtId="0" fontId="4" fillId="0" borderId="23" xfId="0" applyNumberFormat="1" applyFont="1" applyFill="1" applyBorder="1" applyAlignment="1">
      <alignment horizontal="center" vertical="top"/>
    </xf>
    <xf numFmtId="2" fontId="2" fillId="0" borderId="23" xfId="0" applyNumberFormat="1" applyFont="1" applyFill="1" applyBorder="1" applyAlignment="1">
      <alignment vertical="top"/>
    </xf>
    <xf numFmtId="0" fontId="2" fillId="0" borderId="23" xfId="0" applyNumberFormat="1" applyFont="1" applyFill="1" applyBorder="1" applyAlignment="1">
      <alignment horizontal="center" vertical="top"/>
    </xf>
    <xf numFmtId="0" fontId="2" fillId="0" borderId="23" xfId="0" applyNumberFormat="1" applyFont="1" applyFill="1" applyBorder="1" applyAlignment="1">
      <alignment vertical="top"/>
    </xf>
    <xf numFmtId="39" fontId="25" fillId="0" borderId="23" xfId="0" applyNumberFormat="1" applyFont="1" applyFill="1" applyBorder="1" applyAlignment="1" applyProtection="1">
      <alignment vertical="top"/>
      <protection locked="0"/>
    </xf>
    <xf numFmtId="175" fontId="43" fillId="0" borderId="0" xfId="290" applyNumberFormat="1" applyFont="1" applyFill="1" applyBorder="1" applyAlignment="1">
      <alignment horizontal="right" vertical="top"/>
    </xf>
    <xf numFmtId="39" fontId="44" fillId="0" borderId="0" xfId="290" applyNumberFormat="1" applyFont="1" applyFill="1" applyBorder="1" applyAlignment="1">
      <alignment vertical="top"/>
    </xf>
    <xf numFmtId="0" fontId="43" fillId="0" borderId="0" xfId="290" applyFont="1" applyBorder="1" applyAlignment="1">
      <alignment vertical="top"/>
    </xf>
    <xf numFmtId="0" fontId="43" fillId="0" borderId="0" xfId="290" applyFont="1" applyAlignment="1">
      <alignment vertical="top"/>
    </xf>
    <xf numFmtId="171" fontId="2" fillId="0" borderId="23" xfId="160" applyNumberFormat="1" applyFont="1" applyFill="1" applyBorder="1" applyAlignment="1">
      <alignment vertical="top"/>
    </xf>
    <xf numFmtId="0" fontId="2" fillId="0" borderId="23" xfId="0" applyNumberFormat="1" applyFont="1" applyFill="1" applyBorder="1" applyAlignment="1">
      <alignment horizontal="justify" vertical="top" wrapText="1"/>
    </xf>
    <xf numFmtId="171" fontId="2" fillId="0" borderId="23" xfId="160" applyNumberFormat="1" applyFont="1" applyFill="1" applyBorder="1" applyAlignment="1">
      <alignment horizontal="center" vertical="top"/>
    </xf>
    <xf numFmtId="39" fontId="24" fillId="0" borderId="23" xfId="0" applyNumberFormat="1" applyFont="1" applyFill="1" applyBorder="1" applyAlignment="1" applyProtection="1">
      <alignment vertical="top"/>
      <protection locked="0"/>
    </xf>
    <xf numFmtId="0" fontId="27" fillId="0" borderId="0" xfId="290" applyFont="1" applyFill="1" applyAlignment="1">
      <alignment vertical="top" wrapText="1"/>
    </xf>
    <xf numFmtId="0" fontId="27" fillId="0" borderId="0" xfId="290" applyFont="1" applyFill="1" applyBorder="1" applyAlignment="1">
      <alignment vertical="top" wrapText="1"/>
    </xf>
    <xf numFmtId="0" fontId="2" fillId="0" borderId="0" xfId="290" applyFont="1" applyBorder="1" applyAlignment="1">
      <alignment vertical="top"/>
    </xf>
    <xf numFmtId="0" fontId="2" fillId="0" borderId="0" xfId="290" applyFont="1" applyAlignment="1">
      <alignment vertical="top"/>
    </xf>
    <xf numFmtId="0" fontId="43" fillId="0" borderId="0" xfId="290" applyFont="1" applyFill="1" applyBorder="1" applyAlignment="1">
      <alignment vertical="top"/>
    </xf>
    <xf numFmtId="0" fontId="43" fillId="0" borderId="0" xfId="290" applyFont="1" applyFill="1" applyAlignment="1">
      <alignment vertical="top"/>
    </xf>
    <xf numFmtId="39" fontId="44" fillId="27" borderId="0" xfId="290" applyNumberFormat="1" applyFont="1" applyFill="1" applyBorder="1" applyAlignment="1">
      <alignment vertical="top"/>
    </xf>
    <xf numFmtId="39" fontId="4" fillId="27" borderId="23" xfId="0" applyFont="1" applyFill="1" applyBorder="1" applyAlignment="1" applyProtection="1">
      <alignment horizontal="center" vertical="top"/>
    </xf>
    <xf numFmtId="0" fontId="2" fillId="27" borderId="0" xfId="290" applyFont="1" applyFill="1" applyAlignment="1">
      <alignment vertical="top"/>
    </xf>
    <xf numFmtId="0" fontId="2" fillId="0" borderId="0" xfId="290" applyFont="1" applyFill="1" applyBorder="1" applyAlignment="1">
      <alignment vertical="top"/>
    </xf>
    <xf numFmtId="0" fontId="2" fillId="0" borderId="0" xfId="290" applyFont="1" applyFill="1" applyAlignment="1">
      <alignment vertical="top"/>
    </xf>
    <xf numFmtId="0" fontId="45" fillId="27" borderId="0" xfId="290" applyFont="1" applyFill="1" applyBorder="1" applyAlignment="1">
      <alignment vertical="top"/>
    </xf>
    <xf numFmtId="0" fontId="45" fillId="27" borderId="0" xfId="290" applyFont="1" applyFill="1" applyAlignment="1">
      <alignment vertical="top"/>
    </xf>
    <xf numFmtId="170" fontId="2" fillId="27" borderId="23" xfId="175" applyNumberFormat="1" applyFont="1" applyFill="1" applyBorder="1" applyAlignment="1">
      <alignment vertical="top"/>
    </xf>
    <xf numFmtId="0" fontId="2" fillId="0" borderId="23" xfId="0" applyNumberFormat="1" applyFont="1" applyFill="1" applyBorder="1" applyAlignment="1">
      <alignment horizontal="left" vertical="top"/>
    </xf>
    <xf numFmtId="170" fontId="2" fillId="0" borderId="23" xfId="0" applyNumberFormat="1" applyFont="1" applyFill="1" applyBorder="1" applyAlignment="1">
      <alignment horizontal="right" vertical="top"/>
    </xf>
    <xf numFmtId="170" fontId="2" fillId="0" borderId="23" xfId="0" applyNumberFormat="1" applyFont="1" applyFill="1" applyBorder="1" applyAlignment="1">
      <alignment horizontal="center" vertical="top"/>
    </xf>
    <xf numFmtId="184" fontId="2" fillId="0" borderId="0" xfId="290" applyNumberFormat="1" applyFont="1" applyBorder="1" applyAlignment="1">
      <alignment vertical="top"/>
    </xf>
    <xf numFmtId="175" fontId="24" fillId="0" borderId="0" xfId="290" applyNumberFormat="1" applyFont="1" applyFill="1" applyBorder="1" applyAlignment="1">
      <alignment horizontal="right" vertical="top"/>
    </xf>
    <xf numFmtId="39" fontId="22" fillId="0" borderId="0" xfId="290" applyNumberFormat="1" applyFont="1" applyFill="1" applyBorder="1" applyAlignment="1">
      <alignment vertical="top"/>
    </xf>
    <xf numFmtId="43" fontId="2" fillId="27" borderId="23" xfId="160" applyFont="1" applyFill="1" applyBorder="1" applyAlignment="1">
      <alignment vertical="top"/>
    </xf>
    <xf numFmtId="39" fontId="25" fillId="27" borderId="23" xfId="0" applyNumberFormat="1" applyFont="1" applyFill="1" applyBorder="1" applyAlignment="1" applyProtection="1">
      <alignment vertical="top"/>
      <protection locked="0"/>
    </xf>
    <xf numFmtId="39" fontId="2" fillId="27" borderId="23" xfId="0" applyNumberFormat="1" applyFont="1" applyFill="1" applyBorder="1" applyAlignment="1" applyProtection="1">
      <alignment vertical="top"/>
      <protection locked="0"/>
    </xf>
    <xf numFmtId="39" fontId="4" fillId="34" borderId="23" xfId="0" applyNumberFormat="1" applyFont="1" applyFill="1" applyBorder="1" applyAlignment="1" applyProtection="1">
      <alignment vertical="top"/>
      <protection locked="0"/>
    </xf>
    <xf numFmtId="0" fontId="4" fillId="34" borderId="23" xfId="0" applyNumberFormat="1" applyFont="1" applyFill="1" applyBorder="1" applyAlignment="1">
      <alignment horizontal="right" vertical="top" wrapText="1"/>
    </xf>
    <xf numFmtId="0" fontId="4" fillId="27" borderId="23" xfId="0" applyNumberFormat="1" applyFont="1" applyFill="1" applyBorder="1" applyAlignment="1">
      <alignment horizontal="right" vertical="top" wrapText="1"/>
    </xf>
    <xf numFmtId="39" fontId="4" fillId="27" borderId="23" xfId="0" applyFont="1" applyFill="1" applyBorder="1" applyAlignment="1" applyProtection="1">
      <alignment horizontal="left" vertical="top" wrapText="1"/>
    </xf>
    <xf numFmtId="4" fontId="2" fillId="27" borderId="23" xfId="218" applyNumberFormat="1" applyFont="1" applyFill="1" applyBorder="1" applyAlignment="1">
      <alignment horizontal="center" vertical="top"/>
    </xf>
    <xf numFmtId="171" fontId="2" fillId="27" borderId="23" xfId="218" applyNumberFormat="1" applyFont="1" applyFill="1" applyBorder="1" applyAlignment="1">
      <alignment vertical="top"/>
    </xf>
    <xf numFmtId="4" fontId="2" fillId="27" borderId="23" xfId="218" applyNumberFormat="1" applyFont="1" applyFill="1" applyBorder="1" applyAlignment="1">
      <alignment vertical="top"/>
    </xf>
    <xf numFmtId="0" fontId="4" fillId="27" borderId="23" xfId="290" applyFont="1" applyFill="1" applyBorder="1" applyAlignment="1">
      <alignment vertical="top"/>
    </xf>
    <xf numFmtId="4" fontId="2" fillId="27" borderId="23" xfId="0" applyNumberFormat="1" applyFont="1" applyFill="1" applyBorder="1" applyAlignment="1">
      <alignment horizontal="left" vertical="top"/>
    </xf>
    <xf numFmtId="0" fontId="4" fillId="34" borderId="23" xfId="0" applyNumberFormat="1" applyFont="1" applyFill="1" applyBorder="1" applyAlignment="1">
      <alignment vertical="top" wrapText="1"/>
    </xf>
    <xf numFmtId="39" fontId="2" fillId="34" borderId="23" xfId="0" applyFont="1" applyFill="1" applyBorder="1" applyAlignment="1">
      <alignment vertical="top" wrapText="1"/>
    </xf>
    <xf numFmtId="39" fontId="2" fillId="27" borderId="23" xfId="0" applyFont="1" applyFill="1" applyBorder="1" applyAlignment="1">
      <alignment vertical="top" wrapText="1"/>
    </xf>
    <xf numFmtId="39" fontId="45" fillId="34" borderId="23" xfId="0" applyFont="1" applyFill="1" applyBorder="1" applyAlignment="1" applyProtection="1">
      <alignment horizontal="left" vertical="top" wrapText="1"/>
    </xf>
    <xf numFmtId="39" fontId="25" fillId="35" borderId="23" xfId="0" applyNumberFormat="1" applyFont="1" applyFill="1" applyBorder="1" applyAlignment="1" applyProtection="1">
      <alignment vertical="top"/>
      <protection locked="0"/>
    </xf>
    <xf numFmtId="39" fontId="4" fillId="35" borderId="23" xfId="0" applyFont="1" applyFill="1" applyBorder="1" applyAlignment="1" applyProtection="1">
      <alignment horizontal="center" vertical="top" wrapText="1"/>
    </xf>
    <xf numFmtId="0" fontId="4" fillId="35" borderId="23" xfId="0" applyNumberFormat="1" applyFont="1" applyFill="1" applyBorder="1" applyAlignment="1">
      <alignment horizontal="left" vertical="top"/>
    </xf>
    <xf numFmtId="171" fontId="2" fillId="35" borderId="23" xfId="160" applyNumberFormat="1" applyFont="1" applyFill="1" applyBorder="1" applyAlignment="1">
      <alignment vertical="top"/>
    </xf>
    <xf numFmtId="39" fontId="24" fillId="35" borderId="23" xfId="0" applyNumberFormat="1" applyFont="1" applyFill="1" applyBorder="1" applyAlignment="1" applyProtection="1">
      <alignment vertical="top"/>
      <protection locked="0"/>
    </xf>
    <xf numFmtId="4" fontId="24" fillId="35" borderId="23" xfId="0" applyNumberFormat="1" applyFont="1" applyFill="1" applyBorder="1" applyAlignment="1" applyProtection="1">
      <alignment vertical="top"/>
      <protection locked="0"/>
    </xf>
    <xf numFmtId="2" fontId="2" fillId="35" borderId="23" xfId="160" applyNumberFormat="1" applyFont="1" applyFill="1" applyBorder="1" applyAlignment="1">
      <alignment vertical="top"/>
    </xf>
    <xf numFmtId="0" fontId="4" fillId="35" borderId="23" xfId="0" applyNumberFormat="1" applyFont="1" applyFill="1" applyBorder="1" applyAlignment="1">
      <alignment vertical="top"/>
    </xf>
    <xf numFmtId="2" fontId="2" fillId="35" borderId="23" xfId="160" applyNumberFormat="1" applyFont="1" applyFill="1" applyBorder="1" applyAlignment="1">
      <alignment horizontal="center" vertical="top"/>
    </xf>
    <xf numFmtId="2" fontId="2" fillId="34" borderId="23" xfId="160" applyNumberFormat="1" applyFont="1" applyFill="1" applyBorder="1" applyAlignment="1">
      <alignment horizontal="right" vertical="top"/>
    </xf>
    <xf numFmtId="171" fontId="2" fillId="34" borderId="23" xfId="160" applyNumberFormat="1" applyFont="1" applyFill="1" applyBorder="1" applyAlignment="1">
      <alignment horizontal="right" vertical="top"/>
    </xf>
    <xf numFmtId="4" fontId="25" fillId="34" borderId="23" xfId="0" applyNumberFormat="1" applyFont="1" applyFill="1" applyBorder="1" applyAlignment="1" applyProtection="1">
      <alignment vertical="top"/>
      <protection locked="0"/>
    </xf>
    <xf numFmtId="2" fontId="2" fillId="35" borderId="23" xfId="160" applyNumberFormat="1" applyFont="1" applyFill="1" applyBorder="1" applyAlignment="1">
      <alignment horizontal="right" vertical="top"/>
    </xf>
    <xf numFmtId="171" fontId="2" fillId="35" borderId="23" xfId="160" applyNumberFormat="1" applyFont="1" applyFill="1" applyBorder="1" applyAlignment="1">
      <alignment horizontal="right" vertical="top"/>
    </xf>
    <xf numFmtId="4" fontId="25" fillId="35" borderId="23" xfId="0" applyNumberFormat="1" applyFont="1" applyFill="1" applyBorder="1" applyAlignment="1" applyProtection="1">
      <alignment vertical="top"/>
      <protection locked="0"/>
    </xf>
    <xf numFmtId="170" fontId="2" fillId="35" borderId="23" xfId="0" applyNumberFormat="1" applyFont="1" applyFill="1" applyBorder="1" applyAlignment="1">
      <alignment horizontal="center" vertical="top"/>
    </xf>
    <xf numFmtId="170" fontId="2" fillId="35" borderId="23" xfId="0" applyNumberFormat="1" applyFont="1" applyFill="1" applyBorder="1" applyAlignment="1">
      <alignment vertical="top"/>
    </xf>
    <xf numFmtId="4" fontId="2" fillId="35" borderId="23" xfId="160" applyNumberFormat="1" applyFont="1" applyFill="1" applyBorder="1" applyAlignment="1">
      <alignment vertical="top"/>
    </xf>
    <xf numFmtId="0" fontId="2" fillId="35" borderId="23" xfId="0" quotePrefix="1" applyNumberFormat="1" applyFont="1" applyFill="1" applyBorder="1" applyAlignment="1">
      <alignment horizontal="left" vertical="top"/>
    </xf>
    <xf numFmtId="4" fontId="43" fillId="35" borderId="23" xfId="290" applyNumberFormat="1" applyFont="1" applyFill="1" applyBorder="1" applyAlignment="1">
      <alignment horizontal="right" vertical="top"/>
    </xf>
    <xf numFmtId="4" fontId="43" fillId="35" borderId="23" xfId="290" applyNumberFormat="1" applyFont="1" applyFill="1" applyBorder="1" applyAlignment="1">
      <alignment horizontal="center" vertical="top"/>
    </xf>
    <xf numFmtId="4" fontId="43" fillId="35" borderId="23" xfId="290" applyNumberFormat="1" applyFont="1" applyFill="1" applyBorder="1" applyAlignment="1">
      <alignment vertical="top"/>
    </xf>
    <xf numFmtId="175" fontId="43" fillId="35" borderId="23" xfId="290" applyNumberFormat="1" applyFont="1" applyFill="1" applyBorder="1" applyAlignment="1">
      <alignment horizontal="right" vertical="top" wrapText="1"/>
    </xf>
    <xf numFmtId="4" fontId="2" fillId="35" borderId="23" xfId="0" applyNumberFormat="1" applyFont="1" applyFill="1" applyBorder="1" applyAlignment="1" applyProtection="1">
      <alignment vertical="top"/>
      <protection locked="0"/>
    </xf>
    <xf numFmtId="169" fontId="4" fillId="35" borderId="23" xfId="0" applyNumberFormat="1" applyFont="1" applyFill="1" applyBorder="1" applyAlignment="1">
      <alignment horizontal="left" vertical="top"/>
    </xf>
    <xf numFmtId="43" fontId="2" fillId="35" borderId="23" xfId="196" applyFont="1" applyFill="1" applyBorder="1" applyAlignment="1">
      <alignment vertical="top"/>
    </xf>
    <xf numFmtId="4" fontId="4" fillId="34" borderId="23" xfId="0" applyNumberFormat="1" applyFont="1" applyFill="1" applyBorder="1" applyAlignment="1" applyProtection="1">
      <alignment vertical="top"/>
      <protection locked="0"/>
    </xf>
    <xf numFmtId="0" fontId="2" fillId="35" borderId="23" xfId="290" applyFont="1" applyFill="1" applyBorder="1" applyAlignment="1">
      <alignment vertical="top"/>
    </xf>
    <xf numFmtId="4" fontId="2" fillId="35" borderId="23" xfId="290" applyNumberFormat="1" applyFont="1" applyFill="1" applyBorder="1" applyAlignment="1">
      <alignment horizontal="right" vertical="top"/>
    </xf>
    <xf numFmtId="4" fontId="2" fillId="35" borderId="23" xfId="290" applyNumberFormat="1" applyFont="1" applyFill="1" applyBorder="1" applyAlignment="1">
      <alignment horizontal="center" vertical="top"/>
    </xf>
    <xf numFmtId="175" fontId="26" fillId="35" borderId="23" xfId="290" applyNumberFormat="1" applyFont="1" applyFill="1" applyBorder="1" applyAlignment="1">
      <alignment horizontal="right" vertical="top" wrapText="1"/>
    </xf>
    <xf numFmtId="0" fontId="2" fillId="35" borderId="23" xfId="0" applyNumberFormat="1" applyFont="1" applyFill="1" applyBorder="1" applyAlignment="1" applyProtection="1">
      <alignment horizontal="center" vertical="top"/>
      <protection locked="0"/>
    </xf>
    <xf numFmtId="0" fontId="4" fillId="35" borderId="23" xfId="0" applyNumberFormat="1" applyFont="1" applyFill="1" applyBorder="1" applyAlignment="1" applyProtection="1">
      <alignment horizontal="center" vertical="top"/>
    </xf>
    <xf numFmtId="0" fontId="2" fillId="35" borderId="23" xfId="0" applyNumberFormat="1" applyFont="1" applyFill="1" applyBorder="1" applyAlignment="1" applyProtection="1">
      <alignment vertical="top"/>
      <protection locked="0"/>
    </xf>
    <xf numFmtId="43" fontId="2" fillId="35" borderId="23" xfId="196" applyFont="1" applyFill="1" applyBorder="1" applyAlignment="1">
      <alignment horizontal="left" vertical="top"/>
    </xf>
    <xf numFmtId="1" fontId="2" fillId="35" borderId="23" xfId="0" applyNumberFormat="1" applyFont="1" applyFill="1" applyBorder="1" applyAlignment="1">
      <alignment horizontal="center" vertical="top"/>
    </xf>
    <xf numFmtId="172" fontId="4" fillId="35" borderId="23" xfId="0" applyNumberFormat="1" applyFont="1" applyFill="1" applyBorder="1" applyAlignment="1">
      <alignment horizontal="center" vertical="top"/>
    </xf>
    <xf numFmtId="170" fontId="4" fillId="35" borderId="23" xfId="0" applyNumberFormat="1" applyFont="1" applyFill="1" applyBorder="1" applyAlignment="1">
      <alignment horizontal="left" vertical="top"/>
    </xf>
    <xf numFmtId="173" fontId="2" fillId="35" borderId="23" xfId="0" applyNumberFormat="1" applyFont="1" applyFill="1" applyBorder="1" applyAlignment="1">
      <alignment horizontal="center" vertical="top"/>
    </xf>
    <xf numFmtId="176" fontId="2" fillId="35" borderId="23" xfId="0" applyNumberFormat="1" applyFont="1" applyFill="1" applyBorder="1" applyAlignment="1">
      <alignment vertical="top"/>
    </xf>
    <xf numFmtId="170" fontId="2" fillId="35" borderId="23" xfId="0" applyNumberFormat="1" applyFont="1" applyFill="1" applyBorder="1" applyAlignment="1">
      <alignment horizontal="left" vertical="top"/>
    </xf>
    <xf numFmtId="170" fontId="4" fillId="35" borderId="23" xfId="0" applyNumberFormat="1" applyFont="1" applyFill="1" applyBorder="1" applyAlignment="1">
      <alignment horizontal="right" vertical="top"/>
    </xf>
    <xf numFmtId="170" fontId="4" fillId="35" borderId="23" xfId="0" applyNumberFormat="1" applyFont="1" applyFill="1" applyBorder="1" applyAlignment="1">
      <alignment horizontal="center" vertical="top"/>
    </xf>
    <xf numFmtId="170" fontId="4" fillId="35" borderId="23" xfId="0" applyNumberFormat="1" applyFont="1" applyFill="1" applyBorder="1" applyAlignment="1">
      <alignment vertical="top"/>
    </xf>
    <xf numFmtId="174" fontId="2" fillId="35" borderId="23" xfId="0" applyNumberFormat="1" applyFont="1" applyFill="1" applyBorder="1" applyAlignment="1">
      <alignment horizontal="center" vertical="top"/>
    </xf>
    <xf numFmtId="175" fontId="2" fillId="35" borderId="23" xfId="0" applyNumberFormat="1" applyFont="1" applyFill="1" applyBorder="1" applyAlignment="1">
      <alignment vertical="top"/>
    </xf>
    <xf numFmtId="2" fontId="4" fillId="35" borderId="23" xfId="0" applyNumberFormat="1" applyFont="1" applyFill="1" applyBorder="1" applyAlignment="1">
      <alignment horizontal="right" vertical="top"/>
    </xf>
    <xf numFmtId="4" fontId="4" fillId="35" borderId="23" xfId="0" applyNumberFormat="1" applyFont="1" applyFill="1" applyBorder="1" applyAlignment="1">
      <alignment horizontal="right" vertical="top"/>
    </xf>
    <xf numFmtId="4" fontId="4" fillId="35" borderId="23" xfId="0" applyNumberFormat="1" applyFont="1" applyFill="1" applyBorder="1" applyAlignment="1">
      <alignment vertical="top"/>
    </xf>
    <xf numFmtId="4" fontId="2" fillId="35" borderId="23" xfId="0" applyNumberFormat="1" applyFont="1" applyFill="1" applyBorder="1" applyAlignment="1">
      <alignment horizontal="right" vertical="top"/>
    </xf>
    <xf numFmtId="169" fontId="4" fillId="35" borderId="23" xfId="0" applyNumberFormat="1" applyFont="1" applyFill="1" applyBorder="1" applyAlignment="1">
      <alignment horizontal="center" vertical="top"/>
    </xf>
    <xf numFmtId="0" fontId="2" fillId="27" borderId="0" xfId="290" applyFont="1" applyFill="1" applyBorder="1" applyAlignment="1">
      <alignment horizontal="center" vertical="top" wrapText="1"/>
    </xf>
    <xf numFmtId="0" fontId="41" fillId="27" borderId="23" xfId="0" applyNumberFormat="1" applyFont="1" applyFill="1" applyBorder="1" applyAlignment="1">
      <alignment vertical="top"/>
    </xf>
    <xf numFmtId="171" fontId="41" fillId="27" borderId="23" xfId="160" applyNumberFormat="1" applyFont="1" applyFill="1" applyBorder="1" applyAlignment="1">
      <alignment vertical="top"/>
    </xf>
    <xf numFmtId="4" fontId="41" fillId="27" borderId="23" xfId="0" applyNumberFormat="1" applyFont="1" applyFill="1" applyBorder="1" applyAlignment="1" applyProtection="1">
      <alignment vertical="top"/>
      <protection locked="0"/>
    </xf>
    <xf numFmtId="171" fontId="41" fillId="34" borderId="23" xfId="160" applyNumberFormat="1" applyFont="1" applyFill="1" applyBorder="1" applyAlignment="1">
      <alignment vertical="top"/>
    </xf>
    <xf numFmtId="0" fontId="41" fillId="35" borderId="23" xfId="0" applyNumberFormat="1" applyFont="1" applyFill="1" applyBorder="1" applyAlignment="1">
      <alignment vertical="top"/>
    </xf>
    <xf numFmtId="171" fontId="41" fillId="35" borderId="23" xfId="160" applyNumberFormat="1" applyFont="1" applyFill="1" applyBorder="1" applyAlignment="1">
      <alignment vertical="top"/>
    </xf>
    <xf numFmtId="39" fontId="41" fillId="35" borderId="23" xfId="0" applyNumberFormat="1" applyFont="1" applyFill="1" applyBorder="1" applyAlignment="1" applyProtection="1">
      <alignment vertical="top"/>
      <protection locked="0"/>
    </xf>
    <xf numFmtId="4" fontId="2" fillId="35" borderId="23" xfId="189" applyNumberFormat="1" applyFont="1" applyFill="1" applyBorder="1" applyAlignment="1">
      <alignment horizontal="right" vertical="top" wrapText="1"/>
    </xf>
    <xf numFmtId="4" fontId="2" fillId="35" borderId="23" xfId="297" applyNumberFormat="1" applyFont="1" applyFill="1" applyBorder="1" applyAlignment="1">
      <alignment horizontal="right" vertical="top"/>
    </xf>
    <xf numFmtId="2" fontId="48" fillId="35" borderId="23" xfId="0" applyNumberFormat="1" applyFont="1" applyFill="1" applyBorder="1" applyAlignment="1">
      <alignment horizontal="center" vertical="top" wrapText="1"/>
    </xf>
    <xf numFmtId="39" fontId="48" fillId="35" borderId="23" xfId="0" applyFont="1" applyFill="1" applyBorder="1" applyAlignment="1">
      <alignment horizontal="center" vertical="top" wrapText="1"/>
    </xf>
    <xf numFmtId="39" fontId="24" fillId="35" borderId="23" xfId="0" applyNumberFormat="1" applyFont="1" applyFill="1" applyBorder="1" applyAlignment="1" applyProtection="1">
      <alignment vertical="top" wrapText="1"/>
      <protection locked="0"/>
    </xf>
    <xf numFmtId="39" fontId="2" fillId="35" borderId="23" xfId="0" applyFont="1" applyFill="1" applyBorder="1" applyAlignment="1">
      <alignment vertical="top"/>
    </xf>
    <xf numFmtId="39" fontId="4" fillId="35" borderId="23" xfId="0" applyFont="1" applyFill="1" applyBorder="1" applyAlignment="1">
      <alignment vertical="top"/>
    </xf>
    <xf numFmtId="208" fontId="4" fillId="35" borderId="23" xfId="0" applyNumberFormat="1" applyFont="1" applyFill="1" applyBorder="1" applyAlignment="1">
      <alignment vertical="top"/>
    </xf>
    <xf numFmtId="39" fontId="2" fillId="35" borderId="23" xfId="0" applyFont="1" applyFill="1" applyBorder="1" applyAlignment="1">
      <alignment horizontal="center" vertical="top"/>
    </xf>
    <xf numFmtId="39" fontId="2" fillId="35" borderId="23" xfId="0" applyFont="1" applyFill="1" applyBorder="1" applyAlignment="1">
      <alignment horizontal="left" vertical="top" wrapText="1"/>
    </xf>
    <xf numFmtId="39" fontId="2" fillId="35" borderId="23" xfId="0" applyFont="1" applyFill="1" applyBorder="1" applyAlignment="1">
      <alignment horizontal="right" vertical="top"/>
    </xf>
    <xf numFmtId="39" fontId="24" fillId="35" borderId="23" xfId="0" applyNumberFormat="1" applyFont="1" applyFill="1" applyBorder="1" applyAlignment="1" applyProtection="1">
      <alignment horizontal="right" vertical="top" wrapText="1"/>
      <protection locked="0"/>
    </xf>
    <xf numFmtId="39" fontId="2" fillId="35" borderId="23" xfId="0" applyNumberFormat="1" applyFont="1" applyFill="1" applyBorder="1" applyAlignment="1" applyProtection="1">
      <alignment vertical="top"/>
      <protection locked="0"/>
    </xf>
    <xf numFmtId="2" fontId="48" fillId="35" borderId="23" xfId="0" applyNumberFormat="1" applyFont="1" applyFill="1" applyBorder="1" applyAlignment="1">
      <alignment horizontal="center" vertical="top"/>
    </xf>
    <xf numFmtId="0" fontId="48" fillId="35" borderId="23" xfId="0" applyNumberFormat="1" applyFont="1" applyFill="1" applyBorder="1" applyAlignment="1">
      <alignment vertical="top"/>
    </xf>
    <xf numFmtId="171" fontId="49" fillId="35" borderId="23" xfId="160" applyNumberFormat="1" applyFont="1" applyFill="1" applyBorder="1" applyAlignment="1">
      <alignment vertical="top"/>
    </xf>
    <xf numFmtId="171" fontId="49" fillId="35" borderId="23" xfId="160" applyNumberFormat="1" applyFont="1" applyFill="1" applyBorder="1" applyAlignment="1">
      <alignment horizontal="center" vertical="top"/>
    </xf>
    <xf numFmtId="39" fontId="49" fillId="35" borderId="23" xfId="0" applyNumberFormat="1" applyFont="1" applyFill="1" applyBorder="1" applyAlignment="1" applyProtection="1">
      <alignment vertical="top"/>
      <protection locked="0"/>
    </xf>
    <xf numFmtId="0" fontId="50" fillId="35" borderId="23" xfId="296" applyFont="1" applyFill="1" applyBorder="1" applyAlignment="1">
      <alignment horizontal="left" vertical="top" wrapText="1"/>
    </xf>
    <xf numFmtId="170" fontId="49" fillId="35" borderId="23" xfId="296" applyNumberFormat="1" applyFont="1" applyFill="1" applyBorder="1" applyAlignment="1">
      <alignment vertical="top"/>
    </xf>
    <xf numFmtId="170" fontId="49" fillId="35" borderId="23" xfId="296" applyNumberFormat="1" applyFont="1" applyFill="1" applyBorder="1" applyAlignment="1">
      <alignment horizontal="center" vertical="top"/>
    </xf>
    <xf numFmtId="4" fontId="51" fillId="35" borderId="23" xfId="296" applyNumberFormat="1" applyFont="1" applyFill="1" applyBorder="1" applyAlignment="1">
      <alignment vertical="top"/>
    </xf>
    <xf numFmtId="39" fontId="48" fillId="35" borderId="23" xfId="0" applyFont="1" applyFill="1" applyBorder="1" applyAlignment="1">
      <alignment horizontal="center" vertical="top"/>
    </xf>
    <xf numFmtId="39" fontId="48" fillId="35" borderId="23" xfId="0" applyNumberFormat="1" applyFont="1" applyFill="1" applyBorder="1" applyAlignment="1" applyProtection="1">
      <alignment vertical="top"/>
      <protection locked="0"/>
    </xf>
    <xf numFmtId="0" fontId="48" fillId="35" borderId="23" xfId="296" applyFont="1" applyFill="1" applyBorder="1" applyAlignment="1">
      <alignment horizontal="left" vertical="top"/>
    </xf>
    <xf numFmtId="170" fontId="48" fillId="35" borderId="23" xfId="296" applyNumberFormat="1" applyFont="1" applyFill="1" applyBorder="1" applyAlignment="1">
      <alignment vertical="top"/>
    </xf>
    <xf numFmtId="0" fontId="48" fillId="35" borderId="23" xfId="0" applyNumberFormat="1" applyFont="1" applyFill="1" applyBorder="1" applyAlignment="1">
      <alignment horizontal="center" vertical="top"/>
    </xf>
    <xf numFmtId="169" fontId="2" fillId="34" borderId="23" xfId="296" applyNumberFormat="1" applyFont="1" applyFill="1" applyBorder="1" applyAlignment="1">
      <alignment horizontal="right" vertical="top"/>
    </xf>
    <xf numFmtId="170" fontId="2" fillId="34" borderId="23" xfId="296" applyNumberFormat="1" applyFont="1" applyFill="1" applyBorder="1" applyAlignment="1">
      <alignment vertical="top"/>
    </xf>
    <xf numFmtId="170" fontId="2" fillId="34" borderId="23" xfId="296" applyNumberFormat="1" applyFont="1" applyFill="1" applyBorder="1" applyAlignment="1">
      <alignment horizontal="center" vertical="top"/>
    </xf>
    <xf numFmtId="0" fontId="50" fillId="35" borderId="23" xfId="0" applyNumberFormat="1" applyFont="1" applyFill="1" applyBorder="1" applyAlignment="1">
      <alignment horizontal="center" vertical="top"/>
    </xf>
    <xf numFmtId="0" fontId="50" fillId="35" borderId="23" xfId="0" applyNumberFormat="1" applyFont="1" applyFill="1" applyBorder="1" applyAlignment="1">
      <alignment horizontal="left" vertical="top"/>
    </xf>
    <xf numFmtId="4" fontId="50" fillId="35" borderId="23" xfId="0" applyNumberFormat="1" applyFont="1" applyFill="1" applyBorder="1" applyAlignment="1">
      <alignment horizontal="right" vertical="top"/>
    </xf>
    <xf numFmtId="4" fontId="50" fillId="35" borderId="23" xfId="0" applyNumberFormat="1" applyFont="1" applyFill="1" applyBorder="1" applyAlignment="1">
      <alignment vertical="top"/>
    </xf>
    <xf numFmtId="0" fontId="50" fillId="35" borderId="23" xfId="296" applyFont="1" applyFill="1" applyBorder="1" applyAlignment="1">
      <alignment horizontal="left" vertical="top"/>
    </xf>
    <xf numFmtId="170" fontId="48" fillId="35" borderId="23" xfId="296" applyNumberFormat="1" applyFont="1" applyFill="1" applyBorder="1" applyAlignment="1">
      <alignment horizontal="center" vertical="top"/>
    </xf>
    <xf numFmtId="4" fontId="50" fillId="35" borderId="23" xfId="296" applyNumberFormat="1" applyFont="1" applyFill="1" applyBorder="1" applyAlignment="1">
      <alignment vertical="top"/>
    </xf>
    <xf numFmtId="0" fontId="48" fillId="35" borderId="23" xfId="296" applyFont="1" applyFill="1" applyBorder="1" applyAlignment="1">
      <alignment horizontal="left" vertical="top" wrapText="1"/>
    </xf>
    <xf numFmtId="1" fontId="48" fillId="35" borderId="23" xfId="296" applyNumberFormat="1" applyFont="1" applyFill="1" applyBorder="1" applyAlignment="1">
      <alignment horizontal="right" vertical="top" wrapText="1"/>
    </xf>
    <xf numFmtId="170" fontId="48" fillId="35" borderId="23" xfId="296" applyNumberFormat="1" applyFont="1" applyFill="1" applyBorder="1" applyAlignment="1">
      <alignment vertical="top" wrapText="1"/>
    </xf>
    <xf numFmtId="170" fontId="48" fillId="35" borderId="23" xfId="296" applyNumberFormat="1" applyFont="1" applyFill="1" applyBorder="1" applyAlignment="1">
      <alignment horizontal="center" vertical="top" wrapText="1"/>
    </xf>
    <xf numFmtId="39" fontId="48" fillId="35" borderId="23" xfId="0" applyNumberFormat="1" applyFont="1" applyFill="1" applyBorder="1" applyAlignment="1" applyProtection="1">
      <alignment vertical="top" wrapText="1"/>
      <protection locked="0"/>
    </xf>
    <xf numFmtId="171" fontId="2" fillId="35" borderId="23" xfId="160" applyNumberFormat="1" applyFont="1" applyFill="1" applyBorder="1" applyAlignment="1">
      <alignment horizontal="center" vertical="top"/>
    </xf>
    <xf numFmtId="170" fontId="2" fillId="35" borderId="23" xfId="296" applyNumberFormat="1" applyFill="1" applyBorder="1" applyAlignment="1">
      <alignment vertical="top"/>
    </xf>
    <xf numFmtId="170" fontId="2" fillId="35" borderId="23" xfId="296" applyNumberFormat="1" applyFill="1" applyBorder="1" applyAlignment="1">
      <alignment horizontal="center" vertical="top"/>
    </xf>
    <xf numFmtId="39" fontId="2" fillId="35" borderId="23" xfId="0" applyFont="1" applyFill="1" applyBorder="1" applyAlignment="1" applyProtection="1">
      <alignment vertical="top"/>
      <protection locked="0"/>
    </xf>
    <xf numFmtId="0" fontId="2" fillId="35" borderId="23" xfId="0" quotePrefix="1" applyNumberFormat="1" applyFont="1" applyFill="1" applyBorder="1" applyAlignment="1">
      <alignment horizontal="center" vertical="top"/>
    </xf>
    <xf numFmtId="170" fontId="2" fillId="35" borderId="23" xfId="296" applyNumberFormat="1" applyFont="1" applyFill="1" applyBorder="1" applyAlignment="1">
      <alignment vertical="top"/>
    </xf>
    <xf numFmtId="170" fontId="2" fillId="35" borderId="23" xfId="296" applyNumberFormat="1" applyFont="1" applyFill="1" applyBorder="1" applyAlignment="1">
      <alignment horizontal="center" vertical="top"/>
    </xf>
    <xf numFmtId="39" fontId="4" fillId="35" borderId="23" xfId="0" applyNumberFormat="1" applyFont="1" applyFill="1" applyBorder="1" applyAlignment="1" applyProtection="1">
      <alignment vertical="top"/>
      <protection locked="0"/>
    </xf>
    <xf numFmtId="169" fontId="50" fillId="35" borderId="23" xfId="296" applyNumberFormat="1" applyFont="1" applyFill="1" applyBorder="1" applyAlignment="1">
      <alignment horizontal="right" vertical="top"/>
    </xf>
    <xf numFmtId="169" fontId="48" fillId="35" borderId="23" xfId="296" applyNumberFormat="1" applyFont="1" applyFill="1" applyBorder="1" applyAlignment="1">
      <alignment horizontal="right" vertical="top" wrapText="1"/>
    </xf>
    <xf numFmtId="39" fontId="47" fillId="35" borderId="23" xfId="0" applyFont="1" applyFill="1" applyBorder="1" applyAlignment="1">
      <alignment vertical="top"/>
    </xf>
    <xf numFmtId="4" fontId="48" fillId="35" borderId="23" xfId="0" applyNumberFormat="1" applyFont="1" applyFill="1" applyBorder="1" applyAlignment="1">
      <alignment vertical="top" wrapText="1"/>
    </xf>
    <xf numFmtId="4" fontId="48" fillId="35" borderId="23" xfId="0" applyNumberFormat="1" applyFont="1" applyFill="1" applyBorder="1" applyAlignment="1">
      <alignment horizontal="center" vertical="top" wrapText="1"/>
    </xf>
    <xf numFmtId="43" fontId="48" fillId="35" borderId="23" xfId="160" applyFont="1" applyFill="1" applyBorder="1" applyAlignment="1">
      <alignment vertical="top" wrapText="1"/>
    </xf>
    <xf numFmtId="170" fontId="48" fillId="35" borderId="23" xfId="296" applyNumberFormat="1" applyFont="1" applyFill="1" applyBorder="1" applyAlignment="1">
      <alignment horizontal="right" vertical="top"/>
    </xf>
    <xf numFmtId="39" fontId="48" fillId="35" borderId="23" xfId="0" applyNumberFormat="1" applyFont="1" applyFill="1" applyBorder="1" applyAlignment="1" applyProtection="1">
      <alignment horizontal="right" vertical="top"/>
      <protection locked="0"/>
    </xf>
    <xf numFmtId="1" fontId="50" fillId="35" borderId="23" xfId="296" applyNumberFormat="1" applyFont="1" applyFill="1" applyBorder="1" applyAlignment="1">
      <alignment horizontal="center" vertical="top"/>
    </xf>
    <xf numFmtId="1" fontId="2" fillId="35" borderId="23" xfId="296" applyNumberFormat="1" applyFont="1" applyFill="1" applyBorder="1" applyAlignment="1">
      <alignment horizontal="right" vertical="top" wrapText="1"/>
    </xf>
    <xf numFmtId="170" fontId="2" fillId="35" borderId="23" xfId="296" applyNumberFormat="1" applyFont="1" applyFill="1" applyBorder="1" applyAlignment="1">
      <alignment vertical="top" wrapText="1"/>
    </xf>
    <xf numFmtId="170" fontId="2" fillId="35" borderId="23" xfId="296" applyNumberFormat="1" applyFont="1" applyFill="1" applyBorder="1" applyAlignment="1">
      <alignment horizontal="center" vertical="top" wrapText="1"/>
    </xf>
    <xf numFmtId="39" fontId="2" fillId="35" borderId="23" xfId="0" applyNumberFormat="1" applyFont="1" applyFill="1" applyBorder="1" applyAlignment="1" applyProtection="1">
      <alignment vertical="top" wrapText="1"/>
      <protection locked="0"/>
    </xf>
    <xf numFmtId="1" fontId="4" fillId="35" borderId="23" xfId="296" applyNumberFormat="1" applyFont="1" applyFill="1" applyBorder="1" applyAlignment="1">
      <alignment horizontal="right" vertical="top" wrapText="1"/>
    </xf>
    <xf numFmtId="39" fontId="48" fillId="35" borderId="23" xfId="0" applyFont="1" applyFill="1" applyBorder="1" applyAlignment="1">
      <alignment horizontal="left" vertical="top"/>
    </xf>
    <xf numFmtId="43" fontId="48" fillId="35" borderId="23" xfId="160" applyFont="1" applyFill="1" applyBorder="1" applyAlignment="1">
      <alignment vertical="top"/>
    </xf>
    <xf numFmtId="170" fontId="48" fillId="35" borderId="23" xfId="0" applyNumberFormat="1" applyFont="1" applyFill="1" applyBorder="1" applyAlignment="1">
      <alignment horizontal="right" vertical="top"/>
    </xf>
    <xf numFmtId="4" fontId="48" fillId="35" borderId="23" xfId="0" applyNumberFormat="1" applyFont="1" applyFill="1" applyBorder="1" applyAlignment="1">
      <alignment horizontal="left" vertical="top" wrapText="1"/>
    </xf>
    <xf numFmtId="4" fontId="48" fillId="35" borderId="23" xfId="0" applyNumberFormat="1" applyFont="1" applyFill="1" applyBorder="1" applyAlignment="1">
      <alignment horizontal="right" vertical="top" wrapText="1"/>
    </xf>
    <xf numFmtId="4" fontId="48" fillId="35" borderId="23" xfId="0" applyNumberFormat="1" applyFont="1" applyFill="1" applyBorder="1" applyAlignment="1">
      <alignment horizontal="right" vertical="top"/>
    </xf>
    <xf numFmtId="4" fontId="48" fillId="35" borderId="23" xfId="198" applyNumberFormat="1" applyFont="1" applyFill="1" applyBorder="1" applyAlignment="1">
      <alignment horizontal="right" vertical="top"/>
    </xf>
    <xf numFmtId="169" fontId="48" fillId="35" borderId="23" xfId="296" applyNumberFormat="1" applyFont="1" applyFill="1" applyBorder="1" applyAlignment="1">
      <alignment vertical="top" wrapText="1"/>
    </xf>
    <xf numFmtId="170" fontId="48" fillId="35" borderId="23" xfId="0" applyNumberFormat="1" applyFont="1" applyFill="1" applyBorder="1" applyAlignment="1">
      <alignment horizontal="center" vertical="top" wrapText="1"/>
    </xf>
    <xf numFmtId="4" fontId="2" fillId="35" borderId="23" xfId="0" applyNumberFormat="1" applyFont="1" applyFill="1" applyBorder="1" applyAlignment="1">
      <alignment horizontal="left" vertical="top"/>
    </xf>
    <xf numFmtId="4" fontId="2" fillId="35" borderId="23" xfId="218" applyNumberFormat="1" applyFont="1" applyFill="1" applyBorder="1" applyAlignment="1">
      <alignment horizontal="center" vertical="top"/>
    </xf>
    <xf numFmtId="171" fontId="2" fillId="35" borderId="23" xfId="218" applyNumberFormat="1" applyFont="1" applyFill="1" applyBorder="1" applyAlignment="1">
      <alignment vertical="top"/>
    </xf>
    <xf numFmtId="4" fontId="2" fillId="35" borderId="23" xfId="218" applyNumberFormat="1" applyFont="1" applyFill="1" applyBorder="1" applyAlignment="1">
      <alignment vertical="top"/>
    </xf>
    <xf numFmtId="4" fontId="4" fillId="35" borderId="23" xfId="0" applyNumberFormat="1" applyFont="1" applyFill="1" applyBorder="1" applyAlignment="1">
      <alignment horizontal="left" vertical="top"/>
    </xf>
    <xf numFmtId="0" fontId="4" fillId="35" borderId="23" xfId="290" applyFont="1" applyFill="1" applyBorder="1" applyAlignment="1">
      <alignment horizontal="left" vertical="top" wrapText="1"/>
    </xf>
    <xf numFmtId="4" fontId="2" fillId="35" borderId="23" xfId="0" applyNumberFormat="1" applyFont="1" applyFill="1" applyBorder="1" applyAlignment="1">
      <alignment horizontal="left" vertical="top" wrapText="1"/>
    </xf>
    <xf numFmtId="169" fontId="2" fillId="35" borderId="23" xfId="296" applyNumberFormat="1" applyFont="1" applyFill="1" applyBorder="1" applyAlignment="1">
      <alignment horizontal="right" vertical="top" wrapText="1"/>
    </xf>
    <xf numFmtId="2" fontId="2" fillId="35" borderId="23" xfId="296" applyNumberFormat="1" applyFont="1" applyFill="1" applyBorder="1" applyAlignment="1">
      <alignment horizontal="right" vertical="top" wrapText="1"/>
    </xf>
    <xf numFmtId="169" fontId="2" fillId="35" borderId="23" xfId="0" applyNumberFormat="1" applyFont="1" applyFill="1" applyBorder="1" applyAlignment="1">
      <alignment horizontal="right" vertical="top" wrapText="1"/>
    </xf>
    <xf numFmtId="4" fontId="2" fillId="35" borderId="23" xfId="0" applyNumberFormat="1" applyFont="1" applyFill="1" applyBorder="1" applyAlignment="1">
      <alignment vertical="top" wrapText="1"/>
    </xf>
    <xf numFmtId="169" fontId="49" fillId="35" borderId="23" xfId="0" applyNumberFormat="1" applyFont="1" applyFill="1" applyBorder="1" applyAlignment="1">
      <alignment horizontal="right" vertical="top" wrapText="1"/>
    </xf>
    <xf numFmtId="0" fontId="49" fillId="35" borderId="23" xfId="0" applyNumberFormat="1" applyFont="1" applyFill="1" applyBorder="1" applyAlignment="1">
      <alignment vertical="top" wrapText="1"/>
    </xf>
    <xf numFmtId="171" fontId="49" fillId="35" borderId="23" xfId="160" applyNumberFormat="1" applyFont="1" applyFill="1" applyBorder="1" applyAlignment="1">
      <alignment vertical="top" wrapText="1"/>
    </xf>
    <xf numFmtId="0" fontId="49" fillId="35" borderId="23" xfId="0" applyNumberFormat="1" applyFont="1" applyFill="1" applyBorder="1" applyAlignment="1">
      <alignment horizontal="center" vertical="top" wrapText="1"/>
    </xf>
    <xf numFmtId="4" fontId="49" fillId="35" borderId="23" xfId="0" applyNumberFormat="1" applyFont="1" applyFill="1" applyBorder="1" applyAlignment="1">
      <alignment vertical="top" wrapText="1"/>
    </xf>
    <xf numFmtId="1" fontId="2" fillId="35" borderId="23" xfId="0" applyNumberFormat="1" applyFont="1" applyFill="1" applyBorder="1" applyAlignment="1">
      <alignment horizontal="right" vertical="top" wrapText="1"/>
    </xf>
    <xf numFmtId="39" fontId="49" fillId="35" borderId="23" xfId="0" applyNumberFormat="1" applyFont="1" applyFill="1" applyBorder="1" applyAlignment="1" applyProtection="1">
      <alignment vertical="top" wrapText="1"/>
      <protection locked="0"/>
    </xf>
    <xf numFmtId="169" fontId="49" fillId="34" borderId="23" xfId="0" applyNumberFormat="1" applyFont="1" applyFill="1" applyBorder="1" applyAlignment="1">
      <alignment horizontal="right" vertical="top" wrapText="1"/>
    </xf>
    <xf numFmtId="171" fontId="49" fillId="34" borderId="23" xfId="160" applyNumberFormat="1" applyFont="1" applyFill="1" applyBorder="1" applyAlignment="1">
      <alignment vertical="top" wrapText="1"/>
    </xf>
    <xf numFmtId="0" fontId="49" fillId="34" borderId="23" xfId="0" applyNumberFormat="1" applyFont="1" applyFill="1" applyBorder="1" applyAlignment="1">
      <alignment horizontal="center" vertical="top" wrapText="1"/>
    </xf>
    <xf numFmtId="4" fontId="49" fillId="34" borderId="23" xfId="0" applyNumberFormat="1" applyFont="1" applyFill="1" applyBorder="1" applyAlignment="1">
      <alignment vertical="top" wrapText="1"/>
    </xf>
    <xf numFmtId="39" fontId="4" fillId="34" borderId="23" xfId="0" applyNumberFormat="1" applyFont="1" applyFill="1" applyBorder="1" applyAlignment="1" applyProtection="1">
      <alignment vertical="top" wrapText="1"/>
      <protection locked="0"/>
    </xf>
    <xf numFmtId="39" fontId="4" fillId="35" borderId="23" xfId="0" applyNumberFormat="1" applyFont="1" applyFill="1" applyBorder="1" applyAlignment="1" applyProtection="1">
      <alignment vertical="top" wrapText="1"/>
      <protection locked="0"/>
    </xf>
    <xf numFmtId="2" fontId="2" fillId="34" borderId="23" xfId="0" applyNumberFormat="1" applyFont="1" applyFill="1" applyBorder="1" applyAlignment="1">
      <alignment horizontal="right" vertical="top"/>
    </xf>
    <xf numFmtId="2" fontId="2" fillId="35" borderId="23" xfId="296" applyNumberFormat="1" applyFont="1" applyFill="1" applyBorder="1" applyAlignment="1">
      <alignment vertical="top"/>
    </xf>
    <xf numFmtId="2" fontId="41" fillId="35" borderId="23" xfId="0" applyNumberFormat="1" applyFont="1" applyFill="1" applyBorder="1" applyAlignment="1">
      <alignment vertical="top"/>
    </xf>
    <xf numFmtId="4" fontId="41" fillId="35" borderId="23" xfId="0" applyNumberFormat="1" applyFont="1" applyFill="1" applyBorder="1" applyAlignment="1">
      <alignment vertical="top"/>
    </xf>
    <xf numFmtId="4" fontId="41" fillId="35" borderId="23" xfId="0" applyNumberFormat="1" applyFont="1" applyFill="1" applyBorder="1" applyAlignment="1" applyProtection="1">
      <alignment vertical="top"/>
      <protection locked="0"/>
    </xf>
    <xf numFmtId="171" fontId="4" fillId="35" borderId="23" xfId="160" applyNumberFormat="1" applyFont="1" applyFill="1" applyBorder="1" applyAlignment="1">
      <alignment horizontal="center" vertical="top"/>
    </xf>
    <xf numFmtId="171" fontId="4" fillId="35" borderId="23" xfId="160" applyNumberFormat="1" applyFont="1" applyFill="1" applyBorder="1" applyAlignment="1">
      <alignment vertical="top"/>
    </xf>
    <xf numFmtId="39" fontId="25" fillId="35" borderId="23" xfId="0" applyFont="1" applyFill="1" applyBorder="1" applyAlignment="1" applyProtection="1">
      <alignment vertical="top"/>
      <protection locked="0"/>
    </xf>
    <xf numFmtId="39" fontId="24" fillId="35" borderId="23" xfId="0" applyFont="1" applyFill="1" applyBorder="1" applyAlignment="1" applyProtection="1">
      <alignment vertical="top"/>
      <protection locked="0"/>
    </xf>
    <xf numFmtId="171" fontId="2" fillId="35" borderId="23" xfId="160" applyNumberFormat="1" applyFont="1" applyFill="1" applyBorder="1" applyAlignment="1" applyProtection="1">
      <alignment vertical="top"/>
      <protection locked="0"/>
    </xf>
    <xf numFmtId="0" fontId="4" fillId="35" borderId="23" xfId="0" applyNumberFormat="1" applyFont="1" applyFill="1" applyBorder="1" applyAlignment="1">
      <alignment horizontal="right" vertical="top" wrapText="1"/>
    </xf>
    <xf numFmtId="40" fontId="2" fillId="35" borderId="23" xfId="0" applyNumberFormat="1" applyFont="1" applyFill="1" applyBorder="1" applyAlignment="1" applyProtection="1">
      <alignment vertical="top"/>
      <protection locked="0"/>
    </xf>
    <xf numFmtId="43" fontId="2" fillId="35" borderId="23" xfId="160" applyFont="1" applyFill="1" applyBorder="1" applyAlignment="1">
      <alignment vertical="top"/>
    </xf>
    <xf numFmtId="169" fontId="2" fillId="28" borderId="23" xfId="0" applyNumberFormat="1" applyFont="1" applyFill="1" applyBorder="1" applyAlignment="1">
      <alignment horizontal="center" vertical="top"/>
    </xf>
    <xf numFmtId="0" fontId="4" fillId="28" borderId="23" xfId="0" applyNumberFormat="1" applyFont="1" applyFill="1" applyBorder="1" applyAlignment="1">
      <alignment horizontal="center" vertical="top" wrapText="1"/>
    </xf>
    <xf numFmtId="39" fontId="2" fillId="28" borderId="23" xfId="0" applyFont="1" applyFill="1" applyBorder="1" applyAlignment="1">
      <alignment vertical="top" wrapText="1"/>
    </xf>
    <xf numFmtId="0" fontId="2" fillId="28" borderId="23" xfId="0" applyNumberFormat="1" applyFont="1" applyFill="1" applyBorder="1" applyAlignment="1">
      <alignment vertical="top"/>
    </xf>
    <xf numFmtId="39" fontId="25" fillId="28" borderId="23" xfId="0" applyNumberFormat="1" applyFont="1" applyFill="1" applyBorder="1" applyAlignment="1" applyProtection="1">
      <alignment vertical="top"/>
      <protection locked="0"/>
    </xf>
    <xf numFmtId="208" fontId="25" fillId="28" borderId="23" xfId="0" applyNumberFormat="1" applyFont="1" applyFill="1" applyBorder="1" applyAlignment="1" applyProtection="1">
      <alignment vertical="top"/>
      <protection locked="0"/>
    </xf>
    <xf numFmtId="0" fontId="4" fillId="28" borderId="23" xfId="0" applyNumberFormat="1" applyFont="1" applyFill="1" applyBorder="1" applyAlignment="1">
      <alignment vertical="top" wrapText="1"/>
    </xf>
    <xf numFmtId="225" fontId="25" fillId="28" borderId="23" xfId="0" applyNumberFormat="1" applyFont="1" applyFill="1" applyBorder="1" applyAlignment="1" applyProtection="1">
      <alignment vertical="top"/>
      <protection locked="0"/>
    </xf>
    <xf numFmtId="0" fontId="4" fillId="0" borderId="23" xfId="0" applyNumberFormat="1" applyFont="1" applyFill="1" applyBorder="1" applyAlignment="1">
      <alignment vertical="top" wrapText="1"/>
    </xf>
    <xf numFmtId="39" fontId="2" fillId="0" borderId="23" xfId="0" applyFont="1" applyFill="1" applyBorder="1" applyAlignment="1">
      <alignment vertical="top" wrapText="1"/>
    </xf>
    <xf numFmtId="225" fontId="25" fillId="0" borderId="23" xfId="0" applyNumberFormat="1" applyFont="1" applyFill="1" applyBorder="1" applyAlignment="1" applyProtection="1">
      <alignment vertical="top"/>
      <protection locked="0"/>
    </xf>
    <xf numFmtId="39" fontId="2" fillId="27" borderId="23" xfId="0" applyFont="1" applyFill="1" applyBorder="1" applyAlignment="1" applyProtection="1">
      <alignment horizontal="right" vertical="top"/>
    </xf>
    <xf numFmtId="177" fontId="26" fillId="27" borderId="23" xfId="301" applyNumberFormat="1" applyFont="1" applyFill="1" applyBorder="1" applyAlignment="1">
      <alignment vertical="top"/>
    </xf>
    <xf numFmtId="0" fontId="47" fillId="27" borderId="0" xfId="290" applyFont="1" applyFill="1" applyBorder="1" applyAlignment="1">
      <alignment horizontal="center" vertical="top" wrapText="1"/>
    </xf>
    <xf numFmtId="177" fontId="48" fillId="27" borderId="23" xfId="301" applyNumberFormat="1" applyFont="1" applyFill="1" applyBorder="1" applyAlignment="1">
      <alignment vertical="top"/>
    </xf>
    <xf numFmtId="39" fontId="47" fillId="27" borderId="23" xfId="0" applyFont="1" applyFill="1" applyBorder="1" applyAlignment="1" applyProtection="1">
      <alignment horizontal="right" vertical="top"/>
    </xf>
    <xf numFmtId="177" fontId="47" fillId="27" borderId="23" xfId="301" applyNumberFormat="1" applyFont="1" applyFill="1" applyBorder="1" applyAlignment="1">
      <alignment vertical="top"/>
    </xf>
    <xf numFmtId="0" fontId="2" fillId="27" borderId="23" xfId="0" applyNumberFormat="1" applyFont="1" applyFill="1" applyBorder="1" applyAlignment="1">
      <alignment horizontal="right" vertical="top"/>
    </xf>
    <xf numFmtId="177" fontId="2" fillId="27" borderId="23" xfId="0" applyNumberFormat="1" applyFont="1" applyFill="1" applyBorder="1" applyAlignment="1">
      <alignment vertical="top"/>
    </xf>
    <xf numFmtId="10" fontId="24" fillId="27" borderId="23" xfId="0" applyNumberFormat="1" applyFont="1" applyFill="1" applyBorder="1" applyAlignment="1" applyProtection="1">
      <alignment vertical="top"/>
      <protection locked="0"/>
    </xf>
    <xf numFmtId="0" fontId="4" fillId="27" borderId="23" xfId="0" applyNumberFormat="1" applyFont="1" applyFill="1" applyBorder="1" applyAlignment="1">
      <alignment horizontal="right" vertical="top"/>
    </xf>
    <xf numFmtId="0" fontId="2" fillId="27" borderId="23" xfId="0" applyNumberFormat="1" applyFont="1" applyFill="1" applyBorder="1" applyAlignment="1">
      <alignment horizontal="right" vertical="top" wrapText="1"/>
    </xf>
    <xf numFmtId="2" fontId="24" fillId="27" borderId="23" xfId="0" applyNumberFormat="1" applyFont="1" applyFill="1" applyBorder="1" applyAlignment="1" applyProtection="1">
      <alignment vertical="top"/>
      <protection locked="0"/>
    </xf>
    <xf numFmtId="0" fontId="2" fillId="0" borderId="23" xfId="0" applyNumberFormat="1" applyFont="1" applyFill="1" applyBorder="1" applyAlignment="1">
      <alignment horizontal="right" vertical="top" wrapText="1"/>
    </xf>
    <xf numFmtId="0" fontId="2" fillId="35" borderId="23" xfId="0" applyNumberFormat="1" applyFont="1" applyFill="1" applyBorder="1" applyAlignment="1">
      <alignment horizontal="right" vertical="top" wrapText="1"/>
    </xf>
    <xf numFmtId="10" fontId="26" fillId="27" borderId="23" xfId="309" applyNumberFormat="1" applyFont="1" applyFill="1" applyBorder="1" applyAlignment="1">
      <alignment vertical="top" wrapText="1"/>
    </xf>
    <xf numFmtId="4" fontId="26" fillId="27" borderId="23" xfId="290" applyNumberFormat="1" applyFont="1" applyFill="1" applyBorder="1" applyAlignment="1">
      <alignment horizontal="center" vertical="top" wrapText="1"/>
    </xf>
    <xf numFmtId="4" fontId="26" fillId="27" borderId="23" xfId="199" applyNumberFormat="1" applyFont="1" applyFill="1" applyBorder="1" applyAlignment="1">
      <alignment vertical="top" wrapText="1"/>
    </xf>
    <xf numFmtId="0" fontId="4" fillId="34" borderId="24" xfId="290" applyFont="1" applyFill="1" applyBorder="1" applyAlignment="1">
      <alignment horizontal="right" vertical="top" wrapText="1"/>
    </xf>
    <xf numFmtId="0" fontId="4" fillId="27" borderId="0" xfId="290" applyFont="1" applyFill="1" applyBorder="1" applyAlignment="1">
      <alignment horizontal="right" vertical="top" wrapText="1"/>
    </xf>
    <xf numFmtId="39" fontId="0" fillId="0" borderId="0" xfId="0" applyAlignment="1">
      <alignment vertical="top"/>
    </xf>
    <xf numFmtId="4" fontId="2" fillId="27" borderId="0" xfId="290" applyNumberFormat="1" applyFont="1" applyFill="1" applyAlignment="1">
      <alignment vertical="top"/>
    </xf>
    <xf numFmtId="0" fontId="4" fillId="35" borderId="0" xfId="254" applyFont="1" applyFill="1" applyBorder="1" applyAlignment="1">
      <alignment horizontal="left" vertical="top" wrapText="1"/>
    </xf>
    <xf numFmtId="4" fontId="2" fillId="35" borderId="0" xfId="254" applyNumberFormat="1" applyFont="1" applyFill="1" applyBorder="1" applyAlignment="1">
      <alignment vertical="top" wrapText="1"/>
    </xf>
    <xf numFmtId="170" fontId="4" fillId="27" borderId="23" xfId="0" applyNumberFormat="1" applyFont="1" applyFill="1" applyBorder="1" applyAlignment="1">
      <alignment horizontal="left" vertical="top" wrapText="1"/>
    </xf>
    <xf numFmtId="39" fontId="2" fillId="35" borderId="0" xfId="0" applyFont="1" applyFill="1" applyBorder="1" applyAlignment="1">
      <alignment horizontal="left" vertical="top" wrapText="1"/>
    </xf>
    <xf numFmtId="4" fontId="2" fillId="35" borderId="0" xfId="0" applyNumberFormat="1" applyFont="1" applyFill="1" applyBorder="1" applyAlignment="1">
      <alignment horizontal="left" vertical="top" wrapText="1"/>
    </xf>
    <xf numFmtId="39" fontId="47" fillId="0" borderId="0" xfId="0" applyFont="1" applyAlignment="1">
      <alignment vertical="top" wrapText="1"/>
    </xf>
    <xf numFmtId="0" fontId="52" fillId="27" borderId="0" xfId="290" applyFont="1" applyFill="1" applyBorder="1" applyAlignment="1">
      <alignment vertical="top" wrapText="1"/>
    </xf>
    <xf numFmtId="39" fontId="47" fillId="0" borderId="0" xfId="0" applyFont="1" applyFill="1" applyBorder="1" applyAlignment="1">
      <alignment vertical="top" wrapText="1"/>
    </xf>
    <xf numFmtId="1" fontId="2" fillId="35" borderId="23" xfId="0" applyNumberFormat="1" applyFont="1" applyFill="1" applyBorder="1" applyAlignment="1">
      <alignment horizontal="right" vertical="center" wrapText="1"/>
    </xf>
    <xf numFmtId="0" fontId="2" fillId="35" borderId="23" xfId="0" applyNumberFormat="1" applyFont="1" applyFill="1" applyBorder="1" applyAlignment="1">
      <alignment vertical="center" wrapText="1"/>
    </xf>
    <xf numFmtId="171" fontId="2" fillId="35" borderId="23" xfId="160" applyNumberFormat="1" applyFont="1" applyFill="1" applyBorder="1" applyAlignment="1">
      <alignment vertical="center" wrapText="1"/>
    </xf>
    <xf numFmtId="0" fontId="2" fillId="35" borderId="23" xfId="0" applyNumberFormat="1" applyFont="1" applyFill="1" applyBorder="1" applyAlignment="1">
      <alignment horizontal="center" vertical="center" wrapText="1"/>
    </xf>
    <xf numFmtId="4" fontId="2" fillId="35" borderId="23" xfId="0" applyNumberFormat="1" applyFont="1" applyFill="1" applyBorder="1" applyAlignment="1">
      <alignment vertical="center" wrapText="1"/>
    </xf>
    <xf numFmtId="39" fontId="2" fillId="35" borderId="23" xfId="0" applyNumberFormat="1" applyFont="1" applyFill="1" applyBorder="1" applyAlignment="1" applyProtection="1">
      <alignment vertical="center" wrapText="1"/>
      <protection locked="0"/>
    </xf>
    <xf numFmtId="169" fontId="48" fillId="35" borderId="23" xfId="296" applyNumberFormat="1" applyFont="1" applyFill="1" applyBorder="1" applyAlignment="1">
      <alignment horizontal="right" vertical="center" wrapText="1"/>
    </xf>
    <xf numFmtId="0" fontId="48" fillId="35" borderId="23" xfId="0" applyNumberFormat="1" applyFont="1" applyFill="1" applyBorder="1" applyAlignment="1">
      <alignment horizontal="left" vertical="center" wrapText="1"/>
    </xf>
    <xf numFmtId="170" fontId="48" fillId="35" borderId="23" xfId="296" applyNumberFormat="1" applyFont="1" applyFill="1" applyBorder="1" applyAlignment="1">
      <alignment vertical="center" wrapText="1"/>
    </xf>
    <xf numFmtId="170" fontId="48" fillId="35" borderId="23" xfId="296" applyNumberFormat="1" applyFont="1" applyFill="1" applyBorder="1" applyAlignment="1">
      <alignment horizontal="center" vertical="center" wrapText="1"/>
    </xf>
    <xf numFmtId="39" fontId="48" fillId="35" borderId="23" xfId="0" applyNumberFormat="1" applyFont="1" applyFill="1" applyBorder="1" applyAlignment="1" applyProtection="1">
      <alignment vertical="center" wrapText="1"/>
      <protection locked="0"/>
    </xf>
    <xf numFmtId="39" fontId="48" fillId="35" borderId="23" xfId="0" applyFont="1" applyFill="1" applyBorder="1" applyAlignment="1">
      <alignment vertical="center" wrapText="1"/>
    </xf>
    <xf numFmtId="39" fontId="48" fillId="35" borderId="23" xfId="0" applyFont="1" applyFill="1" applyBorder="1" applyAlignment="1">
      <alignment horizontal="center" vertical="center" wrapText="1"/>
    </xf>
    <xf numFmtId="39" fontId="2" fillId="35" borderId="23" xfId="0" applyFont="1" applyFill="1" applyBorder="1" applyAlignment="1">
      <alignment vertical="center" wrapText="1"/>
    </xf>
    <xf numFmtId="2" fontId="48" fillId="35" borderId="23" xfId="296" applyNumberFormat="1" applyFont="1" applyFill="1" applyBorder="1" applyAlignment="1">
      <alignment horizontal="right" vertical="center" wrapText="1"/>
    </xf>
    <xf numFmtId="2" fontId="48" fillId="35" borderId="23" xfId="0" applyNumberFormat="1" applyFont="1" applyFill="1" applyBorder="1" applyAlignment="1">
      <alignment horizontal="left" vertical="center" wrapText="1"/>
    </xf>
    <xf numFmtId="2" fontId="48" fillId="35" borderId="23" xfId="296" applyNumberFormat="1" applyFont="1" applyFill="1" applyBorder="1" applyAlignment="1">
      <alignment vertical="center" wrapText="1"/>
    </xf>
    <xf numFmtId="2" fontId="48" fillId="35" borderId="23" xfId="296" applyNumberFormat="1" applyFont="1" applyFill="1" applyBorder="1" applyAlignment="1">
      <alignment horizontal="center" vertical="center" wrapText="1"/>
    </xf>
    <xf numFmtId="2" fontId="2" fillId="35" borderId="23" xfId="296" applyNumberFormat="1" applyFont="1" applyFill="1" applyBorder="1" applyAlignment="1">
      <alignment vertical="center" wrapText="1"/>
    </xf>
    <xf numFmtId="4" fontId="48" fillId="35" borderId="23" xfId="0" applyNumberFormat="1" applyFont="1" applyFill="1" applyBorder="1" applyAlignment="1" applyProtection="1">
      <alignment vertical="center" wrapText="1"/>
      <protection locked="0"/>
    </xf>
    <xf numFmtId="0" fontId="2" fillId="27" borderId="0" xfId="299" applyFont="1" applyFill="1" applyBorder="1" applyAlignment="1">
      <alignment horizontal="left" vertical="top" wrapText="1"/>
    </xf>
    <xf numFmtId="0" fontId="2" fillId="27" borderId="0" xfId="299" applyFont="1" applyFill="1" applyBorder="1" applyAlignment="1">
      <alignment horizontal="justify" vertical="top" wrapText="1"/>
    </xf>
    <xf numFmtId="39" fontId="2" fillId="0" borderId="0" xfId="0" applyFont="1" applyBorder="1" applyAlignment="1">
      <alignment horizontal="left" vertical="top" wrapText="1"/>
    </xf>
    <xf numFmtId="39" fontId="4" fillId="35" borderId="0" xfId="0" applyFont="1" applyFill="1" applyBorder="1" applyAlignment="1">
      <alignment horizontal="left" vertical="top" wrapText="1"/>
    </xf>
    <xf numFmtId="4" fontId="4" fillId="35" borderId="0" xfId="0" applyNumberFormat="1" applyFont="1" applyFill="1" applyBorder="1" applyAlignment="1">
      <alignment horizontal="left" vertical="top" wrapText="1"/>
    </xf>
    <xf numFmtId="39" fontId="2" fillId="35" borderId="0" xfId="0" applyFont="1" applyFill="1" applyBorder="1" applyAlignment="1">
      <alignment horizontal="left" vertical="top" wrapText="1"/>
    </xf>
    <xf numFmtId="4" fontId="2" fillId="35" borderId="0" xfId="0" applyNumberFormat="1" applyFont="1" applyFill="1" applyBorder="1" applyAlignment="1">
      <alignment horizontal="left" vertical="top" wrapText="1"/>
    </xf>
    <xf numFmtId="0" fontId="2" fillId="35" borderId="0" xfId="290" applyFont="1" applyFill="1" applyBorder="1" applyAlignment="1">
      <alignment horizontal="justify" vertical="top" wrapText="1"/>
    </xf>
    <xf numFmtId="0" fontId="24" fillId="35" borderId="0" xfId="290" applyFont="1" applyFill="1" applyBorder="1" applyAlignment="1">
      <alignment horizontal="left" vertical="top"/>
    </xf>
    <xf numFmtId="0" fontId="4" fillId="35" borderId="0" xfId="235" applyFont="1" applyFill="1" applyBorder="1" applyAlignment="1">
      <alignment horizontal="center" vertical="top" wrapText="1"/>
    </xf>
    <xf numFmtId="0" fontId="4" fillId="34" borderId="23" xfId="0" applyNumberFormat="1" applyFont="1" applyFill="1" applyBorder="1" applyAlignment="1">
      <alignment horizontal="left" vertical="top" wrapText="1"/>
    </xf>
    <xf numFmtId="39" fontId="2" fillId="34" borderId="23" xfId="0" applyFont="1" applyFill="1" applyBorder="1" applyAlignment="1">
      <alignment horizontal="left" vertical="top" wrapText="1"/>
    </xf>
    <xf numFmtId="0" fontId="4" fillId="35" borderId="0" xfId="290" applyFont="1" applyFill="1" applyBorder="1" applyAlignment="1">
      <alignment vertical="top" wrapText="1"/>
    </xf>
    <xf numFmtId="0" fontId="4" fillId="35" borderId="0" xfId="300" applyFont="1" applyFill="1" applyBorder="1" applyAlignment="1">
      <alignment horizontal="center" vertical="top" wrapText="1"/>
    </xf>
    <xf numFmtId="174" fontId="25" fillId="35" borderId="0" xfId="0" applyNumberFormat="1" applyFont="1" applyFill="1" applyBorder="1" applyAlignment="1">
      <alignment horizontal="justify" vertical="top" wrapText="1"/>
    </xf>
    <xf numFmtId="39" fontId="2" fillId="35" borderId="0" xfId="0" applyFont="1" applyFill="1" applyAlignment="1">
      <alignment horizontal="justify" vertical="top" wrapText="1"/>
    </xf>
    <xf numFmtId="174" fontId="24" fillId="35" borderId="0" xfId="0" applyNumberFormat="1" applyFont="1" applyFill="1" applyBorder="1" applyAlignment="1">
      <alignment horizontal="justify" vertical="top" wrapText="1"/>
    </xf>
    <xf numFmtId="0" fontId="2" fillId="35" borderId="0" xfId="254" applyFont="1" applyFill="1" applyBorder="1" applyAlignment="1">
      <alignment horizontal="left" vertical="top" wrapText="1"/>
    </xf>
    <xf numFmtId="0" fontId="2" fillId="35" borderId="0" xfId="290" applyFont="1" applyFill="1" applyBorder="1" applyAlignment="1">
      <alignment vertical="top"/>
    </xf>
    <xf numFmtId="4" fontId="2" fillId="35" borderId="0" xfId="0" applyNumberFormat="1" applyFont="1" applyFill="1" applyBorder="1" applyAlignment="1">
      <alignment horizontal="left" vertical="top"/>
    </xf>
    <xf numFmtId="43" fontId="52" fillId="27" borderId="0" xfId="290" applyNumberFormat="1" applyFont="1" applyFill="1" applyBorder="1" applyAlignment="1">
      <alignment vertical="top" wrapText="1"/>
    </xf>
  </cellXfs>
  <cellStyles count="331">
    <cellStyle name="20% - Accent1" xfId="1"/>
    <cellStyle name="20% - Accent1 2" xfId="2"/>
    <cellStyle name="20% - Accent1 3" xfId="3"/>
    <cellStyle name="20% - Accent1_correccion de averia ac.hatillo prov.hato mayor oct.2011" xfId="4"/>
    <cellStyle name="20% - Accent2" xfId="5"/>
    <cellStyle name="20% - Accent2 2" xfId="6"/>
    <cellStyle name="20% - Accent2 3" xfId="7"/>
    <cellStyle name="20% - Accent2_correccion de averia ac.hatillo prov.hato mayor oct.2011" xfId="8"/>
    <cellStyle name="20% - Accent3" xfId="9"/>
    <cellStyle name="20% - Accent3 2" xfId="10"/>
    <cellStyle name="20% - Accent3 3" xfId="11"/>
    <cellStyle name="20% - Accent3_correccion de averia ac.hatillo prov.hato mayor oct.2011" xfId="12"/>
    <cellStyle name="20% - Accent4" xfId="13"/>
    <cellStyle name="20% - Accent4 2" xfId="14"/>
    <cellStyle name="20% - Accent4 3" xfId="15"/>
    <cellStyle name="20% - Accent4_correccion de averia ac.hatillo prov.hato mayor oct.2011" xfId="16"/>
    <cellStyle name="20% - Accent5" xfId="17"/>
    <cellStyle name="20% - Accent5 2" xfId="18"/>
    <cellStyle name="20% - Accent5_correccion de averia ac.hatillo prov.hato mayor oct.2011" xfId="19"/>
    <cellStyle name="20% - Accent6" xfId="20"/>
    <cellStyle name="20% - Accent6 2" xfId="21"/>
    <cellStyle name="20% - Accent6 3" xfId="22"/>
    <cellStyle name="20% - Accent6_correccion de averia ac.hatillo prov.hato mayor oct.2011" xfId="23"/>
    <cellStyle name="20% - Énfasis1 2" xfId="24"/>
    <cellStyle name="20% - Énfasis2 2" xfId="25"/>
    <cellStyle name="20% - Énfasis3 2" xfId="26"/>
    <cellStyle name="20% - Énfasis4 2" xfId="27"/>
    <cellStyle name="20% - Énfasis5 2" xfId="28"/>
    <cellStyle name="20% - Énfasis6 2" xfId="29"/>
    <cellStyle name="40% - Accent1" xfId="30"/>
    <cellStyle name="40% - Accent1 2" xfId="31"/>
    <cellStyle name="40% - Accent1 3" xfId="32"/>
    <cellStyle name="40% - Accent1_correccion de averia ac.hatillo prov.hato mayor oct.2011" xfId="33"/>
    <cellStyle name="40% - Accent2" xfId="34"/>
    <cellStyle name="40% - Accent2 2" xfId="35"/>
    <cellStyle name="40% - Accent2_correccion de averia ac.hatillo prov.hato mayor oct.2011" xfId="36"/>
    <cellStyle name="40% - Accent3" xfId="37"/>
    <cellStyle name="40% - Accent3 2" xfId="38"/>
    <cellStyle name="40% - Accent3 3" xfId="39"/>
    <cellStyle name="40% - Accent3_correccion de averia ac.hatillo prov.hato mayor oct.2011" xfId="40"/>
    <cellStyle name="40% - Accent4" xfId="41"/>
    <cellStyle name="40% - Accent4 2" xfId="42"/>
    <cellStyle name="40% - Accent4 3" xfId="43"/>
    <cellStyle name="40% - Accent4_correccion de averia ac.hatillo prov.hato mayor oct.2011" xfId="44"/>
    <cellStyle name="40% - Accent5" xfId="45"/>
    <cellStyle name="40% - Accent5 2" xfId="46"/>
    <cellStyle name="40% - Accent5 3" xfId="47"/>
    <cellStyle name="40% - Accent5_correccion de averia ac.hatillo prov.hato mayor oct.2011" xfId="48"/>
    <cellStyle name="40% - Accent6" xfId="49"/>
    <cellStyle name="40% - Accent6 2" xfId="50"/>
    <cellStyle name="40% - Accent6 3" xfId="51"/>
    <cellStyle name="40% - Accent6_correccion de averia ac.hatillo prov.hato mayor oct.2011" xfId="52"/>
    <cellStyle name="40% - Énfasis1 2" xfId="53"/>
    <cellStyle name="40% - Énfasis2 2" xfId="54"/>
    <cellStyle name="40% - Énfasis3 2" xfId="55"/>
    <cellStyle name="40% - Énfasis4 2" xfId="56"/>
    <cellStyle name="40% - Énfasis5 2" xfId="57"/>
    <cellStyle name="40% - Énfasis6 2" xfId="58"/>
    <cellStyle name="60% - Accent1" xfId="59"/>
    <cellStyle name="60% - Accent1 2" xfId="60"/>
    <cellStyle name="60% - Accent2" xfId="61"/>
    <cellStyle name="60% - Accent2 2" xfId="62"/>
    <cellStyle name="60% - Accent3" xfId="63"/>
    <cellStyle name="60% - Accent3 2" xfId="64"/>
    <cellStyle name="60% - Accent4" xfId="65"/>
    <cellStyle name="60% - Accent4 2" xfId="66"/>
    <cellStyle name="60% - Accent5" xfId="67"/>
    <cellStyle name="60% - Accent5 2" xfId="68"/>
    <cellStyle name="60% - Accent6" xfId="69"/>
    <cellStyle name="60% - Accent6 2" xfId="70"/>
    <cellStyle name="60% - Énfasis1 2" xfId="71"/>
    <cellStyle name="60% - Énfasis2 2" xfId="72"/>
    <cellStyle name="60% - Énfasis3 2" xfId="73"/>
    <cellStyle name="60% - Énfasis4 2" xfId="74"/>
    <cellStyle name="60% - Énfasis5 2" xfId="75"/>
    <cellStyle name="60% - Énfasis6 2" xfId="76"/>
    <cellStyle name="Accent1" xfId="77"/>
    <cellStyle name="Accent1 2" xfId="78"/>
    <cellStyle name="Accent2" xfId="79"/>
    <cellStyle name="Accent2 2" xfId="80"/>
    <cellStyle name="Accent3" xfId="81"/>
    <cellStyle name="Accent3 2" xfId="82"/>
    <cellStyle name="Accent4" xfId="83"/>
    <cellStyle name="Accent4 2" xfId="84"/>
    <cellStyle name="Accent5" xfId="85"/>
    <cellStyle name="Accent6" xfId="86"/>
    <cellStyle name="Accent6 2" xfId="87"/>
    <cellStyle name="Bad" xfId="88"/>
    <cellStyle name="Bad 2" xfId="89"/>
    <cellStyle name="Buena 2" xfId="90"/>
    <cellStyle name="Calculation" xfId="91"/>
    <cellStyle name="Calculation 2" xfId="92"/>
    <cellStyle name="Cálculo 2" xfId="93"/>
    <cellStyle name="Celda de comprobación 2" xfId="94"/>
    <cellStyle name="Celda vinculada 2" xfId="95"/>
    <cellStyle name="Check Cell" xfId="96"/>
    <cellStyle name="Comma 2" xfId="97"/>
    <cellStyle name="Comma 3" xfId="98"/>
    <cellStyle name="Comma 4" xfId="99"/>
    <cellStyle name="Comma 5" xfId="100"/>
    <cellStyle name="Comma 6" xfId="101"/>
    <cellStyle name="Comma 7" xfId="102"/>
    <cellStyle name="Comma_ACUEDUCTO DE  PADRE LAS CASAS" xfId="103"/>
    <cellStyle name="Currency 2" xfId="104"/>
    <cellStyle name="Currency 3" xfId="105"/>
    <cellStyle name="Currency 4" xfId="106"/>
    <cellStyle name="Encabezado 4 2" xfId="107"/>
    <cellStyle name="Énfasis1 2" xfId="108"/>
    <cellStyle name="Énfasis2 2" xfId="109"/>
    <cellStyle name="Énfasis3 2" xfId="110"/>
    <cellStyle name="Énfasis4 2" xfId="111"/>
    <cellStyle name="Énfasis5 2" xfId="112"/>
    <cellStyle name="Énfasis6 2" xfId="113"/>
    <cellStyle name="Entrada 2" xfId="114"/>
    <cellStyle name="Euro" xfId="115"/>
    <cellStyle name="Euro 2" xfId="116"/>
    <cellStyle name="Euro 3" xfId="117"/>
    <cellStyle name="Euro 3 2" xfId="118"/>
    <cellStyle name="Euro 4" xfId="119"/>
    <cellStyle name="Euro 5" xfId="120"/>
    <cellStyle name="Euro 6" xfId="121"/>
    <cellStyle name="Euro_09 red distribucion ondina y las malvinas y correccion averias, ac. hato mayor" xfId="122"/>
    <cellStyle name="Explanatory Text" xfId="123"/>
    <cellStyle name="F2" xfId="124"/>
    <cellStyle name="F2 2" xfId="125"/>
    <cellStyle name="F2_act 102-11 al 46-11 REH OT, EST BOM, PT Y DR AC CASTILLO LOS CAFES" xfId="126"/>
    <cellStyle name="F3" xfId="127"/>
    <cellStyle name="F3 2" xfId="128"/>
    <cellStyle name="F3_act 102-11 al 46-11 REH OT, EST BOM, PT Y DR AC CASTILLO LOS CAFES" xfId="129"/>
    <cellStyle name="F4" xfId="130"/>
    <cellStyle name="F4 2" xfId="131"/>
    <cellStyle name="F4_act 102-11 al 46-11 REH OT, EST BOM, PT Y DR AC CASTILLO LOS CAFES" xfId="132"/>
    <cellStyle name="F5" xfId="133"/>
    <cellStyle name="F5 2" xfId="134"/>
    <cellStyle name="F5_act 102-11 al 46-11 REH OT, EST BOM, PT Y DR AC CASTILLO LOS CAFES" xfId="135"/>
    <cellStyle name="F6" xfId="136"/>
    <cellStyle name="F6 2" xfId="137"/>
    <cellStyle name="F6_act 102-11 al 46-11 REH OT, EST BOM, PT Y DR AC CASTILLO LOS CAFES" xfId="138"/>
    <cellStyle name="F7" xfId="139"/>
    <cellStyle name="F7 2" xfId="140"/>
    <cellStyle name="F7_act 102-11 al 46-11 REH OT, EST BOM, PT Y DR AC CASTILLO LOS CAFES" xfId="141"/>
    <cellStyle name="F8" xfId="142"/>
    <cellStyle name="F8 2" xfId="143"/>
    <cellStyle name="F8_act 102-11 al 46-11 REH OT, EST BOM, PT Y DR AC CASTILLO LOS CAFES" xfId="144"/>
    <cellStyle name="Good" xfId="145"/>
    <cellStyle name="Good 2" xfId="146"/>
    <cellStyle name="Heading 1" xfId="147"/>
    <cellStyle name="Heading 1 2" xfId="148"/>
    <cellStyle name="Heading 2" xfId="149"/>
    <cellStyle name="Heading 2 2" xfId="150"/>
    <cellStyle name="Heading 3" xfId="151"/>
    <cellStyle name="Heading 3 2" xfId="152"/>
    <cellStyle name="Heading 4" xfId="153"/>
    <cellStyle name="Heading 4 2" xfId="154"/>
    <cellStyle name="Incorrecto 2" xfId="155"/>
    <cellStyle name="Input" xfId="156"/>
    <cellStyle name="Input 2" xfId="157"/>
    <cellStyle name="Linked Cell" xfId="158"/>
    <cellStyle name="Linked Cell 2" xfId="159"/>
    <cellStyle name="Millares" xfId="160" builtinId="3"/>
    <cellStyle name="Millares 10" xfId="161"/>
    <cellStyle name="Millares 10 2" xfId="162"/>
    <cellStyle name="Millares 10 2 3" xfId="163"/>
    <cellStyle name="Millares 10 2 4" xfId="164"/>
    <cellStyle name="Millares 10 4 3" xfId="165"/>
    <cellStyle name="Millares 10 5" xfId="166"/>
    <cellStyle name="Millares 11" xfId="167"/>
    <cellStyle name="Millares 11 2 2" xfId="168"/>
    <cellStyle name="Millares 11 3" xfId="169"/>
    <cellStyle name="Millares 11 3 2" xfId="170"/>
    <cellStyle name="Millares 15 2 2" xfId="171"/>
    <cellStyle name="Millares 17" xfId="172"/>
    <cellStyle name="Millares 2" xfId="173"/>
    <cellStyle name="Millares 2 11" xfId="174"/>
    <cellStyle name="Millares 2 2" xfId="175"/>
    <cellStyle name="Millares 2 2 2" xfId="176"/>
    <cellStyle name="Millares 2 2 2 2" xfId="177"/>
    <cellStyle name="Millares 2 2 2 3" xfId="330"/>
    <cellStyle name="Millares 2 2 2 3 2" xfId="178"/>
    <cellStyle name="Millares 2 2 2 4 2" xfId="179"/>
    <cellStyle name="Millares 2 2 3" xfId="180"/>
    <cellStyle name="Millares 2 2 5 2" xfId="181"/>
    <cellStyle name="Millares 2 2 6" xfId="182"/>
    <cellStyle name="Millares 2 2_304-12 medidores SAN CRISTOBAL" xfId="183"/>
    <cellStyle name="Millares 2 3" xfId="184"/>
    <cellStyle name="Millares 2 4" xfId="185"/>
    <cellStyle name="Millares 2_111-12 ac neyba zona alta" xfId="186"/>
    <cellStyle name="Millares 22" xfId="187"/>
    <cellStyle name="Millares 25" xfId="188"/>
    <cellStyle name="Millares 3" xfId="189"/>
    <cellStyle name="Millares 3 2" xfId="190"/>
    <cellStyle name="Millares 3 2 2" xfId="191"/>
    <cellStyle name="Millares 3 3" xfId="192"/>
    <cellStyle name="Millares 3 3 2" xfId="193"/>
    <cellStyle name="Millares 3 4" xfId="194"/>
    <cellStyle name="Millares 3_111-12 ac neyba zona alta" xfId="195"/>
    <cellStyle name="Millares 4" xfId="196"/>
    <cellStyle name="Millares 4 2" xfId="197"/>
    <cellStyle name="Millares 4 2 2 5" xfId="198"/>
    <cellStyle name="Millares 4 3" xfId="199"/>
    <cellStyle name="Millares 4 3 2" xfId="200"/>
    <cellStyle name="Millares 4_304-12 medidores SAN CRISTOBAL" xfId="201"/>
    <cellStyle name="Millares 5" xfId="202"/>
    <cellStyle name="Millares 5 2" xfId="203"/>
    <cellStyle name="Millares 5 2 6" xfId="204"/>
    <cellStyle name="Millares 5 3" xfId="205"/>
    <cellStyle name="Millares 5 3 2" xfId="329"/>
    <cellStyle name="Millares 6" xfId="206"/>
    <cellStyle name="Millares 6 2" xfId="207"/>
    <cellStyle name="Millares 6 2 2" xfId="208"/>
    <cellStyle name="Millares 7" xfId="209"/>
    <cellStyle name="Millares 7 2" xfId="210"/>
    <cellStyle name="Millares 7 2 2" xfId="211"/>
    <cellStyle name="Millares 8" xfId="212"/>
    <cellStyle name="Millares 8 2" xfId="213"/>
    <cellStyle name="Millares 8 2 2" xfId="214"/>
    <cellStyle name="Millares 8 3 2" xfId="215"/>
    <cellStyle name="Millares 9" xfId="216"/>
    <cellStyle name="Millares 9 2" xfId="217"/>
    <cellStyle name="Millares_ACUEDUCTO SAN CRISTOBAL, SAN RAFAEL, ESTEBANIA Y MULTIPLE DE NIGUA" xfId="218"/>
    <cellStyle name="Millares_REPARACION ACUEDUCTO SANCRISTOBAL, CAMBITA GARABITO Y PARAJE LA TOMA (version 1)" xfId="219"/>
    <cellStyle name="Moneda 2" xfId="220"/>
    <cellStyle name="Moneda 2 2" xfId="221"/>
    <cellStyle name="Moneda 2_304-12 medidores SAN CRISTOBAL" xfId="222"/>
    <cellStyle name="Moneda 3" xfId="223"/>
    <cellStyle name="Moneda 3 2" xfId="224"/>
    <cellStyle name="Moneda 4" xfId="225"/>
    <cellStyle name="Moneda 5" xfId="226"/>
    <cellStyle name="Moneda 8" xfId="227"/>
    <cellStyle name="Moneda 9" xfId="228"/>
    <cellStyle name="Neutral 2" xfId="229"/>
    <cellStyle name="Neutral 3" xfId="230"/>
    <cellStyle name="No-definido" xfId="231"/>
    <cellStyle name="No-definido 2" xfId="232"/>
    <cellStyle name="Normal" xfId="0" builtinId="0"/>
    <cellStyle name="Normal - Style1" xfId="233"/>
    <cellStyle name="Normal 10" xfId="234"/>
    <cellStyle name="Normal 10 2" xfId="235"/>
    <cellStyle name="Normal 10 2 2" xfId="236"/>
    <cellStyle name="Normal 10 4" xfId="237"/>
    <cellStyle name="Normal 11" xfId="238"/>
    <cellStyle name="Normal 12" xfId="239"/>
    <cellStyle name="Normal 13" xfId="240"/>
    <cellStyle name="Normal 13 2" xfId="241"/>
    <cellStyle name="Normal 13 2 2" xfId="242"/>
    <cellStyle name="Normal 14" xfId="243"/>
    <cellStyle name="Normal 14 2" xfId="244"/>
    <cellStyle name="Normal 14_correccion de averia ac.hatillo prov.hato mayor oct.2011" xfId="245"/>
    <cellStyle name="Normal 15" xfId="246"/>
    <cellStyle name="Normal 15 2" xfId="247"/>
    <cellStyle name="Normal 16" xfId="248"/>
    <cellStyle name="Normal 17" xfId="249"/>
    <cellStyle name="Normal 18" xfId="250"/>
    <cellStyle name="Normal 19" xfId="251"/>
    <cellStyle name="Normal 2" xfId="252"/>
    <cellStyle name="Normal 2 10" xfId="253"/>
    <cellStyle name="Normal 2 2" xfId="254"/>
    <cellStyle name="Normal 2 2 2" xfId="255"/>
    <cellStyle name="Normal 2 2 2 2 2" xfId="256"/>
    <cellStyle name="Normal 2 2 2 3" xfId="257"/>
    <cellStyle name="Normal 2 3" xfId="258"/>
    <cellStyle name="Normal 2 3 2" xfId="259"/>
    <cellStyle name="Normal 2 3 2 2" xfId="260"/>
    <cellStyle name="Normal 2 4" xfId="261"/>
    <cellStyle name="Normal 2 4 2" xfId="262"/>
    <cellStyle name="Normal 2_07-09 presupu..." xfId="263"/>
    <cellStyle name="Normal 20" xfId="264"/>
    <cellStyle name="Normal 21" xfId="265"/>
    <cellStyle name="Normal 22" xfId="266"/>
    <cellStyle name="Normal 23" xfId="267"/>
    <cellStyle name="Normal 24" xfId="268"/>
    <cellStyle name="Normal 25" xfId="269"/>
    <cellStyle name="Normal 26" xfId="270"/>
    <cellStyle name="Normal 27" xfId="271"/>
    <cellStyle name="Normal 28" xfId="272"/>
    <cellStyle name="Normal 29" xfId="273"/>
    <cellStyle name="Normal 3" xfId="274"/>
    <cellStyle name="Normal 3 2" xfId="275"/>
    <cellStyle name="Normal 3 3" xfId="276"/>
    <cellStyle name="Normal 30" xfId="277"/>
    <cellStyle name="Normal 31" xfId="278"/>
    <cellStyle name="Normal 32" xfId="279"/>
    <cellStyle name="Normal 34" xfId="280"/>
    <cellStyle name="Normal 36" xfId="281"/>
    <cellStyle name="Normal 4" xfId="282"/>
    <cellStyle name="Normal 4 2" xfId="283"/>
    <cellStyle name="Normal 45" xfId="284"/>
    <cellStyle name="Normal 47" xfId="285"/>
    <cellStyle name="Normal 5" xfId="286"/>
    <cellStyle name="Normal 5 2" xfId="287"/>
    <cellStyle name="Normal 56 4 2" xfId="288"/>
    <cellStyle name="Normal 59" xfId="289"/>
    <cellStyle name="Normal 6" xfId="290"/>
    <cellStyle name="Normal 6 2" xfId="291"/>
    <cellStyle name="Normal 7" xfId="292"/>
    <cellStyle name="Normal 8" xfId="293"/>
    <cellStyle name="Normal 9" xfId="294"/>
    <cellStyle name="Normal 9 2" xfId="295"/>
    <cellStyle name="Normal_502-01 alcantarillado sanitario academia de entrenamiento policial de hatilloparte b" xfId="296"/>
    <cellStyle name="Normal_ANALISIS EL PUERTO 2" xfId="297"/>
    <cellStyle name="Normal_CARCAMO SAN PEDRO" xfId="298"/>
    <cellStyle name="Normal_Ppresupuesto Acuducto de  estancia del yaque, Pozos # 1 y  2" xfId="299"/>
    <cellStyle name="Normal_Rec. No.3 118-03   Pta. de trat.A.Negras san juan de la maguana" xfId="300"/>
    <cellStyle name="Normal_REPARACION ACUEDUCTO SANCRISTOBAL, CAMBITA GARABITO Y PARAJE LA TOMA (version 1)" xfId="301"/>
    <cellStyle name="Notas 2" xfId="302"/>
    <cellStyle name="Notas 3" xfId="303"/>
    <cellStyle name="Note" xfId="304"/>
    <cellStyle name="Note 2" xfId="305"/>
    <cellStyle name="Output" xfId="306"/>
    <cellStyle name="Output 2" xfId="307"/>
    <cellStyle name="Percent 2" xfId="308"/>
    <cellStyle name="Porcentual 2" xfId="309"/>
    <cellStyle name="Porcentual 2 2" xfId="310"/>
    <cellStyle name="Porcentual 2 3" xfId="311"/>
    <cellStyle name="Porcentual 2_304-12 medidores SAN CRISTOBAL" xfId="312"/>
    <cellStyle name="Porcentual 3" xfId="313"/>
    <cellStyle name="Porcentual 4" xfId="314"/>
    <cellStyle name="Porcentual 4 2" xfId="315"/>
    <cellStyle name="Porcentual 5" xfId="316"/>
    <cellStyle name="Salida 2" xfId="317"/>
    <cellStyle name="Texto de advertencia 2" xfId="318"/>
    <cellStyle name="Texto explicativo 2" xfId="319"/>
    <cellStyle name="Title" xfId="320"/>
    <cellStyle name="Title 2" xfId="321"/>
    <cellStyle name="Título 1 2" xfId="322"/>
    <cellStyle name="Título 2 2" xfId="323"/>
    <cellStyle name="Título 3 2" xfId="324"/>
    <cellStyle name="Título 4" xfId="325"/>
    <cellStyle name="Total 2" xfId="326"/>
    <cellStyle name="Total 3" xfId="327"/>
    <cellStyle name="Warning Text" xfId="32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18" name="Text Box 8">
          <a:extLst>
            <a:ext uri="{FF2B5EF4-FFF2-40B4-BE49-F238E27FC236}">
              <a16:creationId xmlns:a16="http://schemas.microsoft.com/office/drawing/2014/main" id="{00000000-0008-0000-0600-00000A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19" name="Text Box 9">
          <a:extLst>
            <a:ext uri="{FF2B5EF4-FFF2-40B4-BE49-F238E27FC236}">
              <a16:creationId xmlns:a16="http://schemas.microsoft.com/office/drawing/2014/main" id="{00000000-0008-0000-0600-00000B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20" name="Text Box 8">
          <a:extLst>
            <a:ext uri="{FF2B5EF4-FFF2-40B4-BE49-F238E27FC236}">
              <a16:creationId xmlns:a16="http://schemas.microsoft.com/office/drawing/2014/main" id="{00000000-0008-0000-0600-00000C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21" name="Text Box 9">
          <a:extLst>
            <a:ext uri="{FF2B5EF4-FFF2-40B4-BE49-F238E27FC236}">
              <a16:creationId xmlns:a16="http://schemas.microsoft.com/office/drawing/2014/main" id="{00000000-0008-0000-0600-00000D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2" name="Text Box 8">
          <a:extLst>
            <a:ext uri="{FF2B5EF4-FFF2-40B4-BE49-F238E27FC236}">
              <a16:creationId xmlns:a16="http://schemas.microsoft.com/office/drawing/2014/main" id="{00000000-0008-0000-0600-00000E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3" name="Text Box 8">
          <a:extLst>
            <a:ext uri="{FF2B5EF4-FFF2-40B4-BE49-F238E27FC236}">
              <a16:creationId xmlns:a16="http://schemas.microsoft.com/office/drawing/2014/main" id="{00000000-0008-0000-0600-00000F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4" name="Text Box 8">
          <a:extLst>
            <a:ext uri="{FF2B5EF4-FFF2-40B4-BE49-F238E27FC236}">
              <a16:creationId xmlns:a16="http://schemas.microsoft.com/office/drawing/2014/main" id="{00000000-0008-0000-0600-000010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5" name="Text Box 8">
          <a:extLst>
            <a:ext uri="{FF2B5EF4-FFF2-40B4-BE49-F238E27FC236}">
              <a16:creationId xmlns:a16="http://schemas.microsoft.com/office/drawing/2014/main" id="{00000000-0008-0000-0600-000011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6" name="Text Box 8">
          <a:extLst>
            <a:ext uri="{FF2B5EF4-FFF2-40B4-BE49-F238E27FC236}">
              <a16:creationId xmlns:a16="http://schemas.microsoft.com/office/drawing/2014/main" id="{00000000-0008-0000-0600-000012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7" name="Text Box 8">
          <a:extLst>
            <a:ext uri="{FF2B5EF4-FFF2-40B4-BE49-F238E27FC236}">
              <a16:creationId xmlns:a16="http://schemas.microsoft.com/office/drawing/2014/main" id="{00000000-0008-0000-0600-000013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168275</xdr:rowOff>
    </xdr:to>
    <xdr:pic>
      <xdr:nvPicPr>
        <xdr:cNvPr id="203028" name="Text Box 8">
          <a:extLst>
            <a:ext uri="{FF2B5EF4-FFF2-40B4-BE49-F238E27FC236}">
              <a16:creationId xmlns:a16="http://schemas.microsoft.com/office/drawing/2014/main" id="{00000000-0008-0000-0600-000014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1596</xdr:row>
      <xdr:rowOff>0</xdr:rowOff>
    </xdr:from>
    <xdr:to>
      <xdr:col>52</xdr:col>
      <xdr:colOff>895351</xdr:colOff>
      <xdr:row>1597</xdr:row>
      <xdr:rowOff>168275</xdr:rowOff>
    </xdr:to>
    <xdr:pic>
      <xdr:nvPicPr>
        <xdr:cNvPr id="203029" name="Text Box 8">
          <a:extLst>
            <a:ext uri="{FF2B5EF4-FFF2-40B4-BE49-F238E27FC236}">
              <a16:creationId xmlns:a16="http://schemas.microsoft.com/office/drawing/2014/main" id="{00000000-0008-0000-0600-000015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63353750"/>
          <a:ext cx="2828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104775</xdr:rowOff>
    </xdr:to>
    <xdr:sp macro="" textlink="">
      <xdr:nvSpPr>
        <xdr:cNvPr id="203030" name="Text Box 8">
          <a:extLst>
            <a:ext uri="{FF2B5EF4-FFF2-40B4-BE49-F238E27FC236}">
              <a16:creationId xmlns:a16="http://schemas.microsoft.com/office/drawing/2014/main" id="{00000000-0008-0000-0600-000016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104775</xdr:rowOff>
    </xdr:to>
    <xdr:sp macro="" textlink="">
      <xdr:nvSpPr>
        <xdr:cNvPr id="203031" name="Text Box 9">
          <a:extLst>
            <a:ext uri="{FF2B5EF4-FFF2-40B4-BE49-F238E27FC236}">
              <a16:creationId xmlns:a16="http://schemas.microsoft.com/office/drawing/2014/main" id="{00000000-0008-0000-0600-000017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2" name="Text Box 8">
          <a:extLst>
            <a:ext uri="{FF2B5EF4-FFF2-40B4-BE49-F238E27FC236}">
              <a16:creationId xmlns:a16="http://schemas.microsoft.com/office/drawing/2014/main" id="{00000000-0008-0000-0600-000018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3" name="Text Box 8">
          <a:extLst>
            <a:ext uri="{FF2B5EF4-FFF2-40B4-BE49-F238E27FC236}">
              <a16:creationId xmlns:a16="http://schemas.microsoft.com/office/drawing/2014/main" id="{00000000-0008-0000-0600-000019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4" name="Text Box 8">
          <a:extLst>
            <a:ext uri="{FF2B5EF4-FFF2-40B4-BE49-F238E27FC236}">
              <a16:creationId xmlns:a16="http://schemas.microsoft.com/office/drawing/2014/main" id="{00000000-0008-0000-0600-00001A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5" name="Text Box 8">
          <a:extLst>
            <a:ext uri="{FF2B5EF4-FFF2-40B4-BE49-F238E27FC236}">
              <a16:creationId xmlns:a16="http://schemas.microsoft.com/office/drawing/2014/main" id="{00000000-0008-0000-0600-00001B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6" name="Text Box 8">
          <a:extLst>
            <a:ext uri="{FF2B5EF4-FFF2-40B4-BE49-F238E27FC236}">
              <a16:creationId xmlns:a16="http://schemas.microsoft.com/office/drawing/2014/main" id="{00000000-0008-0000-0600-00001C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7" name="Text Box 8">
          <a:extLst>
            <a:ext uri="{FF2B5EF4-FFF2-40B4-BE49-F238E27FC236}">
              <a16:creationId xmlns:a16="http://schemas.microsoft.com/office/drawing/2014/main" id="{00000000-0008-0000-0600-00001D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8" name="Text Box 8">
          <a:extLst>
            <a:ext uri="{FF2B5EF4-FFF2-40B4-BE49-F238E27FC236}">
              <a16:creationId xmlns:a16="http://schemas.microsoft.com/office/drawing/2014/main" id="{00000000-0008-0000-0600-00001E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39" name="Text Box 8">
          <a:extLst>
            <a:ext uri="{FF2B5EF4-FFF2-40B4-BE49-F238E27FC236}">
              <a16:creationId xmlns:a16="http://schemas.microsoft.com/office/drawing/2014/main" id="{00000000-0008-0000-0600-00001F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3</xdr:col>
      <xdr:colOff>255588</xdr:colOff>
      <xdr:row>1597</xdr:row>
      <xdr:rowOff>327025</xdr:rowOff>
    </xdr:to>
    <xdr:pic>
      <xdr:nvPicPr>
        <xdr:cNvPr id="203040" name="Text Box 8">
          <a:extLst>
            <a:ext uri="{FF2B5EF4-FFF2-40B4-BE49-F238E27FC236}">
              <a16:creationId xmlns:a16="http://schemas.microsoft.com/office/drawing/2014/main" id="{00000000-0008-0000-0600-000020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506150"/>
          <a:ext cx="2828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9525</xdr:rowOff>
    </xdr:to>
    <xdr:sp macro="" textlink="">
      <xdr:nvSpPr>
        <xdr:cNvPr id="203041" name="Text Box 1">
          <a:extLst>
            <a:ext uri="{FF2B5EF4-FFF2-40B4-BE49-F238E27FC236}">
              <a16:creationId xmlns:a16="http://schemas.microsoft.com/office/drawing/2014/main" id="{00000000-0008-0000-0600-000021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9525</xdr:rowOff>
    </xdr:to>
    <xdr:sp macro="" textlink="">
      <xdr:nvSpPr>
        <xdr:cNvPr id="203042" name="Text Box 1">
          <a:extLst>
            <a:ext uri="{FF2B5EF4-FFF2-40B4-BE49-F238E27FC236}">
              <a16:creationId xmlns:a16="http://schemas.microsoft.com/office/drawing/2014/main" id="{00000000-0008-0000-0600-000022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3" name="Text Box 1">
          <a:extLst>
            <a:ext uri="{FF2B5EF4-FFF2-40B4-BE49-F238E27FC236}">
              <a16:creationId xmlns:a16="http://schemas.microsoft.com/office/drawing/2014/main" id="{00000000-0008-0000-0600-000023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4" name="Text Box 1">
          <a:extLst>
            <a:ext uri="{FF2B5EF4-FFF2-40B4-BE49-F238E27FC236}">
              <a16:creationId xmlns:a16="http://schemas.microsoft.com/office/drawing/2014/main" id="{00000000-0008-0000-0600-000024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5" name="Text Box 1">
          <a:extLst>
            <a:ext uri="{FF2B5EF4-FFF2-40B4-BE49-F238E27FC236}">
              <a16:creationId xmlns:a16="http://schemas.microsoft.com/office/drawing/2014/main" id="{00000000-0008-0000-0600-000025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6" name="Text Box 1">
          <a:extLst>
            <a:ext uri="{FF2B5EF4-FFF2-40B4-BE49-F238E27FC236}">
              <a16:creationId xmlns:a16="http://schemas.microsoft.com/office/drawing/2014/main" id="{00000000-0008-0000-0600-000026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7" name="Text Box 1">
          <a:extLst>
            <a:ext uri="{FF2B5EF4-FFF2-40B4-BE49-F238E27FC236}">
              <a16:creationId xmlns:a16="http://schemas.microsoft.com/office/drawing/2014/main" id="{00000000-0008-0000-0600-000027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1540</xdr:row>
      <xdr:rowOff>0</xdr:rowOff>
    </xdr:from>
    <xdr:to>
      <xdr:col>1</xdr:col>
      <xdr:colOff>581025</xdr:colOff>
      <xdr:row>1541</xdr:row>
      <xdr:rowOff>19050</xdr:rowOff>
    </xdr:to>
    <xdr:sp macro="" textlink="">
      <xdr:nvSpPr>
        <xdr:cNvPr id="203048" name="Text Box 1">
          <a:extLst>
            <a:ext uri="{FF2B5EF4-FFF2-40B4-BE49-F238E27FC236}">
              <a16:creationId xmlns:a16="http://schemas.microsoft.com/office/drawing/2014/main" id="{00000000-0008-0000-0600-000028190300}"/>
            </a:ext>
          </a:extLst>
        </xdr:cNvPr>
        <xdr:cNvSpPr txBox="1">
          <a:spLocks noChangeArrowheads="1"/>
        </xdr:cNvSpPr>
      </xdr:nvSpPr>
      <xdr:spPr bwMode="auto">
        <a:xfrm>
          <a:off x="914400" y="1590008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511</xdr:row>
      <xdr:rowOff>0</xdr:rowOff>
    </xdr:from>
    <xdr:to>
      <xdr:col>1</xdr:col>
      <xdr:colOff>581025</xdr:colOff>
      <xdr:row>512</xdr:row>
      <xdr:rowOff>9525</xdr:rowOff>
    </xdr:to>
    <xdr:sp macro="" textlink="">
      <xdr:nvSpPr>
        <xdr:cNvPr id="203049" name="Text Box 1">
          <a:extLst>
            <a:ext uri="{FF2B5EF4-FFF2-40B4-BE49-F238E27FC236}">
              <a16:creationId xmlns:a16="http://schemas.microsoft.com/office/drawing/2014/main" id="{00000000-0008-0000-0600-000029190300}"/>
            </a:ext>
          </a:extLst>
        </xdr:cNvPr>
        <xdr:cNvSpPr txBox="1">
          <a:spLocks noChangeArrowheads="1"/>
        </xdr:cNvSpPr>
      </xdr:nvSpPr>
      <xdr:spPr bwMode="auto">
        <a:xfrm>
          <a:off x="914400" y="8333422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511</xdr:row>
      <xdr:rowOff>0</xdr:rowOff>
    </xdr:from>
    <xdr:to>
      <xdr:col>1</xdr:col>
      <xdr:colOff>581025</xdr:colOff>
      <xdr:row>512</xdr:row>
      <xdr:rowOff>9525</xdr:rowOff>
    </xdr:to>
    <xdr:sp macro="" textlink="">
      <xdr:nvSpPr>
        <xdr:cNvPr id="203050" name="Text Box 1">
          <a:extLst>
            <a:ext uri="{FF2B5EF4-FFF2-40B4-BE49-F238E27FC236}">
              <a16:creationId xmlns:a16="http://schemas.microsoft.com/office/drawing/2014/main" id="{00000000-0008-0000-0600-00002A190300}"/>
            </a:ext>
          </a:extLst>
        </xdr:cNvPr>
        <xdr:cNvSpPr txBox="1">
          <a:spLocks noChangeArrowheads="1"/>
        </xdr:cNvSpPr>
      </xdr:nvSpPr>
      <xdr:spPr bwMode="auto">
        <a:xfrm>
          <a:off x="914400" y="8333422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512</xdr:row>
      <xdr:rowOff>0</xdr:rowOff>
    </xdr:from>
    <xdr:to>
      <xdr:col>1</xdr:col>
      <xdr:colOff>581025</xdr:colOff>
      <xdr:row>513</xdr:row>
      <xdr:rowOff>19050</xdr:rowOff>
    </xdr:to>
    <xdr:sp macro="" textlink="">
      <xdr:nvSpPr>
        <xdr:cNvPr id="203051" name="Text Box 1">
          <a:extLst>
            <a:ext uri="{FF2B5EF4-FFF2-40B4-BE49-F238E27FC236}">
              <a16:creationId xmlns:a16="http://schemas.microsoft.com/office/drawing/2014/main" id="{00000000-0008-0000-0600-00002B190300}"/>
            </a:ext>
          </a:extLst>
        </xdr:cNvPr>
        <xdr:cNvSpPr txBox="1">
          <a:spLocks noChangeArrowheads="1"/>
        </xdr:cNvSpPr>
      </xdr:nvSpPr>
      <xdr:spPr bwMode="auto">
        <a:xfrm>
          <a:off x="914400" y="834961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512</xdr:row>
      <xdr:rowOff>0</xdr:rowOff>
    </xdr:from>
    <xdr:to>
      <xdr:col>1</xdr:col>
      <xdr:colOff>581025</xdr:colOff>
      <xdr:row>513</xdr:row>
      <xdr:rowOff>19050</xdr:rowOff>
    </xdr:to>
    <xdr:sp macro="" textlink="">
      <xdr:nvSpPr>
        <xdr:cNvPr id="203052" name="Text Box 1">
          <a:extLst>
            <a:ext uri="{FF2B5EF4-FFF2-40B4-BE49-F238E27FC236}">
              <a16:creationId xmlns:a16="http://schemas.microsoft.com/office/drawing/2014/main" id="{00000000-0008-0000-0600-00002C190300}"/>
            </a:ext>
          </a:extLst>
        </xdr:cNvPr>
        <xdr:cNvSpPr txBox="1">
          <a:spLocks noChangeArrowheads="1"/>
        </xdr:cNvSpPr>
      </xdr:nvSpPr>
      <xdr:spPr bwMode="auto">
        <a:xfrm>
          <a:off x="914400" y="834961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512</xdr:row>
      <xdr:rowOff>0</xdr:rowOff>
    </xdr:from>
    <xdr:to>
      <xdr:col>1</xdr:col>
      <xdr:colOff>581025</xdr:colOff>
      <xdr:row>513</xdr:row>
      <xdr:rowOff>19050</xdr:rowOff>
    </xdr:to>
    <xdr:sp macro="" textlink="">
      <xdr:nvSpPr>
        <xdr:cNvPr id="203053" name="Text Box 1">
          <a:extLst>
            <a:ext uri="{FF2B5EF4-FFF2-40B4-BE49-F238E27FC236}">
              <a16:creationId xmlns:a16="http://schemas.microsoft.com/office/drawing/2014/main" id="{00000000-0008-0000-0600-00002D190300}"/>
            </a:ext>
          </a:extLst>
        </xdr:cNvPr>
        <xdr:cNvSpPr txBox="1">
          <a:spLocks noChangeArrowheads="1"/>
        </xdr:cNvSpPr>
      </xdr:nvSpPr>
      <xdr:spPr bwMode="auto">
        <a:xfrm>
          <a:off x="914400" y="834961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512</xdr:row>
      <xdr:rowOff>0</xdr:rowOff>
    </xdr:from>
    <xdr:to>
      <xdr:col>1</xdr:col>
      <xdr:colOff>581025</xdr:colOff>
      <xdr:row>513</xdr:row>
      <xdr:rowOff>19050</xdr:rowOff>
    </xdr:to>
    <xdr:sp macro="" textlink="">
      <xdr:nvSpPr>
        <xdr:cNvPr id="203054" name="Text Box 1">
          <a:extLst>
            <a:ext uri="{FF2B5EF4-FFF2-40B4-BE49-F238E27FC236}">
              <a16:creationId xmlns:a16="http://schemas.microsoft.com/office/drawing/2014/main" id="{00000000-0008-0000-0600-00002E190300}"/>
            </a:ext>
          </a:extLst>
        </xdr:cNvPr>
        <xdr:cNvSpPr txBox="1">
          <a:spLocks noChangeArrowheads="1"/>
        </xdr:cNvSpPr>
      </xdr:nvSpPr>
      <xdr:spPr bwMode="auto">
        <a:xfrm>
          <a:off x="914400" y="834961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513</xdr:row>
      <xdr:rowOff>0</xdr:rowOff>
    </xdr:from>
    <xdr:to>
      <xdr:col>1</xdr:col>
      <xdr:colOff>581025</xdr:colOff>
      <xdr:row>514</xdr:row>
      <xdr:rowOff>19050</xdr:rowOff>
    </xdr:to>
    <xdr:sp macro="" textlink="">
      <xdr:nvSpPr>
        <xdr:cNvPr id="203055" name="Text Box 1">
          <a:extLst>
            <a:ext uri="{FF2B5EF4-FFF2-40B4-BE49-F238E27FC236}">
              <a16:creationId xmlns:a16="http://schemas.microsoft.com/office/drawing/2014/main" id="{00000000-0008-0000-0600-00002F190300}"/>
            </a:ext>
          </a:extLst>
        </xdr:cNvPr>
        <xdr:cNvSpPr txBox="1">
          <a:spLocks noChangeArrowheads="1"/>
        </xdr:cNvSpPr>
      </xdr:nvSpPr>
      <xdr:spPr bwMode="auto">
        <a:xfrm>
          <a:off x="914400" y="836866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513</xdr:row>
      <xdr:rowOff>0</xdr:rowOff>
    </xdr:from>
    <xdr:to>
      <xdr:col>1</xdr:col>
      <xdr:colOff>581025</xdr:colOff>
      <xdr:row>514</xdr:row>
      <xdr:rowOff>19050</xdr:rowOff>
    </xdr:to>
    <xdr:sp macro="" textlink="">
      <xdr:nvSpPr>
        <xdr:cNvPr id="203056" name="Text Box 1">
          <a:extLst>
            <a:ext uri="{FF2B5EF4-FFF2-40B4-BE49-F238E27FC236}">
              <a16:creationId xmlns:a16="http://schemas.microsoft.com/office/drawing/2014/main" id="{00000000-0008-0000-0600-000030190300}"/>
            </a:ext>
          </a:extLst>
        </xdr:cNvPr>
        <xdr:cNvSpPr txBox="1">
          <a:spLocks noChangeArrowheads="1"/>
        </xdr:cNvSpPr>
      </xdr:nvSpPr>
      <xdr:spPr bwMode="auto">
        <a:xfrm>
          <a:off x="914400" y="836866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273050</xdr:rowOff>
    </xdr:to>
    <xdr:sp macro="" textlink="">
      <xdr:nvSpPr>
        <xdr:cNvPr id="203057" name="Text Box 9">
          <a:extLst>
            <a:ext uri="{FF2B5EF4-FFF2-40B4-BE49-F238E27FC236}">
              <a16:creationId xmlns:a16="http://schemas.microsoft.com/office/drawing/2014/main" id="{00000000-0008-0000-0600-000031190300}"/>
            </a:ext>
          </a:extLst>
        </xdr:cNvPr>
        <xdr:cNvSpPr txBox="1">
          <a:spLocks noChangeArrowheads="1"/>
        </xdr:cNvSpPr>
      </xdr:nvSpPr>
      <xdr:spPr bwMode="auto">
        <a:xfrm>
          <a:off x="1724025" y="164649150"/>
          <a:ext cx="2800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263525</xdr:rowOff>
    </xdr:to>
    <xdr:sp macro="" textlink="">
      <xdr:nvSpPr>
        <xdr:cNvPr id="203058" name="Text Box 8">
          <a:extLst>
            <a:ext uri="{FF2B5EF4-FFF2-40B4-BE49-F238E27FC236}">
              <a16:creationId xmlns:a16="http://schemas.microsoft.com/office/drawing/2014/main" id="{00000000-0008-0000-0600-000032190300}"/>
            </a:ext>
          </a:extLst>
        </xdr:cNvPr>
        <xdr:cNvSpPr txBox="1">
          <a:spLocks noChangeArrowheads="1"/>
        </xdr:cNvSpPr>
      </xdr:nvSpPr>
      <xdr:spPr bwMode="auto">
        <a:xfrm>
          <a:off x="1724025" y="164649150"/>
          <a:ext cx="2800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263525</xdr:rowOff>
    </xdr:to>
    <xdr:sp macro="" textlink="">
      <xdr:nvSpPr>
        <xdr:cNvPr id="203059" name="Text Box 9">
          <a:extLst>
            <a:ext uri="{FF2B5EF4-FFF2-40B4-BE49-F238E27FC236}">
              <a16:creationId xmlns:a16="http://schemas.microsoft.com/office/drawing/2014/main" id="{00000000-0008-0000-0600-000033190300}"/>
            </a:ext>
          </a:extLst>
        </xdr:cNvPr>
        <xdr:cNvSpPr txBox="1">
          <a:spLocks noChangeArrowheads="1"/>
        </xdr:cNvSpPr>
      </xdr:nvSpPr>
      <xdr:spPr bwMode="auto">
        <a:xfrm>
          <a:off x="1724025" y="164649150"/>
          <a:ext cx="2800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273050</xdr:rowOff>
    </xdr:to>
    <xdr:sp macro="" textlink="">
      <xdr:nvSpPr>
        <xdr:cNvPr id="203060" name="Text Box 8">
          <a:extLst>
            <a:ext uri="{FF2B5EF4-FFF2-40B4-BE49-F238E27FC236}">
              <a16:creationId xmlns:a16="http://schemas.microsoft.com/office/drawing/2014/main" id="{00000000-0008-0000-0600-000034190300}"/>
            </a:ext>
          </a:extLst>
        </xdr:cNvPr>
        <xdr:cNvSpPr txBox="1">
          <a:spLocks noChangeArrowheads="1"/>
        </xdr:cNvSpPr>
      </xdr:nvSpPr>
      <xdr:spPr bwMode="auto">
        <a:xfrm>
          <a:off x="1724025" y="164649150"/>
          <a:ext cx="2800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263525</xdr:rowOff>
    </xdr:to>
    <xdr:sp macro="" textlink="">
      <xdr:nvSpPr>
        <xdr:cNvPr id="203061" name="Text Box 9">
          <a:extLst>
            <a:ext uri="{FF2B5EF4-FFF2-40B4-BE49-F238E27FC236}">
              <a16:creationId xmlns:a16="http://schemas.microsoft.com/office/drawing/2014/main" id="{00000000-0008-0000-0600-000035190300}"/>
            </a:ext>
          </a:extLst>
        </xdr:cNvPr>
        <xdr:cNvSpPr txBox="1">
          <a:spLocks noChangeArrowheads="1"/>
        </xdr:cNvSpPr>
      </xdr:nvSpPr>
      <xdr:spPr bwMode="auto">
        <a:xfrm>
          <a:off x="1724025" y="164611050"/>
          <a:ext cx="2800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53</xdr:col>
      <xdr:colOff>0</xdr:colOff>
      <xdr:row>1596</xdr:row>
      <xdr:rowOff>0</xdr:rowOff>
    </xdr:from>
    <xdr:to>
      <xdr:col>56</xdr:col>
      <xdr:colOff>466725</xdr:colOff>
      <xdr:row>1597</xdr:row>
      <xdr:rowOff>263525</xdr:rowOff>
    </xdr:to>
    <xdr:sp macro="" textlink="">
      <xdr:nvSpPr>
        <xdr:cNvPr id="203062" name="Text Box 9">
          <a:extLst>
            <a:ext uri="{FF2B5EF4-FFF2-40B4-BE49-F238E27FC236}">
              <a16:creationId xmlns:a16="http://schemas.microsoft.com/office/drawing/2014/main" id="{00000000-0008-0000-0600-000036190300}"/>
            </a:ext>
          </a:extLst>
        </xdr:cNvPr>
        <xdr:cNvSpPr txBox="1">
          <a:spLocks noChangeArrowheads="1"/>
        </xdr:cNvSpPr>
      </xdr:nvSpPr>
      <xdr:spPr bwMode="auto">
        <a:xfrm>
          <a:off x="10096500" y="162753675"/>
          <a:ext cx="2790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068" name="Text Box 8">
          <a:extLst>
            <a:ext uri="{FF2B5EF4-FFF2-40B4-BE49-F238E27FC236}">
              <a16:creationId xmlns:a16="http://schemas.microsoft.com/office/drawing/2014/main" id="{00000000-0008-0000-0600-00003C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069" name="Text Box 9">
          <a:extLst>
            <a:ext uri="{FF2B5EF4-FFF2-40B4-BE49-F238E27FC236}">
              <a16:creationId xmlns:a16="http://schemas.microsoft.com/office/drawing/2014/main" id="{00000000-0008-0000-0600-00003D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070" name="Text Box 8">
          <a:extLst>
            <a:ext uri="{FF2B5EF4-FFF2-40B4-BE49-F238E27FC236}">
              <a16:creationId xmlns:a16="http://schemas.microsoft.com/office/drawing/2014/main" id="{00000000-0008-0000-0600-00003E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071" name="Text Box 9">
          <a:extLst>
            <a:ext uri="{FF2B5EF4-FFF2-40B4-BE49-F238E27FC236}">
              <a16:creationId xmlns:a16="http://schemas.microsoft.com/office/drawing/2014/main" id="{00000000-0008-0000-0600-00003F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2" name="Text Box 8">
          <a:extLst>
            <a:ext uri="{FF2B5EF4-FFF2-40B4-BE49-F238E27FC236}">
              <a16:creationId xmlns:a16="http://schemas.microsoft.com/office/drawing/2014/main" id="{00000000-0008-0000-0600-000040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3" name="Text Box 8">
          <a:extLst>
            <a:ext uri="{FF2B5EF4-FFF2-40B4-BE49-F238E27FC236}">
              <a16:creationId xmlns:a16="http://schemas.microsoft.com/office/drawing/2014/main" id="{00000000-0008-0000-0600-000041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4" name="Text Box 8">
          <a:extLst>
            <a:ext uri="{FF2B5EF4-FFF2-40B4-BE49-F238E27FC236}">
              <a16:creationId xmlns:a16="http://schemas.microsoft.com/office/drawing/2014/main" id="{00000000-0008-0000-0600-000042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5" name="Text Box 8">
          <a:extLst>
            <a:ext uri="{FF2B5EF4-FFF2-40B4-BE49-F238E27FC236}">
              <a16:creationId xmlns:a16="http://schemas.microsoft.com/office/drawing/2014/main" id="{00000000-0008-0000-0600-000043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6" name="Text Box 8">
          <a:extLst>
            <a:ext uri="{FF2B5EF4-FFF2-40B4-BE49-F238E27FC236}">
              <a16:creationId xmlns:a16="http://schemas.microsoft.com/office/drawing/2014/main" id="{00000000-0008-0000-0600-000044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7" name="Text Box 8">
          <a:extLst>
            <a:ext uri="{FF2B5EF4-FFF2-40B4-BE49-F238E27FC236}">
              <a16:creationId xmlns:a16="http://schemas.microsoft.com/office/drawing/2014/main" id="{00000000-0008-0000-0600-000045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8" name="Text Box 8">
          <a:extLst>
            <a:ext uri="{FF2B5EF4-FFF2-40B4-BE49-F238E27FC236}">
              <a16:creationId xmlns:a16="http://schemas.microsoft.com/office/drawing/2014/main" id="{00000000-0008-0000-0600-000046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79" name="Text Box 8">
          <a:extLst>
            <a:ext uri="{FF2B5EF4-FFF2-40B4-BE49-F238E27FC236}">
              <a16:creationId xmlns:a16="http://schemas.microsoft.com/office/drawing/2014/main" id="{00000000-0008-0000-0600-000047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0" name="Text Box 8">
          <a:extLst>
            <a:ext uri="{FF2B5EF4-FFF2-40B4-BE49-F238E27FC236}">
              <a16:creationId xmlns:a16="http://schemas.microsoft.com/office/drawing/2014/main" id="{00000000-0008-0000-0600-000048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104775</xdr:rowOff>
    </xdr:to>
    <xdr:sp macro="" textlink="">
      <xdr:nvSpPr>
        <xdr:cNvPr id="203081" name="Text Box 8">
          <a:extLst>
            <a:ext uri="{FF2B5EF4-FFF2-40B4-BE49-F238E27FC236}">
              <a16:creationId xmlns:a16="http://schemas.microsoft.com/office/drawing/2014/main" id="{00000000-0008-0000-0600-000049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104775</xdr:rowOff>
    </xdr:to>
    <xdr:sp macro="" textlink="">
      <xdr:nvSpPr>
        <xdr:cNvPr id="203082" name="Text Box 9">
          <a:extLst>
            <a:ext uri="{FF2B5EF4-FFF2-40B4-BE49-F238E27FC236}">
              <a16:creationId xmlns:a16="http://schemas.microsoft.com/office/drawing/2014/main" id="{00000000-0008-0000-0600-00004A190300}"/>
            </a:ext>
          </a:extLst>
        </xdr:cNvPr>
        <xdr:cNvSpPr txBox="1">
          <a:spLocks noChangeArrowheads="1"/>
        </xdr:cNvSpPr>
      </xdr:nvSpPr>
      <xdr:spPr bwMode="auto">
        <a:xfrm>
          <a:off x="1724025" y="1633537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3" name="Text Box 8">
          <a:extLst>
            <a:ext uri="{FF2B5EF4-FFF2-40B4-BE49-F238E27FC236}">
              <a16:creationId xmlns:a16="http://schemas.microsoft.com/office/drawing/2014/main" id="{00000000-0008-0000-0600-00004B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4" name="Text Box 8">
          <a:extLst>
            <a:ext uri="{FF2B5EF4-FFF2-40B4-BE49-F238E27FC236}">
              <a16:creationId xmlns:a16="http://schemas.microsoft.com/office/drawing/2014/main" id="{00000000-0008-0000-0600-00004C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5" name="Text Box 8">
          <a:extLst>
            <a:ext uri="{FF2B5EF4-FFF2-40B4-BE49-F238E27FC236}">
              <a16:creationId xmlns:a16="http://schemas.microsoft.com/office/drawing/2014/main" id="{00000000-0008-0000-0600-00004D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6" name="Text Box 8">
          <a:extLst>
            <a:ext uri="{FF2B5EF4-FFF2-40B4-BE49-F238E27FC236}">
              <a16:creationId xmlns:a16="http://schemas.microsoft.com/office/drawing/2014/main" id="{00000000-0008-0000-0600-00004E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7" name="Text Box 8">
          <a:extLst>
            <a:ext uri="{FF2B5EF4-FFF2-40B4-BE49-F238E27FC236}">
              <a16:creationId xmlns:a16="http://schemas.microsoft.com/office/drawing/2014/main" id="{00000000-0008-0000-0600-00004F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8" name="Text Box 8">
          <a:extLst>
            <a:ext uri="{FF2B5EF4-FFF2-40B4-BE49-F238E27FC236}">
              <a16:creationId xmlns:a16="http://schemas.microsoft.com/office/drawing/2014/main" id="{00000000-0008-0000-0600-000050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89" name="Text Box 8">
          <a:extLst>
            <a:ext uri="{FF2B5EF4-FFF2-40B4-BE49-F238E27FC236}">
              <a16:creationId xmlns:a16="http://schemas.microsoft.com/office/drawing/2014/main" id="{00000000-0008-0000-0600-000051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1295400</xdr:colOff>
      <xdr:row>1596</xdr:row>
      <xdr:rowOff>0</xdr:rowOff>
    </xdr:from>
    <xdr:to>
      <xdr:col>1</xdr:col>
      <xdr:colOff>1419225</xdr:colOff>
      <xdr:row>1597</xdr:row>
      <xdr:rowOff>168275</xdr:rowOff>
    </xdr:to>
    <xdr:pic>
      <xdr:nvPicPr>
        <xdr:cNvPr id="203090" name="Text Box 8">
          <a:extLst>
            <a:ext uri="{FF2B5EF4-FFF2-40B4-BE49-F238E27FC236}">
              <a16:creationId xmlns:a16="http://schemas.microsoft.com/office/drawing/2014/main" id="{00000000-0008-0000-0600-000052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63353750"/>
          <a:ext cx="123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1596</xdr:row>
      <xdr:rowOff>0</xdr:rowOff>
    </xdr:from>
    <xdr:to>
      <xdr:col>2</xdr:col>
      <xdr:colOff>419100</xdr:colOff>
      <xdr:row>1597</xdr:row>
      <xdr:rowOff>177800</xdr:rowOff>
    </xdr:to>
    <xdr:pic>
      <xdr:nvPicPr>
        <xdr:cNvPr id="203091" name="Text Box 8">
          <a:extLst>
            <a:ext uri="{FF2B5EF4-FFF2-40B4-BE49-F238E27FC236}">
              <a16:creationId xmlns:a16="http://schemas.microsoft.com/office/drawing/2014/main" id="{00000000-0008-0000-0600-00005319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63382325"/>
          <a:ext cx="123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98" name="Text Box 8">
          <a:extLst>
            <a:ext uri="{FF2B5EF4-FFF2-40B4-BE49-F238E27FC236}">
              <a16:creationId xmlns:a16="http://schemas.microsoft.com/office/drawing/2014/main" id="{00000000-0008-0000-0600-00005A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099" name="Text Box 9">
          <a:extLst>
            <a:ext uri="{FF2B5EF4-FFF2-40B4-BE49-F238E27FC236}">
              <a16:creationId xmlns:a16="http://schemas.microsoft.com/office/drawing/2014/main" id="{00000000-0008-0000-0600-00005B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100" name="Text Box 8">
          <a:extLst>
            <a:ext uri="{FF2B5EF4-FFF2-40B4-BE49-F238E27FC236}">
              <a16:creationId xmlns:a16="http://schemas.microsoft.com/office/drawing/2014/main" id="{00000000-0008-0000-0600-00005C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3</xdr:col>
      <xdr:colOff>236538</xdr:colOff>
      <xdr:row>1597</xdr:row>
      <xdr:rowOff>152400</xdr:rowOff>
    </xdr:to>
    <xdr:sp macro="" textlink="">
      <xdr:nvSpPr>
        <xdr:cNvPr id="203101" name="Text Box 9">
          <a:extLst>
            <a:ext uri="{FF2B5EF4-FFF2-40B4-BE49-F238E27FC236}">
              <a16:creationId xmlns:a16="http://schemas.microsoft.com/office/drawing/2014/main" id="{00000000-0008-0000-0600-00005D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2800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102" name="Text Box 8">
          <a:extLst>
            <a:ext uri="{FF2B5EF4-FFF2-40B4-BE49-F238E27FC236}">
              <a16:creationId xmlns:a16="http://schemas.microsoft.com/office/drawing/2014/main" id="{00000000-0008-0000-0600-00005E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103" name="Text Box 9">
          <a:extLst>
            <a:ext uri="{FF2B5EF4-FFF2-40B4-BE49-F238E27FC236}">
              <a16:creationId xmlns:a16="http://schemas.microsoft.com/office/drawing/2014/main" id="{00000000-0008-0000-0600-00005F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104" name="Text Box 8">
          <a:extLst>
            <a:ext uri="{FF2B5EF4-FFF2-40B4-BE49-F238E27FC236}">
              <a16:creationId xmlns:a16="http://schemas.microsoft.com/office/drawing/2014/main" id="{00000000-0008-0000-0600-000060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152400</xdr:rowOff>
    </xdr:to>
    <xdr:sp macro="" textlink="">
      <xdr:nvSpPr>
        <xdr:cNvPr id="203105" name="Text Box 9">
          <a:extLst>
            <a:ext uri="{FF2B5EF4-FFF2-40B4-BE49-F238E27FC236}">
              <a16:creationId xmlns:a16="http://schemas.microsoft.com/office/drawing/2014/main" id="{00000000-0008-0000-0600-000061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104775</xdr:rowOff>
    </xdr:to>
    <xdr:sp macro="" textlink="">
      <xdr:nvSpPr>
        <xdr:cNvPr id="203106" name="Text Box 8">
          <a:extLst>
            <a:ext uri="{FF2B5EF4-FFF2-40B4-BE49-F238E27FC236}">
              <a16:creationId xmlns:a16="http://schemas.microsoft.com/office/drawing/2014/main" id="{00000000-0008-0000-0600-000062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1596</xdr:row>
      <xdr:rowOff>0</xdr:rowOff>
    </xdr:from>
    <xdr:to>
      <xdr:col>1</xdr:col>
      <xdr:colOff>1419225</xdr:colOff>
      <xdr:row>1597</xdr:row>
      <xdr:rowOff>104775</xdr:rowOff>
    </xdr:to>
    <xdr:sp macro="" textlink="">
      <xdr:nvSpPr>
        <xdr:cNvPr id="203107" name="Text Box 9">
          <a:extLst>
            <a:ext uri="{FF2B5EF4-FFF2-40B4-BE49-F238E27FC236}">
              <a16:creationId xmlns:a16="http://schemas.microsoft.com/office/drawing/2014/main" id="{00000000-0008-0000-0600-000063190300}"/>
            </a:ext>
          </a:extLst>
        </xdr:cNvPr>
        <xdr:cNvSpPr txBox="1">
          <a:spLocks noChangeArrowheads="1"/>
        </xdr:cNvSpPr>
      </xdr:nvSpPr>
      <xdr:spPr bwMode="auto">
        <a:xfrm>
          <a:off x="1724025" y="16351567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1509</xdr:row>
      <xdr:rowOff>0</xdr:rowOff>
    </xdr:from>
    <xdr:to>
      <xdr:col>3</xdr:col>
      <xdr:colOff>233123</xdr:colOff>
      <xdr:row>1512</xdr:row>
      <xdr:rowOff>10932</xdr:rowOff>
    </xdr:to>
    <xdr:sp macro="" textlink="">
      <xdr:nvSpPr>
        <xdr:cNvPr id="94" name="Text Box 9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819275" y="125291850"/>
          <a:ext cx="2796935" cy="43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1509</xdr:row>
      <xdr:rowOff>0</xdr:rowOff>
    </xdr:from>
    <xdr:to>
      <xdr:col>3</xdr:col>
      <xdr:colOff>233123</xdr:colOff>
      <xdr:row>1512</xdr:row>
      <xdr:rowOff>1407</xdr:rowOff>
    </xdr:to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819275" y="125291850"/>
          <a:ext cx="2796935" cy="42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1509</xdr:row>
      <xdr:rowOff>0</xdr:rowOff>
    </xdr:from>
    <xdr:to>
      <xdr:col>3</xdr:col>
      <xdr:colOff>233123</xdr:colOff>
      <xdr:row>1512</xdr:row>
      <xdr:rowOff>1407</xdr:rowOff>
    </xdr:to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819275" y="125291850"/>
          <a:ext cx="2796935" cy="42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1509</xdr:row>
      <xdr:rowOff>0</xdr:rowOff>
    </xdr:from>
    <xdr:to>
      <xdr:col>3</xdr:col>
      <xdr:colOff>233123</xdr:colOff>
      <xdr:row>1512</xdr:row>
      <xdr:rowOff>10932</xdr:rowOff>
    </xdr:to>
    <xdr:sp macro="" textlink="">
      <xdr:nvSpPr>
        <xdr:cNvPr id="97" name="Text Box 8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819275" y="125291850"/>
          <a:ext cx="2796935" cy="43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600-00007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600-00007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600-00007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600-00007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600-00007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600-00007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600-00007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600-00007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600-00007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600-00007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600-00007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600-00007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600-00007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600-00007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600-00007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600-00007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600-00008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600-00008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600-00008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600-00008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600-00008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600-00008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600-00008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600-00008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600-00009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600-00009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600-00009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600-00009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600-00009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600-00009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600-0000A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600-0000A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600-0000A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600-0000A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600-0000A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600-0000A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600-0000A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600-0000A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600-0000A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600-0000A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600-0000A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600-0000A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600-0000B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600-0000B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600-0000B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600-0000B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600-0000B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600-0000B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600-0000B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600-0000B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600-0000B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600-0000B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600-0000B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600-0000B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600-0000B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600-0000C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600-0000C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600-0000C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600-0000C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600-0000C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600-0000C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600-0000D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600-0000D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600-0000D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600-0000D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600-0000D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600-0000D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600-0000D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600-0000E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600-0000E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600-0000E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600-0000E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600-0000E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600-0000E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600-0000F1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600-0000F2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600-0000F3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600-0000F5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600-0000F6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600-0000F7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600-0000F9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600-0000FA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600-0000FE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600-00000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600-00000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600-00000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600-00000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600-00000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600-00000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600-00000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600-00001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600-00001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600-00001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600-00001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600-00001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600-00001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600-00001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600-00002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600-00002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600-00002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600-00002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600-00002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600-00002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600-00002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600-00002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600-00002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600-00002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600-00003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600-00003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600-00003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600-00003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600-00003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600-00003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600-00003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600-00003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600-00003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600-00003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600-00003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600-00003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600-00004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600-00004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600-00004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600-00004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600-00004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600-00004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600-00004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600-00004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600-00004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600-00004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600-00004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600-00005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600-00005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600-00005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600-00005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600-00005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600-00005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600-00005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600-00005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600-00006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600-00006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600-00006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600-00006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600-00006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600-00006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600-00006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600-00006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600-00006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600-00006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600-00007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600-00007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600-00007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600-00007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600-00007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600-00007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600-00008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600-00008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600-00008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600-00008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600-00008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600-00008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600-00008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600-00008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600-00009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600-00009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600-00009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600-00009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600-00009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600-00009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600-00009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600-00009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600-00009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600-00009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600-00009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1314450</xdr:colOff>
      <xdr:row>1289</xdr:row>
      <xdr:rowOff>0</xdr:rowOff>
    </xdr:from>
    <xdr:to>
      <xdr:col>1</xdr:col>
      <xdr:colOff>1409700</xdr:colOff>
      <xdr:row>1291</xdr:row>
      <xdr:rowOff>133350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600-0000A0020000}"/>
            </a:ext>
          </a:extLst>
        </xdr:cNvPr>
        <xdr:cNvSpPr txBox="1">
          <a:spLocks noChangeArrowheads="1"/>
        </xdr:cNvSpPr>
      </xdr:nvSpPr>
      <xdr:spPr bwMode="auto">
        <a:xfrm>
          <a:off x="1828800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600-0000A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600-0000A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600-0000A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600-0000A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600-0000A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600-0000A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600-0000A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600-0000A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600-0000A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600-0000A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600-0000A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600-0000A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600-0000A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600-0000B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600-0000B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600-0000B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600-0000B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600-0000B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600-0000B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600-0000B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600-0000B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600-0000B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600-0000B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600-0000B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600-0000B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600-0000B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600-0000B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600-0000B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600-0000C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600-0000C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600-0000C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600-0000C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600-0000C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600-0000C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600-0000C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600-0000C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600-0000C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600-0000C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600-0000C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600-0000C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600-0000C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600-0000C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600-0000D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600-0000D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600-0000D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600-0000D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600-0000D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600-0000D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600-0000D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600-0000D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600-0000D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600-0000D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600-0000D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600-0000D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600-0000D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600-0000D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600-0000D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600-0000E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600-0000E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600-0000E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600-0000E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600-0000E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600-0000E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600-0000E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600-0000E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600-0000E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600-0000E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600-0000E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600-0000E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600-0000E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600-0000E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600-0000E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600-0000F0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600-0000F1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600-0000F2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600-0000F4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600-0000F5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600-0000F6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600-0000F7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600-0000F8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600-0000F9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600-0000FA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600-0000FB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600-0000FC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600-0000FD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600-0000FE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600-00000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600-00000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600-00000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600-00000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600-00000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600-00000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600-00000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600-00000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600-00000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600-00000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600-00000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600-00000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600-00000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600-00000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600-00000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600-00000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600-00001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600-00001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600-00001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600-00001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600-00001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600-00001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600-00001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600-00001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600-00001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600-00001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600-00001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600-00001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600-00001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600-00001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600-00001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600-00001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600-00002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600-00002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600-00002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600-00002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600-00002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600-00002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600-00002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600-00002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600-00002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600-00002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600-00002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600-00002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600-00002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600-00002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600-00002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600-00003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600-00003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600-00003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600-00003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600-00003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600-00003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600-00003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600-00003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600-00003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600-00003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600-00003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600-00003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600-00003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600-00003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600-00003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600-00004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600-00004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600-00004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600-00004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600-00004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600-00004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600-00004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600-00004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600-00004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600-00004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600-00004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600-00004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600-00004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600-00004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600-00004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600-00005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600-00005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600-00005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600-00005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600-00005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600-00005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600-00005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600-00005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600-00005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600-00005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600-00005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600-00005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600-00005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600-00005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600-00006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600-00006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600-00006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600-00006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600-00006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600-00006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600-00006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600-00006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600-00006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600-00006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600-00006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600-00006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600-00006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600-00006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600-00006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600-00007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600-00007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600-00007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600-00007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600-00007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600-00007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600-00007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600-00007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600-00007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600-00007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600-00007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600-00007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600-00007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600-00007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600-00007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600-00008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600-00008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600-00008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600-00008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600-00008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600-00008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600-00008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600-00008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600-00008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600-00008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600-00008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600-00008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600-00008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600-00008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600-00008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600-00009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600-00009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600-00009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600-00009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600-00009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600-00009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600-00009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600-00009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600-00009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600-00009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600-00009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600-00009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600-00009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600-00009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600-00009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600-00009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600-0000A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600-0000A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600-0000A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600-0000A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600-0000A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600-0000A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600-0000A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600-0000A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600-0000A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600-0000A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600-0000A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600-0000A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600-0000A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600-0000A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600-0000A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600-0000A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600-0000B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600-0000B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600-0000B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600-0000B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600-0000B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600-0000B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600-0000B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600-0000B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600-0000B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600-0000B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600-0000B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600-0000B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600-0000B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600-0000B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600-0000B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600-0000B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600-0000C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600-0000C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600-0000C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600-0000C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600-0000C4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600-0000C5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600-0000C6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600-0000C7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600-0000C8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600-0000C9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600-0000CA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600-0000CB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600-0000CC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600-0000CD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600-0000CE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600-0000CF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600-0000D0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600-0000D1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600-0000D2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1289</xdr:row>
      <xdr:rowOff>0</xdr:rowOff>
    </xdr:from>
    <xdr:to>
      <xdr:col>1</xdr:col>
      <xdr:colOff>1381125</xdr:colOff>
      <xdr:row>1291</xdr:row>
      <xdr:rowOff>133350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600-0000D3030000}"/>
            </a:ext>
          </a:extLst>
        </xdr:cNvPr>
        <xdr:cNvSpPr txBox="1">
          <a:spLocks noChangeArrowheads="1"/>
        </xdr:cNvSpPr>
      </xdr:nvSpPr>
      <xdr:spPr bwMode="auto">
        <a:xfrm>
          <a:off x="1800225" y="896207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600-0000D4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600-0000D5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600-0000D6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600-0000D7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600-0000D8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600-0000D9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600-0000DA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600-0000DB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600-0000DC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600-0000DD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600-0000DE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600-0000DF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600-0000E0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600-0000E1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600-0000E2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600-0000E4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600-0000E5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00000000-0008-0000-0600-0000E6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00000000-0008-0000-0600-0000E7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00000000-0008-0000-0600-0000E8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00000000-0008-0000-0600-0000E9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00000000-0008-0000-0600-0000EA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00000000-0008-0000-0600-0000EB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00000000-0008-0000-0600-0000EC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00000000-0008-0000-0600-0000ED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00000000-0008-0000-0600-0000EE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00000000-0008-0000-0600-0000F0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00000000-0008-0000-0600-0000F1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00000000-0008-0000-0600-0000F2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00000000-0008-0000-0600-0000F3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00000000-0008-0000-0600-0000F4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00000000-0008-0000-0600-0000F5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00000000-0008-0000-0600-0000F6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00000000-0008-0000-0600-0000F7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00000000-0008-0000-0600-0000F8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00000000-0008-0000-0600-0000F9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00000000-0008-0000-0600-0000FA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00000000-0008-0000-0600-0000FB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00000000-0008-0000-0600-0000FC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00000000-0008-0000-0600-0000FD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00000000-0008-0000-0600-0000FE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00000000-0008-0000-0600-0000FF03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00000000-0008-0000-0600-000000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0000000-0008-0000-0600-000001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00000000-0008-0000-0600-000003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0000000-0008-0000-0600-000004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00000000-0008-0000-0600-000005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00000000-0008-0000-0600-000006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00000000-0008-0000-0600-000007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00000000-0008-0000-0600-000008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00000000-0008-0000-0600-000009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00000000-0008-0000-0600-00000B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00000000-0008-0000-0600-00000C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00000000-0008-0000-0600-00000D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00000000-0008-0000-0600-00000E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600-00000F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00000000-0008-0000-0600-000010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00000000-0008-0000-0600-000011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00000000-0008-0000-0600-000012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00000000-0008-0000-0600-000013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00000000-0008-0000-0600-000014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00000000-0008-0000-0600-000015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00000000-0008-0000-0600-000016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00000000-0008-0000-0600-000017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00000000-0008-0000-0600-000018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00000000-0008-0000-0600-000019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00000000-0008-0000-0600-00001A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00000000-0008-0000-0600-00001B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00000000-0008-0000-0600-00001C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00000000-0008-0000-0600-00001D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00000000-0008-0000-0600-00001E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00000000-0008-0000-0600-00001F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00000000-0008-0000-0600-000020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1218</xdr:row>
      <xdr:rowOff>0</xdr:rowOff>
    </xdr:from>
    <xdr:to>
      <xdr:col>1</xdr:col>
      <xdr:colOff>1381125</xdr:colOff>
      <xdr:row>1219</xdr:row>
      <xdr:rowOff>133350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00000000-0008-0000-0600-000021040000}"/>
            </a:ext>
          </a:extLst>
        </xdr:cNvPr>
        <xdr:cNvSpPr txBox="1">
          <a:spLocks noChangeArrowheads="1"/>
        </xdr:cNvSpPr>
      </xdr:nvSpPr>
      <xdr:spPr bwMode="auto">
        <a:xfrm>
          <a:off x="1800225" y="7546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00000000-0008-0000-0600-000023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00000000-0008-0000-0600-000024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00000000-0008-0000-0600-000025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00000000-0008-0000-0600-000026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00000000-0008-0000-0600-000027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00000000-0008-0000-0600-000028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00000000-0008-0000-0600-000029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00000000-0008-0000-0600-00002A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00000000-0008-0000-0600-00002B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00000000-0008-0000-0600-00002C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00000000-0008-0000-0600-00002D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00000000-0008-0000-0600-00002F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00000000-0008-0000-0600-000030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0000000-0008-0000-0600-000031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00000000-0008-0000-0600-000032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0000000-0008-0000-0600-000033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0000000-0008-0000-0600-000034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0000000-0008-0000-0600-000035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00000000-0008-0000-0600-000036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00000000-0008-0000-0600-000037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00000000-0008-0000-0600-000038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00000000-0008-0000-0600-000039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00000000-0008-0000-0600-00003B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00000000-0008-0000-0600-00003C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00000000-0008-0000-0600-00003D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00000000-0008-0000-0600-00003E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00000000-0008-0000-0600-00003F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00000000-0008-0000-0600-000040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0000000-0008-0000-0600-000041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00000000-0008-0000-0600-000042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00000000-0008-0000-0600-000043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00000000-0008-0000-0600-000044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00000000-0008-0000-0600-000045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00000000-0008-0000-0600-000046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0000000-0008-0000-0600-000047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00000000-0008-0000-0600-000048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00000000-0008-0000-0600-000049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00000000-0008-0000-0600-00004A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00000000-0008-0000-0600-00004B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00000000-0008-0000-0600-00004C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00000000-0008-0000-0600-00004D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00000000-0008-0000-0600-00004E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0000000-0008-0000-0600-00004F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00000000-0008-0000-0600-000050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1290</xdr:row>
      <xdr:rowOff>0</xdr:rowOff>
    </xdr:from>
    <xdr:to>
      <xdr:col>1</xdr:col>
      <xdr:colOff>1381125</xdr:colOff>
      <xdr:row>1292</xdr:row>
      <xdr:rowOff>7937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00000000-0008-0000-0600-000051040000}"/>
            </a:ext>
          </a:extLst>
        </xdr:cNvPr>
        <xdr:cNvSpPr txBox="1">
          <a:spLocks noChangeArrowheads="1"/>
        </xdr:cNvSpPr>
      </xdr:nvSpPr>
      <xdr:spPr bwMode="auto">
        <a:xfrm>
          <a:off x="1800225" y="898207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00000000-0008-0000-0600-000052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00000000-0008-0000-0600-000053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00000000-0008-0000-0600-000054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00000000-0008-0000-0600-000055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00000000-0008-0000-0600-000056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00000000-0008-0000-0600-000057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0000000-0008-0000-0600-000058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00000000-0008-0000-0600-000059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00000000-0008-0000-0600-00005A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00000000-0008-0000-0600-00005B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0000000-0008-0000-0600-00005C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00000000-0008-0000-0600-00005D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00000000-0008-0000-0600-00005E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00000000-0008-0000-0600-00005F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1291</xdr:row>
      <xdr:rowOff>0</xdr:rowOff>
    </xdr:from>
    <xdr:to>
      <xdr:col>1</xdr:col>
      <xdr:colOff>1381125</xdr:colOff>
      <xdr:row>1292</xdr:row>
      <xdr:rowOff>133349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00000000-0008-0000-0600-000060040000}"/>
            </a:ext>
          </a:extLst>
        </xdr:cNvPr>
        <xdr:cNvSpPr txBox="1">
          <a:spLocks noChangeArrowheads="1"/>
        </xdr:cNvSpPr>
      </xdr:nvSpPr>
      <xdr:spPr bwMode="auto">
        <a:xfrm>
          <a:off x="1800225" y="900207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00000000-0008-0000-0600-000061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00000000-0008-0000-0600-000062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00000000-0008-0000-0600-000063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00000000-0008-0000-0600-000064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00000000-0008-0000-0600-000065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00000000-0008-0000-0600-000066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00000000-0008-0000-0600-000067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00000000-0008-0000-0600-000068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00000000-0008-0000-0600-000069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00000000-0008-0000-0600-00006B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00000000-0008-0000-0600-00006C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00000000-0008-0000-0600-00006D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00000000-0008-0000-0600-00006E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00000000-0008-0000-0600-00006F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00000000-0008-0000-0600-000070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00000000-0008-0000-0600-000071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00000000-0008-0000-0600-000072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00000000-0008-0000-0600-000073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00000000-0008-0000-0600-000074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00000000-0008-0000-0600-000075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00000000-0008-0000-0600-000077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00000000-0008-0000-0600-000078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00000000-0008-0000-0600-000079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00000000-0008-0000-0600-00007A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000000-0008-0000-0600-00007B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00000000-0008-0000-0600-00007C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00000000-0008-0000-0600-00007D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00000000-0008-0000-0600-00007E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00000000-0008-0000-0600-00007F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00000000-0008-0000-0600-000080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00000000-0008-0000-0600-000081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00000000-0008-0000-0600-000082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00000000-0008-0000-0600-000083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00000000-0008-0000-0600-000084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00000000-0008-0000-0600-000085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00000000-0008-0000-0600-000086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00000000-0008-0000-0600-000087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00000000-0008-0000-0600-000088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00000000-0008-0000-0600-000089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0000000-0008-0000-0600-00008A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00000000-0008-0000-0600-00008B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00000000-0008-0000-0600-00008C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00000000-0008-0000-0600-00008D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00000000-0008-0000-0600-00008F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00000000-0008-0000-0600-000090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00000000-0008-0000-0600-000091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00000000-0008-0000-0600-000092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00000000-0008-0000-0600-000093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00000000-0008-0000-0600-000094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00000000-0008-0000-0600-000095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00000000-0008-0000-0600-000096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00000000-0008-0000-0600-000097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00000000-0008-0000-0600-000098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00000000-0008-0000-0600-000099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00000000-0008-0000-0600-00009B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00000000-0008-0000-0600-00009C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00000000-0008-0000-0600-00009D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00000000-0008-0000-0600-00009E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00000000-0008-0000-0600-00009F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1293</xdr:row>
      <xdr:rowOff>0</xdr:rowOff>
    </xdr:from>
    <xdr:to>
      <xdr:col>1</xdr:col>
      <xdr:colOff>1381125</xdr:colOff>
      <xdr:row>1294</xdr:row>
      <xdr:rowOff>133351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00000000-0008-0000-0600-0000A0040000}"/>
            </a:ext>
          </a:extLst>
        </xdr:cNvPr>
        <xdr:cNvSpPr txBox="1">
          <a:spLocks noChangeArrowheads="1"/>
        </xdr:cNvSpPr>
      </xdr:nvSpPr>
      <xdr:spPr bwMode="auto">
        <a:xfrm>
          <a:off x="1800225" y="90354150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00000000-0008-0000-0600-0000A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0000000-0008-0000-0600-0000A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00000000-0008-0000-0600-0000A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00000000-0008-0000-0600-0000A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00000000-0008-0000-0600-0000A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00000000-0008-0000-0600-0000A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0000000-0008-0000-0600-0000A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00000000-0008-0000-0600-0000A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00000000-0008-0000-0600-0000A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00000000-0008-0000-0600-0000A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00000000-0008-0000-0600-0000A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00000000-0008-0000-0600-0000A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00000000-0008-0000-0600-0000A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00000000-0008-0000-0600-0000A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00000000-0008-0000-0600-0000B0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00000000-0008-0000-0600-0000B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00000000-0008-0000-0600-0000B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00000000-0008-0000-0600-0000B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00000000-0008-0000-0600-0000B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00000000-0008-0000-0600-0000B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00000000-0008-0000-0600-0000B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00000000-0008-0000-0600-0000B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00000000-0008-0000-0600-0000B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00000000-0008-0000-0600-0000B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0000000-0008-0000-0600-0000B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00000000-0008-0000-0600-0000B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00000000-0008-0000-0600-0000B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00000000-0008-0000-0600-0000B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00000000-0008-0000-0600-0000C0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00000000-0008-0000-0600-0000C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00000000-0008-0000-0600-0000C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00000000-0008-0000-0600-0000C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00000000-0008-0000-0600-0000C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00000000-0008-0000-0600-0000C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00000000-0008-0000-0600-0000C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00000000-0008-0000-0600-0000C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00000000-0008-0000-0600-0000C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00000000-0008-0000-0600-0000C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00000000-0008-0000-0600-0000C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00000000-0008-0000-0600-0000C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00000000-0008-0000-0600-0000C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00000000-0008-0000-0600-0000C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0000000-0008-0000-0600-0000C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00000000-0008-0000-0600-0000C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0000000-0008-0000-0600-0000D0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00000000-0008-0000-0600-0000D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00000000-0008-0000-0600-0000D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00000000-0008-0000-0600-0000D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00000000-0008-0000-0600-0000D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00000000-0008-0000-0600-0000D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00000000-0008-0000-0600-0000D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0000000-0008-0000-0600-0000D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00000000-0008-0000-0600-0000D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00000000-0008-0000-0600-0000D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00000000-0008-0000-0600-0000D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00000000-0008-0000-0600-0000D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00000000-0008-0000-0600-0000D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00000000-0008-0000-0600-0000D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00000000-0008-0000-0600-0000D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00000000-0008-0000-0600-0000D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00000000-0008-0000-0600-0000E0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00000000-0008-0000-0600-0000E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00000000-0008-0000-0600-0000E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00000000-0008-0000-0600-0000E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00000000-0008-0000-0600-0000E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00000000-0008-0000-0600-0000E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00000000-0008-0000-0600-0000E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00000000-0008-0000-0600-0000E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00000000-0008-0000-0600-0000E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00000000-0008-0000-0600-0000E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00000000-0008-0000-0600-0000E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00000000-0008-0000-0600-0000E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00000000-0008-0000-0600-0000E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00000000-0008-0000-0600-0000E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00000000-0008-0000-0600-0000E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00000000-0008-0000-0600-0000F0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00000000-0008-0000-0600-0000F1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00000000-0008-0000-0600-0000F2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00000000-0008-0000-0600-0000F3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00000000-0008-0000-0600-0000F4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00000000-0008-0000-0600-0000F5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00000000-0008-0000-0600-0000F6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00000000-0008-0000-0600-0000F7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00000000-0008-0000-0600-0000F8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00000000-0008-0000-0600-0000F9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00000000-0008-0000-0600-0000FB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00000000-0008-0000-0600-0000FC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00000000-0008-0000-0600-0000FD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00000000-0008-0000-0600-0000FE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00000000-0008-0000-0600-0000FF04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133349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00000000-0008-0000-0600-00000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00000000-0008-0000-0600-00000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00000000-0008-0000-0600-00000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00000000-0008-0000-0600-00000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00000000-0008-0000-0600-00000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00000000-0008-0000-0600-00000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00000000-0008-0000-0600-00000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00000000-0008-0000-0600-00000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00000000-0008-0000-0600-00000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00000000-0008-0000-0600-00000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00000000-0008-0000-0600-00000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00000000-0008-0000-0600-00000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00000000-0008-0000-0600-00000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00000000-0008-0000-0600-00000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00000000-0008-0000-0600-00000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00000000-0008-0000-0600-00000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00000000-0008-0000-0600-00001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00000000-0008-0000-0600-00001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00000000-0008-0000-0600-00001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00000000-0008-0000-0600-00001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00000000-0008-0000-0600-00001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00000000-0008-0000-0600-00001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00000000-0008-0000-0600-00001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00000000-0008-0000-0600-00001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00000000-0008-0000-0600-00001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00000000-0008-0000-0600-00001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00000000-0008-0000-0600-00001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0000000-0008-0000-0600-00001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00000000-0008-0000-0600-00001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00000000-0008-0000-0600-00001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00000000-0008-0000-0600-00002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00000000-0008-0000-0600-00002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00000000-0008-0000-0600-00002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00000000-0008-0000-0600-00002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00000000-0008-0000-0600-00002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00000000-0008-0000-0600-00002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00000000-0008-0000-0600-00002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00000000-0008-0000-0600-00002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00000000-0008-0000-0600-00002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00000000-0008-0000-0600-00002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00000000-0008-0000-0600-00002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00000000-0008-0000-0600-00002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00000000-0008-0000-0600-00002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00000000-0008-0000-0600-00002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00000000-0008-0000-0600-00002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00000000-0008-0000-0600-00003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00000000-0008-0000-0600-00003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00000000-0008-0000-0600-00003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00000000-0008-0000-0600-00003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00000000-0008-0000-0600-00003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00000000-0008-0000-0600-00003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00000000-0008-0000-0600-00003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00000000-0008-0000-0600-00003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00000000-0008-0000-0600-00003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00000000-0008-0000-0600-00003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000000-0008-0000-0600-00003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00000000-0008-0000-0600-00003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00000000-0008-0000-0600-00003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00000000-0008-0000-0600-00003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00000000-0008-0000-0600-00003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00000000-0008-0000-0600-00004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00000000-0008-0000-0600-00004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00000000-0008-0000-0600-00004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00000000-0008-0000-0600-00004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00000000-0008-0000-0600-00004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00000000-0008-0000-0600-00004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00000000-0008-0000-0600-00004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00000000-0008-0000-0600-00004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00000000-0008-0000-0600-00004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00000000-0008-0000-0600-00004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00000000-0008-0000-0600-00004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00000000-0008-0000-0600-00004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00000000-0008-0000-0600-00004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00000000-0008-0000-0600-00004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00000000-0008-0000-0600-00004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00000000-0008-0000-0600-00005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00000000-0008-0000-0600-00005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00000000-0008-0000-0600-00005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0000000-0008-0000-0600-00005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00000000-0008-0000-0600-00005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00000000-0008-0000-0600-00005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00000000-0008-0000-0600-00005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00000000-0008-0000-0600-00005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00000000-0008-0000-0600-00005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00000000-0008-0000-0600-00005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00000000-0008-0000-0600-00005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00000000-0008-0000-0600-00005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00000000-0008-0000-0600-00005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00000000-0008-0000-0600-00005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00000000-0008-0000-0600-00005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00000000-0008-0000-0600-00006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00000000-0008-0000-0600-00006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00000000-0008-0000-0600-00006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00000000-0008-0000-0600-00006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0000000-0008-0000-0600-00006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00000000-0008-0000-0600-00006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00000000-0008-0000-0600-00006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00000000-0008-0000-0600-00006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00000000-0008-0000-0600-00006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00000000-0008-0000-0600-00006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00000000-0008-0000-0600-00006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00000000-0008-0000-0600-00006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00000000-0008-0000-0600-00006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00000000-0008-0000-0600-00006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00000000-0008-0000-0600-00006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0000000-0008-0000-0600-00006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00000000-0008-0000-0600-00007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00000000-0008-0000-0600-00007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00000000-0008-0000-0600-00007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00000000-0008-0000-0600-00007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00000000-0008-0000-0600-00007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00000000-0008-0000-0600-00007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00000000-0008-0000-0600-00007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00000000-0008-0000-0600-00007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00000000-0008-0000-0600-00007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0000000-0008-0000-0600-00007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00000000-0008-0000-0600-00007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00000000-0008-0000-0600-00007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00000000-0008-0000-0600-00007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00000000-0008-0000-0600-00007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00000000-0008-0000-0600-00008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00000000-0008-0000-0600-00008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00000000-0008-0000-0600-00008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00000000-0008-0000-0600-00008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00000000-0008-0000-0600-00008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00000000-0008-0000-0600-00008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00000000-0008-0000-0600-00008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00000000-0008-0000-0600-00008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00000000-0008-0000-0600-00008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00000000-0008-0000-0600-00008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00000000-0008-0000-0600-00008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00000000-0008-0000-0600-00008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00000000-0008-0000-0600-00008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00000000-0008-0000-0600-00008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00000000-0008-0000-0600-00008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00000000-0008-0000-0600-00008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00000000-0008-0000-0600-00009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00000000-0008-0000-0600-00009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00000000-0008-0000-0600-00009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00000000-0008-0000-0600-00009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00000000-0008-0000-0600-00009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00000000-0008-0000-0600-00009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00000000-0008-0000-0600-00009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00000000-0008-0000-0600-00009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00000000-0008-0000-0600-00009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00000000-0008-0000-0600-00009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00000000-0008-0000-0600-00009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00000000-0008-0000-0600-00009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00000000-0008-0000-0600-00009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00000000-0008-0000-0600-00009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00000000-0008-0000-0600-00009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00000000-0008-0000-0600-0000A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00000000-0008-0000-0600-0000A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00000000-0008-0000-0600-0000A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00000000-0008-0000-0600-0000A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00000000-0008-0000-0600-0000A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00000000-0008-0000-0600-0000A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00000000-0008-0000-0600-0000A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00000000-0008-0000-0600-0000A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00000000-0008-0000-0600-0000A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00000000-0008-0000-0600-0000A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00000000-0008-0000-0600-0000A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00000000-0008-0000-0600-0000A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00000000-0008-0000-0600-0000A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0000000-0008-0000-0600-0000A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00000000-0008-0000-0600-0000A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00000000-0008-0000-0600-0000B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00000000-0008-0000-0600-0000B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00000000-0008-0000-0600-0000B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00000000-0008-0000-0600-0000B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00000000-0008-0000-0600-0000B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00000000-0008-0000-0600-0000B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00000000-0008-0000-0600-0000B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00000000-0008-0000-0600-0000B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00000000-0008-0000-0600-0000B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00000000-0008-0000-0600-0000B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00000000-0008-0000-0600-0000B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00000000-0008-0000-0600-0000B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00000000-0008-0000-0600-0000B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0000000-0008-0000-0600-0000B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00000000-0008-0000-0600-0000B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00000000-0008-0000-0600-0000C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00000000-0008-0000-0600-0000C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00000000-0008-0000-0600-0000C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00000000-0008-0000-0600-0000C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00000000-0008-0000-0600-0000C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00000000-0008-0000-0600-0000C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00000000-0008-0000-0600-0000C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00000000-0008-0000-0600-0000C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00000000-0008-0000-0600-0000C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00000000-0008-0000-0600-0000C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00000000-0008-0000-0600-0000C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00000000-0008-0000-0600-0000C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00000000-0008-0000-0600-0000C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00000000-0008-0000-0600-0000C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133170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00000000-0008-0000-0600-0000C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1314450</xdr:colOff>
      <xdr:row>1295</xdr:row>
      <xdr:rowOff>0</xdr:rowOff>
    </xdr:from>
    <xdr:to>
      <xdr:col>1</xdr:col>
      <xdr:colOff>1409700</xdr:colOff>
      <xdr:row>1296</xdr:row>
      <xdr:rowOff>133168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00000000-0008-0000-0600-0000D0050000}"/>
            </a:ext>
          </a:extLst>
        </xdr:cNvPr>
        <xdr:cNvSpPr txBox="1">
          <a:spLocks noChangeArrowheads="1"/>
        </xdr:cNvSpPr>
      </xdr:nvSpPr>
      <xdr:spPr bwMode="auto">
        <a:xfrm>
          <a:off x="1828800" y="90706575"/>
          <a:ext cx="95250" cy="295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00000000-0008-0000-0600-0000D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00000000-0008-0000-0600-0000D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00000000-0008-0000-0600-0000D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00000000-0008-0000-0600-0000D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00000000-0008-0000-0600-0000D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00000000-0008-0000-0600-0000D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00000000-0008-0000-0600-0000D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00000000-0008-0000-0600-0000D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00000000-0008-0000-0600-0000D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00000000-0008-0000-0600-0000D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00000000-0008-0000-0600-0000D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00000000-0008-0000-0600-0000D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00000000-0008-0000-0600-0000D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00000000-0008-0000-0600-0000D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00000000-0008-0000-0600-0000E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00000000-0008-0000-0600-0000E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0000000-0008-0000-0600-0000E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00000000-0008-0000-0600-0000E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00000000-0008-0000-0600-0000E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00000000-0008-0000-0600-0000E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00000000-0008-0000-0600-0000E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00000000-0008-0000-0600-0000E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00000000-0008-0000-0600-0000E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00000000-0008-0000-0600-0000E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00000000-0008-0000-0600-0000E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00000000-0008-0000-0600-0000E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00000000-0008-0000-0600-0000E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000000-0008-0000-0600-0000E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00000000-0008-0000-0600-0000F0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00000000-0008-0000-0600-0000F1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00000000-0008-0000-0600-0000F2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00000000-0008-0000-0600-0000F3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00000000-0008-0000-0600-0000F4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00000000-0008-0000-0600-0000F5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00000000-0008-0000-0600-0000F7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0000000-0008-0000-0600-0000F8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00000000-0008-0000-0600-0000F9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00000000-0008-0000-0600-0000FA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00000000-0008-0000-0600-0000FB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00000000-0008-0000-0600-0000FC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00000000-0008-0000-0600-0000FD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00000000-0008-0000-0600-0000FE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00000000-0008-0000-0600-0000FF05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00000000-0008-0000-0600-00000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00000000-0008-0000-0600-00000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00000000-0008-0000-0600-00000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00000000-0008-0000-0600-00000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00000000-0008-0000-0600-00000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00000000-0008-0000-0600-00000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00000000-0008-0000-0600-00000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00000000-0008-0000-0600-00000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00000000-0008-0000-0600-00000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00000000-0008-0000-0600-00000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00000000-0008-0000-0600-00000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00000000-0008-0000-0600-00000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00000000-0008-0000-0600-00000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00000000-0008-0000-0600-00000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00000000-0008-0000-0600-00000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00000000-0008-0000-0600-00001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00000000-0008-0000-0600-00001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00000000-0008-0000-0600-00001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00000000-0008-0000-0600-00001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00000000-0008-0000-0600-00001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00000000-0008-0000-0600-00001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00000000-0008-0000-0600-00001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0000000-0008-0000-0600-00001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0000000-0008-0000-0600-00001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00000000-0008-0000-0600-00001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00000000-0008-0000-0600-00001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00000000-0008-0000-0600-00001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00000000-0008-0000-0600-00001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00000000-0008-0000-0600-00001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00000000-0008-0000-0600-00001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00000000-0008-0000-0600-00002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00000000-0008-0000-0600-00002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00000000-0008-0000-0600-00002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00000000-0008-0000-0600-00002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00000000-0008-0000-0600-00002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00000000-0008-0000-0600-00002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00000000-0008-0000-0600-00002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00000000-0008-0000-0600-00002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00000000-0008-0000-0600-00002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00000000-0008-0000-0600-00002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00000000-0008-0000-0600-00002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00000000-0008-0000-0600-00002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00000000-0008-0000-0600-00002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00000000-0008-0000-0600-00002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00000000-0008-0000-0600-00002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00000000-0008-0000-0600-00002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00000000-0008-0000-0600-00003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00000000-0008-0000-0600-00003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00000000-0008-0000-0600-00003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000000-0008-0000-0600-00003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00000000-0008-0000-0600-00003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00000000-0008-0000-0600-00003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00000000-0008-0000-0600-00003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00000000-0008-0000-0600-00003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00000000-0008-0000-0600-00003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00000000-0008-0000-0600-00003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0000000-0008-0000-0600-00003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00000000-0008-0000-0600-00003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00000000-0008-0000-0600-00003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00000000-0008-0000-0600-00003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0000000-0008-0000-0600-00003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00000000-0008-0000-0600-00004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00000000-0008-0000-0600-00004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00000000-0008-0000-0600-00004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133351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00000000-0008-0000-0600-00004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00000000-0008-0000-0600-00004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00000000-0008-0000-0600-00004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00000000-0008-0000-0600-00004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00000000-0008-0000-0600-00004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00000000-0008-0000-0600-00004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00000000-0008-0000-0600-00004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00000000-0008-0000-0600-00004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00000000-0008-0000-0600-00004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00000000-0008-0000-0600-00004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00000000-0008-0000-0600-00004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00000000-0008-0000-0600-00004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00000000-0008-0000-0600-00005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00000000-0008-0000-0600-00005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00000000-0008-0000-0600-00005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00000000-0008-0000-0600-00005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00000000-0008-0000-0600-00005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00000000-0008-0000-0600-00005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00000000-0008-0000-0600-00005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00000000-0008-0000-0600-00005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00000000-0008-0000-0600-00005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00000000-0008-0000-0600-00005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00000000-0008-0000-0600-00005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00000000-0008-0000-0600-00005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00000000-0008-0000-0600-00005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0000000-0008-0000-0600-00005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00000000-0008-0000-0600-00005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00000000-0008-0000-0600-00005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00000000-0008-0000-0600-00006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00000000-0008-0000-0600-00006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00000000-0008-0000-0600-00006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00000000-0008-0000-0600-00006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00000000-0008-0000-0600-00006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00000000-0008-0000-0600-00006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00000000-0008-0000-0600-00006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00000000-0008-0000-0600-00006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00000000-0008-0000-0600-00006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00000000-0008-0000-0600-00006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00000000-0008-0000-0600-00006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00000000-0008-0000-0600-00006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00000000-0008-0000-0600-00006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00000000-0008-0000-0600-00006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00000000-0008-0000-0600-00007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00000000-0008-0000-0600-00007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00000000-0008-0000-0600-00007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00000000-0008-0000-0600-00007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00000000-0008-0000-0600-00007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00000000-0008-0000-0600-00007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00000000-0008-0000-0600-00007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00000000-0008-0000-0600-00007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00000000-0008-0000-0600-00007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00000000-0008-0000-0600-00007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00000000-0008-0000-0600-00007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00000000-0008-0000-0600-00007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00000000-0008-0000-0600-00007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00000000-0008-0000-0600-00007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00000000-0008-0000-0600-00007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00000000-0008-0000-0600-00008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00000000-0008-0000-0600-00008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00000000-0008-0000-0600-00008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00000000-0008-0000-0600-00008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00000000-0008-0000-0600-00008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00000000-0008-0000-0600-00008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00000000-0008-0000-0600-00008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00000000-0008-0000-0600-00008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00000000-0008-0000-0600-00008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00000000-0008-0000-0600-00008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00000000-0008-0000-0600-00008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00000000-0008-0000-0600-00008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00000000-0008-0000-0600-00008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00000000-0008-0000-0600-00008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00000000-0008-0000-0600-00008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00000000-0008-0000-0600-00009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00000000-0008-0000-0600-00009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00000000-0008-0000-0600-00009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00000000-0008-0000-0600-00009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0000000-0008-0000-0600-00009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00000000-0008-0000-0600-00009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00000000-0008-0000-0600-00009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00000000-0008-0000-0600-00009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00000000-0008-0000-0600-00009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00000000-0008-0000-0600-00009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00000000-0008-0000-0600-00009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0000000-0008-0000-0600-00009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00000000-0008-0000-0600-00009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00000000-0008-0000-0600-00009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0000000-0008-0000-0600-00009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00000000-0008-0000-0600-0000A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00000000-0008-0000-0600-0000A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00000000-0008-0000-0600-0000A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00000000-0008-0000-0600-0000A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00000000-0008-0000-0600-0000A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00000000-0008-0000-0600-0000A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00000000-0008-0000-0600-0000A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00000000-0008-0000-0600-0000A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00000000-0008-0000-0600-0000A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00000000-0008-0000-0600-0000A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00000000-0008-0000-0600-0000A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00000000-0008-0000-0600-0000A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00000000-0008-0000-0600-0000A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0000000-0008-0000-0600-0000A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00000000-0008-0000-0600-0000A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0000000-0008-0000-0600-0000A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00000000-0008-0000-0600-0000B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00000000-0008-0000-0600-0000B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00000000-0008-0000-0600-0000B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00000000-0008-0000-0600-0000B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00000000-0008-0000-0600-0000B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00000000-0008-0000-0600-0000B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00000000-0008-0000-0600-0000B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00000000-0008-0000-0600-0000B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00000000-0008-0000-0600-0000B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00000000-0008-0000-0600-0000B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00000000-0008-0000-0600-0000B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00000000-0008-0000-0600-0000B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00000000-0008-0000-0600-0000B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00000000-0008-0000-0600-0000B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00000000-0008-0000-0600-0000B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0000000-0008-0000-0600-0000B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00000000-0008-0000-0600-0000C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00000000-0008-0000-0600-0000C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133348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00000000-0008-0000-0600-0000C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00000000-0008-0000-0600-0000C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00000000-0008-0000-0600-0000C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00000000-0008-0000-0600-0000C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00000000-0008-0000-0600-0000C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00000000-0008-0000-0600-0000C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00000000-0008-0000-0600-0000C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00000000-0008-0000-0600-0000C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00000000-0008-0000-0600-0000C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00000000-0008-0000-0600-0000C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00000000-0008-0000-0600-0000C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00000000-0008-0000-0600-0000C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00000000-0008-0000-0600-0000D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00000000-0008-0000-0600-0000D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00000000-0008-0000-0600-0000D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00000000-0008-0000-0600-0000D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00000000-0008-0000-0600-0000D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0000000-0008-0000-0600-0000D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00000000-0008-0000-0600-0000D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0000000-0008-0000-0600-0000D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00000000-0008-0000-0600-0000D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00000000-0008-0000-0600-0000D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00000000-0008-0000-0600-0000D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00000000-0008-0000-0600-0000D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00000000-0008-0000-0600-0000D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00000000-0008-0000-0600-0000D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00000000-0008-0000-0600-0000D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00000000-0008-0000-0600-0000D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00000000-0008-0000-0600-0000E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0000000-0008-0000-0600-0000E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00000000-0008-0000-0600-0000E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00000000-0008-0000-0600-0000E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00000000-0008-0000-0600-0000E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00000000-0008-0000-0600-0000E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00000000-0008-0000-0600-0000E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00000000-0008-0000-0600-0000E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00000000-0008-0000-0600-0000E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00000000-0008-0000-0600-0000E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00000000-0008-0000-0600-0000E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00000000-0008-0000-0600-0000E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00000000-0008-0000-0600-0000E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00000000-0008-0000-0600-0000E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00000000-0008-0000-0600-0000E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00000000-0008-0000-0600-0000F0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00000000-0008-0000-0600-0000F1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00000000-0008-0000-0600-0000F2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00000000-0008-0000-0600-0000F3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00000000-0008-0000-0600-0000F4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00000000-0008-0000-0600-0000F5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00000000-0008-0000-0600-0000F6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00000000-0008-0000-0600-0000F7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00000000-0008-0000-0600-0000F8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00000000-0008-0000-0600-0000F9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00000000-0008-0000-0600-0000FA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00000000-0008-0000-0600-0000FB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00000000-0008-0000-0600-0000FC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00000000-0008-0000-0600-0000FD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00000000-0008-0000-0600-0000FF06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1295</xdr:row>
      <xdr:rowOff>0</xdr:rowOff>
    </xdr:from>
    <xdr:to>
      <xdr:col>1</xdr:col>
      <xdr:colOff>1381125</xdr:colOff>
      <xdr:row>1296</xdr:row>
      <xdr:rowOff>133350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00000000-0008-0000-0600-000000070000}"/>
            </a:ext>
          </a:extLst>
        </xdr:cNvPr>
        <xdr:cNvSpPr txBox="1">
          <a:spLocks noChangeArrowheads="1"/>
        </xdr:cNvSpPr>
      </xdr:nvSpPr>
      <xdr:spPr bwMode="auto">
        <a:xfrm>
          <a:off x="1800225" y="90706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00000000-0008-0000-0600-000001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00000000-0008-0000-0600-000002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00000000-0008-0000-0600-000003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00000000-0008-0000-0600-000004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00000000-0008-0000-0600-000005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00000000-0008-0000-0600-000006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00000000-0008-0000-0600-000007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00000000-0008-0000-0600-000008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00000000-0008-0000-0600-000009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00000000-0008-0000-0600-00000B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00000000-0008-0000-0600-00000C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00000000-0008-0000-0600-00000D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0000000-0008-0000-0600-00000E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00000000-0008-0000-0600-00000F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00000000-0008-0000-0600-000010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00000000-0008-0000-0600-000011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00000000-0008-0000-0600-000012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00000000-0008-0000-0600-000013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0000000-0008-0000-0600-000014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00000000-0008-0000-0600-000015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00000000-0008-0000-0600-000016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00000000-0008-0000-0600-000017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00000000-0008-0000-0600-000018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00000000-0008-0000-0600-000019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0000000-0008-0000-0600-00001A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00000000-0008-0000-0600-00001B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00000000-0008-0000-0600-00001C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00000000-0008-0000-0600-00001D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00000000-0008-0000-0600-00001E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00000000-0008-0000-0600-00001F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00000000-0008-0000-0600-000020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00000000-0008-0000-0600-000021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00000000-0008-0000-0600-000023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00000000-0008-0000-0600-000024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00000000-0008-0000-0600-000025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00000000-0008-0000-0600-000026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00000000-0008-0000-0600-000027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00000000-0008-0000-0600-000028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00000000-0008-0000-0600-000029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00000000-0008-0000-0600-00002A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00000000-0008-0000-0600-00002B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00000000-0008-0000-0600-00002C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00000000-0008-0000-0600-00002D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00000000-0008-0000-0600-00002F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00000000-0008-0000-0600-000030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00000000-0008-0000-0600-000031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00000000-0008-0000-0600-000032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00000000-0008-0000-0600-000033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00000000-0008-0000-0600-000034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0000000-0008-0000-0600-000035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00000000-0008-0000-0600-000036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00000000-0008-0000-0600-000037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00000000-0008-0000-0600-000038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00000000-0008-0000-0600-000039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00000000-0008-0000-0600-00003A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00000000-0008-0000-0600-00003B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00000000-0008-0000-0600-00003C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0000000-0008-0000-0600-00003D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00000000-0008-0000-0600-00003E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00000000-0008-0000-0600-00003F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00000000-0008-0000-0600-000040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00000000-0008-0000-0600-000041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00000000-0008-0000-0600-000042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59" name="Text Box 15">
          <a:extLst>
            <a:ext uri="{FF2B5EF4-FFF2-40B4-BE49-F238E27FC236}">
              <a16:creationId xmlns:a16="http://schemas.microsoft.com/office/drawing/2014/main" id="{00000000-0008-0000-0600-000043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0" name="Text Box 15">
          <a:extLst>
            <a:ext uri="{FF2B5EF4-FFF2-40B4-BE49-F238E27FC236}">
              <a16:creationId xmlns:a16="http://schemas.microsoft.com/office/drawing/2014/main" id="{00000000-0008-0000-0600-000044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1" name="Text Box 15">
          <a:extLst>
            <a:ext uri="{FF2B5EF4-FFF2-40B4-BE49-F238E27FC236}">
              <a16:creationId xmlns:a16="http://schemas.microsoft.com/office/drawing/2014/main" id="{00000000-0008-0000-0600-000045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2" name="Text Box 15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3" name="Text Box 15">
          <a:extLst>
            <a:ext uri="{FF2B5EF4-FFF2-40B4-BE49-F238E27FC236}">
              <a16:creationId xmlns:a16="http://schemas.microsoft.com/office/drawing/2014/main" id="{00000000-0008-0000-0600-000047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4" name="Text Box 15">
          <a:extLst>
            <a:ext uri="{FF2B5EF4-FFF2-40B4-BE49-F238E27FC236}">
              <a16:creationId xmlns:a16="http://schemas.microsoft.com/office/drawing/2014/main" id="{00000000-0008-0000-0600-000048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5" name="Text Box 15">
          <a:extLst>
            <a:ext uri="{FF2B5EF4-FFF2-40B4-BE49-F238E27FC236}">
              <a16:creationId xmlns:a16="http://schemas.microsoft.com/office/drawing/2014/main" id="{00000000-0008-0000-0600-000049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6" name="Text Box 15">
          <a:extLst>
            <a:ext uri="{FF2B5EF4-FFF2-40B4-BE49-F238E27FC236}">
              <a16:creationId xmlns:a16="http://schemas.microsoft.com/office/drawing/2014/main" id="{00000000-0008-0000-0600-00004A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7" name="Text Box 15">
          <a:extLst>
            <a:ext uri="{FF2B5EF4-FFF2-40B4-BE49-F238E27FC236}">
              <a16:creationId xmlns:a16="http://schemas.microsoft.com/office/drawing/2014/main" id="{00000000-0008-0000-0600-00004B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8" name="Text Box 15">
          <a:extLst>
            <a:ext uri="{FF2B5EF4-FFF2-40B4-BE49-F238E27FC236}">
              <a16:creationId xmlns:a16="http://schemas.microsoft.com/office/drawing/2014/main" id="{00000000-0008-0000-0600-00004C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69" name="Text Box 15">
          <a:extLst>
            <a:ext uri="{FF2B5EF4-FFF2-40B4-BE49-F238E27FC236}">
              <a16:creationId xmlns:a16="http://schemas.microsoft.com/office/drawing/2014/main" id="{00000000-0008-0000-0600-00004D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70" name="Text Box 15">
          <a:extLst>
            <a:ext uri="{FF2B5EF4-FFF2-40B4-BE49-F238E27FC236}">
              <a16:creationId xmlns:a16="http://schemas.microsoft.com/office/drawing/2014/main" id="{00000000-0008-0000-0600-00004E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1237</xdr:row>
      <xdr:rowOff>0</xdr:rowOff>
    </xdr:from>
    <xdr:ext cx="95250" cy="295275"/>
    <xdr:sp macro="" textlink="">
      <xdr:nvSpPr>
        <xdr:cNvPr id="1871" name="Text Box 15">
          <a:extLst>
            <a:ext uri="{FF2B5EF4-FFF2-40B4-BE49-F238E27FC236}">
              <a16:creationId xmlns:a16="http://schemas.microsoft.com/office/drawing/2014/main" id="{00000000-0008-0000-0600-00004F070000}"/>
            </a:ext>
          </a:extLst>
        </xdr:cNvPr>
        <xdr:cNvSpPr txBox="1">
          <a:spLocks noChangeArrowheads="1"/>
        </xdr:cNvSpPr>
      </xdr:nvSpPr>
      <xdr:spPr bwMode="auto">
        <a:xfrm>
          <a:off x="1800225" y="794670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2" name="Text Box 15">
          <a:extLst>
            <a:ext uri="{FF2B5EF4-FFF2-40B4-BE49-F238E27FC236}">
              <a16:creationId xmlns:a16="http://schemas.microsoft.com/office/drawing/2014/main" id="{00000000-0008-0000-0600-000050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3" name="Text Box 15">
          <a:extLst>
            <a:ext uri="{FF2B5EF4-FFF2-40B4-BE49-F238E27FC236}">
              <a16:creationId xmlns:a16="http://schemas.microsoft.com/office/drawing/2014/main" id="{00000000-0008-0000-0600-000051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4" name="Text Box 15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5" name="Text Box 15">
          <a:extLst>
            <a:ext uri="{FF2B5EF4-FFF2-40B4-BE49-F238E27FC236}">
              <a16:creationId xmlns:a16="http://schemas.microsoft.com/office/drawing/2014/main" id="{00000000-0008-0000-0600-000053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6" name="Text Box 15">
          <a:extLst>
            <a:ext uri="{FF2B5EF4-FFF2-40B4-BE49-F238E27FC236}">
              <a16:creationId xmlns:a16="http://schemas.microsoft.com/office/drawing/2014/main" id="{00000000-0008-0000-0600-000054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7" name="Text Box 15">
          <a:extLst>
            <a:ext uri="{FF2B5EF4-FFF2-40B4-BE49-F238E27FC236}">
              <a16:creationId xmlns:a16="http://schemas.microsoft.com/office/drawing/2014/main" id="{00000000-0008-0000-0600-000055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8" name="Text Box 15">
          <a:extLst>
            <a:ext uri="{FF2B5EF4-FFF2-40B4-BE49-F238E27FC236}">
              <a16:creationId xmlns:a16="http://schemas.microsoft.com/office/drawing/2014/main" id="{00000000-0008-0000-0600-000056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79" name="Text Box 15">
          <a:extLst>
            <a:ext uri="{FF2B5EF4-FFF2-40B4-BE49-F238E27FC236}">
              <a16:creationId xmlns:a16="http://schemas.microsoft.com/office/drawing/2014/main" id="{00000000-0008-0000-0600-000057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0" name="Text Box 15">
          <a:extLst>
            <a:ext uri="{FF2B5EF4-FFF2-40B4-BE49-F238E27FC236}">
              <a16:creationId xmlns:a16="http://schemas.microsoft.com/office/drawing/2014/main" id="{00000000-0008-0000-0600-000058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1" name="Text Box 15">
          <a:extLst>
            <a:ext uri="{FF2B5EF4-FFF2-40B4-BE49-F238E27FC236}">
              <a16:creationId xmlns:a16="http://schemas.microsoft.com/office/drawing/2014/main" id="{00000000-0008-0000-0600-000059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2" name="Text Box 15">
          <a:extLst>
            <a:ext uri="{FF2B5EF4-FFF2-40B4-BE49-F238E27FC236}">
              <a16:creationId xmlns:a16="http://schemas.microsoft.com/office/drawing/2014/main" id="{00000000-0008-0000-0600-00005A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3" name="Text Box 15">
          <a:extLst>
            <a:ext uri="{FF2B5EF4-FFF2-40B4-BE49-F238E27FC236}">
              <a16:creationId xmlns:a16="http://schemas.microsoft.com/office/drawing/2014/main" id="{00000000-0008-0000-0600-00005B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4" name="Text Box 15">
          <a:extLst>
            <a:ext uri="{FF2B5EF4-FFF2-40B4-BE49-F238E27FC236}">
              <a16:creationId xmlns:a16="http://schemas.microsoft.com/office/drawing/2014/main" id="{00000000-0008-0000-0600-00005C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5" name="Text Box 15">
          <a:extLst>
            <a:ext uri="{FF2B5EF4-FFF2-40B4-BE49-F238E27FC236}">
              <a16:creationId xmlns:a16="http://schemas.microsoft.com/office/drawing/2014/main" id="{00000000-0008-0000-0600-00005D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1239</xdr:row>
      <xdr:rowOff>0</xdr:rowOff>
    </xdr:from>
    <xdr:ext cx="95250" cy="295274"/>
    <xdr:sp macro="" textlink="">
      <xdr:nvSpPr>
        <xdr:cNvPr id="1886" name="Text Box 15">
          <a:extLst>
            <a:ext uri="{FF2B5EF4-FFF2-40B4-BE49-F238E27FC236}">
              <a16:creationId xmlns:a16="http://schemas.microsoft.com/office/drawing/2014/main" id="{00000000-0008-0000-0600-00005E070000}"/>
            </a:ext>
          </a:extLst>
        </xdr:cNvPr>
        <xdr:cNvSpPr txBox="1">
          <a:spLocks noChangeArrowheads="1"/>
        </xdr:cNvSpPr>
      </xdr:nvSpPr>
      <xdr:spPr bwMode="auto">
        <a:xfrm>
          <a:off x="1800225" y="79781400"/>
          <a:ext cx="95250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114300</xdr:rowOff>
    </xdr:to>
    <xdr:sp macro="" textlink="">
      <xdr:nvSpPr>
        <xdr:cNvPr id="1887" name="Text Box 9">
          <a:extLst>
            <a:ext uri="{FF2B5EF4-FFF2-40B4-BE49-F238E27FC236}">
              <a16:creationId xmlns:a16="http://schemas.microsoft.com/office/drawing/2014/main" id="{00000000-0008-0000-0600-00005F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104775</xdr:rowOff>
    </xdr:to>
    <xdr:sp macro="" textlink="">
      <xdr:nvSpPr>
        <xdr:cNvPr id="1888" name="Text Box 8">
          <a:extLst>
            <a:ext uri="{FF2B5EF4-FFF2-40B4-BE49-F238E27FC236}">
              <a16:creationId xmlns:a16="http://schemas.microsoft.com/office/drawing/2014/main" id="{00000000-0008-0000-0600-000060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104775</xdr:rowOff>
    </xdr:to>
    <xdr:sp macro="" textlink="">
      <xdr:nvSpPr>
        <xdr:cNvPr id="1889" name="Text Box 9">
          <a:extLst>
            <a:ext uri="{FF2B5EF4-FFF2-40B4-BE49-F238E27FC236}">
              <a16:creationId xmlns:a16="http://schemas.microsoft.com/office/drawing/2014/main" id="{00000000-0008-0000-0600-000061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114300</xdr:rowOff>
    </xdr:to>
    <xdr:sp macro="" textlink="">
      <xdr:nvSpPr>
        <xdr:cNvPr id="1890" name="Text Box 8">
          <a:extLst>
            <a:ext uri="{FF2B5EF4-FFF2-40B4-BE49-F238E27FC236}">
              <a16:creationId xmlns:a16="http://schemas.microsoft.com/office/drawing/2014/main" id="{00000000-0008-0000-0600-000062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114300</xdr:rowOff>
    </xdr:to>
    <xdr:sp macro="" textlink="">
      <xdr:nvSpPr>
        <xdr:cNvPr id="1891" name="Text Box 9">
          <a:extLst>
            <a:ext uri="{FF2B5EF4-FFF2-40B4-BE49-F238E27FC236}">
              <a16:creationId xmlns:a16="http://schemas.microsoft.com/office/drawing/2014/main" id="{00000000-0008-0000-0600-000063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104775</xdr:rowOff>
    </xdr:to>
    <xdr:sp macro="" textlink="">
      <xdr:nvSpPr>
        <xdr:cNvPr id="1892" name="Text Box 8">
          <a:extLst>
            <a:ext uri="{FF2B5EF4-FFF2-40B4-BE49-F238E27FC236}">
              <a16:creationId xmlns:a16="http://schemas.microsoft.com/office/drawing/2014/main" id="{00000000-0008-0000-0600-000064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1570</xdr:row>
      <xdr:rowOff>0</xdr:rowOff>
    </xdr:from>
    <xdr:to>
      <xdr:col>1</xdr:col>
      <xdr:colOff>1409700</xdr:colOff>
      <xdr:row>1571</xdr:row>
      <xdr:rowOff>104775</xdr:rowOff>
    </xdr:to>
    <xdr:sp macro="" textlink="">
      <xdr:nvSpPr>
        <xdr:cNvPr id="1893" name="Text Box 9">
          <a:extLst>
            <a:ext uri="{FF2B5EF4-FFF2-40B4-BE49-F238E27FC236}">
              <a16:creationId xmlns:a16="http://schemas.microsoft.com/office/drawing/2014/main" id="{00000000-0008-0000-0600-000065070000}"/>
            </a:ext>
          </a:extLst>
        </xdr:cNvPr>
        <xdr:cNvSpPr txBox="1">
          <a:spLocks noChangeArrowheads="1"/>
        </xdr:cNvSpPr>
      </xdr:nvSpPr>
      <xdr:spPr bwMode="auto">
        <a:xfrm>
          <a:off x="1724025" y="44615100"/>
          <a:ext cx="104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142875</xdr:rowOff>
    </xdr:to>
    <xdr:sp macro="" textlink="">
      <xdr:nvSpPr>
        <xdr:cNvPr id="1894" name="Text Box 9">
          <a:extLst>
            <a:ext uri="{FF2B5EF4-FFF2-40B4-BE49-F238E27FC236}">
              <a16:creationId xmlns:a16="http://schemas.microsoft.com/office/drawing/2014/main" id="{00000000-0008-0000-0600-000066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133350</xdr:rowOff>
    </xdr:to>
    <xdr:sp macro="" textlink="">
      <xdr:nvSpPr>
        <xdr:cNvPr id="1895" name="Text Box 8">
          <a:extLst>
            <a:ext uri="{FF2B5EF4-FFF2-40B4-BE49-F238E27FC236}">
              <a16:creationId xmlns:a16="http://schemas.microsoft.com/office/drawing/2014/main" id="{00000000-0008-0000-0600-000067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133350</xdr:rowOff>
    </xdr:to>
    <xdr:sp macro="" textlink="">
      <xdr:nvSpPr>
        <xdr:cNvPr id="1896" name="Text Box 9">
          <a:extLst>
            <a:ext uri="{FF2B5EF4-FFF2-40B4-BE49-F238E27FC236}">
              <a16:creationId xmlns:a16="http://schemas.microsoft.com/office/drawing/2014/main" id="{00000000-0008-0000-0600-000068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142875</xdr:rowOff>
    </xdr:to>
    <xdr:sp macro="" textlink="">
      <xdr:nvSpPr>
        <xdr:cNvPr id="1897" name="Text Box 8">
          <a:extLst>
            <a:ext uri="{FF2B5EF4-FFF2-40B4-BE49-F238E27FC236}">
              <a16:creationId xmlns:a16="http://schemas.microsoft.com/office/drawing/2014/main" id="{00000000-0008-0000-0600-000069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142875</xdr:rowOff>
    </xdr:to>
    <xdr:sp macro="" textlink="">
      <xdr:nvSpPr>
        <xdr:cNvPr id="1898" name="Text Box 9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1573</xdr:row>
      <xdr:rowOff>0</xdr:rowOff>
    </xdr:from>
    <xdr:to>
      <xdr:col>1</xdr:col>
      <xdr:colOff>1409700</xdr:colOff>
      <xdr:row>1574</xdr:row>
      <xdr:rowOff>133350</xdr:rowOff>
    </xdr:to>
    <xdr:sp macro="" textlink="">
      <xdr:nvSpPr>
        <xdr:cNvPr id="1899" name="Text Box 8">
          <a:extLst>
            <a:ext uri="{FF2B5EF4-FFF2-40B4-BE49-F238E27FC236}">
              <a16:creationId xmlns:a16="http://schemas.microsoft.com/office/drawing/2014/main" id="{00000000-0008-0000-0600-00006B070000}"/>
            </a:ext>
          </a:extLst>
        </xdr:cNvPr>
        <xdr:cNvSpPr txBox="1">
          <a:spLocks noChangeArrowheads="1"/>
        </xdr:cNvSpPr>
      </xdr:nvSpPr>
      <xdr:spPr bwMode="auto">
        <a:xfrm>
          <a:off x="1724025" y="45262800"/>
          <a:ext cx="104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142876</xdr:rowOff>
    </xdr:to>
    <xdr:sp macro="" textlink="">
      <xdr:nvSpPr>
        <xdr:cNvPr id="1902" name="Text Box 9">
          <a:extLst>
            <a:ext uri="{FF2B5EF4-FFF2-40B4-BE49-F238E27FC236}">
              <a16:creationId xmlns:a16="http://schemas.microsoft.com/office/drawing/2014/main" id="{00000000-0008-0000-0600-00006E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133351</xdr:rowOff>
    </xdr:to>
    <xdr:sp macro="" textlink="">
      <xdr:nvSpPr>
        <xdr:cNvPr id="1903" name="Text Box 8">
          <a:extLst>
            <a:ext uri="{FF2B5EF4-FFF2-40B4-BE49-F238E27FC236}">
              <a16:creationId xmlns:a16="http://schemas.microsoft.com/office/drawing/2014/main" id="{00000000-0008-0000-0600-00006F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133351</xdr:rowOff>
    </xdr:to>
    <xdr:sp macro="" textlink="">
      <xdr:nvSpPr>
        <xdr:cNvPr id="1904" name="Text Box 9">
          <a:extLst>
            <a:ext uri="{FF2B5EF4-FFF2-40B4-BE49-F238E27FC236}">
              <a16:creationId xmlns:a16="http://schemas.microsoft.com/office/drawing/2014/main" id="{00000000-0008-0000-0600-000070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142876</xdr:rowOff>
    </xdr:to>
    <xdr:sp macro="" textlink="">
      <xdr:nvSpPr>
        <xdr:cNvPr id="1905" name="Text Box 8">
          <a:extLst>
            <a:ext uri="{FF2B5EF4-FFF2-40B4-BE49-F238E27FC236}">
              <a16:creationId xmlns:a16="http://schemas.microsoft.com/office/drawing/2014/main" id="{00000000-0008-0000-0600-000071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142876</xdr:rowOff>
    </xdr:to>
    <xdr:sp macro="" textlink="">
      <xdr:nvSpPr>
        <xdr:cNvPr id="1906" name="Text Box 9">
          <a:extLst>
            <a:ext uri="{FF2B5EF4-FFF2-40B4-BE49-F238E27FC236}">
              <a16:creationId xmlns:a16="http://schemas.microsoft.com/office/drawing/2014/main" id="{00000000-0008-0000-0600-000072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133351</xdr:rowOff>
    </xdr:to>
    <xdr:sp macro="" textlink="">
      <xdr:nvSpPr>
        <xdr:cNvPr id="1907" name="Text Box 8">
          <a:extLst>
            <a:ext uri="{FF2B5EF4-FFF2-40B4-BE49-F238E27FC236}">
              <a16:creationId xmlns:a16="http://schemas.microsoft.com/office/drawing/2014/main" id="{00000000-0008-0000-0600-000073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1304925</xdr:colOff>
      <xdr:row>1591</xdr:row>
      <xdr:rowOff>0</xdr:rowOff>
    </xdr:from>
    <xdr:to>
      <xdr:col>1</xdr:col>
      <xdr:colOff>1409700</xdr:colOff>
      <xdr:row>1592</xdr:row>
      <xdr:rowOff>133351</xdr:rowOff>
    </xdr:to>
    <xdr:sp macro="" textlink="">
      <xdr:nvSpPr>
        <xdr:cNvPr id="1908" name="Text Box 9">
          <a:extLst>
            <a:ext uri="{FF2B5EF4-FFF2-40B4-BE49-F238E27FC236}">
              <a16:creationId xmlns:a16="http://schemas.microsoft.com/office/drawing/2014/main" id="{00000000-0008-0000-0600-000074070000}"/>
            </a:ext>
          </a:extLst>
        </xdr:cNvPr>
        <xdr:cNvSpPr txBox="1">
          <a:spLocks noChangeArrowheads="1"/>
        </xdr:cNvSpPr>
      </xdr:nvSpPr>
      <xdr:spPr bwMode="auto">
        <a:xfrm>
          <a:off x="1724025" y="47072550"/>
          <a:ext cx="104775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1573</xdr:row>
      <xdr:rowOff>157162</xdr:rowOff>
    </xdr:from>
    <xdr:to>
      <xdr:col>1</xdr:col>
      <xdr:colOff>2476500</xdr:colOff>
      <xdr:row>1573</xdr:row>
      <xdr:rowOff>157162</xdr:rowOff>
    </xdr:to>
    <xdr:sp macro="" textlink="">
      <xdr:nvSpPr>
        <xdr:cNvPr id="1909" name="Line 1">
          <a:extLst>
            <a:ext uri="{FF2B5EF4-FFF2-40B4-BE49-F238E27FC236}">
              <a16:creationId xmlns:a16="http://schemas.microsoft.com/office/drawing/2014/main" id="{00000000-0008-0000-0600-000075070000}"/>
            </a:ext>
          </a:extLst>
        </xdr:cNvPr>
        <xdr:cNvSpPr>
          <a:spLocks noChangeShapeType="1"/>
        </xdr:cNvSpPr>
      </xdr:nvSpPr>
      <xdr:spPr bwMode="auto">
        <a:xfrm>
          <a:off x="0" y="281549475"/>
          <a:ext cx="29606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25395</xdr:colOff>
      <xdr:row>1573</xdr:row>
      <xdr:rowOff>155575</xdr:rowOff>
    </xdr:from>
    <xdr:to>
      <xdr:col>5</xdr:col>
      <xdr:colOff>701670</xdr:colOff>
      <xdr:row>1573</xdr:row>
      <xdr:rowOff>155575</xdr:rowOff>
    </xdr:to>
    <xdr:sp macro="" textlink="">
      <xdr:nvSpPr>
        <xdr:cNvPr id="1910" name="Line 2">
          <a:extLst>
            <a:ext uri="{FF2B5EF4-FFF2-40B4-BE49-F238E27FC236}">
              <a16:creationId xmlns:a16="http://schemas.microsoft.com/office/drawing/2014/main" id="{00000000-0008-0000-0600-000076070000}"/>
            </a:ext>
          </a:extLst>
        </xdr:cNvPr>
        <xdr:cNvSpPr>
          <a:spLocks noChangeShapeType="1"/>
        </xdr:cNvSpPr>
      </xdr:nvSpPr>
      <xdr:spPr bwMode="auto">
        <a:xfrm>
          <a:off x="3692520" y="281547888"/>
          <a:ext cx="281146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61902</xdr:colOff>
      <xdr:row>1592</xdr:row>
      <xdr:rowOff>0</xdr:rowOff>
    </xdr:from>
    <xdr:to>
      <xdr:col>1</xdr:col>
      <xdr:colOff>2233602</xdr:colOff>
      <xdr:row>1592</xdr:row>
      <xdr:rowOff>0</xdr:rowOff>
    </xdr:to>
    <xdr:sp macro="" textlink="">
      <xdr:nvSpPr>
        <xdr:cNvPr id="1911" name="Line 2">
          <a:extLst>
            <a:ext uri="{FF2B5EF4-FFF2-40B4-BE49-F238E27FC236}">
              <a16:creationId xmlns:a16="http://schemas.microsoft.com/office/drawing/2014/main" id="{00000000-0008-0000-0600-000077070000}"/>
            </a:ext>
          </a:extLst>
        </xdr:cNvPr>
        <xdr:cNvSpPr>
          <a:spLocks noChangeShapeType="1"/>
        </xdr:cNvSpPr>
      </xdr:nvSpPr>
      <xdr:spPr bwMode="auto">
        <a:xfrm>
          <a:off x="61902" y="47234475"/>
          <a:ext cx="259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71435</xdr:colOff>
      <xdr:row>1591</xdr:row>
      <xdr:rowOff>136523</xdr:rowOff>
    </xdr:from>
    <xdr:to>
      <xdr:col>5</xdr:col>
      <xdr:colOff>757235</xdr:colOff>
      <xdr:row>1591</xdr:row>
      <xdr:rowOff>142873</xdr:rowOff>
    </xdr:to>
    <xdr:sp macro="" textlink="">
      <xdr:nvSpPr>
        <xdr:cNvPr id="1912" name="Line 5">
          <a:extLst>
            <a:ext uri="{FF2B5EF4-FFF2-40B4-BE49-F238E27FC236}">
              <a16:creationId xmlns:a16="http://schemas.microsoft.com/office/drawing/2014/main" id="{00000000-0008-0000-0600-000078070000}"/>
            </a:ext>
          </a:extLst>
        </xdr:cNvPr>
        <xdr:cNvSpPr>
          <a:spLocks noChangeShapeType="1"/>
        </xdr:cNvSpPr>
      </xdr:nvSpPr>
      <xdr:spPr bwMode="auto">
        <a:xfrm flipV="1">
          <a:off x="4319585" y="47209073"/>
          <a:ext cx="266700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288023</xdr:colOff>
      <xdr:row>0</xdr:row>
      <xdr:rowOff>57150</xdr:rowOff>
    </xdr:from>
    <xdr:to>
      <xdr:col>1</xdr:col>
      <xdr:colOff>514349</xdr:colOff>
      <xdr:row>4</xdr:row>
      <xdr:rowOff>76200</xdr:rowOff>
    </xdr:to>
    <xdr:pic>
      <xdr:nvPicPr>
        <xdr:cNvPr id="1913" name="Imagen 191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023" y="57150"/>
          <a:ext cx="712101" cy="666750"/>
        </a:xfrm>
        <a:prstGeom prst="rect">
          <a:avLst/>
        </a:prstGeom>
      </xdr:spPr>
    </xdr:pic>
    <xdr:clientData/>
  </xdr:twoCellAnchor>
  <xdr:oneCellAnchor>
    <xdr:from>
      <xdr:col>1</xdr:col>
      <xdr:colOff>1304925</xdr:colOff>
      <xdr:row>1579</xdr:row>
      <xdr:rowOff>0</xdr:rowOff>
    </xdr:from>
    <xdr:ext cx="104775" cy="273050"/>
    <xdr:sp macro="" textlink="">
      <xdr:nvSpPr>
        <xdr:cNvPr id="1900" name="Text Box 9">
          <a:extLst>
            <a:ext uri="{FF2B5EF4-FFF2-40B4-BE49-F238E27FC236}">
              <a16:creationId xmlns:a16="http://schemas.microsoft.com/office/drawing/2014/main" id="{00000000-0008-0000-0600-00005F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63525"/>
    <xdr:sp macro="" textlink="">
      <xdr:nvSpPr>
        <xdr:cNvPr id="1901" name="Text Box 8">
          <a:extLst>
            <a:ext uri="{FF2B5EF4-FFF2-40B4-BE49-F238E27FC236}">
              <a16:creationId xmlns:a16="http://schemas.microsoft.com/office/drawing/2014/main" id="{00000000-0008-0000-0600-000060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63525"/>
    <xdr:sp macro="" textlink="">
      <xdr:nvSpPr>
        <xdr:cNvPr id="1914" name="Text Box 9">
          <a:extLst>
            <a:ext uri="{FF2B5EF4-FFF2-40B4-BE49-F238E27FC236}">
              <a16:creationId xmlns:a16="http://schemas.microsoft.com/office/drawing/2014/main" id="{00000000-0008-0000-0600-000061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73050"/>
    <xdr:sp macro="" textlink="">
      <xdr:nvSpPr>
        <xdr:cNvPr id="1915" name="Text Box 8">
          <a:extLst>
            <a:ext uri="{FF2B5EF4-FFF2-40B4-BE49-F238E27FC236}">
              <a16:creationId xmlns:a16="http://schemas.microsoft.com/office/drawing/2014/main" id="{00000000-0008-0000-0600-000062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73050"/>
    <xdr:sp macro="" textlink="">
      <xdr:nvSpPr>
        <xdr:cNvPr id="1916" name="Text Box 9">
          <a:extLst>
            <a:ext uri="{FF2B5EF4-FFF2-40B4-BE49-F238E27FC236}">
              <a16:creationId xmlns:a16="http://schemas.microsoft.com/office/drawing/2014/main" id="{00000000-0008-0000-0600-000063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63525"/>
    <xdr:sp macro="" textlink="">
      <xdr:nvSpPr>
        <xdr:cNvPr id="1917" name="Text Box 8">
          <a:extLst>
            <a:ext uri="{FF2B5EF4-FFF2-40B4-BE49-F238E27FC236}">
              <a16:creationId xmlns:a16="http://schemas.microsoft.com/office/drawing/2014/main" id="{00000000-0008-0000-0600-000064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1579</xdr:row>
      <xdr:rowOff>0</xdr:rowOff>
    </xdr:from>
    <xdr:ext cx="104775" cy="263525"/>
    <xdr:sp macro="" textlink="">
      <xdr:nvSpPr>
        <xdr:cNvPr id="1918" name="Text Box 9">
          <a:extLst>
            <a:ext uri="{FF2B5EF4-FFF2-40B4-BE49-F238E27FC236}">
              <a16:creationId xmlns:a16="http://schemas.microsoft.com/office/drawing/2014/main" id="{00000000-0008-0000-0600-000065070000}"/>
            </a:ext>
          </a:extLst>
        </xdr:cNvPr>
        <xdr:cNvSpPr txBox="1">
          <a:spLocks noChangeArrowheads="1"/>
        </xdr:cNvSpPr>
      </xdr:nvSpPr>
      <xdr:spPr bwMode="auto">
        <a:xfrm>
          <a:off x="1789113" y="282114625"/>
          <a:ext cx="1047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301625"/>
    <xdr:sp macro="" textlink="">
      <xdr:nvSpPr>
        <xdr:cNvPr id="1919" name="Text Box 9">
          <a:extLst>
            <a:ext uri="{FF2B5EF4-FFF2-40B4-BE49-F238E27FC236}">
              <a16:creationId xmlns:a16="http://schemas.microsoft.com/office/drawing/2014/main" id="{00000000-0008-0000-0600-000066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292100"/>
    <xdr:sp macro="" textlink="">
      <xdr:nvSpPr>
        <xdr:cNvPr id="1920" name="Text Box 8">
          <a:extLst>
            <a:ext uri="{FF2B5EF4-FFF2-40B4-BE49-F238E27FC236}">
              <a16:creationId xmlns:a16="http://schemas.microsoft.com/office/drawing/2014/main" id="{00000000-0008-0000-0600-000067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292100"/>
    <xdr:sp macro="" textlink="">
      <xdr:nvSpPr>
        <xdr:cNvPr id="1921" name="Text Box 9">
          <a:extLst>
            <a:ext uri="{FF2B5EF4-FFF2-40B4-BE49-F238E27FC236}">
              <a16:creationId xmlns:a16="http://schemas.microsoft.com/office/drawing/2014/main" id="{00000000-0008-0000-0600-000068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301625"/>
    <xdr:sp macro="" textlink="">
      <xdr:nvSpPr>
        <xdr:cNvPr id="1922" name="Text Box 8">
          <a:extLst>
            <a:ext uri="{FF2B5EF4-FFF2-40B4-BE49-F238E27FC236}">
              <a16:creationId xmlns:a16="http://schemas.microsoft.com/office/drawing/2014/main" id="{00000000-0008-0000-0600-000069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301625"/>
    <xdr:sp macro="" textlink="">
      <xdr:nvSpPr>
        <xdr:cNvPr id="1923" name="Text Box 9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1582</xdr:row>
      <xdr:rowOff>0</xdr:rowOff>
    </xdr:from>
    <xdr:ext cx="104775" cy="292100"/>
    <xdr:sp macro="" textlink="">
      <xdr:nvSpPr>
        <xdr:cNvPr id="1924" name="Text Box 8">
          <a:extLst>
            <a:ext uri="{FF2B5EF4-FFF2-40B4-BE49-F238E27FC236}">
              <a16:creationId xmlns:a16="http://schemas.microsoft.com/office/drawing/2014/main" id="{00000000-0008-0000-0600-00006B070000}"/>
            </a:ext>
          </a:extLst>
        </xdr:cNvPr>
        <xdr:cNvSpPr txBox="1">
          <a:spLocks noChangeArrowheads="1"/>
        </xdr:cNvSpPr>
      </xdr:nvSpPr>
      <xdr:spPr bwMode="auto">
        <a:xfrm>
          <a:off x="1789113" y="282590875"/>
          <a:ext cx="1047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0</xdr:colOff>
      <xdr:row>1582</xdr:row>
      <xdr:rowOff>157162</xdr:rowOff>
    </xdr:from>
    <xdr:to>
      <xdr:col>1</xdr:col>
      <xdr:colOff>2476500</xdr:colOff>
      <xdr:row>1582</xdr:row>
      <xdr:rowOff>157162</xdr:rowOff>
    </xdr:to>
    <xdr:sp macro="" textlink="">
      <xdr:nvSpPr>
        <xdr:cNvPr id="1925" name="Line 1">
          <a:extLst>
            <a:ext uri="{FF2B5EF4-FFF2-40B4-BE49-F238E27FC236}">
              <a16:creationId xmlns:a16="http://schemas.microsoft.com/office/drawing/2014/main" id="{00000000-0008-0000-0600-000075070000}"/>
            </a:ext>
          </a:extLst>
        </xdr:cNvPr>
        <xdr:cNvSpPr>
          <a:spLocks noChangeShapeType="1"/>
        </xdr:cNvSpPr>
      </xdr:nvSpPr>
      <xdr:spPr bwMode="auto">
        <a:xfrm>
          <a:off x="0" y="282748037"/>
          <a:ext cx="29606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Documents%20and%20Settings\dell2\Escritorio\Mis%20documentos\presupuestos%202006\85-06%20Reh.%20y%20Ampl.%20Ac.%20Imbert%20(2da.%20alternativa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PROYECTO%20PUCMM/BASE%20DATOS%20PARA%20ANALISIS/BASE%20DATOS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14\PC%20Elvita\Documents%20and%20Settings\GERMAN%20NOVA\My%20Documents\Intec\MAESTRIA\Costos\Proyecto%20Final%20(SC)\Documents%20and%20Settings\Lurdes\Desktop\Samuel\Propuesta-Auditori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Mis%20Documentos\Mis%20archivos%20recibidos\VillaVinicioCastillo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Escuelas%20Publicas\Escuelas%20Armenteros%20Tony%20Hernandez\LOLIN%20NAVE%20PTA%20CAN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1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LAUDIA\Mis%20documentos\TRABAJO%20CLAUDIA\analisis%20seopc\Copia%20de%20Analisis%20PARA%20PRESUPUESTO%20OBRAS%20PUBLICA%20df%20enero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alisis\LOMA%20DE%20CABRERA\PROYECTO\IMBERT_PEAD_21abr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05\servidor%20de%20red%20de%20costos%20(ervita)\MIS%20DOCUMENTOS\PROYECTO%20TERMINACION%20SOFTBALL%20COJPD\PRESUPUESTO%20MODIFICADO\PRESUPUESTO_FEDOSA_14NOV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ostos\Mis%20documentos\claudia\Garibaldy%20Bautista%20(Costos)\analisis%20el%20pino%20junumuc&#250;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BASE%20DATOS%20PARA%20ANALISIS\BASE%20DATOS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ostos%2003/RECLAMACIONES%202005/ZONA%20II/Documents%20and%20Settings/CLAUDIA/Mis%20documentos/TRABAJO%20CLAUDIA/Garibaldy%20Bautista%20(actualizaciones)/analisis%20el%20pino%20junumuc&#25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Resort%20Bahia%20Estela%20Caribe\My%20Documents\Brian's%20Documents\RESIDENCIAL%20APARTAMENTOS\ROMANA%20DEL%20OESTE\Plaza%20Columbus\WINPROJ\Cespedes\Fiesta\Fiesta%20Area%20de%20Espectacul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POLIETILENO"/>
      <sheetName val="Analisis formato"/>
      <sheetName val="REGISTROS DE LADRILLOS Y H.A. "/>
      <sheetName val="ANCLAJES DE H.A."/>
      <sheetName val=" MOVIMIENTO DE TIERRA EQUI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INSUMOS DEL 2000"/>
      <sheetName val="COSTO INDIRECTO"/>
      <sheetName val="OPERADORES EQUIPOS"/>
      <sheetName val="Listado Equipos a utilizar"/>
      <sheetName val="Insumos"/>
      <sheetName val="Analisis Unit. "/>
      <sheetName val="Cargas Sociales"/>
      <sheetName val="EQUIPO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12">
          <cell r="H212">
            <v>2563.4295469815961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12">
          <cell r="H212">
            <v>2563.4295469815961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arios"/>
      <sheetName val="Directos"/>
      <sheetName val="Viatico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illa"/>
      <sheetName val="Terraza"/>
      <sheetName val="Marquesina"/>
      <sheetName val="Gazebo"/>
      <sheetName val="Piscina &amp; Jacuzzi"/>
      <sheetName val="Insumos"/>
      <sheetName val="Cotizaciones"/>
      <sheetName val="M.O."/>
      <sheetName val="ATC"/>
      <sheetName val="Mediciones 1er Nivel"/>
      <sheetName val="Mediciones 2do Nivel"/>
      <sheetName val="Mediciones Terraza"/>
      <sheetName val="Mediciones Marquesinas"/>
      <sheetName val="Mediciones Gazebo"/>
      <sheetName val="Mediciones Piscina"/>
      <sheetName val="Albañilería"/>
      <sheetName val="Bloques"/>
      <sheetName val="Columnas"/>
      <sheetName val="Losas"/>
      <sheetName val="Materiales &amp; Tranporte"/>
      <sheetName val="Muros"/>
      <sheetName val="Otros"/>
      <sheetName val="Pisos &amp; Revestimientos"/>
      <sheetName val="Vigas"/>
      <sheetName val="Zapatas"/>
      <sheetName val="Cuantía Acero"/>
      <sheetName val="Cotización Acero"/>
      <sheetName val="IS Villa"/>
      <sheetName val="IS Gazebo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Insumos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Módulo1"/>
      <sheetName val="Insumos"/>
    </sheetNames>
    <sheetDataSet>
      <sheetData sheetId="0" refreshError="1">
        <row r="9">
          <cell r="O9" t="str">
            <v>HTA1..M11~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Trabajos Generales"/>
      <sheetName val="ANALPRECIO"/>
      <sheetName val="Labor FD1"/>
      <sheetName val="Mes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presup."/>
      <sheetName val="Materiales y Precios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A4" t="str">
            <v>Id.</v>
          </cell>
        </row>
      </sheetData>
      <sheetData sheetId="32"/>
      <sheetData sheetId="33">
        <row r="4">
          <cell r="A4" t="str">
            <v>Id.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>
        <row r="4">
          <cell r="A4" t="str">
            <v>Id.</v>
          </cell>
        </row>
      </sheetData>
      <sheetData sheetId="42"/>
      <sheetData sheetId="43">
        <row r="4">
          <cell r="A4" t="str">
            <v>Id.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A4" t="str">
            <v>Id.</v>
          </cell>
        </row>
      </sheetData>
      <sheetData sheetId="52"/>
      <sheetData sheetId="53">
        <row r="4">
          <cell r="A4" t="str">
            <v>Id.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A4" t="str">
            <v>Id.</v>
          </cell>
        </row>
      </sheetData>
      <sheetData sheetId="62"/>
      <sheetData sheetId="63">
        <row r="4">
          <cell r="A4" t="str">
            <v>Id.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Hoja1"/>
      <sheetName val="Hoja2"/>
      <sheetName val="Hoja3"/>
    </sheetNames>
    <sheetDataSet>
      <sheetData sheetId="0"/>
      <sheetData sheetId="1" refreshError="1">
        <row r="561">
          <cell r="D561">
            <v>36.01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</sheetNames>
    <sheetDataSet>
      <sheetData sheetId="0" refreshError="1">
        <row r="9">
          <cell r="D9">
            <v>1500</v>
          </cell>
        </row>
        <row r="133">
          <cell r="D133">
            <v>1350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>
        <row r="3">
          <cell r="D3">
            <v>1352</v>
          </cell>
        </row>
      </sheetData>
      <sheetData sheetId="1">
        <row r="3">
          <cell r="B3">
            <v>830</v>
          </cell>
        </row>
      </sheetData>
      <sheetData sheetId="2">
        <row r="239">
          <cell r="E239">
            <v>2690.8249815051054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"/>
    </sheetNames>
    <sheetDataSet>
      <sheetData sheetId="0" refreshError="1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  <sheetName val="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via"/>
      <sheetName val="GONZALO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</sheetNames>
    <sheetDataSet>
      <sheetData sheetId="0" refreshError="1">
        <row r="9">
          <cell r="C9">
            <v>1525</v>
          </cell>
        </row>
        <row r="10">
          <cell r="C10">
            <v>578</v>
          </cell>
        </row>
        <row r="12">
          <cell r="C12">
            <v>356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"/>
      <sheetName val="MO"/>
      <sheetName val="Ins 2"/>
      <sheetName val="INSUMOS"/>
      <sheetName val="Herram"/>
      <sheetName val="Hoja1"/>
      <sheetName val="Hoja2"/>
      <sheetName val="Hoja3"/>
      <sheetName val="Col.Amarre"/>
      <sheetName val="Escalera"/>
      <sheetName val="Muros"/>
      <sheetName val="Materiales"/>
      <sheetName val="HORM. Y MORTEROS."/>
      <sheetName val="SALARIOS"/>
    </sheetNames>
    <sheetDataSet>
      <sheetData sheetId="0">
        <row r="561">
          <cell r="D561">
            <v>36.01</v>
          </cell>
        </row>
      </sheetData>
      <sheetData sheetId="1" refreshError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DDENDA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Sheet1"/>
      <sheetName val="capilla"/>
      <sheetName val="ESTRUCT"/>
      <sheetName val="Analisis Unit. "/>
      <sheetName val="Cargas Sociales"/>
      <sheetName val="A-BASICOS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9">
          <cell r="C9">
            <v>1525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EJERCICIO"/>
      <sheetName val="MACHOTE"/>
      <sheetName val="Mov. tierra"/>
      <sheetName val="H.A."/>
      <sheetName val="Cuantia de Acero"/>
      <sheetName val="Muros y Term"/>
      <sheetName val="Ventanas"/>
      <sheetName val="techos"/>
      <sheetName val="pi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G1623"/>
  <sheetViews>
    <sheetView showZeros="0" tabSelected="1" view="pageBreakPreview" topLeftCell="E1549" zoomScale="120" zoomScaleNormal="100" zoomScaleSheetLayoutView="120" workbookViewId="0">
      <selection activeCell="F1567" sqref="F1567"/>
    </sheetView>
  </sheetViews>
  <sheetFormatPr baseColWidth="10" defaultRowHeight="12.75" x14ac:dyDescent="0.2"/>
  <cols>
    <col min="1" max="1" width="8.5" style="1" customWidth="1"/>
    <col min="2" max="2" width="55.6640625" style="1" customWidth="1"/>
    <col min="3" max="3" width="12" style="24" customWidth="1"/>
    <col min="4" max="4" width="9.33203125" style="1" customWidth="1"/>
    <col min="5" max="5" width="16.1640625" style="23" customWidth="1"/>
    <col min="6" max="6" width="18.5" style="1" customWidth="1"/>
    <col min="7" max="44" width="13.33203125" style="1" hidden="1" customWidth="1"/>
    <col min="45" max="45" width="0.1640625" style="1" hidden="1" customWidth="1"/>
    <col min="46" max="49" width="13.33203125" style="1" hidden="1" customWidth="1"/>
    <col min="50" max="50" width="22.83203125" style="1" hidden="1" customWidth="1"/>
    <col min="51" max="51" width="13.33203125" style="1" hidden="1" customWidth="1"/>
    <col min="52" max="52" width="3.83203125" style="2" customWidth="1"/>
    <col min="53" max="53" width="26" style="58" customWidth="1"/>
    <col min="54" max="54" width="15.1640625" style="2" bestFit="1" customWidth="1"/>
    <col min="55" max="55" width="13.5" style="2" bestFit="1" customWidth="1"/>
    <col min="56" max="812" width="12" style="2"/>
    <col min="813" max="16384" width="12" style="1"/>
  </cols>
  <sheetData>
    <row r="1" spans="1:812" s="34" customFormat="1" ht="12.75" customHeight="1" x14ac:dyDescent="0.2">
      <c r="A1" s="652" t="s">
        <v>2</v>
      </c>
      <c r="B1" s="652"/>
      <c r="C1" s="652"/>
      <c r="D1" s="652"/>
      <c r="E1" s="652"/>
      <c r="F1" s="652"/>
      <c r="BA1" s="620"/>
    </row>
    <row r="2" spans="1:812" s="34" customFormat="1" ht="12.75" customHeight="1" x14ac:dyDescent="0.2">
      <c r="A2" s="652" t="s">
        <v>415</v>
      </c>
      <c r="B2" s="652"/>
      <c r="C2" s="652"/>
      <c r="D2" s="652"/>
      <c r="E2" s="652"/>
      <c r="F2" s="652"/>
      <c r="H2" s="656"/>
      <c r="I2" s="656"/>
      <c r="J2" s="656"/>
      <c r="K2" s="656"/>
      <c r="L2" s="656"/>
      <c r="M2" s="656"/>
      <c r="BA2" s="620"/>
    </row>
    <row r="3" spans="1:812" s="34" customFormat="1" ht="12.75" customHeight="1" x14ac:dyDescent="0.2">
      <c r="A3" s="652" t="s">
        <v>980</v>
      </c>
      <c r="B3" s="652"/>
      <c r="C3" s="652"/>
      <c r="D3" s="652"/>
      <c r="E3" s="652"/>
      <c r="F3" s="652"/>
      <c r="BA3" s="620"/>
    </row>
    <row r="4" spans="1:812" s="34" customFormat="1" ht="12.75" customHeight="1" x14ac:dyDescent="0.2">
      <c r="A4" s="652" t="s">
        <v>981</v>
      </c>
      <c r="B4" s="652"/>
      <c r="C4" s="652"/>
      <c r="D4" s="652"/>
      <c r="E4" s="652"/>
      <c r="F4" s="652"/>
      <c r="BA4" s="620"/>
    </row>
    <row r="5" spans="1:812" x14ac:dyDescent="0.2">
      <c r="C5" s="22"/>
    </row>
    <row r="6" spans="1:812" ht="13.5" customHeight="1" x14ac:dyDescent="0.2">
      <c r="A6" s="651" t="s">
        <v>498</v>
      </c>
      <c r="B6" s="651"/>
      <c r="C6" s="651"/>
      <c r="D6" s="651"/>
      <c r="E6" s="651"/>
      <c r="F6" s="651"/>
    </row>
    <row r="7" spans="1:812" ht="12.75" customHeight="1" x14ac:dyDescent="0.2">
      <c r="A7" s="650" t="s">
        <v>608</v>
      </c>
      <c r="B7" s="650"/>
      <c r="C7" s="650"/>
      <c r="D7" s="650"/>
      <c r="E7" s="650"/>
      <c r="F7" s="650"/>
    </row>
    <row r="8" spans="1:812" s="2" customFormat="1" ht="12.75" customHeight="1" x14ac:dyDescent="0.2">
      <c r="A8" s="661" t="s">
        <v>484</v>
      </c>
      <c r="B8" s="661"/>
      <c r="C8" s="661" t="s">
        <v>607</v>
      </c>
      <c r="D8" s="661"/>
      <c r="E8" s="661"/>
      <c r="F8" s="661"/>
      <c r="BA8" s="58"/>
    </row>
    <row r="9" spans="1:812" s="2" customFormat="1" x14ac:dyDescent="0.2">
      <c r="A9" s="284" t="s">
        <v>430</v>
      </c>
      <c r="B9" s="284"/>
      <c r="C9" s="284"/>
      <c r="D9" s="284"/>
      <c r="E9" s="284"/>
      <c r="F9" s="284"/>
      <c r="BA9" s="58"/>
    </row>
    <row r="10" spans="1:812" s="2" customFormat="1" ht="11.25" customHeight="1" x14ac:dyDescent="0.2">
      <c r="A10" s="284"/>
      <c r="B10" s="284"/>
      <c r="C10" s="284"/>
      <c r="D10" s="284"/>
      <c r="E10" s="284"/>
      <c r="F10" s="284"/>
      <c r="BA10" s="58"/>
    </row>
    <row r="11" spans="1:812" ht="12.75" customHeight="1" x14ac:dyDescent="0.2">
      <c r="A11" s="655" t="s">
        <v>921</v>
      </c>
      <c r="B11" s="655"/>
      <c r="C11" s="655"/>
      <c r="D11" s="655"/>
      <c r="E11" s="655"/>
      <c r="F11" s="655"/>
    </row>
    <row r="12" spans="1:812" ht="12.75" customHeight="1" x14ac:dyDescent="0.2">
      <c r="A12" s="285" t="s">
        <v>470</v>
      </c>
      <c r="B12" s="285" t="s">
        <v>469</v>
      </c>
      <c r="C12" s="286" t="s">
        <v>0</v>
      </c>
      <c r="D12" s="285" t="s">
        <v>1</v>
      </c>
      <c r="E12" s="287" t="s">
        <v>473</v>
      </c>
      <c r="F12" s="288" t="s">
        <v>468</v>
      </c>
    </row>
    <row r="13" spans="1:812" s="3" customFormat="1" ht="16.5" customHeight="1" x14ac:dyDescent="0.2">
      <c r="A13" s="70" t="s">
        <v>6</v>
      </c>
      <c r="B13" s="289" t="s">
        <v>7</v>
      </c>
      <c r="C13" s="290"/>
      <c r="D13" s="70"/>
      <c r="E13" s="291"/>
      <c r="F13" s="91"/>
      <c r="BA13" s="621"/>
    </row>
    <row r="14" spans="1:812" s="4" customFormat="1" x14ac:dyDescent="0.2">
      <c r="A14" s="70">
        <v>1</v>
      </c>
      <c r="B14" s="99" t="s">
        <v>8</v>
      </c>
      <c r="C14" s="292">
        <v>1</v>
      </c>
      <c r="D14" s="71" t="s">
        <v>9</v>
      </c>
      <c r="E14" s="293">
        <v>145230</v>
      </c>
      <c r="F14" s="91">
        <f>ROUND(C14*E14,2)</f>
        <v>145230</v>
      </c>
      <c r="AZ14" s="3"/>
      <c r="BA14" s="66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</row>
    <row r="15" spans="1:812" s="6" customFormat="1" ht="7.5" customHeight="1" x14ac:dyDescent="0.2">
      <c r="A15" s="66"/>
      <c r="B15" s="67"/>
      <c r="C15" s="294"/>
      <c r="D15" s="295"/>
      <c r="E15" s="296"/>
      <c r="F15" s="297"/>
      <c r="AZ15" s="3"/>
      <c r="BA15" s="66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</row>
    <row r="16" spans="1:812" s="4" customFormat="1" x14ac:dyDescent="0.2">
      <c r="A16" s="132"/>
      <c r="B16" s="298" t="s">
        <v>474</v>
      </c>
      <c r="C16" s="299"/>
      <c r="D16" s="300"/>
      <c r="E16" s="133"/>
      <c r="F16" s="301">
        <f>SUM(F14:F15)</f>
        <v>145230</v>
      </c>
      <c r="AZ16" s="3"/>
      <c r="BA16" s="66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</row>
    <row r="17" spans="1:812" s="4" customFormat="1" ht="12.75" customHeight="1" x14ac:dyDescent="0.2">
      <c r="A17" s="68"/>
      <c r="B17" s="69"/>
      <c r="C17" s="294"/>
      <c r="D17" s="302"/>
      <c r="E17" s="296"/>
      <c r="F17" s="297"/>
      <c r="AZ17" s="3"/>
      <c r="BA17" s="66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</row>
    <row r="18" spans="1:812" s="4" customFormat="1" ht="12.75" customHeight="1" x14ac:dyDescent="0.2">
      <c r="A18" s="70" t="s">
        <v>10</v>
      </c>
      <c r="B18" s="289" t="s">
        <v>11</v>
      </c>
      <c r="C18" s="293"/>
      <c r="D18" s="303"/>
      <c r="E18" s="293"/>
      <c r="F18" s="91"/>
      <c r="AZ18" s="3"/>
      <c r="BA18" s="66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</row>
    <row r="19" spans="1:812" s="4" customFormat="1" ht="12.75" customHeight="1" x14ac:dyDescent="0.2">
      <c r="A19" s="70">
        <v>1</v>
      </c>
      <c r="B19" s="78" t="s">
        <v>12</v>
      </c>
      <c r="C19" s="293"/>
      <c r="D19" s="71"/>
      <c r="E19" s="293"/>
      <c r="F19" s="91"/>
      <c r="AZ19" s="3"/>
      <c r="BA19" s="66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</row>
    <row r="20" spans="1:812" s="4" customFormat="1" ht="12.75" customHeight="1" x14ac:dyDescent="0.2">
      <c r="A20" s="71">
        <v>1.1000000000000001</v>
      </c>
      <c r="B20" s="303" t="s">
        <v>13</v>
      </c>
      <c r="C20" s="293">
        <v>4</v>
      </c>
      <c r="D20" s="71" t="s">
        <v>14</v>
      </c>
      <c r="E20" s="293">
        <v>25850</v>
      </c>
      <c r="F20" s="91">
        <f t="shared" ref="F20:F71" si="0">ROUND(C20*E20,2)</f>
        <v>103400</v>
      </c>
      <c r="AZ20" s="3"/>
      <c r="BA20" s="66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</row>
    <row r="21" spans="1:812" s="4" customFormat="1" ht="12.75" customHeight="1" x14ac:dyDescent="0.2">
      <c r="A21" s="71">
        <v>1.2</v>
      </c>
      <c r="B21" s="303" t="s">
        <v>15</v>
      </c>
      <c r="C21" s="293">
        <v>1125</v>
      </c>
      <c r="D21" s="71" t="s">
        <v>16</v>
      </c>
      <c r="E21" s="293">
        <v>28.3</v>
      </c>
      <c r="F21" s="91">
        <f t="shared" si="0"/>
        <v>31837.5</v>
      </c>
      <c r="AZ21" s="3"/>
      <c r="BA21" s="66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</row>
    <row r="22" spans="1:812" s="4" customFormat="1" ht="12.75" customHeight="1" x14ac:dyDescent="0.2">
      <c r="A22" s="71">
        <v>1.3</v>
      </c>
      <c r="B22" s="303" t="s">
        <v>17</v>
      </c>
      <c r="C22" s="293">
        <v>375</v>
      </c>
      <c r="D22" s="71" t="s">
        <v>16</v>
      </c>
      <c r="E22" s="293">
        <v>19.399999999999999</v>
      </c>
      <c r="F22" s="91">
        <f t="shared" si="0"/>
        <v>7275</v>
      </c>
      <c r="AZ22" s="3"/>
      <c r="BA22" s="66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</row>
    <row r="23" spans="1:812" s="4" customFormat="1" ht="12.75" customHeight="1" x14ac:dyDescent="0.2">
      <c r="A23" s="71">
        <v>1.4</v>
      </c>
      <c r="B23" s="303" t="s">
        <v>18</v>
      </c>
      <c r="C23" s="293">
        <v>1</v>
      </c>
      <c r="D23" s="71" t="s">
        <v>14</v>
      </c>
      <c r="E23" s="293">
        <v>12253.08</v>
      </c>
      <c r="F23" s="91">
        <f t="shared" si="0"/>
        <v>12253.08</v>
      </c>
      <c r="AZ23" s="3"/>
      <c r="BA23" s="66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</row>
    <row r="24" spans="1:812" s="4" customFormat="1" ht="11.25" customHeight="1" x14ac:dyDescent="0.2">
      <c r="A24" s="71">
        <v>1.5</v>
      </c>
      <c r="B24" s="303" t="s">
        <v>19</v>
      </c>
      <c r="C24" s="293">
        <v>2</v>
      </c>
      <c r="D24" s="71" t="s">
        <v>14</v>
      </c>
      <c r="E24" s="293">
        <v>17190.98</v>
      </c>
      <c r="F24" s="91">
        <f t="shared" si="0"/>
        <v>34381.96</v>
      </c>
      <c r="AZ24" s="3"/>
      <c r="BA24" s="66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</row>
    <row r="25" spans="1:812" s="4" customFormat="1" ht="12.75" customHeight="1" x14ac:dyDescent="0.2">
      <c r="A25" s="71">
        <v>1.6</v>
      </c>
      <c r="B25" s="303" t="s">
        <v>20</v>
      </c>
      <c r="C25" s="293">
        <v>1</v>
      </c>
      <c r="D25" s="71" t="s">
        <v>14</v>
      </c>
      <c r="E25" s="293">
        <v>24851.200000000001</v>
      </c>
      <c r="F25" s="91">
        <f t="shared" si="0"/>
        <v>24851.200000000001</v>
      </c>
      <c r="AZ25" s="3"/>
      <c r="BA25" s="66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</row>
    <row r="26" spans="1:812" s="3" customFormat="1" ht="12.75" customHeight="1" x14ac:dyDescent="0.2">
      <c r="A26" s="71">
        <v>1.7</v>
      </c>
      <c r="B26" s="303" t="s">
        <v>21</v>
      </c>
      <c r="C26" s="293">
        <v>5</v>
      </c>
      <c r="D26" s="71" t="s">
        <v>14</v>
      </c>
      <c r="E26" s="293">
        <v>4112.4399999999996</v>
      </c>
      <c r="F26" s="91">
        <f t="shared" si="0"/>
        <v>20562.2</v>
      </c>
      <c r="BA26" s="663"/>
    </row>
    <row r="27" spans="1:812" s="4" customFormat="1" ht="12.75" customHeight="1" x14ac:dyDescent="0.2">
      <c r="A27" s="71">
        <v>1.8</v>
      </c>
      <c r="B27" s="303" t="s">
        <v>22</v>
      </c>
      <c r="C27" s="293">
        <v>3</v>
      </c>
      <c r="D27" s="71" t="s">
        <v>14</v>
      </c>
      <c r="E27" s="293">
        <v>40380.050000000003</v>
      </c>
      <c r="F27" s="91">
        <f t="shared" si="0"/>
        <v>121140.15</v>
      </c>
      <c r="AZ27" s="3"/>
      <c r="BA27" s="66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</row>
    <row r="28" spans="1:812" s="4" customFormat="1" ht="12.75" customHeight="1" x14ac:dyDescent="0.2">
      <c r="A28" s="71">
        <v>1.9</v>
      </c>
      <c r="B28" s="303" t="s">
        <v>23</v>
      </c>
      <c r="C28" s="293">
        <v>3</v>
      </c>
      <c r="D28" s="71" t="s">
        <v>14</v>
      </c>
      <c r="E28" s="293">
        <v>6565</v>
      </c>
      <c r="F28" s="91">
        <f t="shared" si="0"/>
        <v>19695</v>
      </c>
      <c r="AZ28" s="3"/>
      <c r="BA28" s="66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</row>
    <row r="29" spans="1:812" s="4" customFormat="1" ht="12.75" customHeight="1" x14ac:dyDescent="0.2">
      <c r="A29" s="72">
        <v>1.1000000000000001</v>
      </c>
      <c r="B29" s="303" t="s">
        <v>24</v>
      </c>
      <c r="C29" s="293">
        <v>3</v>
      </c>
      <c r="D29" s="71" t="s">
        <v>14</v>
      </c>
      <c r="E29" s="293">
        <v>5379.02</v>
      </c>
      <c r="F29" s="91">
        <f t="shared" si="0"/>
        <v>16137.06</v>
      </c>
      <c r="AZ29" s="3"/>
      <c r="BA29" s="66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</row>
    <row r="30" spans="1:812" s="4" customFormat="1" ht="12.75" customHeight="1" x14ac:dyDescent="0.2">
      <c r="A30" s="71">
        <v>1.1100000000000001</v>
      </c>
      <c r="B30" s="303" t="s">
        <v>25</v>
      </c>
      <c r="C30" s="293">
        <v>3</v>
      </c>
      <c r="D30" s="71" t="s">
        <v>14</v>
      </c>
      <c r="E30" s="293">
        <v>3434</v>
      </c>
      <c r="F30" s="91">
        <f t="shared" si="0"/>
        <v>10302</v>
      </c>
      <c r="AZ30" s="3"/>
      <c r="BA30" s="66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</row>
    <row r="31" spans="1:812" s="4" customFormat="1" ht="12.75" customHeight="1" x14ac:dyDescent="0.2">
      <c r="A31" s="71">
        <v>1.1200000000000001</v>
      </c>
      <c r="B31" s="303" t="s">
        <v>26</v>
      </c>
      <c r="C31" s="293">
        <v>4</v>
      </c>
      <c r="D31" s="71" t="s">
        <v>14</v>
      </c>
      <c r="E31" s="293">
        <v>5842.2</v>
      </c>
      <c r="F31" s="91">
        <f t="shared" si="0"/>
        <v>23368.799999999999</v>
      </c>
      <c r="AZ31" s="3"/>
      <c r="BA31" s="66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</row>
    <row r="32" spans="1:812" s="4" customFormat="1" ht="12.75" customHeight="1" x14ac:dyDescent="0.2">
      <c r="A32" s="71">
        <v>1.1299999999999999</v>
      </c>
      <c r="B32" s="303" t="s">
        <v>27</v>
      </c>
      <c r="C32" s="293">
        <v>4</v>
      </c>
      <c r="D32" s="71" t="s">
        <v>14</v>
      </c>
      <c r="E32" s="293">
        <v>1200</v>
      </c>
      <c r="F32" s="91">
        <f t="shared" si="0"/>
        <v>4800</v>
      </c>
      <c r="AZ32" s="3"/>
      <c r="BA32" s="66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</row>
    <row r="33" spans="1:812" s="4" customFormat="1" ht="12.75" customHeight="1" x14ac:dyDescent="0.2">
      <c r="A33" s="71">
        <v>1.1399999999999999</v>
      </c>
      <c r="B33" s="303" t="s">
        <v>28</v>
      </c>
      <c r="C33" s="293">
        <v>5</v>
      </c>
      <c r="D33" s="71" t="s">
        <v>14</v>
      </c>
      <c r="E33" s="293">
        <v>1000</v>
      </c>
      <c r="F33" s="91">
        <f t="shared" si="0"/>
        <v>5000</v>
      </c>
      <c r="AZ33" s="3"/>
      <c r="BA33" s="66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</row>
    <row r="34" spans="1:812" s="4" customFormat="1" ht="12.75" customHeight="1" x14ac:dyDescent="0.2">
      <c r="A34" s="71">
        <v>1.1499999999999999</v>
      </c>
      <c r="B34" s="303" t="s">
        <v>29</v>
      </c>
      <c r="C34" s="293">
        <v>1</v>
      </c>
      <c r="D34" s="71" t="s">
        <v>30</v>
      </c>
      <c r="E34" s="293">
        <v>2500</v>
      </c>
      <c r="F34" s="91">
        <f t="shared" si="0"/>
        <v>2500</v>
      </c>
      <c r="AZ34" s="3"/>
      <c r="BA34" s="66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</row>
    <row r="35" spans="1:812" s="4" customFormat="1" ht="12.75" customHeight="1" x14ac:dyDescent="0.2">
      <c r="A35" s="71">
        <v>1.1599999999999999</v>
      </c>
      <c r="B35" s="303" t="s">
        <v>31</v>
      </c>
      <c r="C35" s="293">
        <v>0.2</v>
      </c>
      <c r="D35" s="71" t="s">
        <v>4</v>
      </c>
      <c r="E35" s="293">
        <v>427703.95</v>
      </c>
      <c r="F35" s="91">
        <f>ROUND(C35*E35,2)</f>
        <v>85540.79</v>
      </c>
      <c r="AZ35" s="3"/>
      <c r="BA35" s="66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</row>
    <row r="36" spans="1:812" s="4" customFormat="1" ht="6.75" customHeight="1" x14ac:dyDescent="0.2">
      <c r="A36" s="71"/>
      <c r="B36" s="303"/>
      <c r="C36" s="293"/>
      <c r="D36" s="71"/>
      <c r="E36" s="293"/>
      <c r="F36" s="91">
        <f t="shared" si="0"/>
        <v>0</v>
      </c>
      <c r="AZ36" s="3"/>
      <c r="BA36" s="66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</row>
    <row r="37" spans="1:812" s="4" customFormat="1" ht="12.75" customHeight="1" x14ac:dyDescent="0.2">
      <c r="A37" s="73">
        <v>2</v>
      </c>
      <c r="B37" s="304" t="s">
        <v>32</v>
      </c>
      <c r="C37" s="293"/>
      <c r="D37" s="71"/>
      <c r="E37" s="293"/>
      <c r="F37" s="91">
        <f t="shared" si="0"/>
        <v>0</v>
      </c>
      <c r="AZ37" s="3"/>
      <c r="BA37" s="66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</row>
    <row r="38" spans="1:812" s="4" customFormat="1" ht="12.75" customHeight="1" x14ac:dyDescent="0.2">
      <c r="A38" s="71">
        <v>2.1</v>
      </c>
      <c r="B38" s="303" t="s">
        <v>33</v>
      </c>
      <c r="C38" s="293">
        <v>1</v>
      </c>
      <c r="D38" s="71" t="s">
        <v>14</v>
      </c>
      <c r="E38" s="293">
        <v>332.92</v>
      </c>
      <c r="F38" s="91">
        <f t="shared" si="0"/>
        <v>332.92</v>
      </c>
      <c r="AZ38" s="3"/>
      <c r="BA38" s="66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</row>
    <row r="39" spans="1:812" s="4" customFormat="1" ht="12.75" customHeight="1" x14ac:dyDescent="0.2">
      <c r="A39" s="71">
        <v>2.2000000000000002</v>
      </c>
      <c r="B39" s="303" t="s">
        <v>34</v>
      </c>
      <c r="C39" s="293">
        <v>1</v>
      </c>
      <c r="D39" s="71" t="s">
        <v>14</v>
      </c>
      <c r="E39" s="293">
        <v>1054.44</v>
      </c>
      <c r="F39" s="91">
        <f t="shared" si="0"/>
        <v>1054.44</v>
      </c>
      <c r="AZ39" s="3"/>
      <c r="BA39" s="66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</row>
    <row r="40" spans="1:812" s="4" customFormat="1" ht="12.75" customHeight="1" x14ac:dyDescent="0.2">
      <c r="A40" s="71">
        <v>2.2999999999999998</v>
      </c>
      <c r="B40" s="303" t="s">
        <v>35</v>
      </c>
      <c r="C40" s="293">
        <v>1</v>
      </c>
      <c r="D40" s="71" t="s">
        <v>14</v>
      </c>
      <c r="E40" s="293">
        <v>108.96</v>
      </c>
      <c r="F40" s="91">
        <f t="shared" si="0"/>
        <v>108.96</v>
      </c>
      <c r="AZ40" s="3"/>
      <c r="BA40" s="66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</row>
    <row r="41" spans="1:812" s="8" customFormat="1" ht="12.75" customHeight="1" x14ac:dyDescent="0.2">
      <c r="A41" s="71">
        <v>2.4</v>
      </c>
      <c r="B41" s="303" t="s">
        <v>36</v>
      </c>
      <c r="C41" s="293">
        <v>1</v>
      </c>
      <c r="D41" s="71" t="s">
        <v>14</v>
      </c>
      <c r="E41" s="293">
        <v>232.55</v>
      </c>
      <c r="F41" s="91">
        <f t="shared" si="0"/>
        <v>232.55</v>
      </c>
      <c r="AZ41" s="51"/>
      <c r="BA41" s="663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</row>
    <row r="42" spans="1:812" s="4" customFormat="1" ht="12.75" customHeight="1" x14ac:dyDescent="0.2">
      <c r="A42" s="71">
        <v>2.5</v>
      </c>
      <c r="B42" s="303" t="s">
        <v>37</v>
      </c>
      <c r="C42" s="293">
        <v>1</v>
      </c>
      <c r="D42" s="71" t="s">
        <v>14</v>
      </c>
      <c r="E42" s="293">
        <v>388.85</v>
      </c>
      <c r="F42" s="91">
        <f t="shared" si="0"/>
        <v>388.85</v>
      </c>
      <c r="AZ42" s="3"/>
      <c r="BA42" s="66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</row>
    <row r="43" spans="1:812" s="4" customFormat="1" ht="12.75" customHeight="1" x14ac:dyDescent="0.2">
      <c r="A43" s="71">
        <v>2.6</v>
      </c>
      <c r="B43" s="303" t="s">
        <v>38</v>
      </c>
      <c r="C43" s="293">
        <v>1</v>
      </c>
      <c r="D43" s="71" t="s">
        <v>14</v>
      </c>
      <c r="E43" s="293">
        <v>16.16</v>
      </c>
      <c r="F43" s="91">
        <f t="shared" si="0"/>
        <v>16.16</v>
      </c>
      <c r="AZ43" s="3"/>
      <c r="BA43" s="66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</row>
    <row r="44" spans="1:812" s="4" customFormat="1" ht="12.75" customHeight="1" x14ac:dyDescent="0.2">
      <c r="A44" s="71">
        <v>2.7</v>
      </c>
      <c r="B44" s="303" t="s">
        <v>39</v>
      </c>
      <c r="C44" s="293">
        <v>10</v>
      </c>
      <c r="D44" s="71" t="s">
        <v>16</v>
      </c>
      <c r="E44" s="293">
        <v>166.65</v>
      </c>
      <c r="F44" s="91">
        <f t="shared" si="0"/>
        <v>1666.5</v>
      </c>
      <c r="AZ44" s="3"/>
      <c r="BA44" s="66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</row>
    <row r="45" spans="1:812" s="4" customFormat="1" ht="12.75" customHeight="1" x14ac:dyDescent="0.2">
      <c r="A45" s="71">
        <v>2.8</v>
      </c>
      <c r="B45" s="303" t="s">
        <v>40</v>
      </c>
      <c r="C45" s="293">
        <v>1</v>
      </c>
      <c r="D45" s="71" t="s">
        <v>14</v>
      </c>
      <c r="E45" s="293">
        <v>161.6</v>
      </c>
      <c r="F45" s="91">
        <f t="shared" si="0"/>
        <v>161.6</v>
      </c>
      <c r="AZ45" s="3"/>
      <c r="BA45" s="66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</row>
    <row r="46" spans="1:812" s="3" customFormat="1" ht="12.75" customHeight="1" x14ac:dyDescent="0.2">
      <c r="A46" s="71">
        <v>2.9</v>
      </c>
      <c r="B46" s="303" t="s">
        <v>41</v>
      </c>
      <c r="C46" s="293">
        <v>1</v>
      </c>
      <c r="D46" s="71" t="s">
        <v>14</v>
      </c>
      <c r="E46" s="293">
        <v>166.65</v>
      </c>
      <c r="F46" s="91">
        <f t="shared" si="0"/>
        <v>166.65</v>
      </c>
      <c r="BA46" s="663"/>
    </row>
    <row r="47" spans="1:812" s="4" customFormat="1" ht="10.5" customHeight="1" x14ac:dyDescent="0.2">
      <c r="A47" s="72">
        <v>2.1</v>
      </c>
      <c r="B47" s="303" t="s">
        <v>42</v>
      </c>
      <c r="C47" s="293">
        <v>1</v>
      </c>
      <c r="D47" s="71" t="s">
        <v>14</v>
      </c>
      <c r="E47" s="293">
        <v>2401.7800000000002</v>
      </c>
      <c r="F47" s="91">
        <f t="shared" si="0"/>
        <v>2401.7800000000002</v>
      </c>
      <c r="AZ47" s="3"/>
      <c r="BA47" s="66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</row>
    <row r="48" spans="1:812" s="4" customFormat="1" ht="12.75" customHeight="1" x14ac:dyDescent="0.2">
      <c r="A48" s="71">
        <v>2.11</v>
      </c>
      <c r="B48" s="303" t="s">
        <v>43</v>
      </c>
      <c r="C48" s="293">
        <v>135</v>
      </c>
      <c r="D48" s="71" t="s">
        <v>44</v>
      </c>
      <c r="E48" s="293">
        <v>55.16</v>
      </c>
      <c r="F48" s="91">
        <f t="shared" si="0"/>
        <v>7446.6</v>
      </c>
      <c r="AZ48" s="3"/>
      <c r="BA48" s="66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</row>
    <row r="49" spans="1:813" s="306" customFormat="1" ht="12.75" customHeight="1" x14ac:dyDescent="0.2">
      <c r="A49" s="71">
        <v>2.12</v>
      </c>
      <c r="B49" s="303" t="s">
        <v>45</v>
      </c>
      <c r="C49" s="293">
        <v>240</v>
      </c>
      <c r="D49" s="71" t="s">
        <v>16</v>
      </c>
      <c r="E49" s="293">
        <v>35.770000000000003</v>
      </c>
      <c r="F49" s="91">
        <f t="shared" si="0"/>
        <v>8584.7999999999993</v>
      </c>
      <c r="G49" s="305"/>
      <c r="AY49" s="307"/>
      <c r="AZ49" s="26"/>
      <c r="BA49" s="663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305"/>
    </row>
    <row r="50" spans="1:813" s="8" customFormat="1" ht="12.75" customHeight="1" x14ac:dyDescent="0.2">
      <c r="A50" s="71">
        <v>2.13</v>
      </c>
      <c r="B50" s="303" t="s">
        <v>46</v>
      </c>
      <c r="C50" s="293">
        <v>1</v>
      </c>
      <c r="D50" s="71" t="s">
        <v>16</v>
      </c>
      <c r="E50" s="293">
        <v>2298.2600000000002</v>
      </c>
      <c r="F50" s="91">
        <f t="shared" si="0"/>
        <v>2298.2600000000002</v>
      </c>
      <c r="AZ50" s="51"/>
      <c r="BA50" s="663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</row>
    <row r="51" spans="1:813" s="4" customFormat="1" ht="12.75" customHeight="1" x14ac:dyDescent="0.2">
      <c r="A51" s="71">
        <v>2.14</v>
      </c>
      <c r="B51" s="303" t="s">
        <v>47</v>
      </c>
      <c r="C51" s="293">
        <v>1</v>
      </c>
      <c r="D51" s="71" t="s">
        <v>14</v>
      </c>
      <c r="E51" s="293">
        <v>681.75</v>
      </c>
      <c r="F51" s="91">
        <f t="shared" si="0"/>
        <v>681.75</v>
      </c>
      <c r="AZ51" s="3"/>
      <c r="BA51" s="66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</row>
    <row r="52" spans="1:813" s="4" customFormat="1" ht="12.75" customHeight="1" x14ac:dyDescent="0.2">
      <c r="A52" s="71">
        <v>2.15</v>
      </c>
      <c r="B52" s="303" t="s">
        <v>48</v>
      </c>
      <c r="C52" s="293">
        <v>1</v>
      </c>
      <c r="D52" s="71" t="s">
        <v>14</v>
      </c>
      <c r="E52" s="293">
        <v>181.6</v>
      </c>
      <c r="F52" s="91">
        <f t="shared" si="0"/>
        <v>181.6</v>
      </c>
      <c r="AZ52" s="3"/>
      <c r="BA52" s="66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</row>
    <row r="53" spans="1:813" s="9" customFormat="1" ht="15" customHeight="1" x14ac:dyDescent="0.2">
      <c r="A53" s="71">
        <v>2.16</v>
      </c>
      <c r="B53" s="303" t="s">
        <v>49</v>
      </c>
      <c r="C53" s="293">
        <v>1</v>
      </c>
      <c r="D53" s="71" t="s">
        <v>14</v>
      </c>
      <c r="E53" s="293">
        <v>45000</v>
      </c>
      <c r="F53" s="91">
        <f t="shared" si="0"/>
        <v>45000</v>
      </c>
      <c r="AZ53" s="52"/>
      <c r="BA53" s="663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</row>
    <row r="54" spans="1:813" s="4" customFormat="1" ht="12.75" customHeight="1" x14ac:dyDescent="0.2">
      <c r="A54" s="71"/>
      <c r="B54" s="303"/>
      <c r="C54" s="293"/>
      <c r="D54" s="71"/>
      <c r="E54" s="293"/>
      <c r="F54" s="91"/>
      <c r="AZ54" s="3"/>
      <c r="BA54" s="66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</row>
    <row r="55" spans="1:813" s="5" customFormat="1" ht="13.5" customHeight="1" x14ac:dyDescent="0.2">
      <c r="A55" s="70">
        <v>3</v>
      </c>
      <c r="B55" s="304" t="s">
        <v>50</v>
      </c>
      <c r="C55" s="293"/>
      <c r="D55" s="71"/>
      <c r="E55" s="293"/>
      <c r="F55" s="91"/>
      <c r="AZ55" s="53"/>
      <c r="BA55" s="66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</row>
    <row r="56" spans="1:813" s="4" customFormat="1" ht="63.75" x14ac:dyDescent="0.2">
      <c r="A56" s="71">
        <v>3.1</v>
      </c>
      <c r="B56" s="87" t="s">
        <v>51</v>
      </c>
      <c r="C56" s="308">
        <v>1</v>
      </c>
      <c r="D56" s="71" t="s">
        <v>9</v>
      </c>
      <c r="E56" s="293">
        <v>800000</v>
      </c>
      <c r="F56" s="91">
        <f t="shared" si="0"/>
        <v>800000</v>
      </c>
      <c r="AZ56" s="3"/>
      <c r="BA56" s="66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</row>
    <row r="57" spans="1:813" s="4" customFormat="1" ht="12.75" customHeight="1" x14ac:dyDescent="0.2">
      <c r="A57" s="71">
        <v>3.2</v>
      </c>
      <c r="B57" s="303" t="s">
        <v>52</v>
      </c>
      <c r="C57" s="293">
        <v>1</v>
      </c>
      <c r="D57" s="71" t="s">
        <v>9</v>
      </c>
      <c r="E57" s="293">
        <v>62850</v>
      </c>
      <c r="F57" s="91">
        <f t="shared" si="0"/>
        <v>62850</v>
      </c>
      <c r="AZ57" s="3"/>
      <c r="BA57" s="66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</row>
    <row r="58" spans="1:813" s="4" customFormat="1" ht="12.75" customHeight="1" x14ac:dyDescent="0.2">
      <c r="A58" s="71">
        <v>3.3</v>
      </c>
      <c r="B58" s="303" t="s">
        <v>53</v>
      </c>
      <c r="C58" s="293">
        <v>2</v>
      </c>
      <c r="D58" s="71" t="s">
        <v>14</v>
      </c>
      <c r="E58" s="293">
        <v>1393.8</v>
      </c>
      <c r="F58" s="91">
        <f t="shared" si="0"/>
        <v>2787.6</v>
      </c>
      <c r="AZ58" s="3"/>
      <c r="BA58" s="66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</row>
    <row r="59" spans="1:813" s="4" customFormat="1" ht="12.75" customHeight="1" x14ac:dyDescent="0.2">
      <c r="A59" s="71">
        <v>3.4</v>
      </c>
      <c r="B59" s="303" t="s">
        <v>54</v>
      </c>
      <c r="C59" s="293">
        <v>1</v>
      </c>
      <c r="D59" s="71" t="s">
        <v>14</v>
      </c>
      <c r="E59" s="293">
        <v>5453.51</v>
      </c>
      <c r="F59" s="91">
        <f t="shared" si="0"/>
        <v>5453.51</v>
      </c>
      <c r="AZ59" s="3"/>
      <c r="BA59" s="66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</row>
    <row r="60" spans="1:813" s="4" customFormat="1" ht="25.5" x14ac:dyDescent="0.2">
      <c r="A60" s="71">
        <v>3.5</v>
      </c>
      <c r="B60" s="87" t="s">
        <v>55</v>
      </c>
      <c r="C60" s="308">
        <v>1</v>
      </c>
      <c r="D60" s="71" t="s">
        <v>14</v>
      </c>
      <c r="E60" s="293">
        <v>3989.7</v>
      </c>
      <c r="F60" s="91">
        <f t="shared" si="0"/>
        <v>3989.7</v>
      </c>
      <c r="AZ60" s="3"/>
      <c r="BA60" s="66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</row>
    <row r="61" spans="1:813" s="6" customFormat="1" ht="15" customHeight="1" x14ac:dyDescent="0.2">
      <c r="A61" s="71">
        <v>3.6</v>
      </c>
      <c r="B61" s="303" t="s">
        <v>56</v>
      </c>
      <c r="C61" s="293">
        <v>1</v>
      </c>
      <c r="D61" s="71" t="s">
        <v>14</v>
      </c>
      <c r="E61" s="293">
        <v>3514.8</v>
      </c>
      <c r="F61" s="91">
        <f t="shared" si="0"/>
        <v>3514.8</v>
      </c>
      <c r="AZ61" s="3"/>
      <c r="BA61" s="66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</row>
    <row r="62" spans="1:813" s="4" customFormat="1" ht="15" customHeight="1" x14ac:dyDescent="0.2">
      <c r="A62" s="71">
        <v>3.7</v>
      </c>
      <c r="B62" s="303" t="s">
        <v>57</v>
      </c>
      <c r="C62" s="293">
        <v>1</v>
      </c>
      <c r="D62" s="71" t="s">
        <v>14</v>
      </c>
      <c r="E62" s="293">
        <v>17349.47</v>
      </c>
      <c r="F62" s="91">
        <f t="shared" si="0"/>
        <v>17349.47</v>
      </c>
      <c r="AZ62" s="3"/>
      <c r="BA62" s="66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</row>
    <row r="63" spans="1:813" s="4" customFormat="1" ht="15" customHeight="1" x14ac:dyDescent="0.2">
      <c r="A63" s="71">
        <v>3.8</v>
      </c>
      <c r="B63" s="303" t="s">
        <v>58</v>
      </c>
      <c r="C63" s="293">
        <v>1</v>
      </c>
      <c r="D63" s="71" t="s">
        <v>9</v>
      </c>
      <c r="E63" s="293">
        <v>5050</v>
      </c>
      <c r="F63" s="91">
        <f t="shared" si="0"/>
        <v>5050</v>
      </c>
      <c r="AZ63" s="3"/>
      <c r="BA63" s="66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</row>
    <row r="64" spans="1:813" s="9" customFormat="1" x14ac:dyDescent="0.2">
      <c r="A64" s="71">
        <v>3.9</v>
      </c>
      <c r="B64" s="303" t="s">
        <v>59</v>
      </c>
      <c r="C64" s="293">
        <v>1</v>
      </c>
      <c r="D64" s="71" t="s">
        <v>9</v>
      </c>
      <c r="E64" s="293">
        <v>5555</v>
      </c>
      <c r="F64" s="91">
        <f t="shared" si="0"/>
        <v>5555</v>
      </c>
      <c r="AZ64" s="52"/>
      <c r="BA64" s="663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/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2"/>
      <c r="LI64" s="52"/>
      <c r="LJ64" s="52"/>
      <c r="LK64" s="52"/>
      <c r="LL64" s="52"/>
      <c r="LM64" s="52"/>
      <c r="LN64" s="52"/>
      <c r="LO64" s="52"/>
      <c r="LP64" s="52"/>
      <c r="LQ64" s="52"/>
      <c r="LR64" s="52"/>
      <c r="LS64" s="52"/>
      <c r="LT64" s="52"/>
      <c r="LU64" s="52"/>
      <c r="LV64" s="52"/>
      <c r="LW64" s="52"/>
      <c r="LX64" s="52"/>
      <c r="LY64" s="52"/>
      <c r="LZ64" s="52"/>
      <c r="MA64" s="52"/>
      <c r="MB64" s="52"/>
      <c r="MC64" s="52"/>
      <c r="MD64" s="52"/>
      <c r="ME64" s="52"/>
      <c r="MF64" s="52"/>
      <c r="MG64" s="52"/>
      <c r="MH64" s="52"/>
      <c r="MI64" s="52"/>
      <c r="MJ64" s="52"/>
      <c r="MK64" s="52"/>
      <c r="ML64" s="52"/>
      <c r="MM64" s="52"/>
      <c r="MN64" s="52"/>
      <c r="MO64" s="52"/>
      <c r="MP64" s="52"/>
      <c r="MQ64" s="52"/>
      <c r="MR64" s="52"/>
      <c r="MS64" s="52"/>
      <c r="MT64" s="52"/>
      <c r="MU64" s="52"/>
      <c r="MV64" s="52"/>
      <c r="MW64" s="52"/>
      <c r="MX64" s="52"/>
      <c r="MY64" s="52"/>
      <c r="MZ64" s="52"/>
      <c r="NA64" s="52"/>
      <c r="NB64" s="52"/>
      <c r="NC64" s="52"/>
      <c r="ND64" s="52"/>
      <c r="NE64" s="52"/>
      <c r="NF64" s="52"/>
      <c r="NG64" s="52"/>
      <c r="NH64" s="52"/>
      <c r="NI64" s="52"/>
      <c r="NJ64" s="52"/>
      <c r="NK64" s="52"/>
      <c r="NL64" s="52"/>
      <c r="NM64" s="52"/>
      <c r="NN64" s="52"/>
      <c r="NO64" s="52"/>
      <c r="NP64" s="52"/>
      <c r="NQ64" s="52"/>
      <c r="NR64" s="52"/>
      <c r="NS64" s="52"/>
      <c r="NT64" s="52"/>
      <c r="NU64" s="52"/>
      <c r="NV64" s="52"/>
      <c r="NW64" s="52"/>
      <c r="NX64" s="52"/>
      <c r="NY64" s="52"/>
      <c r="NZ64" s="52"/>
      <c r="OA64" s="52"/>
      <c r="OB64" s="52"/>
      <c r="OC64" s="52"/>
      <c r="OD64" s="52"/>
      <c r="OE64" s="52"/>
      <c r="OF64" s="52"/>
      <c r="OG64" s="52"/>
      <c r="OH64" s="52"/>
      <c r="OI64" s="52"/>
      <c r="OJ64" s="52"/>
      <c r="OK64" s="52"/>
      <c r="OL64" s="52"/>
      <c r="OM64" s="52"/>
      <c r="ON64" s="52"/>
      <c r="OO64" s="52"/>
      <c r="OP64" s="52"/>
      <c r="OQ64" s="52"/>
      <c r="OR64" s="52"/>
      <c r="OS64" s="52"/>
      <c r="OT64" s="52"/>
      <c r="OU64" s="52"/>
      <c r="OV64" s="52"/>
      <c r="OW64" s="52"/>
      <c r="OX64" s="52"/>
      <c r="OY64" s="52"/>
      <c r="OZ64" s="52"/>
      <c r="PA64" s="52"/>
      <c r="PB64" s="52"/>
      <c r="PC64" s="52"/>
      <c r="PD64" s="52"/>
      <c r="PE64" s="52"/>
      <c r="PF64" s="52"/>
      <c r="PG64" s="52"/>
      <c r="PH64" s="52"/>
      <c r="PI64" s="52"/>
      <c r="PJ64" s="52"/>
      <c r="PK64" s="52"/>
      <c r="PL64" s="52"/>
      <c r="PM64" s="52"/>
      <c r="PN64" s="52"/>
      <c r="PO64" s="52"/>
      <c r="PP64" s="52"/>
      <c r="PQ64" s="52"/>
      <c r="PR64" s="52"/>
      <c r="PS64" s="52"/>
      <c r="PT64" s="52"/>
      <c r="PU64" s="52"/>
      <c r="PV64" s="52"/>
      <c r="PW64" s="52"/>
      <c r="PX64" s="52"/>
      <c r="PY64" s="52"/>
      <c r="PZ64" s="52"/>
      <c r="QA64" s="52"/>
      <c r="QB64" s="52"/>
      <c r="QC64" s="52"/>
      <c r="QD64" s="52"/>
      <c r="QE64" s="52"/>
      <c r="QF64" s="52"/>
      <c r="QG64" s="52"/>
      <c r="QH64" s="52"/>
      <c r="QI64" s="52"/>
      <c r="QJ64" s="52"/>
      <c r="QK64" s="52"/>
      <c r="QL64" s="52"/>
      <c r="QM64" s="52"/>
      <c r="QN64" s="52"/>
      <c r="QO64" s="52"/>
      <c r="QP64" s="52"/>
      <c r="QQ64" s="52"/>
      <c r="QR64" s="52"/>
      <c r="QS64" s="52"/>
      <c r="QT64" s="52"/>
      <c r="QU64" s="52"/>
      <c r="QV64" s="52"/>
      <c r="QW64" s="52"/>
      <c r="QX64" s="52"/>
      <c r="QY64" s="52"/>
      <c r="QZ64" s="52"/>
      <c r="RA64" s="52"/>
      <c r="RB64" s="52"/>
      <c r="RC64" s="52"/>
      <c r="RD64" s="52"/>
      <c r="RE64" s="52"/>
      <c r="RF64" s="52"/>
      <c r="RG64" s="52"/>
      <c r="RH64" s="52"/>
      <c r="RI64" s="52"/>
      <c r="RJ64" s="52"/>
      <c r="RK64" s="52"/>
      <c r="RL64" s="52"/>
      <c r="RM64" s="52"/>
      <c r="RN64" s="52"/>
      <c r="RO64" s="52"/>
      <c r="RP64" s="52"/>
      <c r="RQ64" s="52"/>
      <c r="RR64" s="52"/>
      <c r="RS64" s="52"/>
      <c r="RT64" s="52"/>
      <c r="RU64" s="52"/>
      <c r="RV64" s="52"/>
      <c r="RW64" s="52"/>
      <c r="RX64" s="52"/>
      <c r="RY64" s="52"/>
      <c r="RZ64" s="52"/>
      <c r="SA64" s="52"/>
      <c r="SB64" s="52"/>
      <c r="SC64" s="52"/>
      <c r="SD64" s="52"/>
      <c r="SE64" s="52"/>
      <c r="SF64" s="52"/>
      <c r="SG64" s="52"/>
      <c r="SH64" s="52"/>
      <c r="SI64" s="52"/>
      <c r="SJ64" s="52"/>
      <c r="SK64" s="52"/>
      <c r="SL64" s="52"/>
      <c r="SM64" s="52"/>
      <c r="SN64" s="52"/>
      <c r="SO64" s="52"/>
      <c r="SP64" s="52"/>
      <c r="SQ64" s="52"/>
      <c r="SR64" s="52"/>
      <c r="SS64" s="52"/>
      <c r="ST64" s="52"/>
      <c r="SU64" s="52"/>
      <c r="SV64" s="52"/>
      <c r="SW64" s="52"/>
      <c r="SX64" s="52"/>
      <c r="SY64" s="52"/>
      <c r="SZ64" s="52"/>
      <c r="TA64" s="52"/>
      <c r="TB64" s="52"/>
      <c r="TC64" s="52"/>
      <c r="TD64" s="52"/>
      <c r="TE64" s="52"/>
      <c r="TF64" s="52"/>
      <c r="TG64" s="52"/>
      <c r="TH64" s="52"/>
      <c r="TI64" s="52"/>
      <c r="TJ64" s="52"/>
      <c r="TK64" s="52"/>
      <c r="TL64" s="52"/>
      <c r="TM64" s="52"/>
      <c r="TN64" s="52"/>
      <c r="TO64" s="52"/>
      <c r="TP64" s="52"/>
      <c r="TQ64" s="52"/>
      <c r="TR64" s="52"/>
      <c r="TS64" s="52"/>
      <c r="TT64" s="52"/>
      <c r="TU64" s="52"/>
      <c r="TV64" s="52"/>
      <c r="TW64" s="52"/>
      <c r="TX64" s="52"/>
      <c r="TY64" s="52"/>
      <c r="TZ64" s="52"/>
      <c r="UA64" s="52"/>
      <c r="UB64" s="52"/>
      <c r="UC64" s="52"/>
      <c r="UD64" s="52"/>
      <c r="UE64" s="52"/>
      <c r="UF64" s="52"/>
      <c r="UG64" s="52"/>
      <c r="UH64" s="52"/>
      <c r="UI64" s="52"/>
      <c r="UJ64" s="52"/>
      <c r="UK64" s="52"/>
      <c r="UL64" s="52"/>
      <c r="UM64" s="52"/>
      <c r="UN64" s="52"/>
      <c r="UO64" s="52"/>
      <c r="UP64" s="52"/>
      <c r="UQ64" s="52"/>
      <c r="UR64" s="52"/>
      <c r="US64" s="52"/>
      <c r="UT64" s="52"/>
      <c r="UU64" s="52"/>
      <c r="UV64" s="52"/>
      <c r="UW64" s="52"/>
      <c r="UX64" s="52"/>
      <c r="UY64" s="52"/>
      <c r="UZ64" s="52"/>
      <c r="VA64" s="52"/>
      <c r="VB64" s="52"/>
      <c r="VC64" s="52"/>
      <c r="VD64" s="52"/>
      <c r="VE64" s="52"/>
      <c r="VF64" s="52"/>
      <c r="VG64" s="52"/>
      <c r="VH64" s="52"/>
      <c r="VI64" s="52"/>
      <c r="VJ64" s="52"/>
      <c r="VK64" s="52"/>
      <c r="VL64" s="52"/>
      <c r="VM64" s="52"/>
      <c r="VN64" s="52"/>
      <c r="VO64" s="52"/>
      <c r="VP64" s="52"/>
      <c r="VQ64" s="52"/>
      <c r="VR64" s="52"/>
      <c r="VS64" s="52"/>
      <c r="VT64" s="52"/>
      <c r="VU64" s="52"/>
      <c r="VV64" s="52"/>
      <c r="VW64" s="52"/>
      <c r="VX64" s="52"/>
      <c r="VY64" s="52"/>
      <c r="VZ64" s="52"/>
      <c r="WA64" s="52"/>
      <c r="WB64" s="52"/>
      <c r="WC64" s="52"/>
      <c r="WD64" s="52"/>
      <c r="WE64" s="52"/>
      <c r="WF64" s="52"/>
      <c r="WG64" s="52"/>
      <c r="WH64" s="52"/>
      <c r="WI64" s="52"/>
      <c r="WJ64" s="52"/>
      <c r="WK64" s="52"/>
      <c r="WL64" s="52"/>
      <c r="WM64" s="52"/>
      <c r="WN64" s="52"/>
      <c r="WO64" s="52"/>
      <c r="WP64" s="52"/>
      <c r="WQ64" s="52"/>
      <c r="WR64" s="52"/>
      <c r="WS64" s="52"/>
      <c r="WT64" s="52"/>
      <c r="WU64" s="52"/>
      <c r="WV64" s="52"/>
      <c r="WW64" s="52"/>
      <c r="WX64" s="52"/>
      <c r="WY64" s="52"/>
      <c r="WZ64" s="52"/>
      <c r="XA64" s="52"/>
      <c r="XB64" s="52"/>
      <c r="XC64" s="52"/>
      <c r="XD64" s="52"/>
      <c r="XE64" s="52"/>
      <c r="XF64" s="52"/>
      <c r="XG64" s="52"/>
      <c r="XH64" s="52"/>
      <c r="XI64" s="52"/>
      <c r="XJ64" s="52"/>
      <c r="XK64" s="52"/>
      <c r="XL64" s="52"/>
      <c r="XM64" s="52"/>
      <c r="XN64" s="52"/>
      <c r="XO64" s="52"/>
      <c r="XP64" s="52"/>
      <c r="XQ64" s="52"/>
      <c r="XR64" s="52"/>
      <c r="XS64" s="52"/>
      <c r="XT64" s="52"/>
      <c r="XU64" s="52"/>
      <c r="XV64" s="52"/>
      <c r="XW64" s="52"/>
      <c r="XX64" s="52"/>
      <c r="XY64" s="52"/>
      <c r="XZ64" s="52"/>
      <c r="YA64" s="52"/>
      <c r="YB64" s="52"/>
      <c r="YC64" s="52"/>
      <c r="YD64" s="52"/>
      <c r="YE64" s="52"/>
      <c r="YF64" s="52"/>
      <c r="YG64" s="52"/>
      <c r="YH64" s="52"/>
      <c r="YI64" s="52"/>
      <c r="YJ64" s="52"/>
      <c r="YK64" s="52"/>
      <c r="YL64" s="52"/>
      <c r="YM64" s="52"/>
      <c r="YN64" s="52"/>
      <c r="YO64" s="52"/>
      <c r="YP64" s="52"/>
      <c r="YQ64" s="52"/>
      <c r="YR64" s="52"/>
      <c r="YS64" s="52"/>
      <c r="YT64" s="52"/>
      <c r="YU64" s="52"/>
      <c r="YV64" s="52"/>
      <c r="YW64" s="52"/>
      <c r="YX64" s="52"/>
      <c r="YY64" s="52"/>
      <c r="YZ64" s="52"/>
      <c r="ZA64" s="52"/>
      <c r="ZB64" s="52"/>
      <c r="ZC64" s="52"/>
      <c r="ZD64" s="52"/>
      <c r="ZE64" s="52"/>
      <c r="ZF64" s="52"/>
      <c r="ZG64" s="52"/>
      <c r="ZH64" s="52"/>
      <c r="ZI64" s="52"/>
      <c r="ZJ64" s="52"/>
      <c r="ZK64" s="52"/>
      <c r="ZL64" s="52"/>
      <c r="ZM64" s="52"/>
      <c r="ZN64" s="52"/>
      <c r="ZO64" s="52"/>
      <c r="ZP64" s="52"/>
      <c r="ZQ64" s="52"/>
      <c r="ZR64" s="52"/>
      <c r="ZS64" s="52"/>
      <c r="ZT64" s="52"/>
      <c r="ZU64" s="52"/>
      <c r="ZV64" s="52"/>
      <c r="ZW64" s="52"/>
      <c r="ZX64" s="52"/>
      <c r="ZY64" s="52"/>
      <c r="ZZ64" s="52"/>
      <c r="AAA64" s="52"/>
      <c r="AAB64" s="52"/>
      <c r="AAC64" s="52"/>
      <c r="AAD64" s="52"/>
      <c r="AAE64" s="52"/>
      <c r="AAF64" s="52"/>
      <c r="AAG64" s="52"/>
      <c r="AAH64" s="52"/>
      <c r="AAI64" s="52"/>
      <c r="AAJ64" s="52"/>
      <c r="AAK64" s="52"/>
      <c r="AAL64" s="52"/>
      <c r="AAM64" s="52"/>
      <c r="AAN64" s="52"/>
      <c r="AAO64" s="52"/>
      <c r="AAP64" s="52"/>
      <c r="AAQ64" s="52"/>
      <c r="AAR64" s="52"/>
      <c r="AAS64" s="52"/>
      <c r="AAT64" s="52"/>
      <c r="AAU64" s="52"/>
      <c r="AAV64" s="52"/>
      <c r="AAW64" s="52"/>
      <c r="AAX64" s="52"/>
      <c r="AAY64" s="52"/>
      <c r="AAZ64" s="52"/>
      <c r="ABA64" s="52"/>
      <c r="ABB64" s="52"/>
      <c r="ABC64" s="52"/>
      <c r="ABD64" s="52"/>
      <c r="ABE64" s="52"/>
      <c r="ABF64" s="52"/>
      <c r="ABG64" s="52"/>
      <c r="ABH64" s="52"/>
      <c r="ABI64" s="52"/>
      <c r="ABJ64" s="52"/>
      <c r="ABK64" s="52"/>
      <c r="ABL64" s="52"/>
      <c r="ABM64" s="52"/>
      <c r="ABN64" s="52"/>
      <c r="ABO64" s="52"/>
      <c r="ABP64" s="52"/>
      <c r="ABQ64" s="52"/>
      <c r="ABR64" s="52"/>
      <c r="ABS64" s="52"/>
      <c r="ABT64" s="52"/>
      <c r="ABU64" s="52"/>
      <c r="ABV64" s="52"/>
      <c r="ABW64" s="52"/>
      <c r="ABX64" s="52"/>
      <c r="ABY64" s="52"/>
      <c r="ABZ64" s="52"/>
      <c r="ACA64" s="52"/>
      <c r="ACB64" s="52"/>
      <c r="ACC64" s="52"/>
      <c r="ACD64" s="52"/>
      <c r="ACE64" s="52"/>
      <c r="ACF64" s="52"/>
      <c r="ACG64" s="52"/>
      <c r="ACH64" s="52"/>
      <c r="ACI64" s="52"/>
      <c r="ACJ64" s="52"/>
      <c r="ACK64" s="52"/>
      <c r="ACL64" s="52"/>
      <c r="ACM64" s="52"/>
      <c r="ACN64" s="52"/>
      <c r="ACO64" s="52"/>
      <c r="ACP64" s="52"/>
      <c r="ACQ64" s="52"/>
      <c r="ACR64" s="52"/>
      <c r="ACS64" s="52"/>
      <c r="ACT64" s="52"/>
      <c r="ACU64" s="52"/>
      <c r="ACV64" s="52"/>
      <c r="ACW64" s="52"/>
      <c r="ACX64" s="52"/>
      <c r="ACY64" s="52"/>
      <c r="ACZ64" s="52"/>
      <c r="ADA64" s="52"/>
      <c r="ADB64" s="52"/>
      <c r="ADC64" s="52"/>
      <c r="ADD64" s="52"/>
      <c r="ADE64" s="52"/>
      <c r="ADF64" s="52"/>
      <c r="ADG64" s="52"/>
      <c r="ADH64" s="52"/>
      <c r="ADI64" s="52"/>
      <c r="ADJ64" s="52"/>
      <c r="ADK64" s="52"/>
      <c r="ADL64" s="52"/>
      <c r="ADM64" s="52"/>
      <c r="ADN64" s="52"/>
      <c r="ADO64" s="52"/>
      <c r="ADP64" s="52"/>
      <c r="ADQ64" s="52"/>
      <c r="ADR64" s="52"/>
      <c r="ADS64" s="52"/>
      <c r="ADT64" s="52"/>
      <c r="ADU64" s="52"/>
      <c r="ADV64" s="52"/>
      <c r="ADW64" s="52"/>
      <c r="ADX64" s="52"/>
      <c r="ADY64" s="52"/>
      <c r="ADZ64" s="52"/>
      <c r="AEA64" s="52"/>
      <c r="AEB64" s="52"/>
      <c r="AEC64" s="52"/>
      <c r="AED64" s="52"/>
      <c r="AEE64" s="52"/>
      <c r="AEF64" s="52"/>
    </row>
    <row r="65" spans="1:812" s="4" customFormat="1" x14ac:dyDescent="0.2">
      <c r="A65" s="72">
        <v>3.1</v>
      </c>
      <c r="B65" s="303" t="s">
        <v>60</v>
      </c>
      <c r="C65" s="293">
        <v>10</v>
      </c>
      <c r="D65" s="71"/>
      <c r="E65" s="293">
        <v>66.86</v>
      </c>
      <c r="F65" s="91">
        <f t="shared" si="0"/>
        <v>668.6</v>
      </c>
      <c r="AZ65" s="3"/>
      <c r="BA65" s="66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</row>
    <row r="66" spans="1:812" s="4" customFormat="1" x14ac:dyDescent="0.2">
      <c r="A66" s="71">
        <v>3.11</v>
      </c>
      <c r="B66" s="303" t="s">
        <v>61</v>
      </c>
      <c r="C66" s="293">
        <v>2</v>
      </c>
      <c r="D66" s="71" t="s">
        <v>14</v>
      </c>
      <c r="E66" s="293">
        <v>15150</v>
      </c>
      <c r="F66" s="91">
        <f t="shared" si="0"/>
        <v>30300</v>
      </c>
      <c r="AZ66" s="3"/>
      <c r="BA66" s="66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</row>
    <row r="67" spans="1:812" s="4" customFormat="1" x14ac:dyDescent="0.2">
      <c r="A67" s="71">
        <v>3.12</v>
      </c>
      <c r="B67" s="303" t="s">
        <v>62</v>
      </c>
      <c r="C67" s="293">
        <v>1</v>
      </c>
      <c r="D67" s="71" t="s">
        <v>14</v>
      </c>
      <c r="E67" s="293">
        <v>1600</v>
      </c>
      <c r="F67" s="91">
        <f t="shared" si="0"/>
        <v>1600</v>
      </c>
      <c r="AZ67" s="3"/>
      <c r="BA67" s="66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</row>
    <row r="68" spans="1:812" s="4" customFormat="1" x14ac:dyDescent="0.2">
      <c r="A68" s="71">
        <v>3.13</v>
      </c>
      <c r="B68" s="303" t="s">
        <v>63</v>
      </c>
      <c r="C68" s="293">
        <v>1</v>
      </c>
      <c r="D68" s="71"/>
      <c r="E68" s="293">
        <v>1262.7</v>
      </c>
      <c r="F68" s="91">
        <f t="shared" si="0"/>
        <v>1262.7</v>
      </c>
      <c r="AZ68" s="3"/>
      <c r="BA68" s="66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</row>
    <row r="69" spans="1:812" s="4" customFormat="1" x14ac:dyDescent="0.2">
      <c r="A69" s="71">
        <v>3.14</v>
      </c>
      <c r="B69" s="303" t="s">
        <v>64</v>
      </c>
      <c r="C69" s="293">
        <v>1</v>
      </c>
      <c r="D69" s="71" t="s">
        <v>14</v>
      </c>
      <c r="E69" s="293">
        <v>1414</v>
      </c>
      <c r="F69" s="91">
        <f t="shared" si="0"/>
        <v>1414</v>
      </c>
      <c r="AZ69" s="3"/>
      <c r="BA69" s="66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</row>
    <row r="70" spans="1:812" s="4" customFormat="1" x14ac:dyDescent="0.2">
      <c r="A70" s="71">
        <v>3.15</v>
      </c>
      <c r="B70" s="303" t="s">
        <v>65</v>
      </c>
      <c r="C70" s="293">
        <v>1</v>
      </c>
      <c r="D70" s="71" t="s">
        <v>14</v>
      </c>
      <c r="E70" s="293">
        <v>9342.7000000000007</v>
      </c>
      <c r="F70" s="91">
        <f t="shared" si="0"/>
        <v>9342.7000000000007</v>
      </c>
      <c r="AZ70" s="3"/>
      <c r="BA70" s="66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</row>
    <row r="71" spans="1:812" s="4" customFormat="1" x14ac:dyDescent="0.2">
      <c r="A71" s="71">
        <v>3.16</v>
      </c>
      <c r="B71" s="103" t="s">
        <v>66</v>
      </c>
      <c r="C71" s="293">
        <v>6</v>
      </c>
      <c r="D71" s="71" t="s">
        <v>14</v>
      </c>
      <c r="E71" s="293">
        <v>136.96</v>
      </c>
      <c r="F71" s="91">
        <f t="shared" si="0"/>
        <v>821.76</v>
      </c>
      <c r="AZ71" s="3"/>
      <c r="BA71" s="66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</row>
    <row r="72" spans="1:812" s="4" customFormat="1" x14ac:dyDescent="0.2">
      <c r="A72" s="74"/>
      <c r="B72" s="69"/>
      <c r="C72" s="294"/>
      <c r="D72" s="302"/>
      <c r="E72" s="296"/>
      <c r="F72" s="297"/>
      <c r="AZ72" s="3"/>
      <c r="BA72" s="66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</row>
    <row r="73" spans="1:812" s="4" customFormat="1" x14ac:dyDescent="0.2">
      <c r="A73" s="132"/>
      <c r="B73" s="298" t="s">
        <v>475</v>
      </c>
      <c r="C73" s="299"/>
      <c r="D73" s="300"/>
      <c r="E73" s="133"/>
      <c r="F73" s="301">
        <f>SUM(F20:F72)</f>
        <v>1545728</v>
      </c>
      <c r="AZ73" s="3"/>
      <c r="BA73" s="66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</row>
    <row r="74" spans="1:812" s="4" customFormat="1" ht="4.5" customHeight="1" x14ac:dyDescent="0.2">
      <c r="A74" s="74"/>
      <c r="B74" s="69"/>
      <c r="C74" s="294"/>
      <c r="D74" s="302"/>
      <c r="E74" s="296"/>
      <c r="F74" s="297"/>
      <c r="AZ74" s="3"/>
      <c r="BA74" s="66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</row>
    <row r="75" spans="1:812" s="4" customFormat="1" x14ac:dyDescent="0.2">
      <c r="A75" s="70" t="s">
        <v>68</v>
      </c>
      <c r="B75" s="289" t="s">
        <v>69</v>
      </c>
      <c r="C75" s="292"/>
      <c r="D75" s="101"/>
      <c r="E75" s="95"/>
      <c r="F75" s="91"/>
      <c r="AZ75" s="3"/>
      <c r="BA75" s="66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</row>
    <row r="76" spans="1:812" s="4" customFormat="1" ht="5.25" customHeight="1" x14ac:dyDescent="0.2">
      <c r="A76" s="73"/>
      <c r="B76" s="304"/>
      <c r="C76" s="293"/>
      <c r="D76" s="71"/>
      <c r="E76" s="293"/>
      <c r="F76" s="91"/>
      <c r="AZ76" s="3"/>
      <c r="BA76" s="66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</row>
    <row r="77" spans="1:812" s="4" customFormat="1" x14ac:dyDescent="0.2">
      <c r="A77" s="73">
        <v>1</v>
      </c>
      <c r="B77" s="304" t="s">
        <v>70</v>
      </c>
      <c r="C77" s="293">
        <v>1</v>
      </c>
      <c r="D77" s="101" t="s">
        <v>71</v>
      </c>
      <c r="E77" s="293">
        <v>1200</v>
      </c>
      <c r="F77" s="91">
        <f t="shared" ref="F77:F118" si="1">ROUND(C77*E77,2)</f>
        <v>1200</v>
      </c>
      <c r="AZ77" s="3"/>
      <c r="BA77" s="66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</row>
    <row r="78" spans="1:812" s="4" customFormat="1" ht="1.5" customHeight="1" x14ac:dyDescent="0.2">
      <c r="A78" s="73"/>
      <c r="B78" s="304"/>
      <c r="C78" s="293"/>
      <c r="D78" s="101"/>
      <c r="E78" s="293"/>
      <c r="F78" s="91">
        <f t="shared" si="1"/>
        <v>0</v>
      </c>
      <c r="AZ78" s="3"/>
      <c r="BA78" s="66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</row>
    <row r="79" spans="1:812" s="4" customFormat="1" x14ac:dyDescent="0.2">
      <c r="A79" s="73">
        <v>2</v>
      </c>
      <c r="B79" s="304" t="s">
        <v>72</v>
      </c>
      <c r="C79" s="293">
        <v>1</v>
      </c>
      <c r="D79" s="101" t="s">
        <v>71</v>
      </c>
      <c r="E79" s="293">
        <v>2500</v>
      </c>
      <c r="F79" s="91">
        <f t="shared" si="1"/>
        <v>2500</v>
      </c>
      <c r="AZ79" s="3"/>
      <c r="BA79" s="66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</row>
    <row r="80" spans="1:812" s="4" customFormat="1" ht="3.75" customHeight="1" x14ac:dyDescent="0.2">
      <c r="A80" s="72"/>
      <c r="B80" s="303"/>
      <c r="C80" s="293"/>
      <c r="D80" s="101"/>
      <c r="E80" s="293"/>
      <c r="F80" s="91">
        <f t="shared" si="1"/>
        <v>0</v>
      </c>
      <c r="AZ80" s="3"/>
      <c r="BA80" s="66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</row>
    <row r="81" spans="1:812" s="4" customFormat="1" x14ac:dyDescent="0.2">
      <c r="A81" s="73">
        <v>3</v>
      </c>
      <c r="B81" s="304" t="s">
        <v>73</v>
      </c>
      <c r="C81" s="293"/>
      <c r="D81" s="101"/>
      <c r="E81" s="293"/>
      <c r="F81" s="91">
        <f t="shared" si="1"/>
        <v>0</v>
      </c>
      <c r="AZ81" s="3"/>
      <c r="BA81" s="66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</row>
    <row r="82" spans="1:812" s="4" customFormat="1" x14ac:dyDescent="0.2">
      <c r="A82" s="75">
        <v>3.1</v>
      </c>
      <c r="B82" s="303" t="s">
        <v>74</v>
      </c>
      <c r="C82" s="293">
        <v>1.7</v>
      </c>
      <c r="D82" s="101" t="s">
        <v>75</v>
      </c>
      <c r="E82" s="293">
        <v>7306.7</v>
      </c>
      <c r="F82" s="91">
        <f t="shared" si="1"/>
        <v>12421.39</v>
      </c>
      <c r="AZ82" s="3"/>
      <c r="BA82" s="66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</row>
    <row r="83" spans="1:812" s="4" customFormat="1" x14ac:dyDescent="0.2">
      <c r="A83" s="75">
        <v>3.2</v>
      </c>
      <c r="B83" s="303" t="s">
        <v>76</v>
      </c>
      <c r="C83" s="293">
        <v>0.25</v>
      </c>
      <c r="D83" s="101" t="s">
        <v>75</v>
      </c>
      <c r="E83" s="293">
        <v>21844.13</v>
      </c>
      <c r="F83" s="91">
        <f t="shared" si="1"/>
        <v>5461.03</v>
      </c>
      <c r="AZ83" s="3"/>
      <c r="BA83" s="66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</row>
    <row r="84" spans="1:812" s="4" customFormat="1" x14ac:dyDescent="0.2">
      <c r="A84" s="75">
        <v>3.3</v>
      </c>
      <c r="B84" s="303" t="s">
        <v>77</v>
      </c>
      <c r="C84" s="293">
        <v>1.2</v>
      </c>
      <c r="D84" s="101" t="s">
        <v>75</v>
      </c>
      <c r="E84" s="293">
        <v>13001.37</v>
      </c>
      <c r="F84" s="91">
        <f t="shared" si="1"/>
        <v>15601.64</v>
      </c>
      <c r="AZ84" s="3"/>
      <c r="BA84" s="66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</row>
    <row r="85" spans="1:812" s="4" customFormat="1" x14ac:dyDescent="0.2">
      <c r="A85" s="75">
        <v>3.4</v>
      </c>
      <c r="B85" s="303" t="s">
        <v>78</v>
      </c>
      <c r="C85" s="293">
        <v>0.16</v>
      </c>
      <c r="D85" s="101" t="s">
        <v>75</v>
      </c>
      <c r="E85" s="293">
        <v>27759.11</v>
      </c>
      <c r="F85" s="91">
        <f t="shared" si="1"/>
        <v>4441.46</v>
      </c>
      <c r="AZ85" s="3"/>
      <c r="BA85" s="66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</row>
    <row r="86" spans="1:812" s="4" customFormat="1" x14ac:dyDescent="0.2">
      <c r="A86" s="75">
        <v>3.5</v>
      </c>
      <c r="B86" s="303" t="s">
        <v>79</v>
      </c>
      <c r="C86" s="293">
        <v>7.9</v>
      </c>
      <c r="D86" s="101" t="s">
        <v>80</v>
      </c>
      <c r="E86" s="293">
        <v>6388.97</v>
      </c>
      <c r="F86" s="91">
        <f t="shared" si="1"/>
        <v>50472.86</v>
      </c>
      <c r="AZ86" s="3"/>
      <c r="BA86" s="66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</row>
    <row r="87" spans="1:812" s="4" customFormat="1" x14ac:dyDescent="0.2">
      <c r="A87" s="75">
        <v>3.6</v>
      </c>
      <c r="B87" s="303" t="s">
        <v>81</v>
      </c>
      <c r="C87" s="293">
        <v>10.1</v>
      </c>
      <c r="D87" s="101" t="s">
        <v>82</v>
      </c>
      <c r="E87" s="293">
        <v>7917.36</v>
      </c>
      <c r="F87" s="91">
        <f t="shared" si="1"/>
        <v>79965.34</v>
      </c>
      <c r="AZ87" s="3"/>
      <c r="BA87" s="66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</row>
    <row r="88" spans="1:812" s="4" customFormat="1" x14ac:dyDescent="0.2">
      <c r="A88" s="75">
        <v>3.7</v>
      </c>
      <c r="B88" s="303" t="s">
        <v>83</v>
      </c>
      <c r="C88" s="293">
        <v>1</v>
      </c>
      <c r="D88" s="101" t="s">
        <v>71</v>
      </c>
      <c r="E88" s="293">
        <v>5850</v>
      </c>
      <c r="F88" s="91">
        <f t="shared" si="1"/>
        <v>5850</v>
      </c>
      <c r="AZ88" s="3"/>
      <c r="BA88" s="66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</row>
    <row r="89" spans="1:812" s="4" customFormat="1" ht="3" customHeight="1" x14ac:dyDescent="0.2">
      <c r="A89" s="75"/>
      <c r="B89" s="303"/>
      <c r="C89" s="293"/>
      <c r="D89" s="101"/>
      <c r="E89" s="293"/>
      <c r="F89" s="91">
        <f t="shared" si="1"/>
        <v>0</v>
      </c>
      <c r="AZ89" s="3"/>
      <c r="BA89" s="66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</row>
    <row r="90" spans="1:812" s="4" customFormat="1" x14ac:dyDescent="0.2">
      <c r="A90" s="73">
        <v>4</v>
      </c>
      <c r="B90" s="304" t="s">
        <v>84</v>
      </c>
      <c r="C90" s="293">
        <v>32.75</v>
      </c>
      <c r="D90" s="101" t="s">
        <v>80</v>
      </c>
      <c r="E90" s="293">
        <v>873.13</v>
      </c>
      <c r="F90" s="91">
        <f t="shared" si="1"/>
        <v>28595.01</v>
      </c>
      <c r="AZ90" s="3"/>
      <c r="BA90" s="66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</row>
    <row r="91" spans="1:812" s="4" customFormat="1" ht="2.25" customHeight="1" x14ac:dyDescent="0.2">
      <c r="A91" s="75"/>
      <c r="B91" s="303"/>
      <c r="C91" s="293"/>
      <c r="D91" s="101"/>
      <c r="E91" s="293"/>
      <c r="F91" s="91">
        <f t="shared" si="1"/>
        <v>0</v>
      </c>
      <c r="AZ91" s="3"/>
      <c r="BA91" s="66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</row>
    <row r="92" spans="1:812" s="4" customFormat="1" x14ac:dyDescent="0.2">
      <c r="A92" s="73">
        <v>5</v>
      </c>
      <c r="B92" s="304" t="s">
        <v>85</v>
      </c>
      <c r="C92" s="293"/>
      <c r="D92" s="101"/>
      <c r="E92" s="293"/>
      <c r="F92" s="91"/>
      <c r="AZ92" s="3"/>
      <c r="BA92" s="66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</row>
    <row r="93" spans="1:812" s="4" customFormat="1" x14ac:dyDescent="0.2">
      <c r="A93" s="75">
        <v>5.0999999999999996</v>
      </c>
      <c r="B93" s="309" t="s">
        <v>86</v>
      </c>
      <c r="C93" s="293">
        <v>79.349999999999994</v>
      </c>
      <c r="D93" s="101" t="s">
        <v>80</v>
      </c>
      <c r="E93" s="293">
        <v>265.08999999999997</v>
      </c>
      <c r="F93" s="91">
        <f t="shared" si="1"/>
        <v>21034.89</v>
      </c>
      <c r="AZ93" s="3"/>
      <c r="BA93" s="66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</row>
    <row r="94" spans="1:812" s="4" customFormat="1" x14ac:dyDescent="0.2">
      <c r="A94" s="75">
        <v>5.2</v>
      </c>
      <c r="B94" s="303" t="s">
        <v>87</v>
      </c>
      <c r="C94" s="293">
        <v>11.85</v>
      </c>
      <c r="D94" s="101" t="s">
        <v>80</v>
      </c>
      <c r="E94" s="293">
        <v>425.57</v>
      </c>
      <c r="F94" s="91">
        <f t="shared" si="1"/>
        <v>5043</v>
      </c>
      <c r="AZ94" s="3"/>
      <c r="BA94" s="66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</row>
    <row r="95" spans="1:812" s="4" customFormat="1" x14ac:dyDescent="0.2">
      <c r="A95" s="75">
        <v>5.3</v>
      </c>
      <c r="B95" s="303" t="s">
        <v>88</v>
      </c>
      <c r="C95" s="293">
        <v>137.80000000000001</v>
      </c>
      <c r="D95" s="101" t="s">
        <v>82</v>
      </c>
      <c r="E95" s="293">
        <v>84.03</v>
      </c>
      <c r="F95" s="91">
        <f t="shared" si="1"/>
        <v>11579.33</v>
      </c>
      <c r="AZ95" s="3"/>
      <c r="BA95" s="66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</row>
    <row r="96" spans="1:812" s="4" customFormat="1" x14ac:dyDescent="0.2">
      <c r="A96" s="75">
        <v>5.4</v>
      </c>
      <c r="B96" s="303" t="s">
        <v>89</v>
      </c>
      <c r="C96" s="293">
        <v>14</v>
      </c>
      <c r="D96" s="101" t="s">
        <v>82</v>
      </c>
      <c r="E96" s="293">
        <v>395.23</v>
      </c>
      <c r="F96" s="91">
        <f t="shared" si="1"/>
        <v>5533.22</v>
      </c>
      <c r="AZ96" s="3"/>
      <c r="BA96" s="66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</row>
    <row r="97" spans="1:813" s="4" customFormat="1" x14ac:dyDescent="0.2">
      <c r="A97" s="75">
        <v>5.5</v>
      </c>
      <c r="B97" s="303" t="s">
        <v>90</v>
      </c>
      <c r="C97" s="293">
        <v>79.349999999999994</v>
      </c>
      <c r="D97" s="101" t="s">
        <v>80</v>
      </c>
      <c r="E97" s="293">
        <v>154.91999999999999</v>
      </c>
      <c r="F97" s="91">
        <f t="shared" si="1"/>
        <v>12292.9</v>
      </c>
      <c r="AZ97" s="3"/>
      <c r="BA97" s="66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</row>
    <row r="98" spans="1:813" s="4" customFormat="1" x14ac:dyDescent="0.2">
      <c r="A98" s="75">
        <v>5.6</v>
      </c>
      <c r="B98" s="303" t="s">
        <v>91</v>
      </c>
      <c r="C98" s="293">
        <v>19.399999999999999</v>
      </c>
      <c r="D98" s="101" t="s">
        <v>80</v>
      </c>
      <c r="E98" s="293">
        <v>724.54</v>
      </c>
      <c r="F98" s="91">
        <f t="shared" si="1"/>
        <v>14056.08</v>
      </c>
      <c r="AZ98" s="3"/>
      <c r="BA98" s="66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</row>
    <row r="99" spans="1:813" s="4" customFormat="1" ht="2.25" customHeight="1" x14ac:dyDescent="0.2">
      <c r="A99" s="72"/>
      <c r="B99" s="303"/>
      <c r="C99" s="293"/>
      <c r="D99" s="101"/>
      <c r="E99" s="293"/>
      <c r="F99" s="91">
        <f t="shared" si="1"/>
        <v>0</v>
      </c>
      <c r="AZ99" s="3"/>
      <c r="BA99" s="66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</row>
    <row r="100" spans="1:813" s="4" customFormat="1" x14ac:dyDescent="0.2">
      <c r="A100" s="73">
        <v>6</v>
      </c>
      <c r="B100" s="304" t="s">
        <v>92</v>
      </c>
      <c r="C100" s="293"/>
      <c r="D100" s="101"/>
      <c r="E100" s="293"/>
      <c r="F100" s="91">
        <f t="shared" si="1"/>
        <v>0</v>
      </c>
      <c r="AZ100" s="3"/>
      <c r="BA100" s="66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</row>
    <row r="101" spans="1:813" s="4" customFormat="1" x14ac:dyDescent="0.2">
      <c r="A101" s="75">
        <v>6.1</v>
      </c>
      <c r="B101" s="303" t="s">
        <v>93</v>
      </c>
      <c r="C101" s="293">
        <v>2.1</v>
      </c>
      <c r="D101" s="101" t="s">
        <v>80</v>
      </c>
      <c r="E101" s="293">
        <v>8250</v>
      </c>
      <c r="F101" s="91">
        <f t="shared" si="1"/>
        <v>17325</v>
      </c>
      <c r="AZ101" s="3"/>
      <c r="BA101" s="66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</row>
    <row r="102" spans="1:813" s="4" customFormat="1" ht="12" customHeight="1" x14ac:dyDescent="0.2">
      <c r="A102" s="75">
        <v>6.2</v>
      </c>
      <c r="B102" s="303" t="s">
        <v>94</v>
      </c>
      <c r="C102" s="293">
        <v>28.52</v>
      </c>
      <c r="D102" s="101" t="s">
        <v>95</v>
      </c>
      <c r="E102" s="293">
        <v>475.2</v>
      </c>
      <c r="F102" s="91">
        <f t="shared" si="1"/>
        <v>13552.7</v>
      </c>
      <c r="AZ102" s="3"/>
      <c r="BA102" s="66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</row>
    <row r="103" spans="1:813" s="10" customFormat="1" ht="15" customHeight="1" x14ac:dyDescent="0.2">
      <c r="A103" s="75">
        <v>6.3</v>
      </c>
      <c r="B103" s="303" t="s">
        <v>96</v>
      </c>
      <c r="C103" s="293">
        <v>117</v>
      </c>
      <c r="D103" s="101" t="s">
        <v>95</v>
      </c>
      <c r="E103" s="293">
        <v>354.27</v>
      </c>
      <c r="F103" s="91">
        <f t="shared" si="1"/>
        <v>41449.589999999997</v>
      </c>
      <c r="AZ103" s="54"/>
      <c r="BA103" s="663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/>
      <c r="MS103" s="54"/>
      <c r="MT103" s="54"/>
      <c r="MU103" s="54"/>
      <c r="MV103" s="54"/>
      <c r="MW103" s="54"/>
      <c r="MX103" s="54"/>
      <c r="MY103" s="54"/>
      <c r="MZ103" s="54"/>
      <c r="NA103" s="54"/>
      <c r="NB103" s="54"/>
      <c r="NC103" s="54"/>
      <c r="ND103" s="54"/>
      <c r="NE103" s="54"/>
      <c r="NF103" s="54"/>
      <c r="NG103" s="54"/>
      <c r="NH103" s="54"/>
      <c r="NI103" s="54"/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/>
      <c r="OG103" s="54"/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/>
      <c r="OV103" s="54"/>
      <c r="OW103" s="54"/>
      <c r="OX103" s="54"/>
      <c r="OY103" s="54"/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/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/>
      <c r="QD103" s="54"/>
      <c r="QE103" s="54"/>
      <c r="QF103" s="54"/>
      <c r="QG103" s="54"/>
      <c r="QH103" s="54"/>
      <c r="QI103" s="54"/>
      <c r="QJ103" s="54"/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/>
      <c r="SC103" s="54"/>
      <c r="SD103" s="54"/>
      <c r="SE103" s="54"/>
      <c r="SF103" s="54"/>
      <c r="SG103" s="54"/>
      <c r="SH103" s="54"/>
      <c r="SI103" s="54"/>
      <c r="SJ103" s="54"/>
      <c r="SK103" s="54"/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/>
      <c r="SY103" s="54"/>
      <c r="SZ103" s="54"/>
      <c r="TA103" s="54"/>
      <c r="TB103" s="54"/>
      <c r="TC103" s="54"/>
      <c r="TD103" s="54"/>
      <c r="TE103" s="54"/>
      <c r="TF103" s="54"/>
      <c r="TG103" s="54"/>
      <c r="TH103" s="54"/>
      <c r="TI103" s="54"/>
      <c r="TJ103" s="54"/>
      <c r="TK103" s="54"/>
      <c r="TL103" s="54"/>
      <c r="TM103" s="54"/>
      <c r="TN103" s="54"/>
      <c r="TO103" s="54"/>
      <c r="TP103" s="54"/>
      <c r="TQ103" s="54"/>
      <c r="TR103" s="54"/>
      <c r="TS103" s="54"/>
      <c r="TT103" s="54"/>
      <c r="TU103" s="54"/>
      <c r="TV103" s="54"/>
      <c r="TW103" s="54"/>
      <c r="TX103" s="54"/>
      <c r="TY103" s="54"/>
      <c r="TZ103" s="54"/>
      <c r="UA103" s="54"/>
      <c r="UB103" s="54"/>
      <c r="UC103" s="54"/>
      <c r="UD103" s="54"/>
      <c r="UE103" s="54"/>
      <c r="UF103" s="54"/>
      <c r="UG103" s="54"/>
      <c r="UH103" s="54"/>
      <c r="UI103" s="54"/>
      <c r="UJ103" s="54"/>
      <c r="UK103" s="54"/>
      <c r="UL103" s="54"/>
      <c r="UM103" s="54"/>
      <c r="UN103" s="54"/>
      <c r="UO103" s="54"/>
      <c r="UP103" s="54"/>
      <c r="UQ103" s="54"/>
      <c r="UR103" s="54"/>
      <c r="US103" s="54"/>
      <c r="UT103" s="54"/>
      <c r="UU103" s="54"/>
      <c r="UV103" s="54"/>
      <c r="UW103" s="54"/>
      <c r="UX103" s="54"/>
      <c r="UY103" s="54"/>
      <c r="UZ103" s="54"/>
      <c r="VA103" s="54"/>
      <c r="VB103" s="54"/>
      <c r="VC103" s="54"/>
      <c r="VD103" s="54"/>
      <c r="VE103" s="54"/>
      <c r="VF103" s="54"/>
      <c r="VG103" s="54"/>
      <c r="VH103" s="54"/>
      <c r="VI103" s="54"/>
      <c r="VJ103" s="54"/>
      <c r="VK103" s="54"/>
      <c r="VL103" s="54"/>
      <c r="VM103" s="54"/>
      <c r="VN103" s="54"/>
      <c r="VO103" s="54"/>
      <c r="VP103" s="54"/>
      <c r="VQ103" s="54"/>
      <c r="VR103" s="54"/>
      <c r="VS103" s="54"/>
      <c r="VT103" s="54"/>
      <c r="VU103" s="54"/>
      <c r="VV103" s="54"/>
      <c r="VW103" s="54"/>
      <c r="VX103" s="54"/>
      <c r="VY103" s="54"/>
      <c r="VZ103" s="54"/>
      <c r="WA103" s="54"/>
      <c r="WB103" s="54"/>
      <c r="WC103" s="54"/>
      <c r="WD103" s="54"/>
      <c r="WE103" s="54"/>
      <c r="WF103" s="54"/>
      <c r="WG103" s="54"/>
      <c r="WH103" s="54"/>
      <c r="WI103" s="54"/>
      <c r="WJ103" s="54"/>
      <c r="WK103" s="54"/>
      <c r="WL103" s="54"/>
      <c r="WM103" s="54"/>
      <c r="WN103" s="54"/>
      <c r="WO103" s="54"/>
      <c r="WP103" s="54"/>
      <c r="WQ103" s="54"/>
      <c r="WR103" s="54"/>
      <c r="WS103" s="54"/>
      <c r="WT103" s="54"/>
      <c r="WU103" s="54"/>
      <c r="WV103" s="54"/>
      <c r="WW103" s="54"/>
      <c r="WX103" s="54"/>
      <c r="WY103" s="54"/>
      <c r="WZ103" s="54"/>
      <c r="XA103" s="54"/>
      <c r="XB103" s="54"/>
      <c r="XC103" s="54"/>
      <c r="XD103" s="54"/>
      <c r="XE103" s="54"/>
      <c r="XF103" s="54"/>
      <c r="XG103" s="54"/>
      <c r="XH103" s="54"/>
      <c r="XI103" s="54"/>
      <c r="XJ103" s="54"/>
      <c r="XK103" s="54"/>
      <c r="XL103" s="54"/>
      <c r="XM103" s="54"/>
      <c r="XN103" s="54"/>
      <c r="XO103" s="54"/>
      <c r="XP103" s="54"/>
      <c r="XQ103" s="54"/>
      <c r="XR103" s="54"/>
      <c r="XS103" s="54"/>
      <c r="XT103" s="54"/>
      <c r="XU103" s="54"/>
      <c r="XV103" s="54"/>
      <c r="XW103" s="54"/>
      <c r="XX103" s="54"/>
      <c r="XY103" s="54"/>
      <c r="XZ103" s="54"/>
      <c r="YA103" s="54"/>
      <c r="YB103" s="54"/>
      <c r="YC103" s="54"/>
      <c r="YD103" s="54"/>
      <c r="YE103" s="54"/>
      <c r="YF103" s="54"/>
      <c r="YG103" s="54"/>
      <c r="YH103" s="54"/>
      <c r="YI103" s="54"/>
      <c r="YJ103" s="54"/>
      <c r="YK103" s="54"/>
      <c r="YL103" s="54"/>
      <c r="YM103" s="54"/>
      <c r="YN103" s="54"/>
      <c r="YO103" s="54"/>
      <c r="YP103" s="54"/>
      <c r="YQ103" s="54"/>
      <c r="YR103" s="54"/>
      <c r="YS103" s="54"/>
      <c r="YT103" s="54"/>
      <c r="YU103" s="54"/>
      <c r="YV103" s="54"/>
      <c r="YW103" s="54"/>
      <c r="YX103" s="54"/>
      <c r="YY103" s="54"/>
      <c r="YZ103" s="54"/>
      <c r="ZA103" s="54"/>
      <c r="ZB103" s="54"/>
      <c r="ZC103" s="54"/>
      <c r="ZD103" s="54"/>
      <c r="ZE103" s="54"/>
      <c r="ZF103" s="54"/>
      <c r="ZG103" s="54"/>
      <c r="ZH103" s="54"/>
      <c r="ZI103" s="54"/>
      <c r="ZJ103" s="54"/>
      <c r="ZK103" s="54"/>
      <c r="ZL103" s="54"/>
      <c r="ZM103" s="54"/>
      <c r="ZN103" s="54"/>
      <c r="ZO103" s="54"/>
      <c r="ZP103" s="54"/>
      <c r="ZQ103" s="54"/>
      <c r="ZR103" s="54"/>
      <c r="ZS103" s="54"/>
      <c r="ZT103" s="54"/>
      <c r="ZU103" s="54"/>
      <c r="ZV103" s="54"/>
      <c r="ZW103" s="54"/>
      <c r="ZX103" s="54"/>
      <c r="ZY103" s="54"/>
      <c r="ZZ103" s="54"/>
      <c r="AAA103" s="54"/>
      <c r="AAB103" s="54"/>
      <c r="AAC103" s="54"/>
      <c r="AAD103" s="54"/>
      <c r="AAE103" s="54"/>
      <c r="AAF103" s="54"/>
      <c r="AAG103" s="54"/>
      <c r="AAH103" s="54"/>
      <c r="AAI103" s="54"/>
      <c r="AAJ103" s="54"/>
      <c r="AAK103" s="54"/>
      <c r="AAL103" s="54"/>
      <c r="AAM103" s="54"/>
      <c r="AAN103" s="54"/>
      <c r="AAO103" s="54"/>
      <c r="AAP103" s="54"/>
      <c r="AAQ103" s="54"/>
      <c r="AAR103" s="54"/>
      <c r="AAS103" s="54"/>
      <c r="AAT103" s="54"/>
      <c r="AAU103" s="54"/>
      <c r="AAV103" s="54"/>
      <c r="AAW103" s="54"/>
      <c r="AAX103" s="54"/>
      <c r="AAY103" s="54"/>
      <c r="AAZ103" s="54"/>
      <c r="ABA103" s="54"/>
      <c r="ABB103" s="54"/>
      <c r="ABC103" s="54"/>
      <c r="ABD103" s="54"/>
      <c r="ABE103" s="54"/>
      <c r="ABF103" s="54"/>
      <c r="ABG103" s="54"/>
      <c r="ABH103" s="54"/>
      <c r="ABI103" s="54"/>
      <c r="ABJ103" s="54"/>
      <c r="ABK103" s="54"/>
      <c r="ABL103" s="54"/>
      <c r="ABM103" s="54"/>
      <c r="ABN103" s="54"/>
      <c r="ABO103" s="54"/>
      <c r="ABP103" s="54"/>
      <c r="ABQ103" s="54"/>
      <c r="ABR103" s="54"/>
      <c r="ABS103" s="54"/>
      <c r="ABT103" s="54"/>
      <c r="ABU103" s="54"/>
      <c r="ABV103" s="54"/>
      <c r="ABW103" s="54"/>
      <c r="ABX103" s="54"/>
      <c r="ABY103" s="54"/>
      <c r="ABZ103" s="54"/>
      <c r="ACA103" s="54"/>
      <c r="ACB103" s="54"/>
      <c r="ACC103" s="54"/>
      <c r="ACD103" s="54"/>
      <c r="ACE103" s="54"/>
      <c r="ACF103" s="54"/>
      <c r="ACG103" s="54"/>
      <c r="ACH103" s="54"/>
      <c r="ACI103" s="54"/>
      <c r="ACJ103" s="54"/>
      <c r="ACK103" s="54"/>
      <c r="ACL103" s="54"/>
      <c r="ACM103" s="54"/>
      <c r="ACN103" s="54"/>
      <c r="ACO103" s="54"/>
      <c r="ACP103" s="54"/>
      <c r="ACQ103" s="54"/>
      <c r="ACR103" s="54"/>
      <c r="ACS103" s="54"/>
      <c r="ACT103" s="54"/>
      <c r="ACU103" s="54"/>
      <c r="ACV103" s="54"/>
      <c r="ACW103" s="54"/>
      <c r="ACX103" s="54"/>
      <c r="ACY103" s="54"/>
      <c r="ACZ103" s="54"/>
      <c r="ADA103" s="54"/>
      <c r="ADB103" s="54"/>
      <c r="ADC103" s="54"/>
      <c r="ADD103" s="54"/>
      <c r="ADE103" s="54"/>
      <c r="ADF103" s="54"/>
      <c r="ADG103" s="54"/>
      <c r="ADH103" s="54"/>
      <c r="ADI103" s="54"/>
      <c r="ADJ103" s="54"/>
      <c r="ADK103" s="54"/>
      <c r="ADL103" s="54"/>
      <c r="ADM103" s="54"/>
      <c r="ADN103" s="54"/>
      <c r="ADO103" s="54"/>
      <c r="ADP103" s="54"/>
      <c r="ADQ103" s="54"/>
      <c r="ADR103" s="54"/>
      <c r="ADS103" s="54"/>
      <c r="ADT103" s="54"/>
      <c r="ADU103" s="54"/>
      <c r="ADV103" s="54"/>
      <c r="ADW103" s="54"/>
      <c r="ADX103" s="54"/>
      <c r="ADY103" s="54"/>
      <c r="ADZ103" s="54"/>
      <c r="AEA103" s="54"/>
      <c r="AEB103" s="54"/>
      <c r="AEC103" s="54"/>
      <c r="AED103" s="54"/>
      <c r="AEE103" s="54"/>
      <c r="AEF103" s="54"/>
    </row>
    <row r="104" spans="1:813" s="10" customFormat="1" ht="3.75" customHeight="1" x14ac:dyDescent="0.2">
      <c r="A104" s="72"/>
      <c r="B104" s="303"/>
      <c r="C104" s="293"/>
      <c r="D104" s="101"/>
      <c r="E104" s="293"/>
      <c r="F104" s="91"/>
      <c r="AZ104" s="54"/>
      <c r="BA104" s="663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</row>
    <row r="105" spans="1:813" s="10" customFormat="1" x14ac:dyDescent="0.2">
      <c r="A105" s="73">
        <v>7</v>
      </c>
      <c r="B105" s="304" t="s">
        <v>97</v>
      </c>
      <c r="C105" s="293"/>
      <c r="D105" s="101"/>
      <c r="E105" s="293"/>
      <c r="F105" s="91"/>
      <c r="AZ105" s="54"/>
      <c r="BA105" s="663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/>
      <c r="MS105" s="54"/>
      <c r="MT105" s="54"/>
      <c r="MU105" s="54"/>
      <c r="MV105" s="54"/>
      <c r="MW105" s="54"/>
      <c r="MX105" s="54"/>
      <c r="MY105" s="54"/>
      <c r="MZ105" s="54"/>
      <c r="NA105" s="54"/>
      <c r="NB105" s="54"/>
      <c r="NC105" s="54"/>
      <c r="ND105" s="54"/>
      <c r="NE105" s="54"/>
      <c r="NF105" s="54"/>
      <c r="NG105" s="54"/>
      <c r="NH105" s="54"/>
      <c r="NI105" s="54"/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/>
      <c r="OG105" s="54"/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/>
      <c r="PK105" s="54"/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/>
      <c r="QD105" s="54"/>
      <c r="QE105" s="54"/>
      <c r="QF105" s="54"/>
      <c r="QG105" s="54"/>
      <c r="QH105" s="54"/>
      <c r="QI105" s="54"/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/>
      <c r="RU105" s="54"/>
      <c r="RV105" s="54"/>
      <c r="RW105" s="54"/>
      <c r="RX105" s="54"/>
      <c r="RY105" s="54"/>
      <c r="RZ105" s="54"/>
      <c r="SA105" s="54"/>
      <c r="SB105" s="54"/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/>
      <c r="SV105" s="54"/>
      <c r="SW105" s="54"/>
      <c r="SX105" s="54"/>
      <c r="SY105" s="54"/>
      <c r="SZ105" s="54"/>
      <c r="TA105" s="54"/>
      <c r="TB105" s="54"/>
      <c r="TC105" s="54"/>
      <c r="TD105" s="54"/>
      <c r="TE105" s="54"/>
      <c r="TF105" s="54"/>
      <c r="TG105" s="54"/>
      <c r="TH105" s="54"/>
      <c r="TI105" s="54"/>
      <c r="TJ105" s="54"/>
      <c r="TK105" s="54"/>
      <c r="TL105" s="54"/>
      <c r="TM105" s="54"/>
      <c r="TN105" s="54"/>
      <c r="TO105" s="54"/>
      <c r="TP105" s="54"/>
      <c r="TQ105" s="54"/>
      <c r="TR105" s="54"/>
      <c r="TS105" s="54"/>
      <c r="TT105" s="54"/>
      <c r="TU105" s="54"/>
      <c r="TV105" s="54"/>
      <c r="TW105" s="54"/>
      <c r="TX105" s="54"/>
      <c r="TY105" s="54"/>
      <c r="TZ105" s="54"/>
      <c r="UA105" s="54"/>
      <c r="UB105" s="54"/>
      <c r="UC105" s="54"/>
      <c r="UD105" s="54"/>
      <c r="UE105" s="54"/>
      <c r="UF105" s="54"/>
      <c r="UG105" s="54"/>
      <c r="UH105" s="54"/>
      <c r="UI105" s="54"/>
      <c r="UJ105" s="54"/>
      <c r="UK105" s="54"/>
      <c r="UL105" s="54"/>
      <c r="UM105" s="54"/>
      <c r="UN105" s="54"/>
      <c r="UO105" s="54"/>
      <c r="UP105" s="54"/>
      <c r="UQ105" s="54"/>
      <c r="UR105" s="54"/>
      <c r="US105" s="54"/>
      <c r="UT105" s="54"/>
      <c r="UU105" s="54"/>
      <c r="UV105" s="54"/>
      <c r="UW105" s="54"/>
      <c r="UX105" s="54"/>
      <c r="UY105" s="54"/>
      <c r="UZ105" s="54"/>
      <c r="VA105" s="54"/>
      <c r="VB105" s="54"/>
      <c r="VC105" s="54"/>
      <c r="VD105" s="54"/>
      <c r="VE105" s="54"/>
      <c r="VF105" s="54"/>
      <c r="VG105" s="54"/>
      <c r="VH105" s="54"/>
      <c r="VI105" s="54"/>
      <c r="VJ105" s="54"/>
      <c r="VK105" s="54"/>
      <c r="VL105" s="54"/>
      <c r="VM105" s="54"/>
      <c r="VN105" s="54"/>
      <c r="VO105" s="54"/>
      <c r="VP105" s="54"/>
      <c r="VQ105" s="54"/>
      <c r="VR105" s="54"/>
      <c r="VS105" s="54"/>
      <c r="VT105" s="54"/>
      <c r="VU105" s="54"/>
      <c r="VV105" s="54"/>
      <c r="VW105" s="54"/>
      <c r="VX105" s="54"/>
      <c r="VY105" s="54"/>
      <c r="VZ105" s="54"/>
      <c r="WA105" s="54"/>
      <c r="WB105" s="54"/>
      <c r="WC105" s="54"/>
      <c r="WD105" s="54"/>
      <c r="WE105" s="54"/>
      <c r="WF105" s="54"/>
      <c r="WG105" s="54"/>
      <c r="WH105" s="54"/>
      <c r="WI105" s="54"/>
      <c r="WJ105" s="54"/>
      <c r="WK105" s="54"/>
      <c r="WL105" s="54"/>
      <c r="WM105" s="54"/>
      <c r="WN105" s="54"/>
      <c r="WO105" s="54"/>
      <c r="WP105" s="54"/>
      <c r="WQ105" s="54"/>
      <c r="WR105" s="54"/>
      <c r="WS105" s="54"/>
      <c r="WT105" s="54"/>
      <c r="WU105" s="54"/>
      <c r="WV105" s="54"/>
      <c r="WW105" s="54"/>
      <c r="WX105" s="54"/>
      <c r="WY105" s="54"/>
      <c r="WZ105" s="54"/>
      <c r="XA105" s="54"/>
      <c r="XB105" s="54"/>
      <c r="XC105" s="54"/>
      <c r="XD105" s="54"/>
      <c r="XE105" s="54"/>
      <c r="XF105" s="54"/>
      <c r="XG105" s="54"/>
      <c r="XH105" s="54"/>
      <c r="XI105" s="54"/>
      <c r="XJ105" s="54"/>
      <c r="XK105" s="54"/>
      <c r="XL105" s="54"/>
      <c r="XM105" s="54"/>
      <c r="XN105" s="54"/>
      <c r="XO105" s="54"/>
      <c r="XP105" s="54"/>
      <c r="XQ105" s="54"/>
      <c r="XR105" s="54"/>
      <c r="XS105" s="54"/>
      <c r="XT105" s="54"/>
      <c r="XU105" s="54"/>
      <c r="XV105" s="54"/>
      <c r="XW105" s="54"/>
      <c r="XX105" s="54"/>
      <c r="XY105" s="54"/>
      <c r="XZ105" s="54"/>
      <c r="YA105" s="54"/>
      <c r="YB105" s="54"/>
      <c r="YC105" s="54"/>
      <c r="YD105" s="54"/>
      <c r="YE105" s="54"/>
      <c r="YF105" s="54"/>
      <c r="YG105" s="54"/>
      <c r="YH105" s="54"/>
      <c r="YI105" s="54"/>
      <c r="YJ105" s="54"/>
      <c r="YK105" s="54"/>
      <c r="YL105" s="54"/>
      <c r="YM105" s="54"/>
      <c r="YN105" s="54"/>
      <c r="YO105" s="54"/>
      <c r="YP105" s="54"/>
      <c r="YQ105" s="54"/>
      <c r="YR105" s="54"/>
      <c r="YS105" s="54"/>
      <c r="YT105" s="54"/>
      <c r="YU105" s="54"/>
      <c r="YV105" s="54"/>
      <c r="YW105" s="54"/>
      <c r="YX105" s="54"/>
      <c r="YY105" s="54"/>
      <c r="YZ105" s="54"/>
      <c r="ZA105" s="54"/>
      <c r="ZB105" s="54"/>
      <c r="ZC105" s="54"/>
      <c r="ZD105" s="54"/>
      <c r="ZE105" s="54"/>
      <c r="ZF105" s="54"/>
      <c r="ZG105" s="54"/>
      <c r="ZH105" s="54"/>
      <c r="ZI105" s="54"/>
      <c r="ZJ105" s="54"/>
      <c r="ZK105" s="54"/>
      <c r="ZL105" s="54"/>
      <c r="ZM105" s="54"/>
      <c r="ZN105" s="54"/>
      <c r="ZO105" s="54"/>
      <c r="ZP105" s="54"/>
      <c r="ZQ105" s="54"/>
      <c r="ZR105" s="54"/>
      <c r="ZS105" s="54"/>
      <c r="ZT105" s="54"/>
      <c r="ZU105" s="54"/>
      <c r="ZV105" s="54"/>
      <c r="ZW105" s="54"/>
      <c r="ZX105" s="54"/>
      <c r="ZY105" s="54"/>
      <c r="ZZ105" s="54"/>
      <c r="AAA105" s="54"/>
      <c r="AAB105" s="54"/>
      <c r="AAC105" s="54"/>
      <c r="AAD105" s="54"/>
      <c r="AAE105" s="54"/>
      <c r="AAF105" s="54"/>
      <c r="AAG105" s="54"/>
      <c r="AAH105" s="54"/>
      <c r="AAI105" s="54"/>
      <c r="AAJ105" s="54"/>
      <c r="AAK105" s="54"/>
      <c r="AAL105" s="54"/>
      <c r="AAM105" s="54"/>
      <c r="AAN105" s="54"/>
      <c r="AAO105" s="54"/>
      <c r="AAP105" s="54"/>
      <c r="AAQ105" s="54"/>
      <c r="AAR105" s="54"/>
      <c r="AAS105" s="54"/>
      <c r="AAT105" s="54"/>
      <c r="AAU105" s="54"/>
      <c r="AAV105" s="54"/>
      <c r="AAW105" s="54"/>
      <c r="AAX105" s="54"/>
      <c r="AAY105" s="54"/>
      <c r="AAZ105" s="54"/>
      <c r="ABA105" s="54"/>
      <c r="ABB105" s="54"/>
      <c r="ABC105" s="54"/>
      <c r="ABD105" s="54"/>
      <c r="ABE105" s="54"/>
      <c r="ABF105" s="54"/>
      <c r="ABG105" s="54"/>
      <c r="ABH105" s="54"/>
      <c r="ABI105" s="54"/>
      <c r="ABJ105" s="54"/>
      <c r="ABK105" s="54"/>
      <c r="ABL105" s="54"/>
      <c r="ABM105" s="54"/>
      <c r="ABN105" s="54"/>
      <c r="ABO105" s="54"/>
      <c r="ABP105" s="54"/>
      <c r="ABQ105" s="54"/>
      <c r="ABR105" s="54"/>
      <c r="ABS105" s="54"/>
      <c r="ABT105" s="54"/>
      <c r="ABU105" s="54"/>
      <c r="ABV105" s="54"/>
      <c r="ABW105" s="54"/>
      <c r="ABX105" s="54"/>
      <c r="ABY105" s="54"/>
      <c r="ABZ105" s="54"/>
      <c r="ACA105" s="54"/>
      <c r="ACB105" s="54"/>
      <c r="ACC105" s="54"/>
      <c r="ACD105" s="54"/>
      <c r="ACE105" s="54"/>
      <c r="ACF105" s="54"/>
      <c r="ACG105" s="54"/>
      <c r="ACH105" s="54"/>
      <c r="ACI105" s="54"/>
      <c r="ACJ105" s="54"/>
      <c r="ACK105" s="54"/>
      <c r="ACL105" s="54"/>
      <c r="ACM105" s="54"/>
      <c r="ACN105" s="54"/>
      <c r="ACO105" s="54"/>
      <c r="ACP105" s="54"/>
      <c r="ACQ105" s="54"/>
      <c r="ACR105" s="54"/>
      <c r="ACS105" s="54"/>
      <c r="ACT105" s="54"/>
      <c r="ACU105" s="54"/>
      <c r="ACV105" s="54"/>
      <c r="ACW105" s="54"/>
      <c r="ACX105" s="54"/>
      <c r="ACY105" s="54"/>
      <c r="ACZ105" s="54"/>
      <c r="ADA105" s="54"/>
      <c r="ADB105" s="54"/>
      <c r="ADC105" s="54"/>
      <c r="ADD105" s="54"/>
      <c r="ADE105" s="54"/>
      <c r="ADF105" s="54"/>
      <c r="ADG105" s="54"/>
      <c r="ADH105" s="54"/>
      <c r="ADI105" s="54"/>
      <c r="ADJ105" s="54"/>
      <c r="ADK105" s="54"/>
      <c r="ADL105" s="54"/>
      <c r="ADM105" s="54"/>
      <c r="ADN105" s="54"/>
      <c r="ADO105" s="54"/>
      <c r="ADP105" s="54"/>
      <c r="ADQ105" s="54"/>
      <c r="ADR105" s="54"/>
      <c r="ADS105" s="54"/>
      <c r="ADT105" s="54"/>
      <c r="ADU105" s="54"/>
      <c r="ADV105" s="54"/>
      <c r="ADW105" s="54"/>
      <c r="ADX105" s="54"/>
      <c r="ADY105" s="54"/>
      <c r="ADZ105" s="54"/>
      <c r="AEA105" s="54"/>
      <c r="AEB105" s="54"/>
      <c r="AEC105" s="54"/>
      <c r="AED105" s="54"/>
      <c r="AEE105" s="54"/>
      <c r="AEF105" s="54"/>
    </row>
    <row r="106" spans="1:813" s="310" customFormat="1" ht="12.75" customHeight="1" x14ac:dyDescent="0.2">
      <c r="A106" s="75">
        <v>7.1</v>
      </c>
      <c r="B106" s="303" t="s">
        <v>98</v>
      </c>
      <c r="C106" s="293">
        <v>1</v>
      </c>
      <c r="D106" s="101" t="s">
        <v>99</v>
      </c>
      <c r="E106" s="293">
        <v>3975</v>
      </c>
      <c r="F106" s="91">
        <f t="shared" si="1"/>
        <v>3975</v>
      </c>
      <c r="AZ106" s="26"/>
      <c r="BA106" s="663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</row>
    <row r="107" spans="1:813" s="3" customFormat="1" x14ac:dyDescent="0.2">
      <c r="A107" s="75">
        <v>7.2</v>
      </c>
      <c r="B107" s="303" t="s">
        <v>100</v>
      </c>
      <c r="C107" s="293">
        <v>6</v>
      </c>
      <c r="D107" s="101" t="s">
        <v>71</v>
      </c>
      <c r="E107" s="293">
        <v>950</v>
      </c>
      <c r="F107" s="91">
        <f t="shared" si="1"/>
        <v>5700</v>
      </c>
      <c r="BA107" s="663"/>
    </row>
    <row r="108" spans="1:813" s="3" customFormat="1" x14ac:dyDescent="0.2">
      <c r="A108" s="75">
        <v>7.3</v>
      </c>
      <c r="B108" s="303" t="s">
        <v>101</v>
      </c>
      <c r="C108" s="293">
        <v>12.7</v>
      </c>
      <c r="D108" s="101" t="s">
        <v>80</v>
      </c>
      <c r="E108" s="293">
        <v>623.38</v>
      </c>
      <c r="F108" s="91">
        <f t="shared" si="1"/>
        <v>7916.93</v>
      </c>
      <c r="BA108" s="663"/>
    </row>
    <row r="109" spans="1:813" s="11" customFormat="1" x14ac:dyDescent="0.2">
      <c r="A109" s="72"/>
      <c r="B109" s="303"/>
      <c r="C109" s="293"/>
      <c r="D109" s="101"/>
      <c r="E109" s="293"/>
      <c r="F109" s="91"/>
      <c r="G109" s="47"/>
      <c r="AY109" s="43"/>
      <c r="AZ109" s="2"/>
      <c r="BA109" s="663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47"/>
    </row>
    <row r="110" spans="1:813" s="11" customFormat="1" x14ac:dyDescent="0.2">
      <c r="A110" s="73">
        <v>8</v>
      </c>
      <c r="B110" s="304" t="s">
        <v>102</v>
      </c>
      <c r="C110" s="293"/>
      <c r="D110" s="101"/>
      <c r="E110" s="293"/>
      <c r="F110" s="91"/>
      <c r="G110" s="47"/>
      <c r="AY110" s="43"/>
      <c r="AZ110" s="2"/>
      <c r="BA110" s="663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47"/>
    </row>
    <row r="111" spans="1:813" s="11" customFormat="1" x14ac:dyDescent="0.2">
      <c r="A111" s="75">
        <v>8.1</v>
      </c>
      <c r="B111" s="303" t="s">
        <v>103</v>
      </c>
      <c r="C111" s="293">
        <v>1</v>
      </c>
      <c r="D111" s="101" t="s">
        <v>71</v>
      </c>
      <c r="E111" s="293">
        <v>65782.3</v>
      </c>
      <c r="F111" s="91">
        <f t="shared" si="1"/>
        <v>65782.3</v>
      </c>
      <c r="G111" s="47"/>
      <c r="AY111" s="43"/>
      <c r="AZ111" s="2"/>
      <c r="BA111" s="663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47"/>
    </row>
    <row r="112" spans="1:813" s="11" customFormat="1" x14ac:dyDescent="0.2">
      <c r="A112" s="75"/>
      <c r="B112" s="303"/>
      <c r="C112" s="293"/>
      <c r="D112" s="101"/>
      <c r="E112" s="293"/>
      <c r="F112" s="91"/>
      <c r="G112" s="47"/>
      <c r="AY112" s="43"/>
      <c r="AZ112" s="2"/>
      <c r="BA112" s="663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47"/>
    </row>
    <row r="113" spans="1:813" s="11" customFormat="1" x14ac:dyDescent="0.2">
      <c r="A113" s="73">
        <v>9</v>
      </c>
      <c r="B113" s="78" t="s">
        <v>104</v>
      </c>
      <c r="C113" s="293"/>
      <c r="D113" s="101"/>
      <c r="E113" s="293"/>
      <c r="F113" s="91"/>
      <c r="G113" s="47"/>
      <c r="AY113" s="43"/>
      <c r="AZ113" s="2"/>
      <c r="BA113" s="663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47"/>
    </row>
    <row r="114" spans="1:813" s="11" customFormat="1" ht="25.5" x14ac:dyDescent="0.2">
      <c r="A114" s="75">
        <v>9.1</v>
      </c>
      <c r="B114" s="87" t="s">
        <v>451</v>
      </c>
      <c r="C114" s="293">
        <v>30.6</v>
      </c>
      <c r="D114" s="101" t="s">
        <v>82</v>
      </c>
      <c r="E114" s="293">
        <v>3573.34</v>
      </c>
      <c r="F114" s="91">
        <f t="shared" si="1"/>
        <v>109344.2</v>
      </c>
      <c r="G114" s="47"/>
      <c r="AY114" s="43"/>
      <c r="AZ114" s="2"/>
      <c r="BA114" s="663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47"/>
    </row>
    <row r="115" spans="1:813" s="11" customFormat="1" x14ac:dyDescent="0.2">
      <c r="A115" s="75">
        <v>9.1999999999999993</v>
      </c>
      <c r="B115" s="303" t="s">
        <v>105</v>
      </c>
      <c r="C115" s="293">
        <v>5</v>
      </c>
      <c r="D115" s="101" t="s">
        <v>71</v>
      </c>
      <c r="E115" s="293">
        <v>6639.21</v>
      </c>
      <c r="F115" s="91">
        <f t="shared" si="1"/>
        <v>33196.050000000003</v>
      </c>
      <c r="G115" s="47"/>
      <c r="AY115" s="43"/>
      <c r="AZ115" s="2"/>
      <c r="BA115" s="663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47"/>
    </row>
    <row r="116" spans="1:813" s="11" customFormat="1" x14ac:dyDescent="0.2">
      <c r="A116" s="75">
        <v>9.3000000000000007</v>
      </c>
      <c r="B116" s="303" t="s">
        <v>106</v>
      </c>
      <c r="C116" s="293">
        <v>6</v>
      </c>
      <c r="D116" s="101" t="s">
        <v>71</v>
      </c>
      <c r="E116" s="293">
        <v>4535.09</v>
      </c>
      <c r="F116" s="91">
        <f t="shared" si="1"/>
        <v>27210.54</v>
      </c>
      <c r="G116" s="47"/>
      <c r="AY116" s="43"/>
      <c r="AZ116" s="2"/>
      <c r="BA116" s="663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47"/>
    </row>
    <row r="117" spans="1:813" s="11" customFormat="1" x14ac:dyDescent="0.2">
      <c r="A117" s="75">
        <v>9.4</v>
      </c>
      <c r="B117" s="303" t="s">
        <v>107</v>
      </c>
      <c r="C117" s="293">
        <v>1</v>
      </c>
      <c r="D117" s="101" t="s">
        <v>71</v>
      </c>
      <c r="E117" s="293">
        <v>28150</v>
      </c>
      <c r="F117" s="91">
        <f t="shared" si="1"/>
        <v>28150</v>
      </c>
      <c r="G117" s="47"/>
      <c r="AY117" s="43"/>
      <c r="AZ117" s="2"/>
      <c r="BA117" s="663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47"/>
    </row>
    <row r="118" spans="1:813" s="11" customFormat="1" x14ac:dyDescent="0.2">
      <c r="A118" s="75">
        <v>9.5</v>
      </c>
      <c r="B118" s="303" t="s">
        <v>108</v>
      </c>
      <c r="C118" s="293">
        <v>1</v>
      </c>
      <c r="D118" s="101" t="s">
        <v>71</v>
      </c>
      <c r="E118" s="293">
        <v>2500</v>
      </c>
      <c r="F118" s="91">
        <f t="shared" si="1"/>
        <v>2500</v>
      </c>
      <c r="G118" s="47"/>
      <c r="AY118" s="43"/>
      <c r="AZ118" s="2"/>
      <c r="BA118" s="663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47"/>
    </row>
    <row r="119" spans="1:813" s="11" customFormat="1" x14ac:dyDescent="0.2">
      <c r="A119" s="76"/>
      <c r="B119" s="77"/>
      <c r="C119" s="311"/>
      <c r="D119" s="312"/>
      <c r="E119" s="313"/>
      <c r="F119" s="314"/>
      <c r="G119" s="47"/>
      <c r="AY119" s="43"/>
      <c r="AZ119" s="2"/>
      <c r="BA119" s="663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47"/>
    </row>
    <row r="120" spans="1:813" s="2" customFormat="1" ht="13.5" customHeight="1" x14ac:dyDescent="0.2">
      <c r="A120" s="132"/>
      <c r="B120" s="298" t="s">
        <v>476</v>
      </c>
      <c r="C120" s="299"/>
      <c r="D120" s="300"/>
      <c r="E120" s="133"/>
      <c r="F120" s="301">
        <f>SUM(F75:F119)</f>
        <v>632150.46</v>
      </c>
      <c r="BA120" s="663"/>
    </row>
    <row r="121" spans="1:813" s="2" customFormat="1" ht="15.75" customHeight="1" x14ac:dyDescent="0.2">
      <c r="A121" s="74"/>
      <c r="B121" s="69"/>
      <c r="C121" s="294"/>
      <c r="D121" s="302"/>
      <c r="E121" s="296"/>
      <c r="F121" s="315"/>
      <c r="BA121" s="663"/>
    </row>
    <row r="122" spans="1:813" s="12" customFormat="1" ht="12" customHeight="1" x14ac:dyDescent="0.2">
      <c r="A122" s="316" t="s">
        <v>109</v>
      </c>
      <c r="B122" s="81" t="s">
        <v>110</v>
      </c>
      <c r="C122" s="317"/>
      <c r="D122" s="103"/>
      <c r="E122" s="103"/>
      <c r="F122" s="91"/>
      <c r="BA122" s="663"/>
    </row>
    <row r="123" spans="1:813" s="13" customFormat="1" ht="8.25" customHeight="1" x14ac:dyDescent="0.2">
      <c r="A123" s="318"/>
      <c r="B123" s="319"/>
      <c r="C123" s="320"/>
      <c r="D123" s="321"/>
      <c r="E123" s="320"/>
      <c r="F123" s="91"/>
      <c r="BA123" s="663"/>
    </row>
    <row r="124" spans="1:813" s="2" customFormat="1" ht="12" customHeight="1" x14ac:dyDescent="0.2">
      <c r="A124" s="73">
        <v>1</v>
      </c>
      <c r="B124" s="289" t="s">
        <v>70</v>
      </c>
      <c r="C124" s="109">
        <v>2591.84</v>
      </c>
      <c r="D124" s="71" t="s">
        <v>111</v>
      </c>
      <c r="E124" s="293">
        <v>5.5</v>
      </c>
      <c r="F124" s="91">
        <f t="shared" ref="F124:F185" si="2">ROUND(C124*E124,2)</f>
        <v>14255.12</v>
      </c>
      <c r="BA124" s="663"/>
    </row>
    <row r="125" spans="1:813" s="2" customFormat="1" ht="12" customHeight="1" x14ac:dyDescent="0.2">
      <c r="A125" s="322"/>
      <c r="B125" s="99"/>
      <c r="C125" s="293"/>
      <c r="D125" s="71"/>
      <c r="E125" s="293"/>
      <c r="F125" s="91"/>
      <c r="BA125" s="663"/>
    </row>
    <row r="126" spans="1:813" s="2" customFormat="1" ht="12" customHeight="1" x14ac:dyDescent="0.2">
      <c r="A126" s="73">
        <v>2</v>
      </c>
      <c r="B126" s="323" t="s">
        <v>112</v>
      </c>
      <c r="C126" s="293"/>
      <c r="D126" s="71"/>
      <c r="E126" s="293"/>
      <c r="F126" s="91"/>
      <c r="BA126" s="663"/>
    </row>
    <row r="127" spans="1:813" s="2" customFormat="1" ht="12" customHeight="1" x14ac:dyDescent="0.2">
      <c r="A127" s="75">
        <v>2.1</v>
      </c>
      <c r="B127" s="324" t="s">
        <v>113</v>
      </c>
      <c r="C127" s="109">
        <v>2876.94</v>
      </c>
      <c r="D127" s="71" t="s">
        <v>75</v>
      </c>
      <c r="E127" s="293">
        <v>165.11</v>
      </c>
      <c r="F127" s="91">
        <f t="shared" si="2"/>
        <v>475011.56</v>
      </c>
      <c r="BA127" s="663"/>
    </row>
    <row r="128" spans="1:813" s="12" customFormat="1" ht="12" customHeight="1" x14ac:dyDescent="0.2">
      <c r="A128" s="75">
        <v>2.2000000000000002</v>
      </c>
      <c r="B128" s="324" t="s">
        <v>114</v>
      </c>
      <c r="C128" s="109">
        <v>2986.4</v>
      </c>
      <c r="D128" s="71" t="s">
        <v>75</v>
      </c>
      <c r="E128" s="325">
        <v>121.14</v>
      </c>
      <c r="F128" s="91">
        <f t="shared" si="2"/>
        <v>361772.5</v>
      </c>
      <c r="BA128" s="663"/>
    </row>
    <row r="129" spans="1:813" s="2" customFormat="1" ht="12" customHeight="1" x14ac:dyDescent="0.2">
      <c r="A129" s="75">
        <v>2.2999999999999998</v>
      </c>
      <c r="B129" s="324" t="s">
        <v>115</v>
      </c>
      <c r="C129" s="109">
        <v>220.31</v>
      </c>
      <c r="D129" s="71" t="s">
        <v>75</v>
      </c>
      <c r="E129" s="293">
        <v>927</v>
      </c>
      <c r="F129" s="91">
        <f t="shared" si="2"/>
        <v>204227.37</v>
      </c>
      <c r="BA129" s="663"/>
    </row>
    <row r="130" spans="1:813" s="14" customFormat="1" ht="12.75" customHeight="1" x14ac:dyDescent="0.2">
      <c r="A130" s="75">
        <v>2.4</v>
      </c>
      <c r="B130" s="99" t="s">
        <v>116</v>
      </c>
      <c r="C130" s="109">
        <v>2344.06</v>
      </c>
      <c r="D130" s="71" t="s">
        <v>75</v>
      </c>
      <c r="E130" s="293">
        <v>134.34</v>
      </c>
      <c r="F130" s="91">
        <f t="shared" si="2"/>
        <v>314901.02</v>
      </c>
      <c r="G130" s="48"/>
      <c r="AY130" s="44"/>
      <c r="AZ130" s="25"/>
      <c r="BA130" s="663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48"/>
    </row>
    <row r="131" spans="1:813" s="15" customFormat="1" ht="12.75" customHeight="1" x14ac:dyDescent="0.2">
      <c r="A131" s="75">
        <v>2.5</v>
      </c>
      <c r="B131" s="99" t="s">
        <v>117</v>
      </c>
      <c r="C131" s="109">
        <v>639.46</v>
      </c>
      <c r="D131" s="71" t="s">
        <v>75</v>
      </c>
      <c r="E131" s="293">
        <v>185.17</v>
      </c>
      <c r="F131" s="91">
        <f t="shared" si="2"/>
        <v>118408.81</v>
      </c>
      <c r="G131" s="49"/>
      <c r="AY131" s="45"/>
      <c r="AZ131" s="25"/>
      <c r="BA131" s="663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  <c r="TP131" s="25"/>
      <c r="TQ131" s="25"/>
      <c r="TR131" s="25"/>
      <c r="TS131" s="25"/>
      <c r="TT131" s="25"/>
      <c r="TU131" s="25"/>
      <c r="TV131" s="25"/>
      <c r="TW131" s="25"/>
      <c r="TX131" s="25"/>
      <c r="TY131" s="25"/>
      <c r="TZ131" s="25"/>
      <c r="UA131" s="25"/>
      <c r="UB131" s="25"/>
      <c r="UC131" s="25"/>
      <c r="UD131" s="25"/>
      <c r="UE131" s="25"/>
      <c r="UF131" s="25"/>
      <c r="UG131" s="25"/>
      <c r="UH131" s="25"/>
      <c r="UI131" s="25"/>
      <c r="UJ131" s="25"/>
      <c r="UK131" s="25"/>
      <c r="UL131" s="25"/>
      <c r="UM131" s="25"/>
      <c r="UN131" s="25"/>
      <c r="UO131" s="25"/>
      <c r="UP131" s="25"/>
      <c r="UQ131" s="25"/>
      <c r="UR131" s="25"/>
      <c r="US131" s="25"/>
      <c r="UT131" s="25"/>
      <c r="UU131" s="25"/>
      <c r="UV131" s="25"/>
      <c r="UW131" s="25"/>
      <c r="UX131" s="25"/>
      <c r="UY131" s="25"/>
      <c r="UZ131" s="25"/>
      <c r="VA131" s="25"/>
      <c r="VB131" s="25"/>
      <c r="VC131" s="25"/>
      <c r="VD131" s="25"/>
      <c r="VE131" s="25"/>
      <c r="VF131" s="25"/>
      <c r="VG131" s="25"/>
      <c r="VH131" s="25"/>
      <c r="VI131" s="25"/>
      <c r="VJ131" s="25"/>
      <c r="VK131" s="25"/>
      <c r="VL131" s="25"/>
      <c r="VM131" s="25"/>
      <c r="VN131" s="25"/>
      <c r="VO131" s="25"/>
      <c r="VP131" s="25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  <c r="WD131" s="25"/>
      <c r="WE131" s="25"/>
      <c r="WF131" s="25"/>
      <c r="WG131" s="25"/>
      <c r="WH131" s="25"/>
      <c r="WI131" s="25"/>
      <c r="WJ131" s="25"/>
      <c r="WK131" s="25"/>
      <c r="WL131" s="25"/>
      <c r="WM131" s="25"/>
      <c r="WN131" s="25"/>
      <c r="WO131" s="25"/>
      <c r="WP131" s="25"/>
      <c r="WQ131" s="25"/>
      <c r="WR131" s="25"/>
      <c r="WS131" s="25"/>
      <c r="WT131" s="25"/>
      <c r="WU131" s="25"/>
      <c r="WV131" s="25"/>
      <c r="WW131" s="25"/>
      <c r="WX131" s="25"/>
      <c r="WY131" s="25"/>
      <c r="WZ131" s="25"/>
      <c r="XA131" s="25"/>
      <c r="XB131" s="25"/>
      <c r="XC131" s="25"/>
      <c r="XD131" s="25"/>
      <c r="XE131" s="25"/>
      <c r="XF131" s="25"/>
      <c r="XG131" s="25"/>
      <c r="XH131" s="25"/>
      <c r="XI131" s="25"/>
      <c r="XJ131" s="25"/>
      <c r="XK131" s="25"/>
      <c r="XL131" s="25"/>
      <c r="XM131" s="25"/>
      <c r="XN131" s="25"/>
      <c r="XO131" s="25"/>
      <c r="XP131" s="25"/>
      <c r="XQ131" s="25"/>
      <c r="XR131" s="25"/>
      <c r="XS131" s="25"/>
      <c r="XT131" s="25"/>
      <c r="XU131" s="25"/>
      <c r="XV131" s="25"/>
      <c r="XW131" s="25"/>
      <c r="XX131" s="25"/>
      <c r="XY131" s="25"/>
      <c r="XZ131" s="25"/>
      <c r="YA131" s="25"/>
      <c r="YB131" s="25"/>
      <c r="YC131" s="25"/>
      <c r="YD131" s="25"/>
      <c r="YE131" s="25"/>
      <c r="YF131" s="25"/>
      <c r="YG131" s="25"/>
      <c r="YH131" s="25"/>
      <c r="YI131" s="25"/>
      <c r="YJ131" s="25"/>
      <c r="YK131" s="25"/>
      <c r="YL131" s="25"/>
      <c r="YM131" s="25"/>
      <c r="YN131" s="25"/>
      <c r="YO131" s="25"/>
      <c r="YP131" s="25"/>
      <c r="YQ131" s="25"/>
      <c r="YR131" s="25"/>
      <c r="YS131" s="25"/>
      <c r="YT131" s="25"/>
      <c r="YU131" s="25"/>
      <c r="YV131" s="25"/>
      <c r="YW131" s="25"/>
      <c r="YX131" s="25"/>
      <c r="YY131" s="25"/>
      <c r="YZ131" s="25"/>
      <c r="ZA131" s="25"/>
      <c r="ZB131" s="25"/>
      <c r="ZC131" s="25"/>
      <c r="ZD131" s="25"/>
      <c r="ZE131" s="25"/>
      <c r="ZF131" s="25"/>
      <c r="ZG131" s="25"/>
      <c r="ZH131" s="25"/>
      <c r="ZI131" s="25"/>
      <c r="ZJ131" s="25"/>
      <c r="ZK131" s="25"/>
      <c r="ZL131" s="25"/>
      <c r="ZM131" s="25"/>
      <c r="ZN131" s="25"/>
      <c r="ZO131" s="25"/>
      <c r="ZP131" s="25"/>
      <c r="ZQ131" s="25"/>
      <c r="ZR131" s="25"/>
      <c r="ZS131" s="25"/>
      <c r="ZT131" s="25"/>
      <c r="ZU131" s="25"/>
      <c r="ZV131" s="25"/>
      <c r="ZW131" s="25"/>
      <c r="ZX131" s="25"/>
      <c r="ZY131" s="25"/>
      <c r="ZZ131" s="25"/>
      <c r="AAA131" s="25"/>
      <c r="AAB131" s="25"/>
      <c r="AAC131" s="25"/>
      <c r="AAD131" s="25"/>
      <c r="AAE131" s="25"/>
      <c r="AAF131" s="25"/>
      <c r="AAG131" s="25"/>
      <c r="AAH131" s="25"/>
      <c r="AAI131" s="25"/>
      <c r="AAJ131" s="25"/>
      <c r="AAK131" s="25"/>
      <c r="AAL131" s="25"/>
      <c r="AAM131" s="25"/>
      <c r="AAN131" s="25"/>
      <c r="AAO131" s="25"/>
      <c r="AAP131" s="25"/>
      <c r="AAQ131" s="25"/>
      <c r="AAR131" s="25"/>
      <c r="AAS131" s="25"/>
      <c r="AAT131" s="25"/>
      <c r="AAU131" s="25"/>
      <c r="AAV131" s="25"/>
      <c r="AAW131" s="25"/>
      <c r="AAX131" s="25"/>
      <c r="AAY131" s="25"/>
      <c r="AAZ131" s="25"/>
      <c r="ABA131" s="25"/>
      <c r="ABB131" s="25"/>
      <c r="ABC131" s="25"/>
      <c r="ABD131" s="25"/>
      <c r="ABE131" s="25"/>
      <c r="ABF131" s="25"/>
      <c r="ABG131" s="25"/>
      <c r="ABH131" s="25"/>
      <c r="ABI131" s="25"/>
      <c r="ABJ131" s="25"/>
      <c r="ABK131" s="25"/>
      <c r="ABL131" s="25"/>
      <c r="ABM131" s="25"/>
      <c r="ABN131" s="25"/>
      <c r="ABO131" s="25"/>
      <c r="ABP131" s="25"/>
      <c r="ABQ131" s="25"/>
      <c r="ABR131" s="25"/>
      <c r="ABS131" s="25"/>
      <c r="ABT131" s="25"/>
      <c r="ABU131" s="25"/>
      <c r="ABV131" s="25"/>
      <c r="ABW131" s="25"/>
      <c r="ABX131" s="25"/>
      <c r="ABY131" s="25"/>
      <c r="ABZ131" s="25"/>
      <c r="ACA131" s="25"/>
      <c r="ACB131" s="25"/>
      <c r="ACC131" s="25"/>
      <c r="ACD131" s="25"/>
      <c r="ACE131" s="25"/>
      <c r="ACF131" s="25"/>
      <c r="ACG131" s="25"/>
      <c r="ACH131" s="25"/>
      <c r="ACI131" s="25"/>
      <c r="ACJ131" s="25"/>
      <c r="ACK131" s="25"/>
      <c r="ACL131" s="25"/>
      <c r="ACM131" s="25"/>
      <c r="ACN131" s="25"/>
      <c r="ACO131" s="25"/>
      <c r="ACP131" s="25"/>
      <c r="ACQ131" s="25"/>
      <c r="ACR131" s="25"/>
      <c r="ACS131" s="25"/>
      <c r="ACT131" s="25"/>
      <c r="ACU131" s="25"/>
      <c r="ACV131" s="25"/>
      <c r="ACW131" s="25"/>
      <c r="ACX131" s="25"/>
      <c r="ACY131" s="25"/>
      <c r="ACZ131" s="25"/>
      <c r="ADA131" s="25"/>
      <c r="ADB131" s="25"/>
      <c r="ADC131" s="25"/>
      <c r="ADD131" s="25"/>
      <c r="ADE131" s="25"/>
      <c r="ADF131" s="25"/>
      <c r="ADG131" s="25"/>
      <c r="ADH131" s="25"/>
      <c r="ADI131" s="25"/>
      <c r="ADJ131" s="25"/>
      <c r="ADK131" s="25"/>
      <c r="ADL131" s="25"/>
      <c r="ADM131" s="25"/>
      <c r="ADN131" s="25"/>
      <c r="ADO131" s="25"/>
      <c r="ADP131" s="25"/>
      <c r="ADQ131" s="25"/>
      <c r="ADR131" s="25"/>
      <c r="ADS131" s="25"/>
      <c r="ADT131" s="25"/>
      <c r="ADU131" s="25"/>
      <c r="ADV131" s="25"/>
      <c r="ADW131" s="25"/>
      <c r="ADX131" s="25"/>
      <c r="ADY131" s="25"/>
      <c r="ADZ131" s="25"/>
      <c r="AEA131" s="25"/>
      <c r="AEB131" s="25"/>
      <c r="AEC131" s="25"/>
      <c r="AED131" s="25"/>
      <c r="AEE131" s="25"/>
      <c r="AEF131" s="25"/>
      <c r="AEG131" s="49"/>
    </row>
    <row r="132" spans="1:813" s="15" customFormat="1" ht="12.75" customHeight="1" x14ac:dyDescent="0.2">
      <c r="A132" s="75"/>
      <c r="B132" s="99"/>
      <c r="C132" s="293"/>
      <c r="D132" s="71"/>
      <c r="E132" s="293"/>
      <c r="F132" s="91"/>
      <c r="G132" s="49"/>
      <c r="AY132" s="45"/>
      <c r="AZ132" s="25"/>
      <c r="BA132" s="663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E132" s="25"/>
      <c r="AAF132" s="25"/>
      <c r="AAG132" s="25"/>
      <c r="AAH132" s="25"/>
      <c r="AAI132" s="25"/>
      <c r="AAJ132" s="25"/>
      <c r="AAK132" s="25"/>
      <c r="AAL132" s="25"/>
      <c r="AAM132" s="25"/>
      <c r="AAN132" s="25"/>
      <c r="AAO132" s="25"/>
      <c r="AAP132" s="25"/>
      <c r="AAQ132" s="25"/>
      <c r="AAR132" s="25"/>
      <c r="AAS132" s="25"/>
      <c r="AAT132" s="25"/>
      <c r="AAU132" s="25"/>
      <c r="AAV132" s="25"/>
      <c r="AAW132" s="25"/>
      <c r="AAX132" s="25"/>
      <c r="AAY132" s="25"/>
      <c r="AAZ132" s="25"/>
      <c r="ABA132" s="25"/>
      <c r="ABB132" s="25"/>
      <c r="ABC132" s="25"/>
      <c r="ABD132" s="25"/>
      <c r="ABE132" s="25"/>
      <c r="ABF132" s="25"/>
      <c r="ABG132" s="25"/>
      <c r="ABH132" s="25"/>
      <c r="ABI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49"/>
    </row>
    <row r="133" spans="1:813" s="15" customFormat="1" ht="12.75" customHeight="1" x14ac:dyDescent="0.2">
      <c r="A133" s="73">
        <v>3</v>
      </c>
      <c r="B133" s="289" t="s">
        <v>118</v>
      </c>
      <c r="C133" s="293"/>
      <c r="D133" s="71"/>
      <c r="E133" s="293"/>
      <c r="F133" s="91"/>
      <c r="G133" s="49"/>
      <c r="AY133" s="45"/>
      <c r="AZ133" s="25"/>
      <c r="BA133" s="663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  <c r="TP133" s="25"/>
      <c r="TQ133" s="25"/>
      <c r="TR133" s="25"/>
      <c r="TS133" s="25"/>
      <c r="TT133" s="25"/>
      <c r="TU133" s="25"/>
      <c r="TV133" s="25"/>
      <c r="TW133" s="25"/>
      <c r="TX133" s="25"/>
      <c r="TY133" s="25"/>
      <c r="TZ133" s="25"/>
      <c r="UA133" s="25"/>
      <c r="UB133" s="25"/>
      <c r="UC133" s="25"/>
      <c r="UD133" s="25"/>
      <c r="UE133" s="25"/>
      <c r="UF133" s="25"/>
      <c r="UG133" s="25"/>
      <c r="UH133" s="25"/>
      <c r="UI133" s="25"/>
      <c r="UJ133" s="25"/>
      <c r="UK133" s="25"/>
      <c r="UL133" s="25"/>
      <c r="UM133" s="25"/>
      <c r="UN133" s="25"/>
      <c r="UO133" s="25"/>
      <c r="UP133" s="25"/>
      <c r="UQ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  <c r="AAA133" s="25"/>
      <c r="AAB133" s="25"/>
      <c r="AAC133" s="25"/>
      <c r="AAD133" s="25"/>
      <c r="AAE133" s="25"/>
      <c r="AAF133" s="25"/>
      <c r="AAG133" s="25"/>
      <c r="AAH133" s="25"/>
      <c r="AAI133" s="25"/>
      <c r="AAJ133" s="25"/>
      <c r="AAK133" s="25"/>
      <c r="AAL133" s="25"/>
      <c r="AAM133" s="25"/>
      <c r="AAN133" s="25"/>
      <c r="AAO133" s="25"/>
      <c r="AAP133" s="25"/>
      <c r="AAQ133" s="25"/>
      <c r="AAR133" s="25"/>
      <c r="AAS133" s="25"/>
      <c r="AAT133" s="25"/>
      <c r="AAU133" s="25"/>
      <c r="AAV133" s="25"/>
      <c r="AAW133" s="25"/>
      <c r="AAX133" s="25"/>
      <c r="AAY133" s="25"/>
      <c r="AAZ133" s="25"/>
      <c r="ABA133" s="25"/>
      <c r="ABB133" s="25"/>
      <c r="ABC133" s="25"/>
      <c r="ABD133" s="25"/>
      <c r="ABE133" s="25"/>
      <c r="ABF133" s="25"/>
      <c r="ABG133" s="25"/>
      <c r="ABH133" s="25"/>
      <c r="ABI133" s="25"/>
      <c r="ABJ133" s="25"/>
      <c r="ABK133" s="25"/>
      <c r="ABL133" s="25"/>
      <c r="ABM133" s="25"/>
      <c r="ABN133" s="25"/>
      <c r="ABO133" s="25"/>
      <c r="ABP133" s="25"/>
      <c r="ABQ133" s="25"/>
      <c r="ABR133" s="25"/>
      <c r="ABS133" s="25"/>
      <c r="ABT133" s="25"/>
      <c r="ABU133" s="25"/>
      <c r="ABV133" s="25"/>
      <c r="ABW133" s="25"/>
      <c r="ABX133" s="25"/>
      <c r="ABY133" s="25"/>
      <c r="ABZ133" s="25"/>
      <c r="ACA133" s="25"/>
      <c r="ACB133" s="25"/>
      <c r="ACC133" s="25"/>
      <c r="ACD133" s="25"/>
      <c r="ACE133" s="25"/>
      <c r="ACF133" s="25"/>
      <c r="ACG133" s="25"/>
      <c r="ACH133" s="25"/>
      <c r="ACI133" s="25"/>
      <c r="ACJ133" s="25"/>
      <c r="ACK133" s="25"/>
      <c r="ACL133" s="25"/>
      <c r="ACM133" s="25"/>
      <c r="ACN133" s="25"/>
      <c r="ACO133" s="25"/>
      <c r="ACP133" s="25"/>
      <c r="ACQ133" s="25"/>
      <c r="ACR133" s="25"/>
      <c r="ACS133" s="25"/>
      <c r="ACT133" s="25"/>
      <c r="ACU133" s="25"/>
      <c r="ACV133" s="25"/>
      <c r="ACW133" s="25"/>
      <c r="ACX133" s="25"/>
      <c r="ACY133" s="25"/>
      <c r="ACZ133" s="25"/>
      <c r="ADA133" s="25"/>
      <c r="ADB133" s="25"/>
      <c r="ADC133" s="25"/>
      <c r="ADD133" s="25"/>
      <c r="ADE133" s="25"/>
      <c r="ADF133" s="25"/>
      <c r="ADG133" s="25"/>
      <c r="ADH133" s="25"/>
      <c r="ADI133" s="25"/>
      <c r="ADJ133" s="25"/>
      <c r="ADK133" s="25"/>
      <c r="ADL133" s="25"/>
      <c r="ADM133" s="25"/>
      <c r="ADN133" s="25"/>
      <c r="ADO133" s="25"/>
      <c r="ADP133" s="25"/>
      <c r="ADQ133" s="25"/>
      <c r="ADR133" s="25"/>
      <c r="ADS133" s="25"/>
      <c r="ADT133" s="25"/>
      <c r="ADU133" s="25"/>
      <c r="ADV133" s="25"/>
      <c r="ADW133" s="25"/>
      <c r="ADX133" s="25"/>
      <c r="ADY133" s="25"/>
      <c r="ADZ133" s="25"/>
      <c r="AEA133" s="25"/>
      <c r="AEB133" s="25"/>
      <c r="AEC133" s="25"/>
      <c r="AED133" s="25"/>
      <c r="AEE133" s="25"/>
      <c r="AEF133" s="25"/>
      <c r="AEG133" s="49"/>
    </row>
    <row r="134" spans="1:813" s="15" customFormat="1" ht="12.75" customHeight="1" x14ac:dyDescent="0.2">
      <c r="A134" s="75">
        <v>3.1</v>
      </c>
      <c r="B134" s="99" t="s">
        <v>119</v>
      </c>
      <c r="C134" s="293">
        <v>2695.51</v>
      </c>
      <c r="D134" s="71" t="s">
        <v>120</v>
      </c>
      <c r="E134" s="293">
        <v>2452.46</v>
      </c>
      <c r="F134" s="91">
        <f t="shared" si="2"/>
        <v>6610630.4500000002</v>
      </c>
      <c r="G134" s="49"/>
      <c r="AY134" s="45"/>
      <c r="AZ134" s="25"/>
      <c r="BA134" s="663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49"/>
    </row>
    <row r="135" spans="1:813" s="15" customFormat="1" ht="12.75" customHeight="1" x14ac:dyDescent="0.2">
      <c r="A135" s="75" t="s">
        <v>121</v>
      </c>
      <c r="B135" s="99"/>
      <c r="C135" s="293"/>
      <c r="D135" s="71"/>
      <c r="E135" s="293"/>
      <c r="F135" s="91"/>
      <c r="G135" s="49"/>
      <c r="AY135" s="45"/>
      <c r="AZ135" s="25"/>
      <c r="BA135" s="663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  <c r="TP135" s="25"/>
      <c r="TQ135" s="25"/>
      <c r="TR135" s="25"/>
      <c r="TS135" s="25"/>
      <c r="TT135" s="25"/>
      <c r="TU135" s="25"/>
      <c r="TV135" s="25"/>
      <c r="TW135" s="25"/>
      <c r="TX135" s="25"/>
      <c r="TY135" s="25"/>
      <c r="TZ135" s="25"/>
      <c r="UA135" s="25"/>
      <c r="UB135" s="25"/>
      <c r="UC135" s="25"/>
      <c r="UD135" s="25"/>
      <c r="UE135" s="25"/>
      <c r="UF135" s="25"/>
      <c r="UG135" s="25"/>
      <c r="UH135" s="25"/>
      <c r="UI135" s="25"/>
      <c r="UJ135" s="25"/>
      <c r="UK135" s="25"/>
      <c r="UL135" s="25"/>
      <c r="UM135" s="25"/>
      <c r="UN135" s="25"/>
      <c r="UO135" s="25"/>
      <c r="UP135" s="25"/>
      <c r="UQ135" s="25"/>
      <c r="UR135" s="25"/>
      <c r="US135" s="25"/>
      <c r="UT135" s="25"/>
      <c r="UU135" s="25"/>
      <c r="UV135" s="25"/>
      <c r="UW135" s="25"/>
      <c r="UX135" s="25"/>
      <c r="UY135" s="25"/>
      <c r="UZ135" s="25"/>
      <c r="VA135" s="25"/>
      <c r="VB135" s="25"/>
      <c r="VC135" s="25"/>
      <c r="VD135" s="25"/>
      <c r="VE135" s="25"/>
      <c r="VF135" s="25"/>
      <c r="VG135" s="25"/>
      <c r="VH135" s="25"/>
      <c r="VI135" s="25"/>
      <c r="VJ135" s="25"/>
      <c r="VK135" s="25"/>
      <c r="VL135" s="25"/>
      <c r="VM135" s="25"/>
      <c r="VN135" s="25"/>
      <c r="VO135" s="25"/>
      <c r="VP135" s="25"/>
      <c r="VQ135" s="25"/>
      <c r="VR135" s="25"/>
      <c r="VS135" s="25"/>
      <c r="VT135" s="25"/>
      <c r="VU135" s="25"/>
      <c r="VV135" s="25"/>
      <c r="VW135" s="25"/>
      <c r="VX135" s="25"/>
      <c r="VY135" s="25"/>
      <c r="VZ135" s="25"/>
      <c r="WA135" s="25"/>
      <c r="WB135" s="25"/>
      <c r="WC135" s="25"/>
      <c r="WD135" s="25"/>
      <c r="WE135" s="25"/>
      <c r="WF135" s="25"/>
      <c r="WG135" s="25"/>
      <c r="WH135" s="25"/>
      <c r="WI135" s="25"/>
      <c r="WJ135" s="25"/>
      <c r="WK135" s="25"/>
      <c r="WL135" s="25"/>
      <c r="WM135" s="25"/>
      <c r="WN135" s="25"/>
      <c r="WO135" s="25"/>
      <c r="WP135" s="25"/>
      <c r="WQ135" s="25"/>
      <c r="WR135" s="25"/>
      <c r="WS135" s="25"/>
      <c r="WT135" s="25"/>
      <c r="WU135" s="25"/>
      <c r="WV135" s="25"/>
      <c r="WW135" s="25"/>
      <c r="WX135" s="25"/>
      <c r="WY135" s="25"/>
      <c r="WZ135" s="25"/>
      <c r="XA135" s="25"/>
      <c r="XB135" s="25"/>
      <c r="XC135" s="25"/>
      <c r="XD135" s="25"/>
      <c r="XE135" s="25"/>
      <c r="XF135" s="25"/>
      <c r="XG135" s="25"/>
      <c r="XH135" s="25"/>
      <c r="XI135" s="25"/>
      <c r="XJ135" s="25"/>
      <c r="XK135" s="25"/>
      <c r="XL135" s="25"/>
      <c r="XM135" s="25"/>
      <c r="XN135" s="25"/>
      <c r="XO135" s="25"/>
      <c r="XP135" s="25"/>
      <c r="XQ135" s="25"/>
      <c r="XR135" s="25"/>
      <c r="XS135" s="25"/>
      <c r="XT135" s="25"/>
      <c r="XU135" s="25"/>
      <c r="XV135" s="25"/>
      <c r="XW135" s="25"/>
      <c r="XX135" s="25"/>
      <c r="XY135" s="25"/>
      <c r="XZ135" s="25"/>
      <c r="YA135" s="25"/>
      <c r="YB135" s="25"/>
      <c r="YC135" s="25"/>
      <c r="YD135" s="25"/>
      <c r="YE135" s="25"/>
      <c r="YF135" s="25"/>
      <c r="YG135" s="25"/>
      <c r="YH135" s="25"/>
      <c r="YI135" s="25"/>
      <c r="YJ135" s="25"/>
      <c r="YK135" s="25"/>
      <c r="YL135" s="25"/>
      <c r="YM135" s="25"/>
      <c r="YN135" s="25"/>
      <c r="YO135" s="25"/>
      <c r="YP135" s="25"/>
      <c r="YQ135" s="25"/>
      <c r="YR135" s="25"/>
      <c r="YS135" s="25"/>
      <c r="YT135" s="25"/>
      <c r="YU135" s="25"/>
      <c r="YV135" s="25"/>
      <c r="YW135" s="25"/>
      <c r="YX135" s="25"/>
      <c r="YY135" s="25"/>
      <c r="YZ135" s="25"/>
      <c r="ZA135" s="25"/>
      <c r="ZB135" s="25"/>
      <c r="ZC135" s="25"/>
      <c r="ZD135" s="25"/>
      <c r="ZE135" s="25"/>
      <c r="ZF135" s="25"/>
      <c r="ZG135" s="25"/>
      <c r="ZH135" s="25"/>
      <c r="ZI135" s="25"/>
      <c r="ZJ135" s="25"/>
      <c r="ZK135" s="25"/>
      <c r="ZL135" s="25"/>
      <c r="ZM135" s="25"/>
      <c r="ZN135" s="25"/>
      <c r="ZO135" s="25"/>
      <c r="ZP135" s="25"/>
      <c r="ZQ135" s="25"/>
      <c r="ZR135" s="25"/>
      <c r="ZS135" s="25"/>
      <c r="ZT135" s="25"/>
      <c r="ZU135" s="25"/>
      <c r="ZV135" s="25"/>
      <c r="ZW135" s="25"/>
      <c r="ZX135" s="25"/>
      <c r="ZY135" s="25"/>
      <c r="ZZ135" s="25"/>
      <c r="AAA135" s="25"/>
      <c r="AAB135" s="25"/>
      <c r="AAC135" s="25"/>
      <c r="AAD135" s="25"/>
      <c r="AAE135" s="25"/>
      <c r="AAF135" s="25"/>
      <c r="AAG135" s="25"/>
      <c r="AAH135" s="25"/>
      <c r="AAI135" s="25"/>
      <c r="AAJ135" s="25"/>
      <c r="AAK135" s="25"/>
      <c r="AAL135" s="25"/>
      <c r="AAM135" s="25"/>
      <c r="AAN135" s="25"/>
      <c r="AAO135" s="25"/>
      <c r="AAP135" s="25"/>
      <c r="AAQ135" s="25"/>
      <c r="AAR135" s="25"/>
      <c r="AAS135" s="25"/>
      <c r="AAT135" s="25"/>
      <c r="AAU135" s="25"/>
      <c r="AAV135" s="25"/>
      <c r="AAW135" s="25"/>
      <c r="AAX135" s="25"/>
      <c r="AAY135" s="25"/>
      <c r="AAZ135" s="25"/>
      <c r="ABA135" s="25"/>
      <c r="ABB135" s="25"/>
      <c r="ABC135" s="25"/>
      <c r="ABD135" s="25"/>
      <c r="ABE135" s="25"/>
      <c r="ABF135" s="25"/>
      <c r="ABG135" s="25"/>
      <c r="ABH135" s="25"/>
      <c r="ABI135" s="25"/>
      <c r="ABJ135" s="25"/>
      <c r="ABK135" s="25"/>
      <c r="ABL135" s="25"/>
      <c r="ABM135" s="25"/>
      <c r="ABN135" s="25"/>
      <c r="ABO135" s="25"/>
      <c r="ABP135" s="25"/>
      <c r="ABQ135" s="25"/>
      <c r="ABR135" s="25"/>
      <c r="ABS135" s="25"/>
      <c r="ABT135" s="25"/>
      <c r="ABU135" s="25"/>
      <c r="ABV135" s="25"/>
      <c r="ABW135" s="25"/>
      <c r="ABX135" s="25"/>
      <c r="ABY135" s="25"/>
      <c r="ABZ135" s="25"/>
      <c r="ACA135" s="25"/>
      <c r="ACB135" s="25"/>
      <c r="ACC135" s="25"/>
      <c r="ACD135" s="25"/>
      <c r="ACE135" s="25"/>
      <c r="ACF135" s="25"/>
      <c r="ACG135" s="25"/>
      <c r="ACH135" s="25"/>
      <c r="ACI135" s="25"/>
      <c r="ACJ135" s="25"/>
      <c r="ACK135" s="25"/>
      <c r="ACL135" s="25"/>
      <c r="ACM135" s="25"/>
      <c r="ACN135" s="25"/>
      <c r="ACO135" s="25"/>
      <c r="ACP135" s="25"/>
      <c r="ACQ135" s="25"/>
      <c r="ACR135" s="25"/>
      <c r="ACS135" s="25"/>
      <c r="ACT135" s="25"/>
      <c r="ACU135" s="25"/>
      <c r="ACV135" s="25"/>
      <c r="ACW135" s="25"/>
      <c r="ACX135" s="25"/>
      <c r="ACY135" s="25"/>
      <c r="ACZ135" s="25"/>
      <c r="ADA135" s="25"/>
      <c r="ADB135" s="25"/>
      <c r="ADC135" s="25"/>
      <c r="ADD135" s="25"/>
      <c r="ADE135" s="25"/>
      <c r="ADF135" s="25"/>
      <c r="ADG135" s="25"/>
      <c r="ADH135" s="25"/>
      <c r="ADI135" s="25"/>
      <c r="ADJ135" s="25"/>
      <c r="ADK135" s="25"/>
      <c r="ADL135" s="25"/>
      <c r="ADM135" s="25"/>
      <c r="ADN135" s="25"/>
      <c r="ADO135" s="25"/>
      <c r="ADP135" s="25"/>
      <c r="ADQ135" s="25"/>
      <c r="ADR135" s="25"/>
      <c r="ADS135" s="25"/>
      <c r="ADT135" s="25"/>
      <c r="ADU135" s="25"/>
      <c r="ADV135" s="25"/>
      <c r="ADW135" s="25"/>
      <c r="ADX135" s="25"/>
      <c r="ADY135" s="25"/>
      <c r="ADZ135" s="25"/>
      <c r="AEA135" s="25"/>
      <c r="AEB135" s="25"/>
      <c r="AEC135" s="25"/>
      <c r="AED135" s="25"/>
      <c r="AEE135" s="25"/>
      <c r="AEF135" s="25"/>
      <c r="AEG135" s="49"/>
    </row>
    <row r="136" spans="1:813" s="15" customFormat="1" ht="12.75" customHeight="1" x14ac:dyDescent="0.2">
      <c r="A136" s="326">
        <v>4</v>
      </c>
      <c r="B136" s="327" t="s">
        <v>122</v>
      </c>
      <c r="C136" s="293"/>
      <c r="D136" s="71"/>
      <c r="E136" s="293"/>
      <c r="F136" s="91"/>
      <c r="G136" s="49"/>
      <c r="AY136" s="45"/>
      <c r="AZ136" s="25"/>
      <c r="BA136" s="663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  <c r="TP136" s="25"/>
      <c r="TQ136" s="25"/>
      <c r="TR136" s="25"/>
      <c r="TS136" s="25"/>
      <c r="TT136" s="25"/>
      <c r="TU136" s="25"/>
      <c r="TV136" s="25"/>
      <c r="TW136" s="25"/>
      <c r="TX136" s="25"/>
      <c r="TY136" s="25"/>
      <c r="TZ136" s="25"/>
      <c r="UA136" s="25"/>
      <c r="UB136" s="25"/>
      <c r="UC136" s="25"/>
      <c r="UD136" s="25"/>
      <c r="UE136" s="25"/>
      <c r="UF136" s="25"/>
      <c r="UG136" s="25"/>
      <c r="UH136" s="25"/>
      <c r="UI136" s="25"/>
      <c r="UJ136" s="25"/>
      <c r="UK136" s="25"/>
      <c r="UL136" s="25"/>
      <c r="UM136" s="25"/>
      <c r="UN136" s="25"/>
      <c r="UO136" s="25"/>
      <c r="UP136" s="25"/>
      <c r="UQ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  <c r="AAA136" s="25"/>
      <c r="AAB136" s="25"/>
      <c r="AAC136" s="25"/>
      <c r="AAD136" s="25"/>
      <c r="AAE136" s="25"/>
      <c r="AAF136" s="25"/>
      <c r="AAG136" s="25"/>
      <c r="AAH136" s="25"/>
      <c r="AAI136" s="25"/>
      <c r="AAJ136" s="25"/>
      <c r="AAK136" s="25"/>
      <c r="AAL136" s="25"/>
      <c r="AAM136" s="25"/>
      <c r="AAN136" s="25"/>
      <c r="AAO136" s="25"/>
      <c r="AAP136" s="25"/>
      <c r="AAQ136" s="25"/>
      <c r="AAR136" s="25"/>
      <c r="AAS136" s="25"/>
      <c r="AAT136" s="25"/>
      <c r="AAU136" s="25"/>
      <c r="AAV136" s="25"/>
      <c r="AAW136" s="25"/>
      <c r="AAX136" s="25"/>
      <c r="AAY136" s="25"/>
      <c r="AAZ136" s="25"/>
      <c r="ABA136" s="25"/>
      <c r="ABB136" s="25"/>
      <c r="ABC136" s="25"/>
      <c r="ABD136" s="25"/>
      <c r="ABE136" s="25"/>
      <c r="ABF136" s="25"/>
      <c r="ABG136" s="25"/>
      <c r="ABH136" s="25"/>
      <c r="ABI136" s="25"/>
      <c r="ABJ136" s="25"/>
      <c r="ABK136" s="25"/>
      <c r="ABL136" s="25"/>
      <c r="ABM136" s="25"/>
      <c r="ABN136" s="25"/>
      <c r="ABO136" s="25"/>
      <c r="ABP136" s="25"/>
      <c r="ABQ136" s="25"/>
      <c r="ABR136" s="25"/>
      <c r="ABS136" s="25"/>
      <c r="ABT136" s="25"/>
      <c r="ABU136" s="25"/>
      <c r="ABV136" s="25"/>
      <c r="ABW136" s="25"/>
      <c r="ABX136" s="25"/>
      <c r="ABY136" s="25"/>
      <c r="ABZ136" s="25"/>
      <c r="ACA136" s="25"/>
      <c r="ACB136" s="25"/>
      <c r="ACC136" s="25"/>
      <c r="ACD136" s="25"/>
      <c r="ACE136" s="25"/>
      <c r="ACF136" s="25"/>
      <c r="ACG136" s="25"/>
      <c r="ACH136" s="25"/>
      <c r="ACI136" s="25"/>
      <c r="ACJ136" s="25"/>
      <c r="ACK136" s="25"/>
      <c r="ACL136" s="25"/>
      <c r="ACM136" s="25"/>
      <c r="ACN136" s="25"/>
      <c r="ACO136" s="25"/>
      <c r="ACP136" s="25"/>
      <c r="ACQ136" s="25"/>
      <c r="ACR136" s="25"/>
      <c r="ACS136" s="25"/>
      <c r="ACT136" s="25"/>
      <c r="ACU136" s="25"/>
      <c r="ACV136" s="25"/>
      <c r="ACW136" s="25"/>
      <c r="ACX136" s="25"/>
      <c r="ACY136" s="25"/>
      <c r="ACZ136" s="25"/>
      <c r="ADA136" s="25"/>
      <c r="ADB136" s="25"/>
      <c r="ADC136" s="25"/>
      <c r="ADD136" s="25"/>
      <c r="ADE136" s="25"/>
      <c r="ADF136" s="25"/>
      <c r="ADG136" s="25"/>
      <c r="ADH136" s="25"/>
      <c r="ADI136" s="25"/>
      <c r="ADJ136" s="25"/>
      <c r="ADK136" s="25"/>
      <c r="ADL136" s="25"/>
      <c r="ADM136" s="25"/>
      <c r="ADN136" s="25"/>
      <c r="ADO136" s="25"/>
      <c r="ADP136" s="25"/>
      <c r="ADQ136" s="25"/>
      <c r="ADR136" s="25"/>
      <c r="ADS136" s="25"/>
      <c r="ADT136" s="25"/>
      <c r="ADU136" s="25"/>
      <c r="ADV136" s="25"/>
      <c r="ADW136" s="25"/>
      <c r="ADX136" s="25"/>
      <c r="ADY136" s="25"/>
      <c r="ADZ136" s="25"/>
      <c r="AEA136" s="25"/>
      <c r="AEB136" s="25"/>
      <c r="AEC136" s="25"/>
      <c r="AED136" s="25"/>
      <c r="AEE136" s="25"/>
      <c r="AEF136" s="25"/>
      <c r="AEG136" s="49"/>
    </row>
    <row r="137" spans="1:813" s="15" customFormat="1" ht="12.75" customHeight="1" x14ac:dyDescent="0.2">
      <c r="A137" s="75">
        <v>4.0999999999999996</v>
      </c>
      <c r="B137" s="99" t="s">
        <v>119</v>
      </c>
      <c r="C137" s="293">
        <f>+C134</f>
        <v>2695.51</v>
      </c>
      <c r="D137" s="71" t="s">
        <v>120</v>
      </c>
      <c r="E137" s="293">
        <v>62.01</v>
      </c>
      <c r="F137" s="91">
        <f t="shared" si="2"/>
        <v>167148.57999999999</v>
      </c>
      <c r="G137" s="49"/>
      <c r="AY137" s="45"/>
      <c r="AZ137" s="25"/>
      <c r="BA137" s="663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  <c r="TP137" s="25"/>
      <c r="TQ137" s="25"/>
      <c r="TR137" s="25"/>
      <c r="TS137" s="25"/>
      <c r="TT137" s="25"/>
      <c r="TU137" s="25"/>
      <c r="TV137" s="25"/>
      <c r="TW137" s="25"/>
      <c r="TX137" s="25"/>
      <c r="TY137" s="25"/>
      <c r="TZ137" s="25"/>
      <c r="UA137" s="25"/>
      <c r="UB137" s="25"/>
      <c r="UC137" s="25"/>
      <c r="UD137" s="25"/>
      <c r="UE137" s="25"/>
      <c r="UF137" s="25"/>
      <c r="UG137" s="25"/>
      <c r="UH137" s="25"/>
      <c r="UI137" s="25"/>
      <c r="UJ137" s="25"/>
      <c r="UK137" s="25"/>
      <c r="UL137" s="25"/>
      <c r="UM137" s="25"/>
      <c r="UN137" s="25"/>
      <c r="UO137" s="25"/>
      <c r="UP137" s="25"/>
      <c r="UQ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  <c r="AAA137" s="25"/>
      <c r="AAB137" s="25"/>
      <c r="AAC137" s="25"/>
      <c r="AAD137" s="25"/>
      <c r="AAE137" s="25"/>
      <c r="AAF137" s="25"/>
      <c r="AAG137" s="25"/>
      <c r="AAH137" s="25"/>
      <c r="AAI137" s="25"/>
      <c r="AAJ137" s="25"/>
      <c r="AAK137" s="25"/>
      <c r="AAL137" s="25"/>
      <c r="AAM137" s="25"/>
      <c r="AAN137" s="25"/>
      <c r="AAO137" s="25"/>
      <c r="AAP137" s="25"/>
      <c r="AAQ137" s="25"/>
      <c r="AAR137" s="25"/>
      <c r="AAS137" s="25"/>
      <c r="AAT137" s="25"/>
      <c r="AAU137" s="25"/>
      <c r="AAV137" s="25"/>
      <c r="AAW137" s="25"/>
      <c r="AAX137" s="25"/>
      <c r="AAY137" s="25"/>
      <c r="AAZ137" s="25"/>
      <c r="ABA137" s="25"/>
      <c r="ABB137" s="25"/>
      <c r="ABC137" s="25"/>
      <c r="ABD137" s="25"/>
      <c r="ABE137" s="25"/>
      <c r="ABF137" s="25"/>
      <c r="ABG137" s="25"/>
      <c r="ABH137" s="25"/>
      <c r="ABI137" s="25"/>
      <c r="ABJ137" s="25"/>
      <c r="ABK137" s="25"/>
      <c r="ABL137" s="25"/>
      <c r="ABM137" s="25"/>
      <c r="ABN137" s="25"/>
      <c r="ABO137" s="25"/>
      <c r="ABP137" s="25"/>
      <c r="ABQ137" s="25"/>
      <c r="ABR137" s="25"/>
      <c r="ABS137" s="25"/>
      <c r="ABT137" s="25"/>
      <c r="ABU137" s="25"/>
      <c r="ABV137" s="25"/>
      <c r="ABW137" s="25"/>
      <c r="ABX137" s="25"/>
      <c r="ABY137" s="25"/>
      <c r="ABZ137" s="25"/>
      <c r="ACA137" s="25"/>
      <c r="ACB137" s="25"/>
      <c r="ACC137" s="25"/>
      <c r="ACD137" s="25"/>
      <c r="ACE137" s="25"/>
      <c r="ACF137" s="25"/>
      <c r="ACG137" s="25"/>
      <c r="ACH137" s="25"/>
      <c r="ACI137" s="25"/>
      <c r="ACJ137" s="25"/>
      <c r="ACK137" s="25"/>
      <c r="ACL137" s="25"/>
      <c r="ACM137" s="25"/>
      <c r="ACN137" s="25"/>
      <c r="ACO137" s="25"/>
      <c r="ACP137" s="25"/>
      <c r="ACQ137" s="25"/>
      <c r="ACR137" s="25"/>
      <c r="ACS137" s="25"/>
      <c r="ACT137" s="25"/>
      <c r="ACU137" s="25"/>
      <c r="ACV137" s="25"/>
      <c r="ACW137" s="25"/>
      <c r="ACX137" s="25"/>
      <c r="ACY137" s="25"/>
      <c r="ACZ137" s="25"/>
      <c r="ADA137" s="25"/>
      <c r="ADB137" s="25"/>
      <c r="ADC137" s="25"/>
      <c r="ADD137" s="25"/>
      <c r="ADE137" s="25"/>
      <c r="ADF137" s="25"/>
      <c r="ADG137" s="25"/>
      <c r="ADH137" s="25"/>
      <c r="ADI137" s="25"/>
      <c r="ADJ137" s="25"/>
      <c r="ADK137" s="25"/>
      <c r="ADL137" s="25"/>
      <c r="ADM137" s="25"/>
      <c r="ADN137" s="25"/>
      <c r="ADO137" s="25"/>
      <c r="ADP137" s="25"/>
      <c r="ADQ137" s="25"/>
      <c r="ADR137" s="25"/>
      <c r="ADS137" s="25"/>
      <c r="ADT137" s="25"/>
      <c r="ADU137" s="25"/>
      <c r="ADV137" s="25"/>
      <c r="ADW137" s="25"/>
      <c r="ADX137" s="25"/>
      <c r="ADY137" s="25"/>
      <c r="ADZ137" s="25"/>
      <c r="AEA137" s="25"/>
      <c r="AEB137" s="25"/>
      <c r="AEC137" s="25"/>
      <c r="AED137" s="25"/>
      <c r="AEE137" s="25"/>
      <c r="AEF137" s="25"/>
      <c r="AEG137" s="49"/>
    </row>
    <row r="138" spans="1:813" s="15" customFormat="1" ht="12.75" customHeight="1" x14ac:dyDescent="0.2">
      <c r="A138" s="328"/>
      <c r="B138" s="99"/>
      <c r="C138" s="293"/>
      <c r="D138" s="71"/>
      <c r="E138" s="293"/>
      <c r="F138" s="91"/>
      <c r="G138" s="49"/>
      <c r="AY138" s="45"/>
      <c r="AZ138" s="25"/>
      <c r="BA138" s="663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  <c r="TP138" s="25"/>
      <c r="TQ138" s="25"/>
      <c r="TR138" s="25"/>
      <c r="TS138" s="25"/>
      <c r="TT138" s="25"/>
      <c r="TU138" s="25"/>
      <c r="TV138" s="25"/>
      <c r="TW138" s="25"/>
      <c r="TX138" s="25"/>
      <c r="TY138" s="25"/>
      <c r="TZ138" s="25"/>
      <c r="UA138" s="25"/>
      <c r="UB138" s="25"/>
      <c r="UC138" s="25"/>
      <c r="UD138" s="25"/>
      <c r="UE138" s="25"/>
      <c r="UF138" s="25"/>
      <c r="UG138" s="25"/>
      <c r="UH138" s="25"/>
      <c r="UI138" s="25"/>
      <c r="UJ138" s="25"/>
      <c r="UK138" s="25"/>
      <c r="UL138" s="25"/>
      <c r="UM138" s="25"/>
      <c r="UN138" s="25"/>
      <c r="UO138" s="25"/>
      <c r="UP138" s="25"/>
      <c r="UQ138" s="25"/>
      <c r="UR138" s="25"/>
      <c r="US138" s="25"/>
      <c r="UT138" s="25"/>
      <c r="UU138" s="25"/>
      <c r="UV138" s="25"/>
      <c r="UW138" s="25"/>
      <c r="UX138" s="25"/>
      <c r="UY138" s="25"/>
      <c r="UZ138" s="25"/>
      <c r="VA138" s="25"/>
      <c r="VB138" s="25"/>
      <c r="VC138" s="25"/>
      <c r="VD138" s="25"/>
      <c r="VE138" s="25"/>
      <c r="VF138" s="25"/>
      <c r="VG138" s="25"/>
      <c r="VH138" s="25"/>
      <c r="VI138" s="25"/>
      <c r="VJ138" s="25"/>
      <c r="VK138" s="25"/>
      <c r="VL138" s="25"/>
      <c r="VM138" s="25"/>
      <c r="VN138" s="25"/>
      <c r="VO138" s="25"/>
      <c r="VP138" s="25"/>
      <c r="VQ138" s="25"/>
      <c r="VR138" s="25"/>
      <c r="VS138" s="25"/>
      <c r="VT138" s="25"/>
      <c r="VU138" s="25"/>
      <c r="VV138" s="25"/>
      <c r="VW138" s="25"/>
      <c r="VX138" s="25"/>
      <c r="VY138" s="25"/>
      <c r="VZ138" s="25"/>
      <c r="WA138" s="25"/>
      <c r="WB138" s="25"/>
      <c r="WC138" s="25"/>
      <c r="WD138" s="25"/>
      <c r="WE138" s="25"/>
      <c r="WF138" s="25"/>
      <c r="WG138" s="25"/>
      <c r="WH138" s="25"/>
      <c r="WI138" s="25"/>
      <c r="WJ138" s="25"/>
      <c r="WK138" s="25"/>
      <c r="WL138" s="25"/>
      <c r="WM138" s="25"/>
      <c r="WN138" s="25"/>
      <c r="WO138" s="25"/>
      <c r="WP138" s="25"/>
      <c r="WQ138" s="25"/>
      <c r="WR138" s="25"/>
      <c r="WS138" s="25"/>
      <c r="WT138" s="25"/>
      <c r="WU138" s="25"/>
      <c r="WV138" s="25"/>
      <c r="WW138" s="25"/>
      <c r="WX138" s="25"/>
      <c r="WY138" s="25"/>
      <c r="WZ138" s="25"/>
      <c r="XA138" s="25"/>
      <c r="XB138" s="25"/>
      <c r="XC138" s="25"/>
      <c r="XD138" s="25"/>
      <c r="XE138" s="25"/>
      <c r="XF138" s="25"/>
      <c r="XG138" s="25"/>
      <c r="XH138" s="25"/>
      <c r="XI138" s="25"/>
      <c r="XJ138" s="25"/>
      <c r="XK138" s="25"/>
      <c r="XL138" s="25"/>
      <c r="XM138" s="25"/>
      <c r="XN138" s="25"/>
      <c r="XO138" s="25"/>
      <c r="XP138" s="25"/>
      <c r="XQ138" s="25"/>
      <c r="XR138" s="25"/>
      <c r="XS138" s="25"/>
      <c r="XT138" s="25"/>
      <c r="XU138" s="25"/>
      <c r="XV138" s="25"/>
      <c r="XW138" s="25"/>
      <c r="XX138" s="25"/>
      <c r="XY138" s="25"/>
      <c r="XZ138" s="25"/>
      <c r="YA138" s="25"/>
      <c r="YB138" s="25"/>
      <c r="YC138" s="25"/>
      <c r="YD138" s="25"/>
      <c r="YE138" s="25"/>
      <c r="YF138" s="25"/>
      <c r="YG138" s="25"/>
      <c r="YH138" s="25"/>
      <c r="YI138" s="25"/>
      <c r="YJ138" s="25"/>
      <c r="YK138" s="25"/>
      <c r="YL138" s="25"/>
      <c r="YM138" s="25"/>
      <c r="YN138" s="25"/>
      <c r="YO138" s="25"/>
      <c r="YP138" s="25"/>
      <c r="YQ138" s="25"/>
      <c r="YR138" s="25"/>
      <c r="YS138" s="25"/>
      <c r="YT138" s="25"/>
      <c r="YU138" s="25"/>
      <c r="YV138" s="25"/>
      <c r="YW138" s="25"/>
      <c r="YX138" s="25"/>
      <c r="YY138" s="25"/>
      <c r="YZ138" s="25"/>
      <c r="ZA138" s="25"/>
      <c r="ZB138" s="25"/>
      <c r="ZC138" s="25"/>
      <c r="ZD138" s="25"/>
      <c r="ZE138" s="25"/>
      <c r="ZF138" s="25"/>
      <c r="ZG138" s="25"/>
      <c r="ZH138" s="25"/>
      <c r="ZI138" s="25"/>
      <c r="ZJ138" s="25"/>
      <c r="ZK138" s="25"/>
      <c r="ZL138" s="25"/>
      <c r="ZM138" s="25"/>
      <c r="ZN138" s="25"/>
      <c r="ZO138" s="25"/>
      <c r="ZP138" s="25"/>
      <c r="ZQ138" s="25"/>
      <c r="ZR138" s="25"/>
      <c r="ZS138" s="25"/>
      <c r="ZT138" s="25"/>
      <c r="ZU138" s="25"/>
      <c r="ZV138" s="25"/>
      <c r="ZW138" s="25"/>
      <c r="ZX138" s="25"/>
      <c r="ZY138" s="25"/>
      <c r="ZZ138" s="25"/>
      <c r="AAA138" s="25"/>
      <c r="AAB138" s="25"/>
      <c r="AAC138" s="25"/>
      <c r="AAD138" s="25"/>
      <c r="AAE138" s="25"/>
      <c r="AAF138" s="25"/>
      <c r="AAG138" s="25"/>
      <c r="AAH138" s="25"/>
      <c r="AAI138" s="25"/>
      <c r="AAJ138" s="25"/>
      <c r="AAK138" s="25"/>
      <c r="AAL138" s="25"/>
      <c r="AAM138" s="25"/>
      <c r="AAN138" s="25"/>
      <c r="AAO138" s="25"/>
      <c r="AAP138" s="25"/>
      <c r="AAQ138" s="25"/>
      <c r="AAR138" s="25"/>
      <c r="AAS138" s="25"/>
      <c r="AAT138" s="25"/>
      <c r="AAU138" s="25"/>
      <c r="AAV138" s="25"/>
      <c r="AAW138" s="25"/>
      <c r="AAX138" s="25"/>
      <c r="AAY138" s="25"/>
      <c r="AAZ138" s="25"/>
      <c r="ABA138" s="25"/>
      <c r="ABB138" s="25"/>
      <c r="ABC138" s="25"/>
      <c r="ABD138" s="25"/>
      <c r="ABE138" s="25"/>
      <c r="ABF138" s="25"/>
      <c r="ABG138" s="25"/>
      <c r="ABH138" s="25"/>
      <c r="ABI138" s="25"/>
      <c r="ABJ138" s="25"/>
      <c r="ABK138" s="25"/>
      <c r="ABL138" s="25"/>
      <c r="ABM138" s="25"/>
      <c r="ABN138" s="25"/>
      <c r="ABO138" s="25"/>
      <c r="ABP138" s="25"/>
      <c r="ABQ138" s="25"/>
      <c r="ABR138" s="25"/>
      <c r="ABS138" s="25"/>
      <c r="ABT138" s="25"/>
      <c r="ABU138" s="25"/>
      <c r="ABV138" s="25"/>
      <c r="ABW138" s="25"/>
      <c r="ABX138" s="25"/>
      <c r="ABY138" s="25"/>
      <c r="ABZ138" s="25"/>
      <c r="ACA138" s="25"/>
      <c r="ACB138" s="25"/>
      <c r="ACC138" s="25"/>
      <c r="ACD138" s="25"/>
      <c r="ACE138" s="25"/>
      <c r="ACF138" s="25"/>
      <c r="ACG138" s="25"/>
      <c r="ACH138" s="25"/>
      <c r="ACI138" s="25"/>
      <c r="ACJ138" s="25"/>
      <c r="ACK138" s="25"/>
      <c r="ACL138" s="25"/>
      <c r="ACM138" s="25"/>
      <c r="ACN138" s="25"/>
      <c r="ACO138" s="25"/>
      <c r="ACP138" s="25"/>
      <c r="ACQ138" s="25"/>
      <c r="ACR138" s="25"/>
      <c r="ACS138" s="25"/>
      <c r="ACT138" s="25"/>
      <c r="ACU138" s="25"/>
      <c r="ACV138" s="25"/>
      <c r="ACW138" s="25"/>
      <c r="ACX138" s="25"/>
      <c r="ACY138" s="25"/>
      <c r="ACZ138" s="25"/>
      <c r="ADA138" s="25"/>
      <c r="ADB138" s="25"/>
      <c r="ADC138" s="25"/>
      <c r="ADD138" s="25"/>
      <c r="ADE138" s="25"/>
      <c r="ADF138" s="25"/>
      <c r="ADG138" s="25"/>
      <c r="ADH138" s="25"/>
      <c r="ADI138" s="25"/>
      <c r="ADJ138" s="25"/>
      <c r="ADK138" s="25"/>
      <c r="ADL138" s="25"/>
      <c r="ADM138" s="25"/>
      <c r="ADN138" s="25"/>
      <c r="ADO138" s="25"/>
      <c r="ADP138" s="25"/>
      <c r="ADQ138" s="25"/>
      <c r="ADR138" s="25"/>
      <c r="ADS138" s="25"/>
      <c r="ADT138" s="25"/>
      <c r="ADU138" s="25"/>
      <c r="ADV138" s="25"/>
      <c r="ADW138" s="25"/>
      <c r="ADX138" s="25"/>
      <c r="ADY138" s="25"/>
      <c r="ADZ138" s="25"/>
      <c r="AEA138" s="25"/>
      <c r="AEB138" s="25"/>
      <c r="AEC138" s="25"/>
      <c r="AED138" s="25"/>
      <c r="AEE138" s="25"/>
      <c r="AEF138" s="25"/>
      <c r="AEG138" s="49"/>
    </row>
    <row r="139" spans="1:813" s="15" customFormat="1" ht="12.75" customHeight="1" x14ac:dyDescent="0.2">
      <c r="A139" s="73">
        <v>5</v>
      </c>
      <c r="B139" s="327" t="s">
        <v>123</v>
      </c>
      <c r="C139" s="293"/>
      <c r="D139" s="71"/>
      <c r="E139" s="293"/>
      <c r="F139" s="91"/>
      <c r="G139" s="49"/>
      <c r="AY139" s="45"/>
      <c r="AZ139" s="25"/>
      <c r="BA139" s="663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5"/>
      <c r="RF139" s="25"/>
      <c r="RG139" s="25"/>
      <c r="RH139" s="25"/>
      <c r="RI139" s="25"/>
      <c r="RJ139" s="25"/>
      <c r="RK139" s="25"/>
      <c r="RL139" s="25"/>
      <c r="RM139" s="25"/>
      <c r="RN139" s="25"/>
      <c r="RO139" s="25"/>
      <c r="RP139" s="25"/>
      <c r="RQ139" s="25"/>
      <c r="RR139" s="25"/>
      <c r="RS139" s="25"/>
      <c r="RT139" s="25"/>
      <c r="RU139" s="25"/>
      <c r="RV139" s="25"/>
      <c r="RW139" s="25"/>
      <c r="RX139" s="25"/>
      <c r="RY139" s="25"/>
      <c r="RZ139" s="25"/>
      <c r="SA139" s="25"/>
      <c r="SB139" s="25"/>
      <c r="SC139" s="25"/>
      <c r="SD139" s="25"/>
      <c r="SE139" s="25"/>
      <c r="SF139" s="25"/>
      <c r="SG139" s="25"/>
      <c r="SH139" s="25"/>
      <c r="SI139" s="25"/>
      <c r="SJ139" s="25"/>
      <c r="SK139" s="25"/>
      <c r="SL139" s="25"/>
      <c r="SM139" s="25"/>
      <c r="SN139" s="25"/>
      <c r="SO139" s="25"/>
      <c r="SP139" s="25"/>
      <c r="SQ139" s="25"/>
      <c r="SR139" s="25"/>
      <c r="SS139" s="25"/>
      <c r="ST139" s="25"/>
      <c r="SU139" s="25"/>
      <c r="SV139" s="25"/>
      <c r="SW139" s="25"/>
      <c r="SX139" s="25"/>
      <c r="SY139" s="25"/>
      <c r="SZ139" s="25"/>
      <c r="TA139" s="25"/>
      <c r="TB139" s="25"/>
      <c r="TC139" s="25"/>
      <c r="TD139" s="25"/>
      <c r="TE139" s="25"/>
      <c r="TF139" s="25"/>
      <c r="TG139" s="25"/>
      <c r="TH139" s="25"/>
      <c r="TI139" s="25"/>
      <c r="TJ139" s="25"/>
      <c r="TK139" s="25"/>
      <c r="TL139" s="25"/>
      <c r="TM139" s="25"/>
      <c r="TN139" s="25"/>
      <c r="TO139" s="25"/>
      <c r="TP139" s="25"/>
      <c r="TQ139" s="25"/>
      <c r="TR139" s="25"/>
      <c r="TS139" s="25"/>
      <c r="TT139" s="25"/>
      <c r="TU139" s="25"/>
      <c r="TV139" s="25"/>
      <c r="TW139" s="25"/>
      <c r="TX139" s="25"/>
      <c r="TY139" s="25"/>
      <c r="TZ139" s="25"/>
      <c r="UA139" s="25"/>
      <c r="UB139" s="25"/>
      <c r="UC139" s="25"/>
      <c r="UD139" s="25"/>
      <c r="UE139" s="25"/>
      <c r="UF139" s="25"/>
      <c r="UG139" s="25"/>
      <c r="UH139" s="25"/>
      <c r="UI139" s="25"/>
      <c r="UJ139" s="25"/>
      <c r="UK139" s="25"/>
      <c r="UL139" s="25"/>
      <c r="UM139" s="25"/>
      <c r="UN139" s="25"/>
      <c r="UO139" s="25"/>
      <c r="UP139" s="25"/>
      <c r="UQ139" s="25"/>
      <c r="UR139" s="25"/>
      <c r="US139" s="25"/>
      <c r="UT139" s="25"/>
      <c r="UU139" s="25"/>
      <c r="UV139" s="25"/>
      <c r="UW139" s="25"/>
      <c r="UX139" s="25"/>
      <c r="UY139" s="25"/>
      <c r="UZ139" s="25"/>
      <c r="VA139" s="25"/>
      <c r="VB139" s="25"/>
      <c r="VC139" s="25"/>
      <c r="VD139" s="25"/>
      <c r="VE139" s="25"/>
      <c r="VF139" s="25"/>
      <c r="VG139" s="25"/>
      <c r="VH139" s="25"/>
      <c r="VI139" s="25"/>
      <c r="VJ139" s="25"/>
      <c r="VK139" s="25"/>
      <c r="VL139" s="25"/>
      <c r="VM139" s="25"/>
      <c r="VN139" s="25"/>
      <c r="VO139" s="25"/>
      <c r="VP139" s="25"/>
      <c r="VQ139" s="25"/>
      <c r="VR139" s="25"/>
      <c r="VS139" s="25"/>
      <c r="VT139" s="25"/>
      <c r="VU139" s="25"/>
      <c r="VV139" s="25"/>
      <c r="VW139" s="25"/>
      <c r="VX139" s="25"/>
      <c r="VY139" s="25"/>
      <c r="VZ139" s="25"/>
      <c r="WA139" s="25"/>
      <c r="WB139" s="25"/>
      <c r="WC139" s="25"/>
      <c r="WD139" s="25"/>
      <c r="WE139" s="25"/>
      <c r="WF139" s="25"/>
      <c r="WG139" s="25"/>
      <c r="WH139" s="25"/>
      <c r="WI139" s="25"/>
      <c r="WJ139" s="25"/>
      <c r="WK139" s="25"/>
      <c r="WL139" s="25"/>
      <c r="WM139" s="25"/>
      <c r="WN139" s="25"/>
      <c r="WO139" s="25"/>
      <c r="WP139" s="25"/>
      <c r="WQ139" s="25"/>
      <c r="WR139" s="25"/>
      <c r="WS139" s="25"/>
      <c r="WT139" s="25"/>
      <c r="WU139" s="25"/>
      <c r="WV139" s="25"/>
      <c r="WW139" s="25"/>
      <c r="WX139" s="25"/>
      <c r="WY139" s="25"/>
      <c r="WZ139" s="25"/>
      <c r="XA139" s="25"/>
      <c r="XB139" s="25"/>
      <c r="XC139" s="25"/>
      <c r="XD139" s="25"/>
      <c r="XE139" s="25"/>
      <c r="XF139" s="25"/>
      <c r="XG139" s="25"/>
      <c r="XH139" s="25"/>
      <c r="XI139" s="25"/>
      <c r="XJ139" s="25"/>
      <c r="XK139" s="25"/>
      <c r="XL139" s="25"/>
      <c r="XM139" s="25"/>
      <c r="XN139" s="25"/>
      <c r="XO139" s="25"/>
      <c r="XP139" s="25"/>
      <c r="XQ139" s="25"/>
      <c r="XR139" s="25"/>
      <c r="XS139" s="25"/>
      <c r="XT139" s="25"/>
      <c r="XU139" s="25"/>
      <c r="XV139" s="25"/>
      <c r="XW139" s="25"/>
      <c r="XX139" s="25"/>
      <c r="XY139" s="25"/>
      <c r="XZ139" s="25"/>
      <c r="YA139" s="25"/>
      <c r="YB139" s="25"/>
      <c r="YC139" s="25"/>
      <c r="YD139" s="25"/>
      <c r="YE139" s="25"/>
      <c r="YF139" s="25"/>
      <c r="YG139" s="25"/>
      <c r="YH139" s="25"/>
      <c r="YI139" s="25"/>
      <c r="YJ139" s="25"/>
      <c r="YK139" s="25"/>
      <c r="YL139" s="25"/>
      <c r="YM139" s="25"/>
      <c r="YN139" s="25"/>
      <c r="YO139" s="25"/>
      <c r="YP139" s="25"/>
      <c r="YQ139" s="25"/>
      <c r="YR139" s="25"/>
      <c r="YS139" s="25"/>
      <c r="YT139" s="25"/>
      <c r="YU139" s="25"/>
      <c r="YV139" s="25"/>
      <c r="YW139" s="25"/>
      <c r="YX139" s="25"/>
      <c r="YY139" s="25"/>
      <c r="YZ139" s="25"/>
      <c r="ZA139" s="25"/>
      <c r="ZB139" s="25"/>
      <c r="ZC139" s="25"/>
      <c r="ZD139" s="25"/>
      <c r="ZE139" s="25"/>
      <c r="ZF139" s="25"/>
      <c r="ZG139" s="25"/>
      <c r="ZH139" s="25"/>
      <c r="ZI139" s="25"/>
      <c r="ZJ139" s="25"/>
      <c r="ZK139" s="25"/>
      <c r="ZL139" s="25"/>
      <c r="ZM139" s="25"/>
      <c r="ZN139" s="25"/>
      <c r="ZO139" s="25"/>
      <c r="ZP139" s="25"/>
      <c r="ZQ139" s="25"/>
      <c r="ZR139" s="25"/>
      <c r="ZS139" s="25"/>
      <c r="ZT139" s="25"/>
      <c r="ZU139" s="25"/>
      <c r="ZV139" s="25"/>
      <c r="ZW139" s="25"/>
      <c r="ZX139" s="25"/>
      <c r="ZY139" s="25"/>
      <c r="ZZ139" s="25"/>
      <c r="AAA139" s="25"/>
      <c r="AAB139" s="25"/>
      <c r="AAC139" s="25"/>
      <c r="AAD139" s="25"/>
      <c r="AAE139" s="25"/>
      <c r="AAF139" s="25"/>
      <c r="AAG139" s="25"/>
      <c r="AAH139" s="25"/>
      <c r="AAI139" s="25"/>
      <c r="AAJ139" s="25"/>
      <c r="AAK139" s="25"/>
      <c r="AAL139" s="25"/>
      <c r="AAM139" s="25"/>
      <c r="AAN139" s="25"/>
      <c r="AAO139" s="25"/>
      <c r="AAP139" s="25"/>
      <c r="AAQ139" s="25"/>
      <c r="AAR139" s="25"/>
      <c r="AAS139" s="25"/>
      <c r="AAT139" s="25"/>
      <c r="AAU139" s="25"/>
      <c r="AAV139" s="25"/>
      <c r="AAW139" s="25"/>
      <c r="AAX139" s="25"/>
      <c r="AAY139" s="25"/>
      <c r="AAZ139" s="25"/>
      <c r="ABA139" s="25"/>
      <c r="ABB139" s="25"/>
      <c r="ABC139" s="25"/>
      <c r="ABD139" s="25"/>
      <c r="ABE139" s="25"/>
      <c r="ABF139" s="25"/>
      <c r="ABG139" s="25"/>
      <c r="ABH139" s="25"/>
      <c r="ABI139" s="25"/>
      <c r="ABJ139" s="25"/>
      <c r="ABK139" s="25"/>
      <c r="ABL139" s="25"/>
      <c r="ABM139" s="25"/>
      <c r="ABN139" s="25"/>
      <c r="ABO139" s="25"/>
      <c r="ABP139" s="25"/>
      <c r="ABQ139" s="25"/>
      <c r="ABR139" s="25"/>
      <c r="ABS139" s="25"/>
      <c r="ABT139" s="25"/>
      <c r="ABU139" s="25"/>
      <c r="ABV139" s="25"/>
      <c r="ABW139" s="25"/>
      <c r="ABX139" s="25"/>
      <c r="ABY139" s="25"/>
      <c r="ABZ139" s="25"/>
      <c r="ACA139" s="25"/>
      <c r="ACB139" s="25"/>
      <c r="ACC139" s="25"/>
      <c r="ACD139" s="25"/>
      <c r="ACE139" s="25"/>
      <c r="ACF139" s="25"/>
      <c r="ACG139" s="25"/>
      <c r="ACH139" s="25"/>
      <c r="ACI139" s="25"/>
      <c r="ACJ139" s="25"/>
      <c r="ACK139" s="25"/>
      <c r="ACL139" s="25"/>
      <c r="ACM139" s="25"/>
      <c r="ACN139" s="25"/>
      <c r="ACO139" s="25"/>
      <c r="ACP139" s="25"/>
      <c r="ACQ139" s="25"/>
      <c r="ACR139" s="25"/>
      <c r="ACS139" s="25"/>
      <c r="ACT139" s="25"/>
      <c r="ACU139" s="25"/>
      <c r="ACV139" s="25"/>
      <c r="ACW139" s="25"/>
      <c r="ACX139" s="25"/>
      <c r="ACY139" s="25"/>
      <c r="ACZ139" s="25"/>
      <c r="ADA139" s="25"/>
      <c r="ADB139" s="25"/>
      <c r="ADC139" s="25"/>
      <c r="ADD139" s="25"/>
      <c r="ADE139" s="25"/>
      <c r="ADF139" s="25"/>
      <c r="ADG139" s="25"/>
      <c r="ADH139" s="25"/>
      <c r="ADI139" s="25"/>
      <c r="ADJ139" s="25"/>
      <c r="ADK139" s="25"/>
      <c r="ADL139" s="25"/>
      <c r="ADM139" s="25"/>
      <c r="ADN139" s="25"/>
      <c r="ADO139" s="25"/>
      <c r="ADP139" s="25"/>
      <c r="ADQ139" s="25"/>
      <c r="ADR139" s="25"/>
      <c r="ADS139" s="25"/>
      <c r="ADT139" s="25"/>
      <c r="ADU139" s="25"/>
      <c r="ADV139" s="25"/>
      <c r="ADW139" s="25"/>
      <c r="ADX139" s="25"/>
      <c r="ADY139" s="25"/>
      <c r="ADZ139" s="25"/>
      <c r="AEA139" s="25"/>
      <c r="AEB139" s="25"/>
      <c r="AEC139" s="25"/>
      <c r="AED139" s="25"/>
      <c r="AEE139" s="25"/>
      <c r="AEF139" s="25"/>
      <c r="AEG139" s="49"/>
    </row>
    <row r="140" spans="1:813" s="15" customFormat="1" ht="12.75" customHeight="1" x14ac:dyDescent="0.2">
      <c r="A140" s="75">
        <v>5.0999999999999996</v>
      </c>
      <c r="B140" s="329" t="s">
        <v>124</v>
      </c>
      <c r="C140" s="293">
        <v>2</v>
      </c>
      <c r="D140" s="71" t="s">
        <v>71</v>
      </c>
      <c r="E140" s="293">
        <v>12548.84</v>
      </c>
      <c r="F140" s="91">
        <f t="shared" si="2"/>
        <v>25097.68</v>
      </c>
      <c r="G140" s="49"/>
      <c r="AY140" s="45"/>
      <c r="AZ140" s="25"/>
      <c r="BA140" s="663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5"/>
      <c r="RF140" s="25"/>
      <c r="RG140" s="25"/>
      <c r="RH140" s="25"/>
      <c r="RI140" s="25"/>
      <c r="RJ140" s="25"/>
      <c r="RK140" s="25"/>
      <c r="RL140" s="25"/>
      <c r="RM140" s="25"/>
      <c r="RN140" s="25"/>
      <c r="RO140" s="25"/>
      <c r="RP140" s="25"/>
      <c r="RQ140" s="25"/>
      <c r="RR140" s="25"/>
      <c r="RS140" s="25"/>
      <c r="RT140" s="25"/>
      <c r="RU140" s="25"/>
      <c r="RV140" s="25"/>
      <c r="RW140" s="25"/>
      <c r="RX140" s="25"/>
      <c r="RY140" s="25"/>
      <c r="RZ140" s="25"/>
      <c r="SA140" s="25"/>
      <c r="SB140" s="25"/>
      <c r="SC140" s="25"/>
      <c r="SD140" s="25"/>
      <c r="SE140" s="25"/>
      <c r="SF140" s="25"/>
      <c r="SG140" s="25"/>
      <c r="SH140" s="25"/>
      <c r="SI140" s="25"/>
      <c r="SJ140" s="25"/>
      <c r="SK140" s="25"/>
      <c r="SL140" s="25"/>
      <c r="SM140" s="25"/>
      <c r="SN140" s="25"/>
      <c r="SO140" s="25"/>
      <c r="SP140" s="25"/>
      <c r="SQ140" s="25"/>
      <c r="SR140" s="25"/>
      <c r="SS140" s="25"/>
      <c r="ST140" s="25"/>
      <c r="SU140" s="25"/>
      <c r="SV140" s="25"/>
      <c r="SW140" s="25"/>
      <c r="SX140" s="25"/>
      <c r="SY140" s="25"/>
      <c r="SZ140" s="25"/>
      <c r="TA140" s="25"/>
      <c r="TB140" s="25"/>
      <c r="TC140" s="25"/>
      <c r="TD140" s="25"/>
      <c r="TE140" s="25"/>
      <c r="TF140" s="25"/>
      <c r="TG140" s="25"/>
      <c r="TH140" s="25"/>
      <c r="TI140" s="25"/>
      <c r="TJ140" s="25"/>
      <c r="TK140" s="25"/>
      <c r="TL140" s="25"/>
      <c r="TM140" s="25"/>
      <c r="TN140" s="25"/>
      <c r="TO140" s="25"/>
      <c r="TP140" s="25"/>
      <c r="TQ140" s="25"/>
      <c r="TR140" s="25"/>
      <c r="TS140" s="25"/>
      <c r="TT140" s="25"/>
      <c r="TU140" s="25"/>
      <c r="TV140" s="25"/>
      <c r="TW140" s="25"/>
      <c r="TX140" s="25"/>
      <c r="TY140" s="25"/>
      <c r="TZ140" s="25"/>
      <c r="UA140" s="25"/>
      <c r="UB140" s="25"/>
      <c r="UC140" s="25"/>
      <c r="UD140" s="25"/>
      <c r="UE140" s="25"/>
      <c r="UF140" s="25"/>
      <c r="UG140" s="25"/>
      <c r="UH140" s="25"/>
      <c r="UI140" s="25"/>
      <c r="UJ140" s="25"/>
      <c r="UK140" s="25"/>
      <c r="UL140" s="25"/>
      <c r="UM140" s="25"/>
      <c r="UN140" s="25"/>
      <c r="UO140" s="25"/>
      <c r="UP140" s="25"/>
      <c r="UQ140" s="25"/>
      <c r="UR140" s="25"/>
      <c r="US140" s="25"/>
      <c r="UT140" s="25"/>
      <c r="UU140" s="25"/>
      <c r="UV140" s="25"/>
      <c r="UW140" s="25"/>
      <c r="UX140" s="25"/>
      <c r="UY140" s="25"/>
      <c r="UZ140" s="25"/>
      <c r="VA140" s="25"/>
      <c r="VB140" s="25"/>
      <c r="VC140" s="25"/>
      <c r="VD140" s="25"/>
      <c r="VE140" s="25"/>
      <c r="VF140" s="25"/>
      <c r="VG140" s="25"/>
      <c r="VH140" s="25"/>
      <c r="VI140" s="25"/>
      <c r="VJ140" s="25"/>
      <c r="VK140" s="25"/>
      <c r="VL140" s="25"/>
      <c r="VM140" s="25"/>
      <c r="VN140" s="25"/>
      <c r="VO140" s="25"/>
      <c r="VP140" s="25"/>
      <c r="VQ140" s="25"/>
      <c r="VR140" s="25"/>
      <c r="VS140" s="25"/>
      <c r="VT140" s="25"/>
      <c r="VU140" s="25"/>
      <c r="VV140" s="25"/>
      <c r="VW140" s="25"/>
      <c r="VX140" s="25"/>
      <c r="VY140" s="25"/>
      <c r="VZ140" s="25"/>
      <c r="WA140" s="25"/>
      <c r="WB140" s="25"/>
      <c r="WC140" s="25"/>
      <c r="WD140" s="25"/>
      <c r="WE140" s="25"/>
      <c r="WF140" s="25"/>
      <c r="WG140" s="25"/>
      <c r="WH140" s="25"/>
      <c r="WI140" s="25"/>
      <c r="WJ140" s="25"/>
      <c r="WK140" s="25"/>
      <c r="WL140" s="25"/>
      <c r="WM140" s="25"/>
      <c r="WN140" s="25"/>
      <c r="WO140" s="25"/>
      <c r="WP140" s="25"/>
      <c r="WQ140" s="25"/>
      <c r="WR140" s="25"/>
      <c r="WS140" s="25"/>
      <c r="WT140" s="25"/>
      <c r="WU140" s="25"/>
      <c r="WV140" s="25"/>
      <c r="WW140" s="25"/>
      <c r="WX140" s="25"/>
      <c r="WY140" s="25"/>
      <c r="WZ140" s="25"/>
      <c r="XA140" s="25"/>
      <c r="XB140" s="25"/>
      <c r="XC140" s="25"/>
      <c r="XD140" s="25"/>
      <c r="XE140" s="25"/>
      <c r="XF140" s="25"/>
      <c r="XG140" s="25"/>
      <c r="XH140" s="25"/>
      <c r="XI140" s="25"/>
      <c r="XJ140" s="25"/>
      <c r="XK140" s="25"/>
      <c r="XL140" s="25"/>
      <c r="XM140" s="25"/>
      <c r="XN140" s="25"/>
      <c r="XO140" s="25"/>
      <c r="XP140" s="25"/>
      <c r="XQ140" s="25"/>
      <c r="XR140" s="25"/>
      <c r="XS140" s="25"/>
      <c r="XT140" s="25"/>
      <c r="XU140" s="25"/>
      <c r="XV140" s="25"/>
      <c r="XW140" s="25"/>
      <c r="XX140" s="25"/>
      <c r="XY140" s="25"/>
      <c r="XZ140" s="25"/>
      <c r="YA140" s="25"/>
      <c r="YB140" s="25"/>
      <c r="YC140" s="25"/>
      <c r="YD140" s="25"/>
      <c r="YE140" s="25"/>
      <c r="YF140" s="25"/>
      <c r="YG140" s="25"/>
      <c r="YH140" s="25"/>
      <c r="YI140" s="25"/>
      <c r="YJ140" s="25"/>
      <c r="YK140" s="25"/>
      <c r="YL140" s="25"/>
      <c r="YM140" s="25"/>
      <c r="YN140" s="25"/>
      <c r="YO140" s="25"/>
      <c r="YP140" s="25"/>
      <c r="YQ140" s="25"/>
      <c r="YR140" s="25"/>
      <c r="YS140" s="25"/>
      <c r="YT140" s="25"/>
      <c r="YU140" s="25"/>
      <c r="YV140" s="25"/>
      <c r="YW140" s="25"/>
      <c r="YX140" s="25"/>
      <c r="YY140" s="25"/>
      <c r="YZ140" s="25"/>
      <c r="ZA140" s="25"/>
      <c r="ZB140" s="25"/>
      <c r="ZC140" s="25"/>
      <c r="ZD140" s="25"/>
      <c r="ZE140" s="25"/>
      <c r="ZF140" s="25"/>
      <c r="ZG140" s="25"/>
      <c r="ZH140" s="25"/>
      <c r="ZI140" s="25"/>
      <c r="ZJ140" s="25"/>
      <c r="ZK140" s="25"/>
      <c r="ZL140" s="25"/>
      <c r="ZM140" s="25"/>
      <c r="ZN140" s="25"/>
      <c r="ZO140" s="25"/>
      <c r="ZP140" s="25"/>
      <c r="ZQ140" s="25"/>
      <c r="ZR140" s="25"/>
      <c r="ZS140" s="25"/>
      <c r="ZT140" s="25"/>
      <c r="ZU140" s="25"/>
      <c r="ZV140" s="25"/>
      <c r="ZW140" s="25"/>
      <c r="ZX140" s="25"/>
      <c r="ZY140" s="25"/>
      <c r="ZZ140" s="25"/>
      <c r="AAA140" s="25"/>
      <c r="AAB140" s="25"/>
      <c r="AAC140" s="25"/>
      <c r="AAD140" s="25"/>
      <c r="AAE140" s="25"/>
      <c r="AAF140" s="25"/>
      <c r="AAG140" s="25"/>
      <c r="AAH140" s="25"/>
      <c r="AAI140" s="25"/>
      <c r="AAJ140" s="25"/>
      <c r="AAK140" s="25"/>
      <c r="AAL140" s="25"/>
      <c r="AAM140" s="25"/>
      <c r="AAN140" s="25"/>
      <c r="AAO140" s="25"/>
      <c r="AAP140" s="25"/>
      <c r="AAQ140" s="25"/>
      <c r="AAR140" s="25"/>
      <c r="AAS140" s="25"/>
      <c r="AAT140" s="25"/>
      <c r="AAU140" s="25"/>
      <c r="AAV140" s="25"/>
      <c r="AAW140" s="25"/>
      <c r="AAX140" s="25"/>
      <c r="AAY140" s="25"/>
      <c r="AAZ140" s="25"/>
      <c r="ABA140" s="25"/>
      <c r="ABB140" s="25"/>
      <c r="ABC140" s="25"/>
      <c r="ABD140" s="25"/>
      <c r="ABE140" s="25"/>
      <c r="ABF140" s="25"/>
      <c r="ABG140" s="25"/>
      <c r="ABH140" s="25"/>
      <c r="ABI140" s="25"/>
      <c r="ABJ140" s="25"/>
      <c r="ABK140" s="25"/>
      <c r="ABL140" s="25"/>
      <c r="ABM140" s="25"/>
      <c r="ABN140" s="25"/>
      <c r="ABO140" s="25"/>
      <c r="ABP140" s="25"/>
      <c r="ABQ140" s="25"/>
      <c r="ABR140" s="25"/>
      <c r="ABS140" s="25"/>
      <c r="ABT140" s="25"/>
      <c r="ABU140" s="25"/>
      <c r="ABV140" s="25"/>
      <c r="ABW140" s="25"/>
      <c r="ABX140" s="25"/>
      <c r="ABY140" s="25"/>
      <c r="ABZ140" s="25"/>
      <c r="ACA140" s="25"/>
      <c r="ACB140" s="25"/>
      <c r="ACC140" s="25"/>
      <c r="ACD140" s="25"/>
      <c r="ACE140" s="25"/>
      <c r="ACF140" s="25"/>
      <c r="ACG140" s="25"/>
      <c r="ACH140" s="25"/>
      <c r="ACI140" s="25"/>
      <c r="ACJ140" s="25"/>
      <c r="ACK140" s="25"/>
      <c r="ACL140" s="25"/>
      <c r="ACM140" s="25"/>
      <c r="ACN140" s="25"/>
      <c r="ACO140" s="25"/>
      <c r="ACP140" s="25"/>
      <c r="ACQ140" s="25"/>
      <c r="ACR140" s="25"/>
      <c r="ACS140" s="25"/>
      <c r="ACT140" s="25"/>
      <c r="ACU140" s="25"/>
      <c r="ACV140" s="25"/>
      <c r="ACW140" s="25"/>
      <c r="ACX140" s="25"/>
      <c r="ACY140" s="25"/>
      <c r="ACZ140" s="25"/>
      <c r="ADA140" s="25"/>
      <c r="ADB140" s="25"/>
      <c r="ADC140" s="25"/>
      <c r="ADD140" s="25"/>
      <c r="ADE140" s="25"/>
      <c r="ADF140" s="25"/>
      <c r="ADG140" s="25"/>
      <c r="ADH140" s="25"/>
      <c r="ADI140" s="25"/>
      <c r="ADJ140" s="25"/>
      <c r="ADK140" s="25"/>
      <c r="ADL140" s="25"/>
      <c r="ADM140" s="25"/>
      <c r="ADN140" s="25"/>
      <c r="ADO140" s="25"/>
      <c r="ADP140" s="25"/>
      <c r="ADQ140" s="25"/>
      <c r="ADR140" s="25"/>
      <c r="ADS140" s="25"/>
      <c r="ADT140" s="25"/>
      <c r="ADU140" s="25"/>
      <c r="ADV140" s="25"/>
      <c r="ADW140" s="25"/>
      <c r="ADX140" s="25"/>
      <c r="ADY140" s="25"/>
      <c r="ADZ140" s="25"/>
      <c r="AEA140" s="25"/>
      <c r="AEB140" s="25"/>
      <c r="AEC140" s="25"/>
      <c r="AED140" s="25"/>
      <c r="AEE140" s="25"/>
      <c r="AEF140" s="25"/>
      <c r="AEG140" s="49"/>
    </row>
    <row r="141" spans="1:813" s="15" customFormat="1" ht="12.75" customHeight="1" x14ac:dyDescent="0.2">
      <c r="A141" s="75">
        <v>5.2</v>
      </c>
      <c r="B141" s="329" t="s">
        <v>125</v>
      </c>
      <c r="C141" s="293">
        <v>2</v>
      </c>
      <c r="D141" s="71" t="s">
        <v>71</v>
      </c>
      <c r="E141" s="293">
        <v>12548.84</v>
      </c>
      <c r="F141" s="91">
        <f t="shared" si="2"/>
        <v>25097.68</v>
      </c>
      <c r="G141" s="49"/>
      <c r="AY141" s="45"/>
      <c r="AZ141" s="25"/>
      <c r="BA141" s="663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5"/>
      <c r="RF141" s="25"/>
      <c r="RG141" s="25"/>
      <c r="RH141" s="25"/>
      <c r="RI141" s="25"/>
      <c r="RJ141" s="25"/>
      <c r="RK141" s="25"/>
      <c r="RL141" s="25"/>
      <c r="RM141" s="25"/>
      <c r="RN141" s="25"/>
      <c r="RO141" s="25"/>
      <c r="RP141" s="25"/>
      <c r="RQ141" s="25"/>
      <c r="RR141" s="25"/>
      <c r="RS141" s="25"/>
      <c r="RT141" s="25"/>
      <c r="RU141" s="25"/>
      <c r="RV141" s="25"/>
      <c r="RW141" s="25"/>
      <c r="RX141" s="25"/>
      <c r="RY141" s="25"/>
      <c r="RZ141" s="25"/>
      <c r="SA141" s="25"/>
      <c r="SB141" s="25"/>
      <c r="SC141" s="25"/>
      <c r="SD141" s="25"/>
      <c r="SE141" s="25"/>
      <c r="SF141" s="25"/>
      <c r="SG141" s="25"/>
      <c r="SH141" s="25"/>
      <c r="SI141" s="25"/>
      <c r="SJ141" s="25"/>
      <c r="SK141" s="25"/>
      <c r="SL141" s="25"/>
      <c r="SM141" s="25"/>
      <c r="SN141" s="25"/>
      <c r="SO141" s="25"/>
      <c r="SP141" s="25"/>
      <c r="SQ141" s="25"/>
      <c r="SR141" s="25"/>
      <c r="SS141" s="25"/>
      <c r="ST141" s="25"/>
      <c r="SU141" s="25"/>
      <c r="SV141" s="25"/>
      <c r="SW141" s="25"/>
      <c r="SX141" s="25"/>
      <c r="SY141" s="25"/>
      <c r="SZ141" s="25"/>
      <c r="TA141" s="25"/>
      <c r="TB141" s="25"/>
      <c r="TC141" s="25"/>
      <c r="TD141" s="25"/>
      <c r="TE141" s="25"/>
      <c r="TF141" s="25"/>
      <c r="TG141" s="25"/>
      <c r="TH141" s="25"/>
      <c r="TI141" s="25"/>
      <c r="TJ141" s="25"/>
      <c r="TK141" s="25"/>
      <c r="TL141" s="25"/>
      <c r="TM141" s="25"/>
      <c r="TN141" s="25"/>
      <c r="TO141" s="25"/>
      <c r="TP141" s="25"/>
      <c r="TQ141" s="25"/>
      <c r="TR141" s="25"/>
      <c r="TS141" s="25"/>
      <c r="TT141" s="25"/>
      <c r="TU141" s="25"/>
      <c r="TV141" s="25"/>
      <c r="TW141" s="25"/>
      <c r="TX141" s="25"/>
      <c r="TY141" s="25"/>
      <c r="TZ141" s="25"/>
      <c r="UA141" s="25"/>
      <c r="UB141" s="25"/>
      <c r="UC141" s="25"/>
      <c r="UD141" s="25"/>
      <c r="UE141" s="25"/>
      <c r="UF141" s="25"/>
      <c r="UG141" s="25"/>
      <c r="UH141" s="25"/>
      <c r="UI141" s="25"/>
      <c r="UJ141" s="25"/>
      <c r="UK141" s="25"/>
      <c r="UL141" s="25"/>
      <c r="UM141" s="25"/>
      <c r="UN141" s="25"/>
      <c r="UO141" s="25"/>
      <c r="UP141" s="25"/>
      <c r="UQ141" s="25"/>
      <c r="UR141" s="25"/>
      <c r="US141" s="25"/>
      <c r="UT141" s="25"/>
      <c r="UU141" s="25"/>
      <c r="UV141" s="25"/>
      <c r="UW141" s="25"/>
      <c r="UX141" s="25"/>
      <c r="UY141" s="25"/>
      <c r="UZ141" s="25"/>
      <c r="VA141" s="25"/>
      <c r="VB141" s="25"/>
      <c r="VC141" s="25"/>
      <c r="VD141" s="25"/>
      <c r="VE141" s="25"/>
      <c r="VF141" s="25"/>
      <c r="VG141" s="25"/>
      <c r="VH141" s="25"/>
      <c r="VI141" s="25"/>
      <c r="VJ141" s="25"/>
      <c r="VK141" s="25"/>
      <c r="VL141" s="25"/>
      <c r="VM141" s="25"/>
      <c r="VN141" s="25"/>
      <c r="VO141" s="25"/>
      <c r="VP141" s="25"/>
      <c r="VQ141" s="25"/>
      <c r="VR141" s="25"/>
      <c r="VS141" s="25"/>
      <c r="VT141" s="25"/>
      <c r="VU141" s="25"/>
      <c r="VV141" s="25"/>
      <c r="VW141" s="25"/>
      <c r="VX141" s="25"/>
      <c r="VY141" s="25"/>
      <c r="VZ141" s="25"/>
      <c r="WA141" s="25"/>
      <c r="WB141" s="25"/>
      <c r="WC141" s="25"/>
      <c r="WD141" s="25"/>
      <c r="WE141" s="25"/>
      <c r="WF141" s="25"/>
      <c r="WG141" s="25"/>
      <c r="WH141" s="25"/>
      <c r="WI141" s="25"/>
      <c r="WJ141" s="25"/>
      <c r="WK141" s="25"/>
      <c r="WL141" s="25"/>
      <c r="WM141" s="25"/>
      <c r="WN141" s="25"/>
      <c r="WO141" s="25"/>
      <c r="WP141" s="25"/>
      <c r="WQ141" s="25"/>
      <c r="WR141" s="25"/>
      <c r="WS141" s="25"/>
      <c r="WT141" s="25"/>
      <c r="WU141" s="25"/>
      <c r="WV141" s="25"/>
      <c r="WW141" s="25"/>
      <c r="WX141" s="25"/>
      <c r="WY141" s="25"/>
      <c r="WZ141" s="25"/>
      <c r="XA141" s="25"/>
      <c r="XB141" s="25"/>
      <c r="XC141" s="25"/>
      <c r="XD141" s="25"/>
      <c r="XE141" s="25"/>
      <c r="XF141" s="25"/>
      <c r="XG141" s="25"/>
      <c r="XH141" s="25"/>
      <c r="XI141" s="25"/>
      <c r="XJ141" s="25"/>
      <c r="XK141" s="25"/>
      <c r="XL141" s="25"/>
      <c r="XM141" s="25"/>
      <c r="XN141" s="25"/>
      <c r="XO141" s="25"/>
      <c r="XP141" s="25"/>
      <c r="XQ141" s="25"/>
      <c r="XR141" s="25"/>
      <c r="XS141" s="25"/>
      <c r="XT141" s="25"/>
      <c r="XU141" s="25"/>
      <c r="XV141" s="25"/>
      <c r="XW141" s="25"/>
      <c r="XX141" s="25"/>
      <c r="XY141" s="25"/>
      <c r="XZ141" s="25"/>
      <c r="YA141" s="25"/>
      <c r="YB141" s="25"/>
      <c r="YC141" s="25"/>
      <c r="YD141" s="25"/>
      <c r="YE141" s="25"/>
      <c r="YF141" s="25"/>
      <c r="YG141" s="25"/>
      <c r="YH141" s="25"/>
      <c r="YI141" s="25"/>
      <c r="YJ141" s="25"/>
      <c r="YK141" s="25"/>
      <c r="YL141" s="25"/>
      <c r="YM141" s="25"/>
      <c r="YN141" s="25"/>
      <c r="YO141" s="25"/>
      <c r="YP141" s="25"/>
      <c r="YQ141" s="25"/>
      <c r="YR141" s="25"/>
      <c r="YS141" s="25"/>
      <c r="YT141" s="25"/>
      <c r="YU141" s="25"/>
      <c r="YV141" s="25"/>
      <c r="YW141" s="25"/>
      <c r="YX141" s="25"/>
      <c r="YY141" s="25"/>
      <c r="YZ141" s="25"/>
      <c r="ZA141" s="25"/>
      <c r="ZB141" s="25"/>
      <c r="ZC141" s="25"/>
      <c r="ZD141" s="25"/>
      <c r="ZE141" s="25"/>
      <c r="ZF141" s="25"/>
      <c r="ZG141" s="25"/>
      <c r="ZH141" s="25"/>
      <c r="ZI141" s="25"/>
      <c r="ZJ141" s="25"/>
      <c r="ZK141" s="25"/>
      <c r="ZL141" s="25"/>
      <c r="ZM141" s="25"/>
      <c r="ZN141" s="25"/>
      <c r="ZO141" s="25"/>
      <c r="ZP141" s="25"/>
      <c r="ZQ141" s="25"/>
      <c r="ZR141" s="25"/>
      <c r="ZS141" s="25"/>
      <c r="ZT141" s="25"/>
      <c r="ZU141" s="25"/>
      <c r="ZV141" s="25"/>
      <c r="ZW141" s="25"/>
      <c r="ZX141" s="25"/>
      <c r="ZY141" s="25"/>
      <c r="ZZ141" s="25"/>
      <c r="AAA141" s="25"/>
      <c r="AAB141" s="25"/>
      <c r="AAC141" s="25"/>
      <c r="AAD141" s="25"/>
      <c r="AAE141" s="25"/>
      <c r="AAF141" s="25"/>
      <c r="AAG141" s="25"/>
      <c r="AAH141" s="25"/>
      <c r="AAI141" s="25"/>
      <c r="AAJ141" s="25"/>
      <c r="AAK141" s="25"/>
      <c r="AAL141" s="25"/>
      <c r="AAM141" s="25"/>
      <c r="AAN141" s="25"/>
      <c r="AAO141" s="25"/>
      <c r="AAP141" s="25"/>
      <c r="AAQ141" s="25"/>
      <c r="AAR141" s="25"/>
      <c r="AAS141" s="25"/>
      <c r="AAT141" s="25"/>
      <c r="AAU141" s="25"/>
      <c r="AAV141" s="25"/>
      <c r="AAW141" s="25"/>
      <c r="AAX141" s="25"/>
      <c r="AAY141" s="25"/>
      <c r="AAZ141" s="25"/>
      <c r="ABA141" s="25"/>
      <c r="ABB141" s="25"/>
      <c r="ABC141" s="25"/>
      <c r="ABD141" s="25"/>
      <c r="ABE141" s="25"/>
      <c r="ABF141" s="25"/>
      <c r="ABG141" s="25"/>
      <c r="ABH141" s="25"/>
      <c r="ABI141" s="25"/>
      <c r="ABJ141" s="25"/>
      <c r="ABK141" s="25"/>
      <c r="ABL141" s="25"/>
      <c r="ABM141" s="25"/>
      <c r="ABN141" s="25"/>
      <c r="ABO141" s="25"/>
      <c r="ABP141" s="25"/>
      <c r="ABQ141" s="25"/>
      <c r="ABR141" s="25"/>
      <c r="ABS141" s="25"/>
      <c r="ABT141" s="25"/>
      <c r="ABU141" s="25"/>
      <c r="ABV141" s="25"/>
      <c r="ABW141" s="25"/>
      <c r="ABX141" s="25"/>
      <c r="ABY141" s="25"/>
      <c r="ABZ141" s="25"/>
      <c r="ACA141" s="25"/>
      <c r="ACB141" s="25"/>
      <c r="ACC141" s="25"/>
      <c r="ACD141" s="25"/>
      <c r="ACE141" s="25"/>
      <c r="ACF141" s="25"/>
      <c r="ACG141" s="25"/>
      <c r="ACH141" s="25"/>
      <c r="ACI141" s="25"/>
      <c r="ACJ141" s="25"/>
      <c r="ACK141" s="25"/>
      <c r="ACL141" s="25"/>
      <c r="ACM141" s="25"/>
      <c r="ACN141" s="25"/>
      <c r="ACO141" s="25"/>
      <c r="ACP141" s="25"/>
      <c r="ACQ141" s="25"/>
      <c r="ACR141" s="25"/>
      <c r="ACS141" s="25"/>
      <c r="ACT141" s="25"/>
      <c r="ACU141" s="25"/>
      <c r="ACV141" s="25"/>
      <c r="ACW141" s="25"/>
      <c r="ACX141" s="25"/>
      <c r="ACY141" s="25"/>
      <c r="ACZ141" s="25"/>
      <c r="ADA141" s="25"/>
      <c r="ADB141" s="25"/>
      <c r="ADC141" s="25"/>
      <c r="ADD141" s="25"/>
      <c r="ADE141" s="25"/>
      <c r="ADF141" s="25"/>
      <c r="ADG141" s="25"/>
      <c r="ADH141" s="25"/>
      <c r="ADI141" s="25"/>
      <c r="ADJ141" s="25"/>
      <c r="ADK141" s="25"/>
      <c r="ADL141" s="25"/>
      <c r="ADM141" s="25"/>
      <c r="ADN141" s="25"/>
      <c r="ADO141" s="25"/>
      <c r="ADP141" s="25"/>
      <c r="ADQ141" s="25"/>
      <c r="ADR141" s="25"/>
      <c r="ADS141" s="25"/>
      <c r="ADT141" s="25"/>
      <c r="ADU141" s="25"/>
      <c r="ADV141" s="25"/>
      <c r="ADW141" s="25"/>
      <c r="ADX141" s="25"/>
      <c r="ADY141" s="25"/>
      <c r="ADZ141" s="25"/>
      <c r="AEA141" s="25"/>
      <c r="AEB141" s="25"/>
      <c r="AEC141" s="25"/>
      <c r="AED141" s="25"/>
      <c r="AEE141" s="25"/>
      <c r="AEF141" s="25"/>
      <c r="AEG141" s="49"/>
    </row>
    <row r="142" spans="1:813" s="15" customFormat="1" ht="12.75" customHeight="1" x14ac:dyDescent="0.2">
      <c r="A142" s="75">
        <v>5.3</v>
      </c>
      <c r="B142" s="329" t="s">
        <v>126</v>
      </c>
      <c r="C142" s="293">
        <v>11</v>
      </c>
      <c r="D142" s="71" t="s">
        <v>71</v>
      </c>
      <c r="E142" s="97">
        <v>10380.93</v>
      </c>
      <c r="F142" s="91">
        <f t="shared" si="2"/>
        <v>114190.23</v>
      </c>
      <c r="G142" s="49"/>
      <c r="AY142" s="45"/>
      <c r="AZ142" s="25"/>
      <c r="BA142" s="663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  <c r="TP142" s="25"/>
      <c r="TQ142" s="25"/>
      <c r="TR142" s="25"/>
      <c r="TS142" s="25"/>
      <c r="TT142" s="25"/>
      <c r="TU142" s="25"/>
      <c r="TV142" s="25"/>
      <c r="TW142" s="25"/>
      <c r="TX142" s="25"/>
      <c r="TY142" s="25"/>
      <c r="TZ142" s="25"/>
      <c r="UA142" s="25"/>
      <c r="UB142" s="25"/>
      <c r="UC142" s="25"/>
      <c r="UD142" s="25"/>
      <c r="UE142" s="25"/>
      <c r="UF142" s="25"/>
      <c r="UG142" s="25"/>
      <c r="UH142" s="25"/>
      <c r="UI142" s="25"/>
      <c r="UJ142" s="25"/>
      <c r="UK142" s="25"/>
      <c r="UL142" s="25"/>
      <c r="UM142" s="25"/>
      <c r="UN142" s="25"/>
      <c r="UO142" s="25"/>
      <c r="UP142" s="25"/>
      <c r="UQ142" s="25"/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  <c r="AAA142" s="25"/>
      <c r="AAB142" s="25"/>
      <c r="AAC142" s="25"/>
      <c r="AAD142" s="25"/>
      <c r="AAE142" s="25"/>
      <c r="AAF142" s="25"/>
      <c r="AAG142" s="25"/>
      <c r="AAH142" s="25"/>
      <c r="AAI142" s="25"/>
      <c r="AAJ142" s="25"/>
      <c r="AAK142" s="25"/>
      <c r="AAL142" s="25"/>
      <c r="AAM142" s="25"/>
      <c r="AAN142" s="25"/>
      <c r="AAO142" s="25"/>
      <c r="AAP142" s="25"/>
      <c r="AAQ142" s="25"/>
      <c r="AAR142" s="25"/>
      <c r="AAS142" s="25"/>
      <c r="AAT142" s="25"/>
      <c r="AAU142" s="25"/>
      <c r="AAV142" s="25"/>
      <c r="AAW142" s="25"/>
      <c r="AAX142" s="25"/>
      <c r="AAY142" s="25"/>
      <c r="AAZ142" s="25"/>
      <c r="ABA142" s="25"/>
      <c r="ABB142" s="25"/>
      <c r="ABC142" s="25"/>
      <c r="ABD142" s="25"/>
      <c r="ABE142" s="25"/>
      <c r="ABF142" s="25"/>
      <c r="ABG142" s="25"/>
      <c r="ABH142" s="25"/>
      <c r="ABI142" s="25"/>
      <c r="ABJ142" s="25"/>
      <c r="ABK142" s="25"/>
      <c r="ABL142" s="25"/>
      <c r="ABM142" s="25"/>
      <c r="ABN142" s="25"/>
      <c r="ABO142" s="25"/>
      <c r="ABP142" s="25"/>
      <c r="ABQ142" s="25"/>
      <c r="ABR142" s="25"/>
      <c r="ABS142" s="25"/>
      <c r="ABT142" s="25"/>
      <c r="ABU142" s="25"/>
      <c r="ABV142" s="25"/>
      <c r="ABW142" s="25"/>
      <c r="ABX142" s="25"/>
      <c r="ABY142" s="25"/>
      <c r="ABZ142" s="25"/>
      <c r="ACA142" s="25"/>
      <c r="ACB142" s="25"/>
      <c r="ACC142" s="25"/>
      <c r="ACD142" s="25"/>
      <c r="ACE142" s="25"/>
      <c r="ACF142" s="25"/>
      <c r="ACG142" s="25"/>
      <c r="ACH142" s="25"/>
      <c r="ACI142" s="25"/>
      <c r="ACJ142" s="25"/>
      <c r="ACK142" s="25"/>
      <c r="ACL142" s="25"/>
      <c r="ACM142" s="25"/>
      <c r="ACN142" s="25"/>
      <c r="ACO142" s="25"/>
      <c r="ACP142" s="25"/>
      <c r="ACQ142" s="25"/>
      <c r="ACR142" s="25"/>
      <c r="ACS142" s="25"/>
      <c r="ACT142" s="25"/>
      <c r="ACU142" s="25"/>
      <c r="ACV142" s="25"/>
      <c r="ACW142" s="25"/>
      <c r="ACX142" s="25"/>
      <c r="ACY142" s="25"/>
      <c r="ACZ142" s="25"/>
      <c r="ADA142" s="25"/>
      <c r="ADB142" s="25"/>
      <c r="ADC142" s="25"/>
      <c r="ADD142" s="25"/>
      <c r="ADE142" s="25"/>
      <c r="ADF142" s="25"/>
      <c r="ADG142" s="25"/>
      <c r="ADH142" s="25"/>
      <c r="ADI142" s="25"/>
      <c r="ADJ142" s="25"/>
      <c r="ADK142" s="25"/>
      <c r="ADL142" s="25"/>
      <c r="ADM142" s="25"/>
      <c r="ADN142" s="25"/>
      <c r="ADO142" s="25"/>
      <c r="ADP142" s="25"/>
      <c r="ADQ142" s="25"/>
      <c r="ADR142" s="25"/>
      <c r="ADS142" s="25"/>
      <c r="ADT142" s="25"/>
      <c r="ADU142" s="25"/>
      <c r="ADV142" s="25"/>
      <c r="ADW142" s="25"/>
      <c r="ADX142" s="25"/>
      <c r="ADY142" s="25"/>
      <c r="ADZ142" s="25"/>
      <c r="AEA142" s="25"/>
      <c r="AEB142" s="25"/>
      <c r="AEC142" s="25"/>
      <c r="AED142" s="25"/>
      <c r="AEE142" s="25"/>
      <c r="AEF142" s="25"/>
      <c r="AEG142" s="49"/>
    </row>
    <row r="143" spans="1:813" s="15" customFormat="1" ht="12.75" customHeight="1" x14ac:dyDescent="0.2">
      <c r="A143" s="75">
        <v>5.4</v>
      </c>
      <c r="B143" s="329" t="s">
        <v>127</v>
      </c>
      <c r="C143" s="293">
        <v>8</v>
      </c>
      <c r="D143" s="71" t="s">
        <v>71</v>
      </c>
      <c r="E143" s="293">
        <v>10380.93</v>
      </c>
      <c r="F143" s="91">
        <f t="shared" si="2"/>
        <v>83047.44</v>
      </c>
      <c r="G143" s="49"/>
      <c r="AY143" s="45"/>
      <c r="AZ143" s="25"/>
      <c r="BA143" s="663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  <c r="TP143" s="25"/>
      <c r="TQ143" s="25"/>
      <c r="TR143" s="25"/>
      <c r="TS143" s="25"/>
      <c r="TT143" s="25"/>
      <c r="TU143" s="25"/>
      <c r="TV143" s="25"/>
      <c r="TW143" s="25"/>
      <c r="TX143" s="25"/>
      <c r="TY143" s="25"/>
      <c r="TZ143" s="25"/>
      <c r="UA143" s="25"/>
      <c r="UB143" s="25"/>
      <c r="UC143" s="25"/>
      <c r="UD143" s="25"/>
      <c r="UE143" s="25"/>
      <c r="UF143" s="25"/>
      <c r="UG143" s="25"/>
      <c r="UH143" s="25"/>
      <c r="UI143" s="25"/>
      <c r="UJ143" s="25"/>
      <c r="UK143" s="25"/>
      <c r="UL143" s="25"/>
      <c r="UM143" s="25"/>
      <c r="UN143" s="25"/>
      <c r="UO143" s="25"/>
      <c r="UP143" s="25"/>
      <c r="UQ143" s="25"/>
      <c r="UR143" s="25"/>
      <c r="US143" s="25"/>
      <c r="UT143" s="25"/>
      <c r="UU143" s="25"/>
      <c r="UV143" s="25"/>
      <c r="UW143" s="25"/>
      <c r="UX143" s="25"/>
      <c r="UY143" s="25"/>
      <c r="UZ143" s="25"/>
      <c r="VA143" s="25"/>
      <c r="VB143" s="25"/>
      <c r="VC143" s="25"/>
      <c r="VD143" s="25"/>
      <c r="VE143" s="25"/>
      <c r="VF143" s="25"/>
      <c r="VG143" s="25"/>
      <c r="VH143" s="25"/>
      <c r="VI143" s="25"/>
      <c r="VJ143" s="25"/>
      <c r="VK143" s="25"/>
      <c r="VL143" s="25"/>
      <c r="VM143" s="25"/>
      <c r="VN143" s="25"/>
      <c r="VO143" s="25"/>
      <c r="VP143" s="25"/>
      <c r="VQ143" s="25"/>
      <c r="VR143" s="25"/>
      <c r="VS143" s="25"/>
      <c r="VT143" s="25"/>
      <c r="VU143" s="25"/>
      <c r="VV143" s="25"/>
      <c r="VW143" s="25"/>
      <c r="VX143" s="25"/>
      <c r="VY143" s="25"/>
      <c r="VZ143" s="25"/>
      <c r="WA143" s="25"/>
      <c r="WB143" s="25"/>
      <c r="WC143" s="25"/>
      <c r="WD143" s="25"/>
      <c r="WE143" s="25"/>
      <c r="WF143" s="25"/>
      <c r="WG143" s="25"/>
      <c r="WH143" s="25"/>
      <c r="WI143" s="25"/>
      <c r="WJ143" s="25"/>
      <c r="WK143" s="25"/>
      <c r="WL143" s="25"/>
      <c r="WM143" s="25"/>
      <c r="WN143" s="25"/>
      <c r="WO143" s="25"/>
      <c r="WP143" s="25"/>
      <c r="WQ143" s="25"/>
      <c r="WR143" s="25"/>
      <c r="WS143" s="25"/>
      <c r="WT143" s="25"/>
      <c r="WU143" s="25"/>
      <c r="WV143" s="25"/>
      <c r="WW143" s="25"/>
      <c r="WX143" s="25"/>
      <c r="WY143" s="25"/>
      <c r="WZ143" s="25"/>
      <c r="XA143" s="25"/>
      <c r="XB143" s="25"/>
      <c r="XC143" s="25"/>
      <c r="XD143" s="25"/>
      <c r="XE143" s="25"/>
      <c r="XF143" s="25"/>
      <c r="XG143" s="25"/>
      <c r="XH143" s="25"/>
      <c r="XI143" s="25"/>
      <c r="XJ143" s="25"/>
      <c r="XK143" s="25"/>
      <c r="XL143" s="25"/>
      <c r="XM143" s="25"/>
      <c r="XN143" s="25"/>
      <c r="XO143" s="25"/>
      <c r="XP143" s="25"/>
      <c r="XQ143" s="25"/>
      <c r="XR143" s="25"/>
      <c r="XS143" s="25"/>
      <c r="XT143" s="25"/>
      <c r="XU143" s="25"/>
      <c r="XV143" s="25"/>
      <c r="XW143" s="25"/>
      <c r="XX143" s="25"/>
      <c r="XY143" s="25"/>
      <c r="XZ143" s="25"/>
      <c r="YA143" s="25"/>
      <c r="YB143" s="25"/>
      <c r="YC143" s="25"/>
      <c r="YD143" s="25"/>
      <c r="YE143" s="25"/>
      <c r="YF143" s="25"/>
      <c r="YG143" s="25"/>
      <c r="YH143" s="25"/>
      <c r="YI143" s="25"/>
      <c r="YJ143" s="25"/>
      <c r="YK143" s="25"/>
      <c r="YL143" s="25"/>
      <c r="YM143" s="25"/>
      <c r="YN143" s="25"/>
      <c r="YO143" s="25"/>
      <c r="YP143" s="25"/>
      <c r="YQ143" s="25"/>
      <c r="YR143" s="25"/>
      <c r="YS143" s="25"/>
      <c r="YT143" s="25"/>
      <c r="YU143" s="25"/>
      <c r="YV143" s="25"/>
      <c r="YW143" s="25"/>
      <c r="YX143" s="25"/>
      <c r="YY143" s="25"/>
      <c r="YZ143" s="25"/>
      <c r="ZA143" s="25"/>
      <c r="ZB143" s="25"/>
      <c r="ZC143" s="25"/>
      <c r="ZD143" s="25"/>
      <c r="ZE143" s="25"/>
      <c r="ZF143" s="25"/>
      <c r="ZG143" s="25"/>
      <c r="ZH143" s="25"/>
      <c r="ZI143" s="25"/>
      <c r="ZJ143" s="25"/>
      <c r="ZK143" s="25"/>
      <c r="ZL143" s="25"/>
      <c r="ZM143" s="25"/>
      <c r="ZN143" s="25"/>
      <c r="ZO143" s="25"/>
      <c r="ZP143" s="25"/>
      <c r="ZQ143" s="25"/>
      <c r="ZR143" s="25"/>
      <c r="ZS143" s="25"/>
      <c r="ZT143" s="25"/>
      <c r="ZU143" s="25"/>
      <c r="ZV143" s="25"/>
      <c r="ZW143" s="25"/>
      <c r="ZX143" s="25"/>
      <c r="ZY143" s="25"/>
      <c r="ZZ143" s="25"/>
      <c r="AAA143" s="25"/>
      <c r="AAB143" s="25"/>
      <c r="AAC143" s="25"/>
      <c r="AAD143" s="25"/>
      <c r="AAE143" s="25"/>
      <c r="AAF143" s="25"/>
      <c r="AAG143" s="25"/>
      <c r="AAH143" s="25"/>
      <c r="AAI143" s="25"/>
      <c r="AAJ143" s="25"/>
      <c r="AAK143" s="25"/>
      <c r="AAL143" s="25"/>
      <c r="AAM143" s="25"/>
      <c r="AAN143" s="25"/>
      <c r="AAO143" s="25"/>
      <c r="AAP143" s="25"/>
      <c r="AAQ143" s="25"/>
      <c r="AAR143" s="25"/>
      <c r="AAS143" s="25"/>
      <c r="AAT143" s="25"/>
      <c r="AAU143" s="25"/>
      <c r="AAV143" s="25"/>
      <c r="AAW143" s="25"/>
      <c r="AAX143" s="25"/>
      <c r="AAY143" s="25"/>
      <c r="AAZ143" s="25"/>
      <c r="ABA143" s="25"/>
      <c r="ABB143" s="25"/>
      <c r="ABC143" s="25"/>
      <c r="ABD143" s="25"/>
      <c r="ABE143" s="25"/>
      <c r="ABF143" s="25"/>
      <c r="ABG143" s="25"/>
      <c r="ABH143" s="25"/>
      <c r="ABI143" s="25"/>
      <c r="ABJ143" s="25"/>
      <c r="ABK143" s="25"/>
      <c r="ABL143" s="25"/>
      <c r="ABM143" s="25"/>
      <c r="ABN143" s="25"/>
      <c r="ABO143" s="25"/>
      <c r="ABP143" s="25"/>
      <c r="ABQ143" s="25"/>
      <c r="ABR143" s="25"/>
      <c r="ABS143" s="25"/>
      <c r="ABT143" s="25"/>
      <c r="ABU143" s="25"/>
      <c r="ABV143" s="25"/>
      <c r="ABW143" s="25"/>
      <c r="ABX143" s="25"/>
      <c r="ABY143" s="25"/>
      <c r="ABZ143" s="25"/>
      <c r="ACA143" s="25"/>
      <c r="ACB143" s="25"/>
      <c r="ACC143" s="25"/>
      <c r="ACD143" s="25"/>
      <c r="ACE143" s="25"/>
      <c r="ACF143" s="25"/>
      <c r="ACG143" s="25"/>
      <c r="ACH143" s="25"/>
      <c r="ACI143" s="25"/>
      <c r="ACJ143" s="25"/>
      <c r="ACK143" s="25"/>
      <c r="ACL143" s="25"/>
      <c r="ACM143" s="25"/>
      <c r="ACN143" s="25"/>
      <c r="ACO143" s="25"/>
      <c r="ACP143" s="25"/>
      <c r="ACQ143" s="25"/>
      <c r="ACR143" s="25"/>
      <c r="ACS143" s="25"/>
      <c r="ACT143" s="25"/>
      <c r="ACU143" s="25"/>
      <c r="ACV143" s="25"/>
      <c r="ACW143" s="25"/>
      <c r="ACX143" s="25"/>
      <c r="ACY143" s="25"/>
      <c r="ACZ143" s="25"/>
      <c r="ADA143" s="25"/>
      <c r="ADB143" s="25"/>
      <c r="ADC143" s="25"/>
      <c r="ADD143" s="25"/>
      <c r="ADE143" s="25"/>
      <c r="ADF143" s="25"/>
      <c r="ADG143" s="25"/>
      <c r="ADH143" s="25"/>
      <c r="ADI143" s="25"/>
      <c r="ADJ143" s="25"/>
      <c r="ADK143" s="25"/>
      <c r="ADL143" s="25"/>
      <c r="ADM143" s="25"/>
      <c r="ADN143" s="25"/>
      <c r="ADO143" s="25"/>
      <c r="ADP143" s="25"/>
      <c r="ADQ143" s="25"/>
      <c r="ADR143" s="25"/>
      <c r="ADS143" s="25"/>
      <c r="ADT143" s="25"/>
      <c r="ADU143" s="25"/>
      <c r="ADV143" s="25"/>
      <c r="ADW143" s="25"/>
      <c r="ADX143" s="25"/>
      <c r="ADY143" s="25"/>
      <c r="ADZ143" s="25"/>
      <c r="AEA143" s="25"/>
      <c r="AEB143" s="25"/>
      <c r="AEC143" s="25"/>
      <c r="AED143" s="25"/>
      <c r="AEE143" s="25"/>
      <c r="AEF143" s="25"/>
      <c r="AEG143" s="49"/>
    </row>
    <row r="144" spans="1:813" s="15" customFormat="1" ht="12.75" customHeight="1" x14ac:dyDescent="0.2">
      <c r="A144" s="75">
        <v>5.5</v>
      </c>
      <c r="B144" s="329" t="s">
        <v>128</v>
      </c>
      <c r="C144" s="293">
        <v>8</v>
      </c>
      <c r="D144" s="71" t="s">
        <v>71</v>
      </c>
      <c r="E144" s="293">
        <v>10380.93</v>
      </c>
      <c r="F144" s="91">
        <f t="shared" si="2"/>
        <v>83047.44</v>
      </c>
      <c r="G144" s="49"/>
      <c r="AY144" s="45"/>
      <c r="AZ144" s="25"/>
      <c r="BA144" s="663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  <c r="TP144" s="25"/>
      <c r="TQ144" s="25"/>
      <c r="TR144" s="25"/>
      <c r="TS144" s="25"/>
      <c r="TT144" s="25"/>
      <c r="TU144" s="25"/>
      <c r="TV144" s="25"/>
      <c r="TW144" s="25"/>
      <c r="TX144" s="25"/>
      <c r="TY144" s="25"/>
      <c r="TZ144" s="25"/>
      <c r="UA144" s="25"/>
      <c r="UB144" s="25"/>
      <c r="UC144" s="25"/>
      <c r="UD144" s="25"/>
      <c r="UE144" s="25"/>
      <c r="UF144" s="25"/>
      <c r="UG144" s="25"/>
      <c r="UH144" s="25"/>
      <c r="UI144" s="25"/>
      <c r="UJ144" s="25"/>
      <c r="UK144" s="25"/>
      <c r="UL144" s="25"/>
      <c r="UM144" s="25"/>
      <c r="UN144" s="25"/>
      <c r="UO144" s="25"/>
      <c r="UP144" s="25"/>
      <c r="UQ144" s="25"/>
      <c r="UR144" s="25"/>
      <c r="US144" s="25"/>
      <c r="UT144" s="25"/>
      <c r="UU144" s="25"/>
      <c r="UV144" s="25"/>
      <c r="UW144" s="25"/>
      <c r="UX144" s="25"/>
      <c r="UY144" s="25"/>
      <c r="UZ144" s="25"/>
      <c r="VA144" s="25"/>
      <c r="VB144" s="25"/>
      <c r="VC144" s="25"/>
      <c r="VD144" s="25"/>
      <c r="VE144" s="25"/>
      <c r="VF144" s="25"/>
      <c r="VG144" s="25"/>
      <c r="VH144" s="25"/>
      <c r="VI144" s="25"/>
      <c r="VJ144" s="25"/>
      <c r="VK144" s="25"/>
      <c r="VL144" s="25"/>
      <c r="VM144" s="25"/>
      <c r="VN144" s="25"/>
      <c r="VO144" s="25"/>
      <c r="VP144" s="25"/>
      <c r="VQ144" s="25"/>
      <c r="VR144" s="25"/>
      <c r="VS144" s="25"/>
      <c r="VT144" s="25"/>
      <c r="VU144" s="25"/>
      <c r="VV144" s="25"/>
      <c r="VW144" s="25"/>
      <c r="VX144" s="25"/>
      <c r="VY144" s="25"/>
      <c r="VZ144" s="25"/>
      <c r="WA144" s="25"/>
      <c r="WB144" s="25"/>
      <c r="WC144" s="25"/>
      <c r="WD144" s="25"/>
      <c r="WE144" s="25"/>
      <c r="WF144" s="25"/>
      <c r="WG144" s="25"/>
      <c r="WH144" s="25"/>
      <c r="WI144" s="25"/>
      <c r="WJ144" s="25"/>
      <c r="WK144" s="25"/>
      <c r="WL144" s="25"/>
      <c r="WM144" s="25"/>
      <c r="WN144" s="25"/>
      <c r="WO144" s="25"/>
      <c r="WP144" s="25"/>
      <c r="WQ144" s="25"/>
      <c r="WR144" s="25"/>
      <c r="WS144" s="25"/>
      <c r="WT144" s="25"/>
      <c r="WU144" s="25"/>
      <c r="WV144" s="25"/>
      <c r="WW144" s="25"/>
      <c r="WX144" s="25"/>
      <c r="WY144" s="25"/>
      <c r="WZ144" s="25"/>
      <c r="XA144" s="25"/>
      <c r="XB144" s="25"/>
      <c r="XC144" s="25"/>
      <c r="XD144" s="25"/>
      <c r="XE144" s="25"/>
      <c r="XF144" s="25"/>
      <c r="XG144" s="25"/>
      <c r="XH144" s="25"/>
      <c r="XI144" s="25"/>
      <c r="XJ144" s="25"/>
      <c r="XK144" s="25"/>
      <c r="XL144" s="25"/>
      <c r="XM144" s="25"/>
      <c r="XN144" s="25"/>
      <c r="XO144" s="25"/>
      <c r="XP144" s="25"/>
      <c r="XQ144" s="25"/>
      <c r="XR144" s="25"/>
      <c r="XS144" s="25"/>
      <c r="XT144" s="25"/>
      <c r="XU144" s="25"/>
      <c r="XV144" s="25"/>
      <c r="XW144" s="25"/>
      <c r="XX144" s="25"/>
      <c r="XY144" s="25"/>
      <c r="XZ144" s="25"/>
      <c r="YA144" s="25"/>
      <c r="YB144" s="25"/>
      <c r="YC144" s="25"/>
      <c r="YD144" s="25"/>
      <c r="YE144" s="25"/>
      <c r="YF144" s="25"/>
      <c r="YG144" s="25"/>
      <c r="YH144" s="25"/>
      <c r="YI144" s="25"/>
      <c r="YJ144" s="25"/>
      <c r="YK144" s="25"/>
      <c r="YL144" s="25"/>
      <c r="YM144" s="25"/>
      <c r="YN144" s="25"/>
      <c r="YO144" s="25"/>
      <c r="YP144" s="25"/>
      <c r="YQ144" s="25"/>
      <c r="YR144" s="25"/>
      <c r="YS144" s="25"/>
      <c r="YT144" s="25"/>
      <c r="YU144" s="25"/>
      <c r="YV144" s="25"/>
      <c r="YW144" s="25"/>
      <c r="YX144" s="25"/>
      <c r="YY144" s="25"/>
      <c r="YZ144" s="25"/>
      <c r="ZA144" s="25"/>
      <c r="ZB144" s="25"/>
      <c r="ZC144" s="25"/>
      <c r="ZD144" s="25"/>
      <c r="ZE144" s="25"/>
      <c r="ZF144" s="25"/>
      <c r="ZG144" s="25"/>
      <c r="ZH144" s="25"/>
      <c r="ZI144" s="25"/>
      <c r="ZJ144" s="25"/>
      <c r="ZK144" s="25"/>
      <c r="ZL144" s="25"/>
      <c r="ZM144" s="25"/>
      <c r="ZN144" s="25"/>
      <c r="ZO144" s="25"/>
      <c r="ZP144" s="25"/>
      <c r="ZQ144" s="25"/>
      <c r="ZR144" s="25"/>
      <c r="ZS144" s="25"/>
      <c r="ZT144" s="25"/>
      <c r="ZU144" s="25"/>
      <c r="ZV144" s="25"/>
      <c r="ZW144" s="25"/>
      <c r="ZX144" s="25"/>
      <c r="ZY144" s="25"/>
      <c r="ZZ144" s="25"/>
      <c r="AAA144" s="25"/>
      <c r="AAB144" s="25"/>
      <c r="AAC144" s="25"/>
      <c r="AAD144" s="25"/>
      <c r="AAE144" s="25"/>
      <c r="AAF144" s="25"/>
      <c r="AAG144" s="25"/>
      <c r="AAH144" s="25"/>
      <c r="AAI144" s="25"/>
      <c r="AAJ144" s="25"/>
      <c r="AAK144" s="25"/>
      <c r="AAL144" s="25"/>
      <c r="AAM144" s="25"/>
      <c r="AAN144" s="25"/>
      <c r="AAO144" s="25"/>
      <c r="AAP144" s="25"/>
      <c r="AAQ144" s="25"/>
      <c r="AAR144" s="25"/>
      <c r="AAS144" s="25"/>
      <c r="AAT144" s="25"/>
      <c r="AAU144" s="25"/>
      <c r="AAV144" s="25"/>
      <c r="AAW144" s="25"/>
      <c r="AAX144" s="25"/>
      <c r="AAY144" s="25"/>
      <c r="AAZ144" s="25"/>
      <c r="ABA144" s="25"/>
      <c r="ABB144" s="25"/>
      <c r="ABC144" s="25"/>
      <c r="ABD144" s="25"/>
      <c r="ABE144" s="25"/>
      <c r="ABF144" s="25"/>
      <c r="ABG144" s="25"/>
      <c r="ABH144" s="25"/>
      <c r="ABI144" s="25"/>
      <c r="ABJ144" s="25"/>
      <c r="ABK144" s="25"/>
      <c r="ABL144" s="25"/>
      <c r="ABM144" s="25"/>
      <c r="ABN144" s="25"/>
      <c r="ABO144" s="25"/>
      <c r="ABP144" s="25"/>
      <c r="ABQ144" s="25"/>
      <c r="ABR144" s="25"/>
      <c r="ABS144" s="25"/>
      <c r="ABT144" s="25"/>
      <c r="ABU144" s="25"/>
      <c r="ABV144" s="25"/>
      <c r="ABW144" s="25"/>
      <c r="ABX144" s="25"/>
      <c r="ABY144" s="25"/>
      <c r="ABZ144" s="25"/>
      <c r="ACA144" s="25"/>
      <c r="ACB144" s="25"/>
      <c r="ACC144" s="25"/>
      <c r="ACD144" s="25"/>
      <c r="ACE144" s="25"/>
      <c r="ACF144" s="25"/>
      <c r="ACG144" s="25"/>
      <c r="ACH144" s="25"/>
      <c r="ACI144" s="25"/>
      <c r="ACJ144" s="25"/>
      <c r="ACK144" s="25"/>
      <c r="ACL144" s="25"/>
      <c r="ACM144" s="25"/>
      <c r="ACN144" s="25"/>
      <c r="ACO144" s="25"/>
      <c r="ACP144" s="25"/>
      <c r="ACQ144" s="25"/>
      <c r="ACR144" s="25"/>
      <c r="ACS144" s="25"/>
      <c r="ACT144" s="25"/>
      <c r="ACU144" s="25"/>
      <c r="ACV144" s="25"/>
      <c r="ACW144" s="25"/>
      <c r="ACX144" s="25"/>
      <c r="ACY144" s="25"/>
      <c r="ACZ144" s="25"/>
      <c r="ADA144" s="25"/>
      <c r="ADB144" s="25"/>
      <c r="ADC144" s="25"/>
      <c r="ADD144" s="25"/>
      <c r="ADE144" s="25"/>
      <c r="ADF144" s="25"/>
      <c r="ADG144" s="25"/>
      <c r="ADH144" s="25"/>
      <c r="ADI144" s="25"/>
      <c r="ADJ144" s="25"/>
      <c r="ADK144" s="25"/>
      <c r="ADL144" s="25"/>
      <c r="ADM144" s="25"/>
      <c r="ADN144" s="25"/>
      <c r="ADO144" s="25"/>
      <c r="ADP144" s="25"/>
      <c r="ADQ144" s="25"/>
      <c r="ADR144" s="25"/>
      <c r="ADS144" s="25"/>
      <c r="ADT144" s="25"/>
      <c r="ADU144" s="25"/>
      <c r="ADV144" s="25"/>
      <c r="ADW144" s="25"/>
      <c r="ADX144" s="25"/>
      <c r="ADY144" s="25"/>
      <c r="ADZ144" s="25"/>
      <c r="AEA144" s="25"/>
      <c r="AEB144" s="25"/>
      <c r="AEC144" s="25"/>
      <c r="AED144" s="25"/>
      <c r="AEE144" s="25"/>
      <c r="AEF144" s="25"/>
      <c r="AEG144" s="49"/>
    </row>
    <row r="145" spans="1:813" s="15" customFormat="1" ht="12.75" customHeight="1" x14ac:dyDescent="0.2">
      <c r="A145" s="75">
        <v>5.6</v>
      </c>
      <c r="B145" s="303" t="s">
        <v>129</v>
      </c>
      <c r="C145" s="293">
        <v>1</v>
      </c>
      <c r="D145" s="71" t="s">
        <v>71</v>
      </c>
      <c r="E145" s="293">
        <v>8583.36</v>
      </c>
      <c r="F145" s="91">
        <f t="shared" si="2"/>
        <v>8583.36</v>
      </c>
      <c r="G145" s="49"/>
      <c r="AY145" s="45"/>
      <c r="AZ145" s="25"/>
      <c r="BA145" s="663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  <c r="TP145" s="25"/>
      <c r="TQ145" s="25"/>
      <c r="TR145" s="25"/>
      <c r="TS145" s="25"/>
      <c r="TT145" s="25"/>
      <c r="TU145" s="25"/>
      <c r="TV145" s="25"/>
      <c r="TW145" s="25"/>
      <c r="TX145" s="25"/>
      <c r="TY145" s="25"/>
      <c r="TZ145" s="25"/>
      <c r="UA145" s="25"/>
      <c r="UB145" s="25"/>
      <c r="UC145" s="25"/>
      <c r="UD145" s="25"/>
      <c r="UE145" s="25"/>
      <c r="UF145" s="25"/>
      <c r="UG145" s="25"/>
      <c r="UH145" s="25"/>
      <c r="UI145" s="25"/>
      <c r="UJ145" s="25"/>
      <c r="UK145" s="25"/>
      <c r="UL145" s="25"/>
      <c r="UM145" s="25"/>
      <c r="UN145" s="25"/>
      <c r="UO145" s="25"/>
      <c r="UP145" s="25"/>
      <c r="UQ145" s="25"/>
      <c r="UR145" s="25"/>
      <c r="US145" s="25"/>
      <c r="UT145" s="25"/>
      <c r="UU145" s="25"/>
      <c r="UV145" s="25"/>
      <c r="UW145" s="25"/>
      <c r="UX145" s="25"/>
      <c r="UY145" s="25"/>
      <c r="UZ145" s="25"/>
      <c r="VA145" s="25"/>
      <c r="VB145" s="25"/>
      <c r="VC145" s="25"/>
      <c r="VD145" s="25"/>
      <c r="VE145" s="25"/>
      <c r="VF145" s="25"/>
      <c r="VG145" s="25"/>
      <c r="VH145" s="25"/>
      <c r="VI145" s="25"/>
      <c r="VJ145" s="25"/>
      <c r="VK145" s="25"/>
      <c r="VL145" s="25"/>
      <c r="VM145" s="25"/>
      <c r="VN145" s="25"/>
      <c r="VO145" s="25"/>
      <c r="VP145" s="25"/>
      <c r="VQ145" s="25"/>
      <c r="VR145" s="25"/>
      <c r="VS145" s="25"/>
      <c r="VT145" s="25"/>
      <c r="VU145" s="25"/>
      <c r="VV145" s="25"/>
      <c r="VW145" s="25"/>
      <c r="VX145" s="25"/>
      <c r="VY145" s="25"/>
      <c r="VZ145" s="25"/>
      <c r="WA145" s="25"/>
      <c r="WB145" s="25"/>
      <c r="WC145" s="25"/>
      <c r="WD145" s="25"/>
      <c r="WE145" s="25"/>
      <c r="WF145" s="25"/>
      <c r="WG145" s="25"/>
      <c r="WH145" s="25"/>
      <c r="WI145" s="25"/>
      <c r="WJ145" s="25"/>
      <c r="WK145" s="25"/>
      <c r="WL145" s="25"/>
      <c r="WM145" s="25"/>
      <c r="WN145" s="25"/>
      <c r="WO145" s="25"/>
      <c r="WP145" s="25"/>
      <c r="WQ145" s="25"/>
      <c r="WR145" s="25"/>
      <c r="WS145" s="25"/>
      <c r="WT145" s="25"/>
      <c r="WU145" s="25"/>
      <c r="WV145" s="25"/>
      <c r="WW145" s="25"/>
      <c r="WX145" s="25"/>
      <c r="WY145" s="25"/>
      <c r="WZ145" s="25"/>
      <c r="XA145" s="25"/>
      <c r="XB145" s="25"/>
      <c r="XC145" s="25"/>
      <c r="XD145" s="25"/>
      <c r="XE145" s="25"/>
      <c r="XF145" s="25"/>
      <c r="XG145" s="25"/>
      <c r="XH145" s="25"/>
      <c r="XI145" s="25"/>
      <c r="XJ145" s="25"/>
      <c r="XK145" s="25"/>
      <c r="XL145" s="25"/>
      <c r="XM145" s="25"/>
      <c r="XN145" s="25"/>
      <c r="XO145" s="25"/>
      <c r="XP145" s="25"/>
      <c r="XQ145" s="25"/>
      <c r="XR145" s="25"/>
      <c r="XS145" s="25"/>
      <c r="XT145" s="25"/>
      <c r="XU145" s="25"/>
      <c r="XV145" s="25"/>
      <c r="XW145" s="25"/>
      <c r="XX145" s="25"/>
      <c r="XY145" s="25"/>
      <c r="XZ145" s="25"/>
      <c r="YA145" s="25"/>
      <c r="YB145" s="25"/>
      <c r="YC145" s="25"/>
      <c r="YD145" s="25"/>
      <c r="YE145" s="25"/>
      <c r="YF145" s="25"/>
      <c r="YG145" s="25"/>
      <c r="YH145" s="25"/>
      <c r="YI145" s="25"/>
      <c r="YJ145" s="25"/>
      <c r="YK145" s="25"/>
      <c r="YL145" s="25"/>
      <c r="YM145" s="25"/>
      <c r="YN145" s="25"/>
      <c r="YO145" s="25"/>
      <c r="YP145" s="25"/>
      <c r="YQ145" s="25"/>
      <c r="YR145" s="25"/>
      <c r="YS145" s="25"/>
      <c r="YT145" s="25"/>
      <c r="YU145" s="25"/>
      <c r="YV145" s="25"/>
      <c r="YW145" s="25"/>
      <c r="YX145" s="25"/>
      <c r="YY145" s="25"/>
      <c r="YZ145" s="25"/>
      <c r="ZA145" s="25"/>
      <c r="ZB145" s="25"/>
      <c r="ZC145" s="25"/>
      <c r="ZD145" s="25"/>
      <c r="ZE145" s="25"/>
      <c r="ZF145" s="25"/>
      <c r="ZG145" s="25"/>
      <c r="ZH145" s="25"/>
      <c r="ZI145" s="25"/>
      <c r="ZJ145" s="25"/>
      <c r="ZK145" s="25"/>
      <c r="ZL145" s="25"/>
      <c r="ZM145" s="25"/>
      <c r="ZN145" s="25"/>
      <c r="ZO145" s="25"/>
      <c r="ZP145" s="25"/>
      <c r="ZQ145" s="25"/>
      <c r="ZR145" s="25"/>
      <c r="ZS145" s="25"/>
      <c r="ZT145" s="25"/>
      <c r="ZU145" s="25"/>
      <c r="ZV145" s="25"/>
      <c r="ZW145" s="25"/>
      <c r="ZX145" s="25"/>
      <c r="ZY145" s="25"/>
      <c r="ZZ145" s="25"/>
      <c r="AAA145" s="25"/>
      <c r="AAB145" s="25"/>
      <c r="AAC145" s="25"/>
      <c r="AAD145" s="25"/>
      <c r="AAE145" s="25"/>
      <c r="AAF145" s="25"/>
      <c r="AAG145" s="25"/>
      <c r="AAH145" s="25"/>
      <c r="AAI145" s="25"/>
      <c r="AAJ145" s="25"/>
      <c r="AAK145" s="25"/>
      <c r="AAL145" s="25"/>
      <c r="AAM145" s="25"/>
      <c r="AAN145" s="25"/>
      <c r="AAO145" s="25"/>
      <c r="AAP145" s="25"/>
      <c r="AAQ145" s="25"/>
      <c r="AAR145" s="25"/>
      <c r="AAS145" s="25"/>
      <c r="AAT145" s="25"/>
      <c r="AAU145" s="25"/>
      <c r="AAV145" s="25"/>
      <c r="AAW145" s="25"/>
      <c r="AAX145" s="25"/>
      <c r="AAY145" s="25"/>
      <c r="AAZ145" s="25"/>
      <c r="ABA145" s="25"/>
      <c r="ABB145" s="25"/>
      <c r="ABC145" s="25"/>
      <c r="ABD145" s="25"/>
      <c r="ABE145" s="25"/>
      <c r="ABF145" s="25"/>
      <c r="ABG145" s="25"/>
      <c r="ABH145" s="25"/>
      <c r="ABI145" s="25"/>
      <c r="ABJ145" s="25"/>
      <c r="ABK145" s="25"/>
      <c r="ABL145" s="25"/>
      <c r="ABM145" s="25"/>
      <c r="ABN145" s="25"/>
      <c r="ABO145" s="25"/>
      <c r="ABP145" s="25"/>
      <c r="ABQ145" s="25"/>
      <c r="ABR145" s="25"/>
      <c r="ABS145" s="25"/>
      <c r="ABT145" s="25"/>
      <c r="ABU145" s="25"/>
      <c r="ABV145" s="25"/>
      <c r="ABW145" s="25"/>
      <c r="ABX145" s="25"/>
      <c r="ABY145" s="25"/>
      <c r="ABZ145" s="25"/>
      <c r="ACA145" s="25"/>
      <c r="ACB145" s="25"/>
      <c r="ACC145" s="25"/>
      <c r="ACD145" s="25"/>
      <c r="ACE145" s="25"/>
      <c r="ACF145" s="25"/>
      <c r="ACG145" s="25"/>
      <c r="ACH145" s="25"/>
      <c r="ACI145" s="25"/>
      <c r="ACJ145" s="25"/>
      <c r="ACK145" s="25"/>
      <c r="ACL145" s="25"/>
      <c r="ACM145" s="25"/>
      <c r="ACN145" s="25"/>
      <c r="ACO145" s="25"/>
      <c r="ACP145" s="25"/>
      <c r="ACQ145" s="25"/>
      <c r="ACR145" s="25"/>
      <c r="ACS145" s="25"/>
      <c r="ACT145" s="25"/>
      <c r="ACU145" s="25"/>
      <c r="ACV145" s="25"/>
      <c r="ACW145" s="25"/>
      <c r="ACX145" s="25"/>
      <c r="ACY145" s="25"/>
      <c r="ACZ145" s="25"/>
      <c r="ADA145" s="25"/>
      <c r="ADB145" s="25"/>
      <c r="ADC145" s="25"/>
      <c r="ADD145" s="25"/>
      <c r="ADE145" s="25"/>
      <c r="ADF145" s="25"/>
      <c r="ADG145" s="25"/>
      <c r="ADH145" s="25"/>
      <c r="ADI145" s="25"/>
      <c r="ADJ145" s="25"/>
      <c r="ADK145" s="25"/>
      <c r="ADL145" s="25"/>
      <c r="ADM145" s="25"/>
      <c r="ADN145" s="25"/>
      <c r="ADO145" s="25"/>
      <c r="ADP145" s="25"/>
      <c r="ADQ145" s="25"/>
      <c r="ADR145" s="25"/>
      <c r="ADS145" s="25"/>
      <c r="ADT145" s="25"/>
      <c r="ADU145" s="25"/>
      <c r="ADV145" s="25"/>
      <c r="ADW145" s="25"/>
      <c r="ADX145" s="25"/>
      <c r="ADY145" s="25"/>
      <c r="ADZ145" s="25"/>
      <c r="AEA145" s="25"/>
      <c r="AEB145" s="25"/>
      <c r="AEC145" s="25"/>
      <c r="AED145" s="25"/>
      <c r="AEE145" s="25"/>
      <c r="AEF145" s="25"/>
      <c r="AEG145" s="49"/>
    </row>
    <row r="146" spans="1:813" s="15" customFormat="1" ht="12.75" customHeight="1" x14ac:dyDescent="0.2">
      <c r="A146" s="75">
        <v>5.7</v>
      </c>
      <c r="B146" s="99" t="s">
        <v>130</v>
      </c>
      <c r="C146" s="293">
        <v>62</v>
      </c>
      <c r="D146" s="71" t="s">
        <v>71</v>
      </c>
      <c r="E146" s="293">
        <v>3485.04</v>
      </c>
      <c r="F146" s="91">
        <f t="shared" si="2"/>
        <v>216072.48</v>
      </c>
      <c r="G146" s="49"/>
      <c r="AY146" s="45"/>
      <c r="AZ146" s="25"/>
      <c r="BA146" s="663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  <c r="TP146" s="25"/>
      <c r="TQ146" s="25"/>
      <c r="TR146" s="25"/>
      <c r="TS146" s="25"/>
      <c r="TT146" s="25"/>
      <c r="TU146" s="25"/>
      <c r="TV146" s="25"/>
      <c r="TW146" s="25"/>
      <c r="TX146" s="25"/>
      <c r="TY146" s="25"/>
      <c r="TZ146" s="25"/>
      <c r="UA146" s="25"/>
      <c r="UB146" s="25"/>
      <c r="UC146" s="25"/>
      <c r="UD146" s="25"/>
      <c r="UE146" s="25"/>
      <c r="UF146" s="25"/>
      <c r="UG146" s="25"/>
      <c r="UH146" s="25"/>
      <c r="UI146" s="25"/>
      <c r="UJ146" s="25"/>
      <c r="UK146" s="25"/>
      <c r="UL146" s="25"/>
      <c r="UM146" s="25"/>
      <c r="UN146" s="25"/>
      <c r="UO146" s="25"/>
      <c r="UP146" s="25"/>
      <c r="UQ146" s="25"/>
      <c r="UR146" s="25"/>
      <c r="US146" s="25"/>
      <c r="UT146" s="25"/>
      <c r="UU146" s="25"/>
      <c r="UV146" s="25"/>
      <c r="UW146" s="25"/>
      <c r="UX146" s="25"/>
      <c r="UY146" s="25"/>
      <c r="UZ146" s="25"/>
      <c r="VA146" s="25"/>
      <c r="VB146" s="25"/>
      <c r="VC146" s="25"/>
      <c r="VD146" s="25"/>
      <c r="VE146" s="25"/>
      <c r="VF146" s="25"/>
      <c r="VG146" s="25"/>
      <c r="VH146" s="25"/>
      <c r="VI146" s="25"/>
      <c r="VJ146" s="25"/>
      <c r="VK146" s="25"/>
      <c r="VL146" s="25"/>
      <c r="VM146" s="25"/>
      <c r="VN146" s="25"/>
      <c r="VO146" s="25"/>
      <c r="VP146" s="25"/>
      <c r="VQ146" s="25"/>
      <c r="VR146" s="25"/>
      <c r="VS146" s="25"/>
      <c r="VT146" s="25"/>
      <c r="VU146" s="25"/>
      <c r="VV146" s="25"/>
      <c r="VW146" s="25"/>
      <c r="VX146" s="25"/>
      <c r="VY146" s="25"/>
      <c r="VZ146" s="25"/>
      <c r="WA146" s="25"/>
      <c r="WB146" s="25"/>
      <c r="WC146" s="25"/>
      <c r="WD146" s="25"/>
      <c r="WE146" s="25"/>
      <c r="WF146" s="25"/>
      <c r="WG146" s="25"/>
      <c r="WH146" s="25"/>
      <c r="WI146" s="25"/>
      <c r="WJ146" s="25"/>
      <c r="WK146" s="25"/>
      <c r="WL146" s="25"/>
      <c r="WM146" s="25"/>
      <c r="WN146" s="25"/>
      <c r="WO146" s="25"/>
      <c r="WP146" s="25"/>
      <c r="WQ146" s="25"/>
      <c r="WR146" s="25"/>
      <c r="WS146" s="25"/>
      <c r="WT146" s="25"/>
      <c r="WU146" s="25"/>
      <c r="WV146" s="25"/>
      <c r="WW146" s="25"/>
      <c r="WX146" s="25"/>
      <c r="WY146" s="25"/>
      <c r="WZ146" s="25"/>
      <c r="XA146" s="25"/>
      <c r="XB146" s="25"/>
      <c r="XC146" s="25"/>
      <c r="XD146" s="25"/>
      <c r="XE146" s="25"/>
      <c r="XF146" s="25"/>
      <c r="XG146" s="25"/>
      <c r="XH146" s="25"/>
      <c r="XI146" s="25"/>
      <c r="XJ146" s="25"/>
      <c r="XK146" s="25"/>
      <c r="XL146" s="25"/>
      <c r="XM146" s="25"/>
      <c r="XN146" s="25"/>
      <c r="XO146" s="25"/>
      <c r="XP146" s="25"/>
      <c r="XQ146" s="25"/>
      <c r="XR146" s="25"/>
      <c r="XS146" s="25"/>
      <c r="XT146" s="25"/>
      <c r="XU146" s="25"/>
      <c r="XV146" s="25"/>
      <c r="XW146" s="25"/>
      <c r="XX146" s="25"/>
      <c r="XY146" s="25"/>
      <c r="XZ146" s="25"/>
      <c r="YA146" s="25"/>
      <c r="YB146" s="25"/>
      <c r="YC146" s="25"/>
      <c r="YD146" s="25"/>
      <c r="YE146" s="25"/>
      <c r="YF146" s="25"/>
      <c r="YG146" s="25"/>
      <c r="YH146" s="25"/>
      <c r="YI146" s="25"/>
      <c r="YJ146" s="25"/>
      <c r="YK146" s="25"/>
      <c r="YL146" s="25"/>
      <c r="YM146" s="25"/>
      <c r="YN146" s="25"/>
      <c r="YO146" s="25"/>
      <c r="YP146" s="25"/>
      <c r="YQ146" s="25"/>
      <c r="YR146" s="25"/>
      <c r="YS146" s="25"/>
      <c r="YT146" s="25"/>
      <c r="YU146" s="25"/>
      <c r="YV146" s="25"/>
      <c r="YW146" s="25"/>
      <c r="YX146" s="25"/>
      <c r="YY146" s="25"/>
      <c r="YZ146" s="25"/>
      <c r="ZA146" s="25"/>
      <c r="ZB146" s="25"/>
      <c r="ZC146" s="25"/>
      <c r="ZD146" s="25"/>
      <c r="ZE146" s="25"/>
      <c r="ZF146" s="25"/>
      <c r="ZG146" s="25"/>
      <c r="ZH146" s="25"/>
      <c r="ZI146" s="25"/>
      <c r="ZJ146" s="25"/>
      <c r="ZK146" s="25"/>
      <c r="ZL146" s="25"/>
      <c r="ZM146" s="25"/>
      <c r="ZN146" s="25"/>
      <c r="ZO146" s="25"/>
      <c r="ZP146" s="25"/>
      <c r="ZQ146" s="25"/>
      <c r="ZR146" s="25"/>
      <c r="ZS146" s="25"/>
      <c r="ZT146" s="25"/>
      <c r="ZU146" s="25"/>
      <c r="ZV146" s="25"/>
      <c r="ZW146" s="25"/>
      <c r="ZX146" s="25"/>
      <c r="ZY146" s="25"/>
      <c r="ZZ146" s="25"/>
      <c r="AAA146" s="25"/>
      <c r="AAB146" s="25"/>
      <c r="AAC146" s="25"/>
      <c r="AAD146" s="25"/>
      <c r="AAE146" s="25"/>
      <c r="AAF146" s="25"/>
      <c r="AAG146" s="25"/>
      <c r="AAH146" s="25"/>
      <c r="AAI146" s="25"/>
      <c r="AAJ146" s="25"/>
      <c r="AAK146" s="25"/>
      <c r="AAL146" s="25"/>
      <c r="AAM146" s="25"/>
      <c r="AAN146" s="25"/>
      <c r="AAO146" s="25"/>
      <c r="AAP146" s="25"/>
      <c r="AAQ146" s="25"/>
      <c r="AAR146" s="25"/>
      <c r="AAS146" s="25"/>
      <c r="AAT146" s="25"/>
      <c r="AAU146" s="25"/>
      <c r="AAV146" s="25"/>
      <c r="AAW146" s="25"/>
      <c r="AAX146" s="25"/>
      <c r="AAY146" s="25"/>
      <c r="AAZ146" s="25"/>
      <c r="ABA146" s="25"/>
      <c r="ABB146" s="25"/>
      <c r="ABC146" s="25"/>
      <c r="ABD146" s="25"/>
      <c r="ABE146" s="25"/>
      <c r="ABF146" s="25"/>
      <c r="ABG146" s="25"/>
      <c r="ABH146" s="25"/>
      <c r="ABI146" s="25"/>
      <c r="ABJ146" s="25"/>
      <c r="ABK146" s="25"/>
      <c r="ABL146" s="25"/>
      <c r="ABM146" s="25"/>
      <c r="ABN146" s="25"/>
      <c r="ABO146" s="25"/>
      <c r="ABP146" s="25"/>
      <c r="ABQ146" s="25"/>
      <c r="ABR146" s="25"/>
      <c r="ABS146" s="25"/>
      <c r="ABT146" s="25"/>
      <c r="ABU146" s="25"/>
      <c r="ABV146" s="25"/>
      <c r="ABW146" s="25"/>
      <c r="ABX146" s="25"/>
      <c r="ABY146" s="25"/>
      <c r="ABZ146" s="25"/>
      <c r="ACA146" s="25"/>
      <c r="ACB146" s="25"/>
      <c r="ACC146" s="25"/>
      <c r="ACD146" s="25"/>
      <c r="ACE146" s="25"/>
      <c r="ACF146" s="25"/>
      <c r="ACG146" s="25"/>
      <c r="ACH146" s="25"/>
      <c r="ACI146" s="25"/>
      <c r="ACJ146" s="25"/>
      <c r="ACK146" s="25"/>
      <c r="ACL146" s="25"/>
      <c r="ACM146" s="25"/>
      <c r="ACN146" s="25"/>
      <c r="ACO146" s="25"/>
      <c r="ACP146" s="25"/>
      <c r="ACQ146" s="25"/>
      <c r="ACR146" s="25"/>
      <c r="ACS146" s="25"/>
      <c r="ACT146" s="25"/>
      <c r="ACU146" s="25"/>
      <c r="ACV146" s="25"/>
      <c r="ACW146" s="25"/>
      <c r="ACX146" s="25"/>
      <c r="ACY146" s="25"/>
      <c r="ACZ146" s="25"/>
      <c r="ADA146" s="25"/>
      <c r="ADB146" s="25"/>
      <c r="ADC146" s="25"/>
      <c r="ADD146" s="25"/>
      <c r="ADE146" s="25"/>
      <c r="ADF146" s="25"/>
      <c r="ADG146" s="25"/>
      <c r="ADH146" s="25"/>
      <c r="ADI146" s="25"/>
      <c r="ADJ146" s="25"/>
      <c r="ADK146" s="25"/>
      <c r="ADL146" s="25"/>
      <c r="ADM146" s="25"/>
      <c r="ADN146" s="25"/>
      <c r="ADO146" s="25"/>
      <c r="ADP146" s="25"/>
      <c r="ADQ146" s="25"/>
      <c r="ADR146" s="25"/>
      <c r="ADS146" s="25"/>
      <c r="ADT146" s="25"/>
      <c r="ADU146" s="25"/>
      <c r="ADV146" s="25"/>
      <c r="ADW146" s="25"/>
      <c r="ADX146" s="25"/>
      <c r="ADY146" s="25"/>
      <c r="ADZ146" s="25"/>
      <c r="AEA146" s="25"/>
      <c r="AEB146" s="25"/>
      <c r="AEC146" s="25"/>
      <c r="AED146" s="25"/>
      <c r="AEE146" s="25"/>
      <c r="AEF146" s="25"/>
      <c r="AEG146" s="49"/>
    </row>
    <row r="147" spans="1:813" s="15" customFormat="1" ht="12.75" customHeight="1" x14ac:dyDescent="0.2">
      <c r="A147" s="75">
        <v>5.8</v>
      </c>
      <c r="B147" s="99" t="s">
        <v>131</v>
      </c>
      <c r="C147" s="293">
        <v>32</v>
      </c>
      <c r="D147" s="71" t="s">
        <v>71</v>
      </c>
      <c r="E147" s="293">
        <v>1150</v>
      </c>
      <c r="F147" s="91">
        <f t="shared" si="2"/>
        <v>36800</v>
      </c>
      <c r="G147" s="49"/>
      <c r="AY147" s="45"/>
      <c r="AZ147" s="25"/>
      <c r="BA147" s="663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  <c r="TP147" s="25"/>
      <c r="TQ147" s="25"/>
      <c r="TR147" s="25"/>
      <c r="TS147" s="25"/>
      <c r="TT147" s="25"/>
      <c r="TU147" s="25"/>
      <c r="TV147" s="25"/>
      <c r="TW147" s="25"/>
      <c r="TX147" s="25"/>
      <c r="TY147" s="25"/>
      <c r="TZ147" s="25"/>
      <c r="UA147" s="25"/>
      <c r="UB147" s="25"/>
      <c r="UC147" s="25"/>
      <c r="UD147" s="25"/>
      <c r="UE147" s="25"/>
      <c r="UF147" s="25"/>
      <c r="UG147" s="25"/>
      <c r="UH147" s="25"/>
      <c r="UI147" s="25"/>
      <c r="UJ147" s="25"/>
      <c r="UK147" s="25"/>
      <c r="UL147" s="25"/>
      <c r="UM147" s="25"/>
      <c r="UN147" s="25"/>
      <c r="UO147" s="25"/>
      <c r="UP147" s="25"/>
      <c r="UQ147" s="25"/>
      <c r="UR147" s="25"/>
      <c r="US147" s="25"/>
      <c r="UT147" s="25"/>
      <c r="UU147" s="25"/>
      <c r="UV147" s="25"/>
      <c r="UW147" s="25"/>
      <c r="UX147" s="25"/>
      <c r="UY147" s="25"/>
      <c r="UZ147" s="25"/>
      <c r="VA147" s="25"/>
      <c r="VB147" s="25"/>
      <c r="VC147" s="25"/>
      <c r="VD147" s="25"/>
      <c r="VE147" s="25"/>
      <c r="VF147" s="25"/>
      <c r="VG147" s="25"/>
      <c r="VH147" s="25"/>
      <c r="VI147" s="25"/>
      <c r="VJ147" s="25"/>
      <c r="VK147" s="25"/>
      <c r="VL147" s="25"/>
      <c r="VM147" s="25"/>
      <c r="VN147" s="25"/>
      <c r="VO147" s="25"/>
      <c r="VP147" s="25"/>
      <c r="VQ147" s="25"/>
      <c r="VR147" s="25"/>
      <c r="VS147" s="25"/>
      <c r="VT147" s="25"/>
      <c r="VU147" s="25"/>
      <c r="VV147" s="25"/>
      <c r="VW147" s="25"/>
      <c r="VX147" s="25"/>
      <c r="VY147" s="25"/>
      <c r="VZ147" s="25"/>
      <c r="WA147" s="25"/>
      <c r="WB147" s="25"/>
      <c r="WC147" s="25"/>
      <c r="WD147" s="25"/>
      <c r="WE147" s="25"/>
      <c r="WF147" s="25"/>
      <c r="WG147" s="25"/>
      <c r="WH147" s="25"/>
      <c r="WI147" s="25"/>
      <c r="WJ147" s="25"/>
      <c r="WK147" s="25"/>
      <c r="WL147" s="25"/>
      <c r="WM147" s="25"/>
      <c r="WN147" s="25"/>
      <c r="WO147" s="25"/>
      <c r="WP147" s="25"/>
      <c r="WQ147" s="25"/>
      <c r="WR147" s="25"/>
      <c r="WS147" s="25"/>
      <c r="WT147" s="25"/>
      <c r="WU147" s="25"/>
      <c r="WV147" s="25"/>
      <c r="WW147" s="25"/>
      <c r="WX147" s="25"/>
      <c r="WY147" s="25"/>
      <c r="WZ147" s="25"/>
      <c r="XA147" s="25"/>
      <c r="XB147" s="25"/>
      <c r="XC147" s="25"/>
      <c r="XD147" s="25"/>
      <c r="XE147" s="25"/>
      <c r="XF147" s="25"/>
      <c r="XG147" s="25"/>
      <c r="XH147" s="25"/>
      <c r="XI147" s="25"/>
      <c r="XJ147" s="25"/>
      <c r="XK147" s="25"/>
      <c r="XL147" s="25"/>
      <c r="XM147" s="25"/>
      <c r="XN147" s="25"/>
      <c r="XO147" s="25"/>
      <c r="XP147" s="25"/>
      <c r="XQ147" s="25"/>
      <c r="XR147" s="25"/>
      <c r="XS147" s="25"/>
      <c r="XT147" s="25"/>
      <c r="XU147" s="25"/>
      <c r="XV147" s="25"/>
      <c r="XW147" s="25"/>
      <c r="XX147" s="25"/>
      <c r="XY147" s="25"/>
      <c r="XZ147" s="25"/>
      <c r="YA147" s="25"/>
      <c r="YB147" s="25"/>
      <c r="YC147" s="25"/>
      <c r="YD147" s="25"/>
      <c r="YE147" s="25"/>
      <c r="YF147" s="25"/>
      <c r="YG147" s="25"/>
      <c r="YH147" s="25"/>
      <c r="YI147" s="25"/>
      <c r="YJ147" s="25"/>
      <c r="YK147" s="25"/>
      <c r="YL147" s="25"/>
      <c r="YM147" s="25"/>
      <c r="YN147" s="25"/>
      <c r="YO147" s="25"/>
      <c r="YP147" s="25"/>
      <c r="YQ147" s="25"/>
      <c r="YR147" s="25"/>
      <c r="YS147" s="25"/>
      <c r="YT147" s="25"/>
      <c r="YU147" s="25"/>
      <c r="YV147" s="25"/>
      <c r="YW147" s="25"/>
      <c r="YX147" s="25"/>
      <c r="YY147" s="25"/>
      <c r="YZ147" s="25"/>
      <c r="ZA147" s="25"/>
      <c r="ZB147" s="25"/>
      <c r="ZC147" s="25"/>
      <c r="ZD147" s="25"/>
      <c r="ZE147" s="25"/>
      <c r="ZF147" s="25"/>
      <c r="ZG147" s="25"/>
      <c r="ZH147" s="25"/>
      <c r="ZI147" s="25"/>
      <c r="ZJ147" s="25"/>
      <c r="ZK147" s="25"/>
      <c r="ZL147" s="25"/>
      <c r="ZM147" s="25"/>
      <c r="ZN147" s="25"/>
      <c r="ZO147" s="25"/>
      <c r="ZP147" s="25"/>
      <c r="ZQ147" s="25"/>
      <c r="ZR147" s="25"/>
      <c r="ZS147" s="25"/>
      <c r="ZT147" s="25"/>
      <c r="ZU147" s="25"/>
      <c r="ZV147" s="25"/>
      <c r="ZW147" s="25"/>
      <c r="ZX147" s="25"/>
      <c r="ZY147" s="25"/>
      <c r="ZZ147" s="25"/>
      <c r="AAA147" s="25"/>
      <c r="AAB147" s="25"/>
      <c r="AAC147" s="25"/>
      <c r="AAD147" s="25"/>
      <c r="AAE147" s="25"/>
      <c r="AAF147" s="25"/>
      <c r="AAG147" s="25"/>
      <c r="AAH147" s="25"/>
      <c r="AAI147" s="25"/>
      <c r="AAJ147" s="25"/>
      <c r="AAK147" s="25"/>
      <c r="AAL147" s="25"/>
      <c r="AAM147" s="25"/>
      <c r="AAN147" s="25"/>
      <c r="AAO147" s="25"/>
      <c r="AAP147" s="25"/>
      <c r="AAQ147" s="25"/>
      <c r="AAR147" s="25"/>
      <c r="AAS147" s="25"/>
      <c r="AAT147" s="25"/>
      <c r="AAU147" s="25"/>
      <c r="AAV147" s="25"/>
      <c r="AAW147" s="25"/>
      <c r="AAX147" s="25"/>
      <c r="AAY147" s="25"/>
      <c r="AAZ147" s="25"/>
      <c r="ABA147" s="25"/>
      <c r="ABB147" s="25"/>
      <c r="ABC147" s="25"/>
      <c r="ABD147" s="25"/>
      <c r="ABE147" s="25"/>
      <c r="ABF147" s="25"/>
      <c r="ABG147" s="25"/>
      <c r="ABH147" s="25"/>
      <c r="ABI147" s="25"/>
      <c r="ABJ147" s="25"/>
      <c r="ABK147" s="25"/>
      <c r="ABL147" s="25"/>
      <c r="ABM147" s="25"/>
      <c r="ABN147" s="25"/>
      <c r="ABO147" s="25"/>
      <c r="ABP147" s="25"/>
      <c r="ABQ147" s="25"/>
      <c r="ABR147" s="25"/>
      <c r="ABS147" s="25"/>
      <c r="ABT147" s="25"/>
      <c r="ABU147" s="25"/>
      <c r="ABV147" s="25"/>
      <c r="ABW147" s="25"/>
      <c r="ABX147" s="25"/>
      <c r="ABY147" s="25"/>
      <c r="ABZ147" s="25"/>
      <c r="ACA147" s="25"/>
      <c r="ACB147" s="25"/>
      <c r="ACC147" s="25"/>
      <c r="ACD147" s="25"/>
      <c r="ACE147" s="25"/>
      <c r="ACF147" s="25"/>
      <c r="ACG147" s="25"/>
      <c r="ACH147" s="25"/>
      <c r="ACI147" s="25"/>
      <c r="ACJ147" s="25"/>
      <c r="ACK147" s="25"/>
      <c r="ACL147" s="25"/>
      <c r="ACM147" s="25"/>
      <c r="ACN147" s="25"/>
      <c r="ACO147" s="25"/>
      <c r="ACP147" s="25"/>
      <c r="ACQ147" s="25"/>
      <c r="ACR147" s="25"/>
      <c r="ACS147" s="25"/>
      <c r="ACT147" s="25"/>
      <c r="ACU147" s="25"/>
      <c r="ACV147" s="25"/>
      <c r="ACW147" s="25"/>
      <c r="ACX147" s="25"/>
      <c r="ACY147" s="25"/>
      <c r="ACZ147" s="25"/>
      <c r="ADA147" s="25"/>
      <c r="ADB147" s="25"/>
      <c r="ADC147" s="25"/>
      <c r="ADD147" s="25"/>
      <c r="ADE147" s="25"/>
      <c r="ADF147" s="25"/>
      <c r="ADG147" s="25"/>
      <c r="ADH147" s="25"/>
      <c r="ADI147" s="25"/>
      <c r="ADJ147" s="25"/>
      <c r="ADK147" s="25"/>
      <c r="ADL147" s="25"/>
      <c r="ADM147" s="25"/>
      <c r="ADN147" s="25"/>
      <c r="ADO147" s="25"/>
      <c r="ADP147" s="25"/>
      <c r="ADQ147" s="25"/>
      <c r="ADR147" s="25"/>
      <c r="ADS147" s="25"/>
      <c r="ADT147" s="25"/>
      <c r="ADU147" s="25"/>
      <c r="ADV147" s="25"/>
      <c r="ADW147" s="25"/>
      <c r="ADX147" s="25"/>
      <c r="ADY147" s="25"/>
      <c r="ADZ147" s="25"/>
      <c r="AEA147" s="25"/>
      <c r="AEB147" s="25"/>
      <c r="AEC147" s="25"/>
      <c r="AED147" s="25"/>
      <c r="AEE147" s="25"/>
      <c r="AEF147" s="25"/>
      <c r="AEG147" s="49"/>
    </row>
    <row r="148" spans="1:813" s="15" customFormat="1" ht="12.75" customHeight="1" x14ac:dyDescent="0.2">
      <c r="A148" s="75"/>
      <c r="B148" s="329"/>
      <c r="C148" s="293"/>
      <c r="D148" s="71"/>
      <c r="E148" s="293"/>
      <c r="F148" s="91"/>
      <c r="G148" s="49"/>
      <c r="AY148" s="45"/>
      <c r="AZ148" s="25"/>
      <c r="BA148" s="663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49"/>
    </row>
    <row r="149" spans="1:813" s="15" customFormat="1" ht="12.75" customHeight="1" x14ac:dyDescent="0.2">
      <c r="A149" s="73">
        <v>6</v>
      </c>
      <c r="B149" s="289" t="s">
        <v>132</v>
      </c>
      <c r="C149" s="293"/>
      <c r="D149" s="71"/>
      <c r="E149" s="293"/>
      <c r="F149" s="91"/>
      <c r="G149" s="49"/>
      <c r="AY149" s="45"/>
      <c r="AZ149" s="25"/>
      <c r="BA149" s="663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  <c r="TP149" s="25"/>
      <c r="TQ149" s="25"/>
      <c r="TR149" s="25"/>
      <c r="TS149" s="25"/>
      <c r="TT149" s="25"/>
      <c r="TU149" s="25"/>
      <c r="TV149" s="25"/>
      <c r="TW149" s="25"/>
      <c r="TX149" s="25"/>
      <c r="TY149" s="25"/>
      <c r="TZ149" s="25"/>
      <c r="UA149" s="25"/>
      <c r="UB149" s="25"/>
      <c r="UC149" s="25"/>
      <c r="UD149" s="25"/>
      <c r="UE149" s="25"/>
      <c r="UF149" s="25"/>
      <c r="UG149" s="25"/>
      <c r="UH149" s="25"/>
      <c r="UI149" s="25"/>
      <c r="UJ149" s="25"/>
      <c r="UK149" s="25"/>
      <c r="UL149" s="25"/>
      <c r="UM149" s="25"/>
      <c r="UN149" s="25"/>
      <c r="UO149" s="25"/>
      <c r="UP149" s="25"/>
      <c r="UQ149" s="25"/>
      <c r="UR149" s="25"/>
      <c r="US149" s="25"/>
      <c r="UT149" s="25"/>
      <c r="UU149" s="25"/>
      <c r="UV149" s="25"/>
      <c r="UW149" s="25"/>
      <c r="UX149" s="25"/>
      <c r="UY149" s="25"/>
      <c r="UZ149" s="25"/>
      <c r="VA149" s="25"/>
      <c r="VB149" s="25"/>
      <c r="VC149" s="25"/>
      <c r="VD149" s="25"/>
      <c r="VE149" s="25"/>
      <c r="VF149" s="25"/>
      <c r="VG149" s="25"/>
      <c r="VH149" s="25"/>
      <c r="VI149" s="25"/>
      <c r="VJ149" s="25"/>
      <c r="VK149" s="25"/>
      <c r="VL149" s="25"/>
      <c r="VM149" s="25"/>
      <c r="VN149" s="25"/>
      <c r="VO149" s="25"/>
      <c r="VP149" s="25"/>
      <c r="VQ149" s="25"/>
      <c r="VR149" s="25"/>
      <c r="VS149" s="25"/>
      <c r="VT149" s="25"/>
      <c r="VU149" s="25"/>
      <c r="VV149" s="25"/>
      <c r="VW149" s="25"/>
      <c r="VX149" s="25"/>
      <c r="VY149" s="25"/>
      <c r="VZ149" s="25"/>
      <c r="WA149" s="25"/>
      <c r="WB149" s="25"/>
      <c r="WC149" s="25"/>
      <c r="WD149" s="25"/>
      <c r="WE149" s="25"/>
      <c r="WF149" s="25"/>
      <c r="WG149" s="25"/>
      <c r="WH149" s="25"/>
      <c r="WI149" s="25"/>
      <c r="WJ149" s="25"/>
      <c r="WK149" s="25"/>
      <c r="WL149" s="25"/>
      <c r="WM149" s="25"/>
      <c r="WN149" s="25"/>
      <c r="WO149" s="25"/>
      <c r="WP149" s="25"/>
      <c r="WQ149" s="25"/>
      <c r="WR149" s="25"/>
      <c r="WS149" s="25"/>
      <c r="WT149" s="25"/>
      <c r="WU149" s="25"/>
      <c r="WV149" s="25"/>
      <c r="WW149" s="25"/>
      <c r="WX149" s="25"/>
      <c r="WY149" s="25"/>
      <c r="WZ149" s="25"/>
      <c r="XA149" s="25"/>
      <c r="XB149" s="25"/>
      <c r="XC149" s="25"/>
      <c r="XD149" s="25"/>
      <c r="XE149" s="25"/>
      <c r="XF149" s="25"/>
      <c r="XG149" s="25"/>
      <c r="XH149" s="25"/>
      <c r="XI149" s="25"/>
      <c r="XJ149" s="25"/>
      <c r="XK149" s="25"/>
      <c r="XL149" s="25"/>
      <c r="XM149" s="25"/>
      <c r="XN149" s="25"/>
      <c r="XO149" s="25"/>
      <c r="XP149" s="25"/>
      <c r="XQ149" s="25"/>
      <c r="XR149" s="25"/>
      <c r="XS149" s="25"/>
      <c r="XT149" s="25"/>
      <c r="XU149" s="25"/>
      <c r="XV149" s="25"/>
      <c r="XW149" s="25"/>
      <c r="XX149" s="25"/>
      <c r="XY149" s="25"/>
      <c r="XZ149" s="25"/>
      <c r="YA149" s="25"/>
      <c r="YB149" s="25"/>
      <c r="YC149" s="25"/>
      <c r="YD149" s="25"/>
      <c r="YE149" s="25"/>
      <c r="YF149" s="25"/>
      <c r="YG149" s="25"/>
      <c r="YH149" s="25"/>
      <c r="YI149" s="25"/>
      <c r="YJ149" s="25"/>
      <c r="YK149" s="25"/>
      <c r="YL149" s="25"/>
      <c r="YM149" s="25"/>
      <c r="YN149" s="25"/>
      <c r="YO149" s="25"/>
      <c r="YP149" s="25"/>
      <c r="YQ149" s="25"/>
      <c r="YR149" s="25"/>
      <c r="YS149" s="25"/>
      <c r="YT149" s="25"/>
      <c r="YU149" s="25"/>
      <c r="YV149" s="25"/>
      <c r="YW149" s="25"/>
      <c r="YX149" s="25"/>
      <c r="YY149" s="25"/>
      <c r="YZ149" s="25"/>
      <c r="ZA149" s="25"/>
      <c r="ZB149" s="25"/>
      <c r="ZC149" s="25"/>
      <c r="ZD149" s="25"/>
      <c r="ZE149" s="25"/>
      <c r="ZF149" s="25"/>
      <c r="ZG149" s="25"/>
      <c r="ZH149" s="25"/>
      <c r="ZI149" s="25"/>
      <c r="ZJ149" s="25"/>
      <c r="ZK149" s="25"/>
      <c r="ZL149" s="25"/>
      <c r="ZM149" s="25"/>
      <c r="ZN149" s="25"/>
      <c r="ZO149" s="25"/>
      <c r="ZP149" s="25"/>
      <c r="ZQ149" s="25"/>
      <c r="ZR149" s="25"/>
      <c r="ZS149" s="25"/>
      <c r="ZT149" s="25"/>
      <c r="ZU149" s="25"/>
      <c r="ZV149" s="25"/>
      <c r="ZW149" s="25"/>
      <c r="ZX149" s="25"/>
      <c r="ZY149" s="25"/>
      <c r="ZZ149" s="25"/>
      <c r="AAA149" s="25"/>
      <c r="AAB149" s="25"/>
      <c r="AAC149" s="25"/>
      <c r="AAD149" s="25"/>
      <c r="AAE149" s="25"/>
      <c r="AAF149" s="25"/>
      <c r="AAG149" s="25"/>
      <c r="AAH149" s="25"/>
      <c r="AAI149" s="25"/>
      <c r="AAJ149" s="25"/>
      <c r="AAK149" s="25"/>
      <c r="AAL149" s="25"/>
      <c r="AAM149" s="25"/>
      <c r="AAN149" s="25"/>
      <c r="AAO149" s="25"/>
      <c r="AAP149" s="25"/>
      <c r="AAQ149" s="25"/>
      <c r="AAR149" s="25"/>
      <c r="AAS149" s="25"/>
      <c r="AAT149" s="25"/>
      <c r="AAU149" s="25"/>
      <c r="AAV149" s="25"/>
      <c r="AAW149" s="25"/>
      <c r="AAX149" s="25"/>
      <c r="AAY149" s="25"/>
      <c r="AAZ149" s="25"/>
      <c r="ABA149" s="25"/>
      <c r="ABB149" s="25"/>
      <c r="ABC149" s="25"/>
      <c r="ABD149" s="25"/>
      <c r="ABE149" s="25"/>
      <c r="ABF149" s="25"/>
      <c r="ABG149" s="25"/>
      <c r="ABH149" s="25"/>
      <c r="ABI149" s="25"/>
      <c r="ABJ149" s="25"/>
      <c r="ABK149" s="25"/>
      <c r="ABL149" s="25"/>
      <c r="ABM149" s="25"/>
      <c r="ABN149" s="25"/>
      <c r="ABO149" s="25"/>
      <c r="ABP149" s="25"/>
      <c r="ABQ149" s="25"/>
      <c r="ABR149" s="25"/>
      <c r="ABS149" s="25"/>
      <c r="ABT149" s="25"/>
      <c r="ABU149" s="25"/>
      <c r="ABV149" s="25"/>
      <c r="ABW149" s="25"/>
      <c r="ABX149" s="25"/>
      <c r="ABY149" s="25"/>
      <c r="ABZ149" s="25"/>
      <c r="ACA149" s="25"/>
      <c r="ACB149" s="25"/>
      <c r="ACC149" s="25"/>
      <c r="ACD149" s="25"/>
      <c r="ACE149" s="25"/>
      <c r="ACF149" s="25"/>
      <c r="ACG149" s="25"/>
      <c r="ACH149" s="25"/>
      <c r="ACI149" s="25"/>
      <c r="ACJ149" s="25"/>
      <c r="ACK149" s="25"/>
      <c r="ACL149" s="25"/>
      <c r="ACM149" s="25"/>
      <c r="ACN149" s="25"/>
      <c r="ACO149" s="25"/>
      <c r="ACP149" s="25"/>
      <c r="ACQ149" s="25"/>
      <c r="ACR149" s="25"/>
      <c r="ACS149" s="25"/>
      <c r="ACT149" s="25"/>
      <c r="ACU149" s="25"/>
      <c r="ACV149" s="25"/>
      <c r="ACW149" s="25"/>
      <c r="ACX149" s="25"/>
      <c r="ACY149" s="25"/>
      <c r="ACZ149" s="25"/>
      <c r="ADA149" s="25"/>
      <c r="ADB149" s="25"/>
      <c r="ADC149" s="25"/>
      <c r="ADD149" s="25"/>
      <c r="ADE149" s="25"/>
      <c r="ADF149" s="25"/>
      <c r="ADG149" s="25"/>
      <c r="ADH149" s="25"/>
      <c r="ADI149" s="25"/>
      <c r="ADJ149" s="25"/>
      <c r="ADK149" s="25"/>
      <c r="ADL149" s="25"/>
      <c r="ADM149" s="25"/>
      <c r="ADN149" s="25"/>
      <c r="ADO149" s="25"/>
      <c r="ADP149" s="25"/>
      <c r="ADQ149" s="25"/>
      <c r="ADR149" s="25"/>
      <c r="ADS149" s="25"/>
      <c r="ADT149" s="25"/>
      <c r="ADU149" s="25"/>
      <c r="ADV149" s="25"/>
      <c r="ADW149" s="25"/>
      <c r="ADX149" s="25"/>
      <c r="ADY149" s="25"/>
      <c r="ADZ149" s="25"/>
      <c r="AEA149" s="25"/>
      <c r="AEB149" s="25"/>
      <c r="AEC149" s="25"/>
      <c r="AED149" s="25"/>
      <c r="AEE149" s="25"/>
      <c r="AEF149" s="25"/>
      <c r="AEG149" s="49"/>
    </row>
    <row r="150" spans="1:813" s="15" customFormat="1" ht="12.75" customHeight="1" x14ac:dyDescent="0.2">
      <c r="A150" s="75">
        <f>A149+0.1</f>
        <v>6.1</v>
      </c>
      <c r="B150" s="99" t="s">
        <v>133</v>
      </c>
      <c r="C150" s="293">
        <v>1</v>
      </c>
      <c r="D150" s="71" t="s">
        <v>71</v>
      </c>
      <c r="E150" s="293">
        <v>24305.75</v>
      </c>
      <c r="F150" s="91">
        <f t="shared" si="2"/>
        <v>24305.75</v>
      </c>
      <c r="G150" s="49"/>
      <c r="AY150" s="45"/>
      <c r="AZ150" s="25"/>
      <c r="BA150" s="663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  <c r="TP150" s="25"/>
      <c r="TQ150" s="25"/>
      <c r="TR150" s="25"/>
      <c r="TS150" s="25"/>
      <c r="TT150" s="25"/>
      <c r="TU150" s="25"/>
      <c r="TV150" s="25"/>
      <c r="TW150" s="25"/>
      <c r="TX150" s="25"/>
      <c r="TY150" s="25"/>
      <c r="TZ150" s="25"/>
      <c r="UA150" s="25"/>
      <c r="UB150" s="25"/>
      <c r="UC150" s="25"/>
      <c r="UD150" s="25"/>
      <c r="UE150" s="25"/>
      <c r="UF150" s="25"/>
      <c r="UG150" s="25"/>
      <c r="UH150" s="25"/>
      <c r="UI150" s="25"/>
      <c r="UJ150" s="25"/>
      <c r="UK150" s="25"/>
      <c r="UL150" s="25"/>
      <c r="UM150" s="25"/>
      <c r="UN150" s="25"/>
      <c r="UO150" s="25"/>
      <c r="UP150" s="25"/>
      <c r="UQ150" s="25"/>
      <c r="UR150" s="25"/>
      <c r="US150" s="25"/>
      <c r="UT150" s="25"/>
      <c r="UU150" s="25"/>
      <c r="UV150" s="25"/>
      <c r="UW150" s="25"/>
      <c r="UX150" s="25"/>
      <c r="UY150" s="25"/>
      <c r="UZ150" s="25"/>
      <c r="VA150" s="25"/>
      <c r="VB150" s="25"/>
      <c r="VC150" s="25"/>
      <c r="VD150" s="25"/>
      <c r="VE150" s="25"/>
      <c r="VF150" s="25"/>
      <c r="VG150" s="25"/>
      <c r="VH150" s="25"/>
      <c r="VI150" s="25"/>
      <c r="VJ150" s="25"/>
      <c r="VK150" s="25"/>
      <c r="VL150" s="25"/>
      <c r="VM150" s="25"/>
      <c r="VN150" s="25"/>
      <c r="VO150" s="25"/>
      <c r="VP150" s="25"/>
      <c r="VQ150" s="25"/>
      <c r="VR150" s="25"/>
      <c r="VS150" s="25"/>
      <c r="VT150" s="25"/>
      <c r="VU150" s="25"/>
      <c r="VV150" s="25"/>
      <c r="VW150" s="25"/>
      <c r="VX150" s="25"/>
      <c r="VY150" s="25"/>
      <c r="VZ150" s="25"/>
      <c r="WA150" s="25"/>
      <c r="WB150" s="25"/>
      <c r="WC150" s="25"/>
      <c r="WD150" s="25"/>
      <c r="WE150" s="25"/>
      <c r="WF150" s="25"/>
      <c r="WG150" s="25"/>
      <c r="WH150" s="25"/>
      <c r="WI150" s="25"/>
      <c r="WJ150" s="25"/>
      <c r="WK150" s="25"/>
      <c r="WL150" s="25"/>
      <c r="WM150" s="25"/>
      <c r="WN150" s="25"/>
      <c r="WO150" s="25"/>
      <c r="WP150" s="25"/>
      <c r="WQ150" s="25"/>
      <c r="WR150" s="25"/>
      <c r="WS150" s="25"/>
      <c r="WT150" s="25"/>
      <c r="WU150" s="25"/>
      <c r="WV150" s="25"/>
      <c r="WW150" s="25"/>
      <c r="WX150" s="25"/>
      <c r="WY150" s="25"/>
      <c r="WZ150" s="25"/>
      <c r="XA150" s="25"/>
      <c r="XB150" s="25"/>
      <c r="XC150" s="25"/>
      <c r="XD150" s="25"/>
      <c r="XE150" s="25"/>
      <c r="XF150" s="25"/>
      <c r="XG150" s="25"/>
      <c r="XH150" s="25"/>
      <c r="XI150" s="25"/>
      <c r="XJ150" s="25"/>
      <c r="XK150" s="25"/>
      <c r="XL150" s="25"/>
      <c r="XM150" s="25"/>
      <c r="XN150" s="25"/>
      <c r="XO150" s="25"/>
      <c r="XP150" s="25"/>
      <c r="XQ150" s="25"/>
      <c r="XR150" s="25"/>
      <c r="XS150" s="25"/>
      <c r="XT150" s="25"/>
      <c r="XU150" s="25"/>
      <c r="XV150" s="25"/>
      <c r="XW150" s="25"/>
      <c r="XX150" s="25"/>
      <c r="XY150" s="25"/>
      <c r="XZ150" s="25"/>
      <c r="YA150" s="25"/>
      <c r="YB150" s="25"/>
      <c r="YC150" s="25"/>
      <c r="YD150" s="25"/>
      <c r="YE150" s="25"/>
      <c r="YF150" s="25"/>
      <c r="YG150" s="25"/>
      <c r="YH150" s="25"/>
      <c r="YI150" s="25"/>
      <c r="YJ150" s="25"/>
      <c r="YK150" s="25"/>
      <c r="YL150" s="25"/>
      <c r="YM150" s="25"/>
      <c r="YN150" s="25"/>
      <c r="YO150" s="25"/>
      <c r="YP150" s="25"/>
      <c r="YQ150" s="25"/>
      <c r="YR150" s="25"/>
      <c r="YS150" s="25"/>
      <c r="YT150" s="25"/>
      <c r="YU150" s="25"/>
      <c r="YV150" s="25"/>
      <c r="YW150" s="25"/>
      <c r="YX150" s="25"/>
      <c r="YY150" s="25"/>
      <c r="YZ150" s="25"/>
      <c r="ZA150" s="25"/>
      <c r="ZB150" s="25"/>
      <c r="ZC150" s="25"/>
      <c r="ZD150" s="25"/>
      <c r="ZE150" s="25"/>
      <c r="ZF150" s="25"/>
      <c r="ZG150" s="25"/>
      <c r="ZH150" s="25"/>
      <c r="ZI150" s="25"/>
      <c r="ZJ150" s="25"/>
      <c r="ZK150" s="25"/>
      <c r="ZL150" s="25"/>
      <c r="ZM150" s="25"/>
      <c r="ZN150" s="25"/>
      <c r="ZO150" s="25"/>
      <c r="ZP150" s="25"/>
      <c r="ZQ150" s="25"/>
      <c r="ZR150" s="25"/>
      <c r="ZS150" s="25"/>
      <c r="ZT150" s="25"/>
      <c r="ZU150" s="25"/>
      <c r="ZV150" s="25"/>
      <c r="ZW150" s="25"/>
      <c r="ZX150" s="25"/>
      <c r="ZY150" s="25"/>
      <c r="ZZ150" s="25"/>
      <c r="AAA150" s="25"/>
      <c r="AAB150" s="25"/>
      <c r="AAC150" s="25"/>
      <c r="AAD150" s="25"/>
      <c r="AAE150" s="25"/>
      <c r="AAF150" s="25"/>
      <c r="AAG150" s="25"/>
      <c r="AAH150" s="25"/>
      <c r="AAI150" s="25"/>
      <c r="AAJ150" s="25"/>
      <c r="AAK150" s="25"/>
      <c r="AAL150" s="25"/>
      <c r="AAM150" s="25"/>
      <c r="AAN150" s="25"/>
      <c r="AAO150" s="25"/>
      <c r="AAP150" s="25"/>
      <c r="AAQ150" s="25"/>
      <c r="AAR150" s="25"/>
      <c r="AAS150" s="25"/>
      <c r="AAT150" s="25"/>
      <c r="AAU150" s="25"/>
      <c r="AAV150" s="25"/>
      <c r="AAW150" s="25"/>
      <c r="AAX150" s="25"/>
      <c r="AAY150" s="25"/>
      <c r="AAZ150" s="25"/>
      <c r="ABA150" s="25"/>
      <c r="ABB150" s="25"/>
      <c r="ABC150" s="25"/>
      <c r="ABD150" s="25"/>
      <c r="ABE150" s="25"/>
      <c r="ABF150" s="25"/>
      <c r="ABG150" s="25"/>
      <c r="ABH150" s="25"/>
      <c r="ABI150" s="25"/>
      <c r="ABJ150" s="25"/>
      <c r="ABK150" s="25"/>
      <c r="ABL150" s="25"/>
      <c r="ABM150" s="25"/>
      <c r="ABN150" s="25"/>
      <c r="ABO150" s="25"/>
      <c r="ABP150" s="25"/>
      <c r="ABQ150" s="25"/>
      <c r="ABR150" s="25"/>
      <c r="ABS150" s="25"/>
      <c r="ABT150" s="25"/>
      <c r="ABU150" s="25"/>
      <c r="ABV150" s="25"/>
      <c r="ABW150" s="25"/>
      <c r="ABX150" s="25"/>
      <c r="ABY150" s="25"/>
      <c r="ABZ150" s="25"/>
      <c r="ACA150" s="25"/>
      <c r="ACB150" s="25"/>
      <c r="ACC150" s="25"/>
      <c r="ACD150" s="25"/>
      <c r="ACE150" s="25"/>
      <c r="ACF150" s="25"/>
      <c r="ACG150" s="25"/>
      <c r="ACH150" s="25"/>
      <c r="ACI150" s="25"/>
      <c r="ACJ150" s="25"/>
      <c r="ACK150" s="25"/>
      <c r="ACL150" s="25"/>
      <c r="ACM150" s="25"/>
      <c r="ACN150" s="25"/>
      <c r="ACO150" s="25"/>
      <c r="ACP150" s="25"/>
      <c r="ACQ150" s="25"/>
      <c r="ACR150" s="25"/>
      <c r="ACS150" s="25"/>
      <c r="ACT150" s="25"/>
      <c r="ACU150" s="25"/>
      <c r="ACV150" s="25"/>
      <c r="ACW150" s="25"/>
      <c r="ACX150" s="25"/>
      <c r="ACY150" s="25"/>
      <c r="ACZ150" s="25"/>
      <c r="ADA150" s="25"/>
      <c r="ADB150" s="25"/>
      <c r="ADC150" s="25"/>
      <c r="ADD150" s="25"/>
      <c r="ADE150" s="25"/>
      <c r="ADF150" s="25"/>
      <c r="ADG150" s="25"/>
      <c r="ADH150" s="25"/>
      <c r="ADI150" s="25"/>
      <c r="ADJ150" s="25"/>
      <c r="ADK150" s="25"/>
      <c r="ADL150" s="25"/>
      <c r="ADM150" s="25"/>
      <c r="ADN150" s="25"/>
      <c r="ADO150" s="25"/>
      <c r="ADP150" s="25"/>
      <c r="ADQ150" s="25"/>
      <c r="ADR150" s="25"/>
      <c r="ADS150" s="25"/>
      <c r="ADT150" s="25"/>
      <c r="ADU150" s="25"/>
      <c r="ADV150" s="25"/>
      <c r="ADW150" s="25"/>
      <c r="ADX150" s="25"/>
      <c r="ADY150" s="25"/>
      <c r="ADZ150" s="25"/>
      <c r="AEA150" s="25"/>
      <c r="AEB150" s="25"/>
      <c r="AEC150" s="25"/>
      <c r="AED150" s="25"/>
      <c r="AEE150" s="25"/>
      <c r="AEF150" s="25"/>
      <c r="AEG150" s="49"/>
    </row>
    <row r="151" spans="1:813" s="15" customFormat="1" ht="12.75" customHeight="1" x14ac:dyDescent="0.2">
      <c r="A151" s="75">
        <v>6.2</v>
      </c>
      <c r="B151" s="99" t="s">
        <v>134</v>
      </c>
      <c r="C151" s="293">
        <v>3</v>
      </c>
      <c r="D151" s="71" t="s">
        <v>71</v>
      </c>
      <c r="E151" s="293">
        <v>18029.18</v>
      </c>
      <c r="F151" s="91">
        <f t="shared" si="2"/>
        <v>54087.54</v>
      </c>
      <c r="G151" s="49"/>
      <c r="AY151" s="45"/>
      <c r="AZ151" s="25"/>
      <c r="BA151" s="663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  <c r="TP151" s="25"/>
      <c r="TQ151" s="25"/>
      <c r="TR151" s="25"/>
      <c r="TS151" s="25"/>
      <c r="TT151" s="25"/>
      <c r="TU151" s="25"/>
      <c r="TV151" s="25"/>
      <c r="TW151" s="25"/>
      <c r="TX151" s="25"/>
      <c r="TY151" s="25"/>
      <c r="TZ151" s="25"/>
      <c r="UA151" s="25"/>
      <c r="UB151" s="25"/>
      <c r="UC151" s="25"/>
      <c r="UD151" s="25"/>
      <c r="UE151" s="25"/>
      <c r="UF151" s="25"/>
      <c r="UG151" s="25"/>
      <c r="UH151" s="25"/>
      <c r="UI151" s="25"/>
      <c r="UJ151" s="25"/>
      <c r="UK151" s="25"/>
      <c r="UL151" s="25"/>
      <c r="UM151" s="25"/>
      <c r="UN151" s="25"/>
      <c r="UO151" s="25"/>
      <c r="UP151" s="25"/>
      <c r="UQ151" s="25"/>
      <c r="UR151" s="25"/>
      <c r="US151" s="25"/>
      <c r="UT151" s="25"/>
      <c r="UU151" s="25"/>
      <c r="UV151" s="25"/>
      <c r="UW151" s="25"/>
      <c r="UX151" s="25"/>
      <c r="UY151" s="25"/>
      <c r="UZ151" s="25"/>
      <c r="VA151" s="25"/>
      <c r="VB151" s="25"/>
      <c r="VC151" s="25"/>
      <c r="VD151" s="25"/>
      <c r="VE151" s="25"/>
      <c r="VF151" s="25"/>
      <c r="VG151" s="25"/>
      <c r="VH151" s="25"/>
      <c r="VI151" s="25"/>
      <c r="VJ151" s="25"/>
      <c r="VK151" s="25"/>
      <c r="VL151" s="25"/>
      <c r="VM151" s="25"/>
      <c r="VN151" s="25"/>
      <c r="VO151" s="25"/>
      <c r="VP151" s="25"/>
      <c r="VQ151" s="25"/>
      <c r="VR151" s="25"/>
      <c r="VS151" s="25"/>
      <c r="VT151" s="25"/>
      <c r="VU151" s="25"/>
      <c r="VV151" s="25"/>
      <c r="VW151" s="25"/>
      <c r="VX151" s="25"/>
      <c r="VY151" s="25"/>
      <c r="VZ151" s="25"/>
      <c r="WA151" s="25"/>
      <c r="WB151" s="25"/>
      <c r="WC151" s="25"/>
      <c r="WD151" s="25"/>
      <c r="WE151" s="25"/>
      <c r="WF151" s="25"/>
      <c r="WG151" s="25"/>
      <c r="WH151" s="25"/>
      <c r="WI151" s="25"/>
      <c r="WJ151" s="25"/>
      <c r="WK151" s="25"/>
      <c r="WL151" s="25"/>
      <c r="WM151" s="25"/>
      <c r="WN151" s="25"/>
      <c r="WO151" s="25"/>
      <c r="WP151" s="25"/>
      <c r="WQ151" s="25"/>
      <c r="WR151" s="25"/>
      <c r="WS151" s="25"/>
      <c r="WT151" s="25"/>
      <c r="WU151" s="25"/>
      <c r="WV151" s="25"/>
      <c r="WW151" s="25"/>
      <c r="WX151" s="25"/>
      <c r="WY151" s="25"/>
      <c r="WZ151" s="25"/>
      <c r="XA151" s="25"/>
      <c r="XB151" s="25"/>
      <c r="XC151" s="25"/>
      <c r="XD151" s="25"/>
      <c r="XE151" s="25"/>
      <c r="XF151" s="25"/>
      <c r="XG151" s="25"/>
      <c r="XH151" s="25"/>
      <c r="XI151" s="25"/>
      <c r="XJ151" s="25"/>
      <c r="XK151" s="25"/>
      <c r="XL151" s="25"/>
      <c r="XM151" s="25"/>
      <c r="XN151" s="25"/>
      <c r="XO151" s="25"/>
      <c r="XP151" s="25"/>
      <c r="XQ151" s="25"/>
      <c r="XR151" s="25"/>
      <c r="XS151" s="25"/>
      <c r="XT151" s="25"/>
      <c r="XU151" s="25"/>
      <c r="XV151" s="25"/>
      <c r="XW151" s="25"/>
      <c r="XX151" s="25"/>
      <c r="XY151" s="25"/>
      <c r="XZ151" s="25"/>
      <c r="YA151" s="25"/>
      <c r="YB151" s="25"/>
      <c r="YC151" s="25"/>
      <c r="YD151" s="25"/>
      <c r="YE151" s="25"/>
      <c r="YF151" s="25"/>
      <c r="YG151" s="25"/>
      <c r="YH151" s="25"/>
      <c r="YI151" s="25"/>
      <c r="YJ151" s="25"/>
      <c r="YK151" s="25"/>
      <c r="YL151" s="25"/>
      <c r="YM151" s="25"/>
      <c r="YN151" s="25"/>
      <c r="YO151" s="25"/>
      <c r="YP151" s="25"/>
      <c r="YQ151" s="25"/>
      <c r="YR151" s="25"/>
      <c r="YS151" s="25"/>
      <c r="YT151" s="25"/>
      <c r="YU151" s="25"/>
      <c r="YV151" s="25"/>
      <c r="YW151" s="25"/>
      <c r="YX151" s="25"/>
      <c r="YY151" s="25"/>
      <c r="YZ151" s="25"/>
      <c r="ZA151" s="25"/>
      <c r="ZB151" s="25"/>
      <c r="ZC151" s="25"/>
      <c r="ZD151" s="25"/>
      <c r="ZE151" s="25"/>
      <c r="ZF151" s="25"/>
      <c r="ZG151" s="25"/>
      <c r="ZH151" s="25"/>
      <c r="ZI151" s="25"/>
      <c r="ZJ151" s="25"/>
      <c r="ZK151" s="25"/>
      <c r="ZL151" s="25"/>
      <c r="ZM151" s="25"/>
      <c r="ZN151" s="25"/>
      <c r="ZO151" s="25"/>
      <c r="ZP151" s="25"/>
      <c r="ZQ151" s="25"/>
      <c r="ZR151" s="25"/>
      <c r="ZS151" s="25"/>
      <c r="ZT151" s="25"/>
      <c r="ZU151" s="25"/>
      <c r="ZV151" s="25"/>
      <c r="ZW151" s="25"/>
      <c r="ZX151" s="25"/>
      <c r="ZY151" s="25"/>
      <c r="ZZ151" s="25"/>
      <c r="AAA151" s="25"/>
      <c r="AAB151" s="25"/>
      <c r="AAC151" s="25"/>
      <c r="AAD151" s="25"/>
      <c r="AAE151" s="25"/>
      <c r="AAF151" s="25"/>
      <c r="AAG151" s="25"/>
      <c r="AAH151" s="25"/>
      <c r="AAI151" s="25"/>
      <c r="AAJ151" s="25"/>
      <c r="AAK151" s="25"/>
      <c r="AAL151" s="25"/>
      <c r="AAM151" s="25"/>
      <c r="AAN151" s="25"/>
      <c r="AAO151" s="25"/>
      <c r="AAP151" s="25"/>
      <c r="AAQ151" s="25"/>
      <c r="AAR151" s="25"/>
      <c r="AAS151" s="25"/>
      <c r="AAT151" s="25"/>
      <c r="AAU151" s="25"/>
      <c r="AAV151" s="25"/>
      <c r="AAW151" s="25"/>
      <c r="AAX151" s="25"/>
      <c r="AAY151" s="25"/>
      <c r="AAZ151" s="25"/>
      <c r="ABA151" s="25"/>
      <c r="ABB151" s="25"/>
      <c r="ABC151" s="25"/>
      <c r="ABD151" s="25"/>
      <c r="ABE151" s="25"/>
      <c r="ABF151" s="25"/>
      <c r="ABG151" s="25"/>
      <c r="ABH151" s="25"/>
      <c r="ABI151" s="25"/>
      <c r="ABJ151" s="25"/>
      <c r="ABK151" s="25"/>
      <c r="ABL151" s="25"/>
      <c r="ABM151" s="25"/>
      <c r="ABN151" s="25"/>
      <c r="ABO151" s="25"/>
      <c r="ABP151" s="25"/>
      <c r="ABQ151" s="25"/>
      <c r="ABR151" s="25"/>
      <c r="ABS151" s="25"/>
      <c r="ABT151" s="25"/>
      <c r="ABU151" s="25"/>
      <c r="ABV151" s="25"/>
      <c r="ABW151" s="25"/>
      <c r="ABX151" s="25"/>
      <c r="ABY151" s="25"/>
      <c r="ABZ151" s="25"/>
      <c r="ACA151" s="25"/>
      <c r="ACB151" s="25"/>
      <c r="ACC151" s="25"/>
      <c r="ACD151" s="25"/>
      <c r="ACE151" s="25"/>
      <c r="ACF151" s="25"/>
      <c r="ACG151" s="25"/>
      <c r="ACH151" s="25"/>
      <c r="ACI151" s="25"/>
      <c r="ACJ151" s="25"/>
      <c r="ACK151" s="25"/>
      <c r="ACL151" s="25"/>
      <c r="ACM151" s="25"/>
      <c r="ACN151" s="25"/>
      <c r="ACO151" s="25"/>
      <c r="ACP151" s="25"/>
      <c r="ACQ151" s="25"/>
      <c r="ACR151" s="25"/>
      <c r="ACS151" s="25"/>
      <c r="ACT151" s="25"/>
      <c r="ACU151" s="25"/>
      <c r="ACV151" s="25"/>
      <c r="ACW151" s="25"/>
      <c r="ACX151" s="25"/>
      <c r="ACY151" s="25"/>
      <c r="ACZ151" s="25"/>
      <c r="ADA151" s="25"/>
      <c r="ADB151" s="25"/>
      <c r="ADC151" s="25"/>
      <c r="ADD151" s="25"/>
      <c r="ADE151" s="25"/>
      <c r="ADF151" s="25"/>
      <c r="ADG151" s="25"/>
      <c r="ADH151" s="25"/>
      <c r="ADI151" s="25"/>
      <c r="ADJ151" s="25"/>
      <c r="ADK151" s="25"/>
      <c r="ADL151" s="25"/>
      <c r="ADM151" s="25"/>
      <c r="ADN151" s="25"/>
      <c r="ADO151" s="25"/>
      <c r="ADP151" s="25"/>
      <c r="ADQ151" s="25"/>
      <c r="ADR151" s="25"/>
      <c r="ADS151" s="25"/>
      <c r="ADT151" s="25"/>
      <c r="ADU151" s="25"/>
      <c r="ADV151" s="25"/>
      <c r="ADW151" s="25"/>
      <c r="ADX151" s="25"/>
      <c r="ADY151" s="25"/>
      <c r="ADZ151" s="25"/>
      <c r="AEA151" s="25"/>
      <c r="AEB151" s="25"/>
      <c r="AEC151" s="25"/>
      <c r="AED151" s="25"/>
      <c r="AEE151" s="25"/>
      <c r="AEF151" s="25"/>
      <c r="AEG151" s="49"/>
    </row>
    <row r="152" spans="1:813" s="15" customFormat="1" ht="12.75" customHeight="1" x14ac:dyDescent="0.2">
      <c r="A152" s="75">
        <f>A151+0.1</f>
        <v>6.3</v>
      </c>
      <c r="B152" s="99" t="s">
        <v>135</v>
      </c>
      <c r="C152" s="293">
        <v>1</v>
      </c>
      <c r="D152" s="71" t="s">
        <v>71</v>
      </c>
      <c r="E152" s="293">
        <v>2327.5</v>
      </c>
      <c r="F152" s="91">
        <f t="shared" si="2"/>
        <v>2327.5</v>
      </c>
      <c r="G152" s="49"/>
      <c r="AY152" s="45"/>
      <c r="AZ152" s="25"/>
      <c r="BA152" s="663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  <c r="TP152" s="25"/>
      <c r="TQ152" s="25"/>
      <c r="TR152" s="25"/>
      <c r="TS152" s="25"/>
      <c r="TT152" s="25"/>
      <c r="TU152" s="25"/>
      <c r="TV152" s="25"/>
      <c r="TW152" s="25"/>
      <c r="TX152" s="25"/>
      <c r="TY152" s="25"/>
      <c r="TZ152" s="25"/>
      <c r="UA152" s="25"/>
      <c r="UB152" s="25"/>
      <c r="UC152" s="25"/>
      <c r="UD152" s="25"/>
      <c r="UE152" s="25"/>
      <c r="UF152" s="25"/>
      <c r="UG152" s="25"/>
      <c r="UH152" s="25"/>
      <c r="UI152" s="25"/>
      <c r="UJ152" s="25"/>
      <c r="UK152" s="25"/>
      <c r="UL152" s="25"/>
      <c r="UM152" s="25"/>
      <c r="UN152" s="25"/>
      <c r="UO152" s="25"/>
      <c r="UP152" s="25"/>
      <c r="UQ152" s="25"/>
      <c r="UR152" s="25"/>
      <c r="US152" s="25"/>
      <c r="UT152" s="25"/>
      <c r="UU152" s="25"/>
      <c r="UV152" s="25"/>
      <c r="UW152" s="25"/>
      <c r="UX152" s="25"/>
      <c r="UY152" s="25"/>
      <c r="UZ152" s="25"/>
      <c r="VA152" s="25"/>
      <c r="VB152" s="25"/>
      <c r="VC152" s="25"/>
      <c r="VD152" s="25"/>
      <c r="VE152" s="25"/>
      <c r="VF152" s="25"/>
      <c r="VG152" s="25"/>
      <c r="VH152" s="25"/>
      <c r="VI152" s="25"/>
      <c r="VJ152" s="25"/>
      <c r="VK152" s="25"/>
      <c r="VL152" s="25"/>
      <c r="VM152" s="25"/>
      <c r="VN152" s="25"/>
      <c r="VO152" s="25"/>
      <c r="VP152" s="25"/>
      <c r="VQ152" s="25"/>
      <c r="VR152" s="25"/>
      <c r="VS152" s="25"/>
      <c r="VT152" s="25"/>
      <c r="VU152" s="25"/>
      <c r="VV152" s="25"/>
      <c r="VW152" s="25"/>
      <c r="VX152" s="25"/>
      <c r="VY152" s="25"/>
      <c r="VZ152" s="25"/>
      <c r="WA152" s="25"/>
      <c r="WB152" s="25"/>
      <c r="WC152" s="25"/>
      <c r="WD152" s="25"/>
      <c r="WE152" s="25"/>
      <c r="WF152" s="25"/>
      <c r="WG152" s="25"/>
      <c r="WH152" s="25"/>
      <c r="WI152" s="25"/>
      <c r="WJ152" s="25"/>
      <c r="WK152" s="25"/>
      <c r="WL152" s="25"/>
      <c r="WM152" s="25"/>
      <c r="WN152" s="25"/>
      <c r="WO152" s="25"/>
      <c r="WP152" s="25"/>
      <c r="WQ152" s="25"/>
      <c r="WR152" s="25"/>
      <c r="WS152" s="25"/>
      <c r="WT152" s="25"/>
      <c r="WU152" s="25"/>
      <c r="WV152" s="25"/>
      <c r="WW152" s="25"/>
      <c r="WX152" s="25"/>
      <c r="WY152" s="25"/>
      <c r="WZ152" s="25"/>
      <c r="XA152" s="25"/>
      <c r="XB152" s="25"/>
      <c r="XC152" s="25"/>
      <c r="XD152" s="25"/>
      <c r="XE152" s="25"/>
      <c r="XF152" s="25"/>
      <c r="XG152" s="25"/>
      <c r="XH152" s="25"/>
      <c r="XI152" s="25"/>
      <c r="XJ152" s="25"/>
      <c r="XK152" s="25"/>
      <c r="XL152" s="25"/>
      <c r="XM152" s="25"/>
      <c r="XN152" s="25"/>
      <c r="XO152" s="25"/>
      <c r="XP152" s="25"/>
      <c r="XQ152" s="25"/>
      <c r="XR152" s="25"/>
      <c r="XS152" s="25"/>
      <c r="XT152" s="25"/>
      <c r="XU152" s="25"/>
      <c r="XV152" s="25"/>
      <c r="XW152" s="25"/>
      <c r="XX152" s="25"/>
      <c r="XY152" s="25"/>
      <c r="XZ152" s="25"/>
      <c r="YA152" s="25"/>
      <c r="YB152" s="25"/>
      <c r="YC152" s="25"/>
      <c r="YD152" s="25"/>
      <c r="YE152" s="25"/>
      <c r="YF152" s="25"/>
      <c r="YG152" s="25"/>
      <c r="YH152" s="25"/>
      <c r="YI152" s="25"/>
      <c r="YJ152" s="25"/>
      <c r="YK152" s="25"/>
      <c r="YL152" s="25"/>
      <c r="YM152" s="25"/>
      <c r="YN152" s="25"/>
      <c r="YO152" s="25"/>
      <c r="YP152" s="25"/>
      <c r="YQ152" s="25"/>
      <c r="YR152" s="25"/>
      <c r="YS152" s="25"/>
      <c r="YT152" s="25"/>
      <c r="YU152" s="25"/>
      <c r="YV152" s="25"/>
      <c r="YW152" s="25"/>
      <c r="YX152" s="25"/>
      <c r="YY152" s="25"/>
      <c r="YZ152" s="25"/>
      <c r="ZA152" s="25"/>
      <c r="ZB152" s="25"/>
      <c r="ZC152" s="25"/>
      <c r="ZD152" s="25"/>
      <c r="ZE152" s="25"/>
      <c r="ZF152" s="25"/>
      <c r="ZG152" s="25"/>
      <c r="ZH152" s="25"/>
      <c r="ZI152" s="25"/>
      <c r="ZJ152" s="25"/>
      <c r="ZK152" s="25"/>
      <c r="ZL152" s="25"/>
      <c r="ZM152" s="25"/>
      <c r="ZN152" s="25"/>
      <c r="ZO152" s="25"/>
      <c r="ZP152" s="25"/>
      <c r="ZQ152" s="25"/>
      <c r="ZR152" s="25"/>
      <c r="ZS152" s="25"/>
      <c r="ZT152" s="25"/>
      <c r="ZU152" s="25"/>
      <c r="ZV152" s="25"/>
      <c r="ZW152" s="25"/>
      <c r="ZX152" s="25"/>
      <c r="ZY152" s="25"/>
      <c r="ZZ152" s="25"/>
      <c r="AAA152" s="25"/>
      <c r="AAB152" s="25"/>
      <c r="AAC152" s="25"/>
      <c r="AAD152" s="25"/>
      <c r="AAE152" s="25"/>
      <c r="AAF152" s="25"/>
      <c r="AAG152" s="25"/>
      <c r="AAH152" s="25"/>
      <c r="AAI152" s="25"/>
      <c r="AAJ152" s="25"/>
      <c r="AAK152" s="25"/>
      <c r="AAL152" s="25"/>
      <c r="AAM152" s="25"/>
      <c r="AAN152" s="25"/>
      <c r="AAO152" s="25"/>
      <c r="AAP152" s="25"/>
      <c r="AAQ152" s="25"/>
      <c r="AAR152" s="25"/>
      <c r="AAS152" s="25"/>
      <c r="AAT152" s="25"/>
      <c r="AAU152" s="25"/>
      <c r="AAV152" s="25"/>
      <c r="AAW152" s="25"/>
      <c r="AAX152" s="25"/>
      <c r="AAY152" s="25"/>
      <c r="AAZ152" s="25"/>
      <c r="ABA152" s="25"/>
      <c r="ABB152" s="25"/>
      <c r="ABC152" s="25"/>
      <c r="ABD152" s="25"/>
      <c r="ABE152" s="25"/>
      <c r="ABF152" s="25"/>
      <c r="ABG152" s="25"/>
      <c r="ABH152" s="25"/>
      <c r="ABI152" s="25"/>
      <c r="ABJ152" s="25"/>
      <c r="ABK152" s="25"/>
      <c r="ABL152" s="25"/>
      <c r="ABM152" s="25"/>
      <c r="ABN152" s="25"/>
      <c r="ABO152" s="25"/>
      <c r="ABP152" s="25"/>
      <c r="ABQ152" s="25"/>
      <c r="ABR152" s="25"/>
      <c r="ABS152" s="25"/>
      <c r="ABT152" s="25"/>
      <c r="ABU152" s="25"/>
      <c r="ABV152" s="25"/>
      <c r="ABW152" s="25"/>
      <c r="ABX152" s="25"/>
      <c r="ABY152" s="25"/>
      <c r="ABZ152" s="25"/>
      <c r="ACA152" s="25"/>
      <c r="ACB152" s="25"/>
      <c r="ACC152" s="25"/>
      <c r="ACD152" s="25"/>
      <c r="ACE152" s="25"/>
      <c r="ACF152" s="25"/>
      <c r="ACG152" s="25"/>
      <c r="ACH152" s="25"/>
      <c r="ACI152" s="25"/>
      <c r="ACJ152" s="25"/>
      <c r="ACK152" s="25"/>
      <c r="ACL152" s="25"/>
      <c r="ACM152" s="25"/>
      <c r="ACN152" s="25"/>
      <c r="ACO152" s="25"/>
      <c r="ACP152" s="25"/>
      <c r="ACQ152" s="25"/>
      <c r="ACR152" s="25"/>
      <c r="ACS152" s="25"/>
      <c r="ACT152" s="25"/>
      <c r="ACU152" s="25"/>
      <c r="ACV152" s="25"/>
      <c r="ACW152" s="25"/>
      <c r="ACX152" s="25"/>
      <c r="ACY152" s="25"/>
      <c r="ACZ152" s="25"/>
      <c r="ADA152" s="25"/>
      <c r="ADB152" s="25"/>
      <c r="ADC152" s="25"/>
      <c r="ADD152" s="25"/>
      <c r="ADE152" s="25"/>
      <c r="ADF152" s="25"/>
      <c r="ADG152" s="25"/>
      <c r="ADH152" s="25"/>
      <c r="ADI152" s="25"/>
      <c r="ADJ152" s="25"/>
      <c r="ADK152" s="25"/>
      <c r="ADL152" s="25"/>
      <c r="ADM152" s="25"/>
      <c r="ADN152" s="25"/>
      <c r="ADO152" s="25"/>
      <c r="ADP152" s="25"/>
      <c r="ADQ152" s="25"/>
      <c r="ADR152" s="25"/>
      <c r="ADS152" s="25"/>
      <c r="ADT152" s="25"/>
      <c r="ADU152" s="25"/>
      <c r="ADV152" s="25"/>
      <c r="ADW152" s="25"/>
      <c r="ADX152" s="25"/>
      <c r="ADY152" s="25"/>
      <c r="ADZ152" s="25"/>
      <c r="AEA152" s="25"/>
      <c r="AEB152" s="25"/>
      <c r="AEC152" s="25"/>
      <c r="AED152" s="25"/>
      <c r="AEE152" s="25"/>
      <c r="AEF152" s="25"/>
      <c r="AEG152" s="49"/>
    </row>
    <row r="153" spans="1:813" s="15" customFormat="1" ht="12.75" customHeight="1" x14ac:dyDescent="0.2">
      <c r="A153" s="75">
        <f>A152+0.1</f>
        <v>6.3999999999999995</v>
      </c>
      <c r="B153" s="303" t="s">
        <v>136</v>
      </c>
      <c r="C153" s="293">
        <v>3</v>
      </c>
      <c r="D153" s="308" t="s">
        <v>71</v>
      </c>
      <c r="E153" s="293">
        <v>12251.3</v>
      </c>
      <c r="F153" s="91">
        <f t="shared" si="2"/>
        <v>36753.9</v>
      </c>
      <c r="G153" s="49"/>
      <c r="AY153" s="45"/>
      <c r="AZ153" s="25"/>
      <c r="BA153" s="663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  <c r="TP153" s="25"/>
      <c r="TQ153" s="25"/>
      <c r="TR153" s="25"/>
      <c r="TS153" s="25"/>
      <c r="TT153" s="25"/>
      <c r="TU153" s="25"/>
      <c r="TV153" s="25"/>
      <c r="TW153" s="25"/>
      <c r="TX153" s="25"/>
      <c r="TY153" s="25"/>
      <c r="TZ153" s="25"/>
      <c r="UA153" s="25"/>
      <c r="UB153" s="25"/>
      <c r="UC153" s="25"/>
      <c r="UD153" s="25"/>
      <c r="UE153" s="25"/>
      <c r="UF153" s="25"/>
      <c r="UG153" s="25"/>
      <c r="UH153" s="25"/>
      <c r="UI153" s="25"/>
      <c r="UJ153" s="25"/>
      <c r="UK153" s="25"/>
      <c r="UL153" s="25"/>
      <c r="UM153" s="25"/>
      <c r="UN153" s="25"/>
      <c r="UO153" s="25"/>
      <c r="UP153" s="25"/>
      <c r="UQ153" s="25"/>
      <c r="UR153" s="25"/>
      <c r="US153" s="25"/>
      <c r="UT153" s="25"/>
      <c r="UU153" s="25"/>
      <c r="UV153" s="25"/>
      <c r="UW153" s="25"/>
      <c r="UX153" s="25"/>
      <c r="UY153" s="25"/>
      <c r="UZ153" s="25"/>
      <c r="VA153" s="25"/>
      <c r="VB153" s="25"/>
      <c r="VC153" s="25"/>
      <c r="VD153" s="25"/>
      <c r="VE153" s="25"/>
      <c r="VF153" s="25"/>
      <c r="VG153" s="25"/>
      <c r="VH153" s="25"/>
      <c r="VI153" s="25"/>
      <c r="VJ153" s="25"/>
      <c r="VK153" s="25"/>
      <c r="VL153" s="25"/>
      <c r="VM153" s="25"/>
      <c r="VN153" s="25"/>
      <c r="VO153" s="25"/>
      <c r="VP153" s="25"/>
      <c r="VQ153" s="25"/>
      <c r="VR153" s="25"/>
      <c r="VS153" s="25"/>
      <c r="VT153" s="25"/>
      <c r="VU153" s="25"/>
      <c r="VV153" s="25"/>
      <c r="VW153" s="25"/>
      <c r="VX153" s="25"/>
      <c r="VY153" s="25"/>
      <c r="VZ153" s="25"/>
      <c r="WA153" s="25"/>
      <c r="WB153" s="25"/>
      <c r="WC153" s="25"/>
      <c r="WD153" s="25"/>
      <c r="WE153" s="25"/>
      <c r="WF153" s="25"/>
      <c r="WG153" s="25"/>
      <c r="WH153" s="25"/>
      <c r="WI153" s="25"/>
      <c r="WJ153" s="25"/>
      <c r="WK153" s="25"/>
      <c r="WL153" s="25"/>
      <c r="WM153" s="25"/>
      <c r="WN153" s="25"/>
      <c r="WO153" s="25"/>
      <c r="WP153" s="25"/>
      <c r="WQ153" s="25"/>
      <c r="WR153" s="25"/>
      <c r="WS153" s="25"/>
      <c r="WT153" s="25"/>
      <c r="WU153" s="25"/>
      <c r="WV153" s="25"/>
      <c r="WW153" s="25"/>
      <c r="WX153" s="25"/>
      <c r="WY153" s="25"/>
      <c r="WZ153" s="25"/>
      <c r="XA153" s="25"/>
      <c r="XB153" s="25"/>
      <c r="XC153" s="25"/>
      <c r="XD153" s="25"/>
      <c r="XE153" s="25"/>
      <c r="XF153" s="25"/>
      <c r="XG153" s="25"/>
      <c r="XH153" s="25"/>
      <c r="XI153" s="25"/>
      <c r="XJ153" s="25"/>
      <c r="XK153" s="25"/>
      <c r="XL153" s="25"/>
      <c r="XM153" s="25"/>
      <c r="XN153" s="25"/>
      <c r="XO153" s="25"/>
      <c r="XP153" s="25"/>
      <c r="XQ153" s="25"/>
      <c r="XR153" s="25"/>
      <c r="XS153" s="25"/>
      <c r="XT153" s="25"/>
      <c r="XU153" s="25"/>
      <c r="XV153" s="25"/>
      <c r="XW153" s="25"/>
      <c r="XX153" s="25"/>
      <c r="XY153" s="25"/>
      <c r="XZ153" s="25"/>
      <c r="YA153" s="25"/>
      <c r="YB153" s="25"/>
      <c r="YC153" s="25"/>
      <c r="YD153" s="25"/>
      <c r="YE153" s="25"/>
      <c r="YF153" s="25"/>
      <c r="YG153" s="25"/>
      <c r="YH153" s="25"/>
      <c r="YI153" s="25"/>
      <c r="YJ153" s="25"/>
      <c r="YK153" s="25"/>
      <c r="YL153" s="25"/>
      <c r="YM153" s="25"/>
      <c r="YN153" s="25"/>
      <c r="YO153" s="25"/>
      <c r="YP153" s="25"/>
      <c r="YQ153" s="25"/>
      <c r="YR153" s="25"/>
      <c r="YS153" s="25"/>
      <c r="YT153" s="25"/>
      <c r="YU153" s="25"/>
      <c r="YV153" s="25"/>
      <c r="YW153" s="25"/>
      <c r="YX153" s="25"/>
      <c r="YY153" s="25"/>
      <c r="YZ153" s="25"/>
      <c r="ZA153" s="25"/>
      <c r="ZB153" s="25"/>
      <c r="ZC153" s="25"/>
      <c r="ZD153" s="25"/>
      <c r="ZE153" s="25"/>
      <c r="ZF153" s="25"/>
      <c r="ZG153" s="25"/>
      <c r="ZH153" s="25"/>
      <c r="ZI153" s="25"/>
      <c r="ZJ153" s="25"/>
      <c r="ZK153" s="25"/>
      <c r="ZL153" s="25"/>
      <c r="ZM153" s="25"/>
      <c r="ZN153" s="25"/>
      <c r="ZO153" s="25"/>
      <c r="ZP153" s="25"/>
      <c r="ZQ153" s="25"/>
      <c r="ZR153" s="25"/>
      <c r="ZS153" s="25"/>
      <c r="ZT153" s="25"/>
      <c r="ZU153" s="25"/>
      <c r="ZV153" s="25"/>
      <c r="ZW153" s="25"/>
      <c r="ZX153" s="25"/>
      <c r="ZY153" s="25"/>
      <c r="ZZ153" s="25"/>
      <c r="AAA153" s="25"/>
      <c r="AAB153" s="25"/>
      <c r="AAC153" s="25"/>
      <c r="AAD153" s="25"/>
      <c r="AAE153" s="25"/>
      <c r="AAF153" s="25"/>
      <c r="AAG153" s="25"/>
      <c r="AAH153" s="25"/>
      <c r="AAI153" s="25"/>
      <c r="AAJ153" s="25"/>
      <c r="AAK153" s="25"/>
      <c r="AAL153" s="25"/>
      <c r="AAM153" s="25"/>
      <c r="AAN153" s="25"/>
      <c r="AAO153" s="25"/>
      <c r="AAP153" s="25"/>
      <c r="AAQ153" s="25"/>
      <c r="AAR153" s="25"/>
      <c r="AAS153" s="25"/>
      <c r="AAT153" s="25"/>
      <c r="AAU153" s="25"/>
      <c r="AAV153" s="25"/>
      <c r="AAW153" s="25"/>
      <c r="AAX153" s="25"/>
      <c r="AAY153" s="25"/>
      <c r="AAZ153" s="25"/>
      <c r="ABA153" s="25"/>
      <c r="ABB153" s="25"/>
      <c r="ABC153" s="25"/>
      <c r="ABD153" s="25"/>
      <c r="ABE153" s="25"/>
      <c r="ABF153" s="25"/>
      <c r="ABG153" s="25"/>
      <c r="ABH153" s="25"/>
      <c r="ABI153" s="25"/>
      <c r="ABJ153" s="25"/>
      <c r="ABK153" s="25"/>
      <c r="ABL153" s="25"/>
      <c r="ABM153" s="25"/>
      <c r="ABN153" s="25"/>
      <c r="ABO153" s="25"/>
      <c r="ABP153" s="25"/>
      <c r="ABQ153" s="25"/>
      <c r="ABR153" s="25"/>
      <c r="ABS153" s="25"/>
      <c r="ABT153" s="25"/>
      <c r="ABU153" s="25"/>
      <c r="ABV153" s="25"/>
      <c r="ABW153" s="25"/>
      <c r="ABX153" s="25"/>
      <c r="ABY153" s="25"/>
      <c r="ABZ153" s="25"/>
      <c r="ACA153" s="25"/>
      <c r="ACB153" s="25"/>
      <c r="ACC153" s="25"/>
      <c r="ACD153" s="25"/>
      <c r="ACE153" s="25"/>
      <c r="ACF153" s="25"/>
      <c r="ACG153" s="25"/>
      <c r="ACH153" s="25"/>
      <c r="ACI153" s="25"/>
      <c r="ACJ153" s="25"/>
      <c r="ACK153" s="25"/>
      <c r="ACL153" s="25"/>
      <c r="ACM153" s="25"/>
      <c r="ACN153" s="25"/>
      <c r="ACO153" s="25"/>
      <c r="ACP153" s="25"/>
      <c r="ACQ153" s="25"/>
      <c r="ACR153" s="25"/>
      <c r="ACS153" s="25"/>
      <c r="ACT153" s="25"/>
      <c r="ACU153" s="25"/>
      <c r="ACV153" s="25"/>
      <c r="ACW153" s="25"/>
      <c r="ACX153" s="25"/>
      <c r="ACY153" s="25"/>
      <c r="ACZ153" s="25"/>
      <c r="ADA153" s="25"/>
      <c r="ADB153" s="25"/>
      <c r="ADC153" s="25"/>
      <c r="ADD153" s="25"/>
      <c r="ADE153" s="25"/>
      <c r="ADF153" s="25"/>
      <c r="ADG153" s="25"/>
      <c r="ADH153" s="25"/>
      <c r="ADI153" s="25"/>
      <c r="ADJ153" s="25"/>
      <c r="ADK153" s="25"/>
      <c r="ADL153" s="25"/>
      <c r="ADM153" s="25"/>
      <c r="ADN153" s="25"/>
      <c r="ADO153" s="25"/>
      <c r="ADP153" s="25"/>
      <c r="ADQ153" s="25"/>
      <c r="ADR153" s="25"/>
      <c r="ADS153" s="25"/>
      <c r="ADT153" s="25"/>
      <c r="ADU153" s="25"/>
      <c r="ADV153" s="25"/>
      <c r="ADW153" s="25"/>
      <c r="ADX153" s="25"/>
      <c r="ADY153" s="25"/>
      <c r="ADZ153" s="25"/>
      <c r="AEA153" s="25"/>
      <c r="AEB153" s="25"/>
      <c r="AEC153" s="25"/>
      <c r="AED153" s="25"/>
      <c r="AEE153" s="25"/>
      <c r="AEF153" s="25"/>
      <c r="AEG153" s="49"/>
    </row>
    <row r="154" spans="1:813" s="15" customFormat="1" ht="12.75" customHeight="1" x14ac:dyDescent="0.2">
      <c r="A154" s="75"/>
      <c r="B154" s="303"/>
      <c r="C154" s="293"/>
      <c r="D154" s="308"/>
      <c r="E154" s="293"/>
      <c r="F154" s="91"/>
      <c r="G154" s="49"/>
      <c r="AY154" s="45"/>
      <c r="AZ154" s="25"/>
      <c r="BA154" s="663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  <c r="TP154" s="25"/>
      <c r="TQ154" s="25"/>
      <c r="TR154" s="25"/>
      <c r="TS154" s="25"/>
      <c r="TT154" s="25"/>
      <c r="TU154" s="25"/>
      <c r="TV154" s="25"/>
      <c r="TW154" s="25"/>
      <c r="TX154" s="25"/>
      <c r="TY154" s="25"/>
      <c r="TZ154" s="25"/>
      <c r="UA154" s="25"/>
      <c r="UB154" s="25"/>
      <c r="UC154" s="25"/>
      <c r="UD154" s="25"/>
      <c r="UE154" s="25"/>
      <c r="UF154" s="25"/>
      <c r="UG154" s="25"/>
      <c r="UH154" s="25"/>
      <c r="UI154" s="25"/>
      <c r="UJ154" s="25"/>
      <c r="UK154" s="25"/>
      <c r="UL154" s="25"/>
      <c r="UM154" s="25"/>
      <c r="UN154" s="25"/>
      <c r="UO154" s="25"/>
      <c r="UP154" s="25"/>
      <c r="UQ154" s="25"/>
      <c r="UR154" s="25"/>
      <c r="US154" s="25"/>
      <c r="UT154" s="25"/>
      <c r="UU154" s="25"/>
      <c r="UV154" s="25"/>
      <c r="UW154" s="25"/>
      <c r="UX154" s="25"/>
      <c r="UY154" s="25"/>
      <c r="UZ154" s="25"/>
      <c r="VA154" s="25"/>
      <c r="VB154" s="25"/>
      <c r="VC154" s="25"/>
      <c r="VD154" s="25"/>
      <c r="VE154" s="25"/>
      <c r="VF154" s="25"/>
      <c r="VG154" s="25"/>
      <c r="VH154" s="25"/>
      <c r="VI154" s="25"/>
      <c r="VJ154" s="25"/>
      <c r="VK154" s="25"/>
      <c r="VL154" s="25"/>
      <c r="VM154" s="25"/>
      <c r="VN154" s="25"/>
      <c r="VO154" s="25"/>
      <c r="VP154" s="25"/>
      <c r="VQ154" s="25"/>
      <c r="VR154" s="25"/>
      <c r="VS154" s="25"/>
      <c r="VT154" s="25"/>
      <c r="VU154" s="25"/>
      <c r="VV154" s="25"/>
      <c r="VW154" s="25"/>
      <c r="VX154" s="25"/>
      <c r="VY154" s="25"/>
      <c r="VZ154" s="25"/>
      <c r="WA154" s="25"/>
      <c r="WB154" s="25"/>
      <c r="WC154" s="25"/>
      <c r="WD154" s="25"/>
      <c r="WE154" s="25"/>
      <c r="WF154" s="25"/>
      <c r="WG154" s="25"/>
      <c r="WH154" s="25"/>
      <c r="WI154" s="25"/>
      <c r="WJ154" s="25"/>
      <c r="WK154" s="25"/>
      <c r="WL154" s="25"/>
      <c r="WM154" s="25"/>
      <c r="WN154" s="25"/>
      <c r="WO154" s="25"/>
      <c r="WP154" s="25"/>
      <c r="WQ154" s="25"/>
      <c r="WR154" s="25"/>
      <c r="WS154" s="25"/>
      <c r="WT154" s="25"/>
      <c r="WU154" s="25"/>
      <c r="WV154" s="25"/>
      <c r="WW154" s="25"/>
      <c r="WX154" s="25"/>
      <c r="WY154" s="25"/>
      <c r="WZ154" s="25"/>
      <c r="XA154" s="25"/>
      <c r="XB154" s="25"/>
      <c r="XC154" s="25"/>
      <c r="XD154" s="25"/>
      <c r="XE154" s="25"/>
      <c r="XF154" s="25"/>
      <c r="XG154" s="25"/>
      <c r="XH154" s="25"/>
      <c r="XI154" s="25"/>
      <c r="XJ154" s="25"/>
      <c r="XK154" s="25"/>
      <c r="XL154" s="25"/>
      <c r="XM154" s="25"/>
      <c r="XN154" s="25"/>
      <c r="XO154" s="25"/>
      <c r="XP154" s="25"/>
      <c r="XQ154" s="25"/>
      <c r="XR154" s="25"/>
      <c r="XS154" s="25"/>
      <c r="XT154" s="25"/>
      <c r="XU154" s="25"/>
      <c r="XV154" s="25"/>
      <c r="XW154" s="25"/>
      <c r="XX154" s="25"/>
      <c r="XY154" s="25"/>
      <c r="XZ154" s="25"/>
      <c r="YA154" s="25"/>
      <c r="YB154" s="25"/>
      <c r="YC154" s="25"/>
      <c r="YD154" s="25"/>
      <c r="YE154" s="25"/>
      <c r="YF154" s="25"/>
      <c r="YG154" s="25"/>
      <c r="YH154" s="25"/>
      <c r="YI154" s="25"/>
      <c r="YJ154" s="25"/>
      <c r="YK154" s="25"/>
      <c r="YL154" s="25"/>
      <c r="YM154" s="25"/>
      <c r="YN154" s="25"/>
      <c r="YO154" s="25"/>
      <c r="YP154" s="25"/>
      <c r="YQ154" s="25"/>
      <c r="YR154" s="25"/>
      <c r="YS154" s="25"/>
      <c r="YT154" s="25"/>
      <c r="YU154" s="25"/>
      <c r="YV154" s="25"/>
      <c r="YW154" s="25"/>
      <c r="YX154" s="25"/>
      <c r="YY154" s="25"/>
      <c r="YZ154" s="25"/>
      <c r="ZA154" s="25"/>
      <c r="ZB154" s="25"/>
      <c r="ZC154" s="25"/>
      <c r="ZD154" s="25"/>
      <c r="ZE154" s="25"/>
      <c r="ZF154" s="25"/>
      <c r="ZG154" s="25"/>
      <c r="ZH154" s="25"/>
      <c r="ZI154" s="25"/>
      <c r="ZJ154" s="25"/>
      <c r="ZK154" s="25"/>
      <c r="ZL154" s="25"/>
      <c r="ZM154" s="25"/>
      <c r="ZN154" s="25"/>
      <c r="ZO154" s="25"/>
      <c r="ZP154" s="25"/>
      <c r="ZQ154" s="25"/>
      <c r="ZR154" s="25"/>
      <c r="ZS154" s="25"/>
      <c r="ZT154" s="25"/>
      <c r="ZU154" s="25"/>
      <c r="ZV154" s="25"/>
      <c r="ZW154" s="25"/>
      <c r="ZX154" s="25"/>
      <c r="ZY154" s="25"/>
      <c r="ZZ154" s="25"/>
      <c r="AAA154" s="25"/>
      <c r="AAB154" s="25"/>
      <c r="AAC154" s="25"/>
      <c r="AAD154" s="25"/>
      <c r="AAE154" s="25"/>
      <c r="AAF154" s="25"/>
      <c r="AAG154" s="25"/>
      <c r="AAH154" s="25"/>
      <c r="AAI154" s="25"/>
      <c r="AAJ154" s="25"/>
      <c r="AAK154" s="25"/>
      <c r="AAL154" s="25"/>
      <c r="AAM154" s="25"/>
      <c r="AAN154" s="25"/>
      <c r="AAO154" s="25"/>
      <c r="AAP154" s="25"/>
      <c r="AAQ154" s="25"/>
      <c r="AAR154" s="25"/>
      <c r="AAS154" s="25"/>
      <c r="AAT154" s="25"/>
      <c r="AAU154" s="25"/>
      <c r="AAV154" s="25"/>
      <c r="AAW154" s="25"/>
      <c r="AAX154" s="25"/>
      <c r="AAY154" s="25"/>
      <c r="AAZ154" s="25"/>
      <c r="ABA154" s="25"/>
      <c r="ABB154" s="25"/>
      <c r="ABC154" s="25"/>
      <c r="ABD154" s="25"/>
      <c r="ABE154" s="25"/>
      <c r="ABF154" s="25"/>
      <c r="ABG154" s="25"/>
      <c r="ABH154" s="25"/>
      <c r="ABI154" s="25"/>
      <c r="ABJ154" s="25"/>
      <c r="ABK154" s="25"/>
      <c r="ABL154" s="25"/>
      <c r="ABM154" s="25"/>
      <c r="ABN154" s="25"/>
      <c r="ABO154" s="25"/>
      <c r="ABP154" s="25"/>
      <c r="ABQ154" s="25"/>
      <c r="ABR154" s="25"/>
      <c r="ABS154" s="25"/>
      <c r="ABT154" s="25"/>
      <c r="ABU154" s="25"/>
      <c r="ABV154" s="25"/>
      <c r="ABW154" s="25"/>
      <c r="ABX154" s="25"/>
      <c r="ABY154" s="25"/>
      <c r="ABZ154" s="25"/>
      <c r="ACA154" s="25"/>
      <c r="ACB154" s="25"/>
      <c r="ACC154" s="25"/>
      <c r="ACD154" s="25"/>
      <c r="ACE154" s="25"/>
      <c r="ACF154" s="25"/>
      <c r="ACG154" s="25"/>
      <c r="ACH154" s="25"/>
      <c r="ACI154" s="25"/>
      <c r="ACJ154" s="25"/>
      <c r="ACK154" s="25"/>
      <c r="ACL154" s="25"/>
      <c r="ACM154" s="25"/>
      <c r="ACN154" s="25"/>
      <c r="ACO154" s="25"/>
      <c r="ACP154" s="25"/>
      <c r="ACQ154" s="25"/>
      <c r="ACR154" s="25"/>
      <c r="ACS154" s="25"/>
      <c r="ACT154" s="25"/>
      <c r="ACU154" s="25"/>
      <c r="ACV154" s="25"/>
      <c r="ACW154" s="25"/>
      <c r="ACX154" s="25"/>
      <c r="ACY154" s="25"/>
      <c r="ACZ154" s="25"/>
      <c r="ADA154" s="25"/>
      <c r="ADB154" s="25"/>
      <c r="ADC154" s="25"/>
      <c r="ADD154" s="25"/>
      <c r="ADE154" s="25"/>
      <c r="ADF154" s="25"/>
      <c r="ADG154" s="25"/>
      <c r="ADH154" s="25"/>
      <c r="ADI154" s="25"/>
      <c r="ADJ154" s="25"/>
      <c r="ADK154" s="25"/>
      <c r="ADL154" s="25"/>
      <c r="ADM154" s="25"/>
      <c r="ADN154" s="25"/>
      <c r="ADO154" s="25"/>
      <c r="ADP154" s="25"/>
      <c r="ADQ154" s="25"/>
      <c r="ADR154" s="25"/>
      <c r="ADS154" s="25"/>
      <c r="ADT154" s="25"/>
      <c r="ADU154" s="25"/>
      <c r="ADV154" s="25"/>
      <c r="ADW154" s="25"/>
      <c r="ADX154" s="25"/>
      <c r="ADY154" s="25"/>
      <c r="ADZ154" s="25"/>
      <c r="AEA154" s="25"/>
      <c r="AEB154" s="25"/>
      <c r="AEC154" s="25"/>
      <c r="AED154" s="25"/>
      <c r="AEE154" s="25"/>
      <c r="AEF154" s="25"/>
      <c r="AEG154" s="49"/>
    </row>
    <row r="155" spans="1:813" s="15" customFormat="1" ht="12.75" customHeight="1" x14ac:dyDescent="0.2">
      <c r="A155" s="70">
        <v>7</v>
      </c>
      <c r="B155" s="78" t="s">
        <v>137</v>
      </c>
      <c r="C155" s="79"/>
      <c r="D155" s="80"/>
      <c r="E155" s="79"/>
      <c r="F155" s="91"/>
      <c r="G155" s="49"/>
      <c r="AY155" s="45"/>
      <c r="AZ155" s="25"/>
      <c r="BA155" s="663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  <c r="TP155" s="25"/>
      <c r="TQ155" s="25"/>
      <c r="TR155" s="25"/>
      <c r="TS155" s="25"/>
      <c r="TT155" s="25"/>
      <c r="TU155" s="25"/>
      <c r="TV155" s="25"/>
      <c r="TW155" s="25"/>
      <c r="TX155" s="25"/>
      <c r="TY155" s="25"/>
      <c r="TZ155" s="25"/>
      <c r="UA155" s="25"/>
      <c r="UB155" s="25"/>
      <c r="UC155" s="25"/>
      <c r="UD155" s="25"/>
      <c r="UE155" s="25"/>
      <c r="UF155" s="25"/>
      <c r="UG155" s="25"/>
      <c r="UH155" s="25"/>
      <c r="UI155" s="25"/>
      <c r="UJ155" s="25"/>
      <c r="UK155" s="25"/>
      <c r="UL155" s="25"/>
      <c r="UM155" s="25"/>
      <c r="UN155" s="25"/>
      <c r="UO155" s="25"/>
      <c r="UP155" s="25"/>
      <c r="UQ155" s="25"/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  <c r="AAA155" s="25"/>
      <c r="AAB155" s="25"/>
      <c r="AAC155" s="25"/>
      <c r="AAD155" s="25"/>
      <c r="AAE155" s="25"/>
      <c r="AAF155" s="25"/>
      <c r="AAG155" s="25"/>
      <c r="AAH155" s="25"/>
      <c r="AAI155" s="25"/>
      <c r="AAJ155" s="25"/>
      <c r="AAK155" s="25"/>
      <c r="AAL155" s="25"/>
      <c r="AAM155" s="25"/>
      <c r="AAN155" s="25"/>
      <c r="AAO155" s="25"/>
      <c r="AAP155" s="25"/>
      <c r="AAQ155" s="25"/>
      <c r="AAR155" s="25"/>
      <c r="AAS155" s="25"/>
      <c r="AAT155" s="25"/>
      <c r="AAU155" s="25"/>
      <c r="AAV155" s="25"/>
      <c r="AAW155" s="25"/>
      <c r="AAX155" s="25"/>
      <c r="AAY155" s="25"/>
      <c r="AAZ155" s="25"/>
      <c r="ABA155" s="25"/>
      <c r="ABB155" s="25"/>
      <c r="ABC155" s="25"/>
      <c r="ABD155" s="25"/>
      <c r="ABE155" s="25"/>
      <c r="ABF155" s="25"/>
      <c r="ABG155" s="25"/>
      <c r="ABH155" s="25"/>
      <c r="ABI155" s="25"/>
      <c r="ABJ155" s="25"/>
      <c r="ABK155" s="25"/>
      <c r="ABL155" s="25"/>
      <c r="ABM155" s="25"/>
      <c r="ABN155" s="25"/>
      <c r="ABO155" s="25"/>
      <c r="ABP155" s="25"/>
      <c r="ABQ155" s="25"/>
      <c r="ABR155" s="25"/>
      <c r="ABS155" s="25"/>
      <c r="ABT155" s="25"/>
      <c r="ABU155" s="25"/>
      <c r="ABV155" s="25"/>
      <c r="ABW155" s="25"/>
      <c r="ABX155" s="25"/>
      <c r="ABY155" s="25"/>
      <c r="ABZ155" s="25"/>
      <c r="ACA155" s="25"/>
      <c r="ACB155" s="25"/>
      <c r="ACC155" s="25"/>
      <c r="ACD155" s="25"/>
      <c r="ACE155" s="25"/>
      <c r="ACF155" s="25"/>
      <c r="ACG155" s="25"/>
      <c r="ACH155" s="25"/>
      <c r="ACI155" s="25"/>
      <c r="ACJ155" s="25"/>
      <c r="ACK155" s="25"/>
      <c r="ACL155" s="25"/>
      <c r="ACM155" s="25"/>
      <c r="ACN155" s="25"/>
      <c r="ACO155" s="25"/>
      <c r="ACP155" s="25"/>
      <c r="ACQ155" s="25"/>
      <c r="ACR155" s="25"/>
      <c r="ACS155" s="25"/>
      <c r="ACT155" s="25"/>
      <c r="ACU155" s="25"/>
      <c r="ACV155" s="25"/>
      <c r="ACW155" s="25"/>
      <c r="ACX155" s="25"/>
      <c r="ACY155" s="25"/>
      <c r="ACZ155" s="25"/>
      <c r="ADA155" s="25"/>
      <c r="ADB155" s="25"/>
      <c r="ADC155" s="25"/>
      <c r="ADD155" s="25"/>
      <c r="ADE155" s="25"/>
      <c r="ADF155" s="25"/>
      <c r="ADG155" s="25"/>
      <c r="ADH155" s="25"/>
      <c r="ADI155" s="25"/>
      <c r="ADJ155" s="25"/>
      <c r="ADK155" s="25"/>
      <c r="ADL155" s="25"/>
      <c r="ADM155" s="25"/>
      <c r="ADN155" s="25"/>
      <c r="ADO155" s="25"/>
      <c r="ADP155" s="25"/>
      <c r="ADQ155" s="25"/>
      <c r="ADR155" s="25"/>
      <c r="ADS155" s="25"/>
      <c r="ADT155" s="25"/>
      <c r="ADU155" s="25"/>
      <c r="ADV155" s="25"/>
      <c r="ADW155" s="25"/>
      <c r="ADX155" s="25"/>
      <c r="ADY155" s="25"/>
      <c r="ADZ155" s="25"/>
      <c r="AEA155" s="25"/>
      <c r="AEB155" s="25"/>
      <c r="AEC155" s="25"/>
      <c r="AED155" s="25"/>
      <c r="AEE155" s="25"/>
      <c r="AEF155" s="25"/>
      <c r="AEG155" s="49"/>
    </row>
    <row r="156" spans="1:813" s="15" customFormat="1" ht="12.75" customHeight="1" x14ac:dyDescent="0.2">
      <c r="A156" s="70">
        <v>7.1</v>
      </c>
      <c r="B156" s="81" t="s">
        <v>488</v>
      </c>
      <c r="C156" s="82"/>
      <c r="D156" s="83"/>
      <c r="E156" s="82"/>
      <c r="F156" s="91"/>
      <c r="G156" s="49"/>
      <c r="AY156" s="45"/>
      <c r="AZ156" s="25"/>
      <c r="BA156" s="663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  <c r="TP156" s="25"/>
      <c r="TQ156" s="25"/>
      <c r="TR156" s="25"/>
      <c r="TS156" s="25"/>
      <c r="TT156" s="25"/>
      <c r="TU156" s="25"/>
      <c r="TV156" s="25"/>
      <c r="TW156" s="25"/>
      <c r="TX156" s="25"/>
      <c r="TY156" s="25"/>
      <c r="TZ156" s="25"/>
      <c r="UA156" s="25"/>
      <c r="UB156" s="25"/>
      <c r="UC156" s="25"/>
      <c r="UD156" s="25"/>
      <c r="UE156" s="25"/>
      <c r="UF156" s="25"/>
      <c r="UG156" s="25"/>
      <c r="UH156" s="25"/>
      <c r="UI156" s="25"/>
      <c r="UJ156" s="25"/>
      <c r="UK156" s="25"/>
      <c r="UL156" s="25"/>
      <c r="UM156" s="25"/>
      <c r="UN156" s="25"/>
      <c r="UO156" s="25"/>
      <c r="UP156" s="25"/>
      <c r="UQ156" s="25"/>
      <c r="UR156" s="25"/>
      <c r="US156" s="25"/>
      <c r="UT156" s="25"/>
      <c r="UU156" s="25"/>
      <c r="UV156" s="25"/>
      <c r="UW156" s="25"/>
      <c r="UX156" s="25"/>
      <c r="UY156" s="25"/>
      <c r="UZ156" s="25"/>
      <c r="VA156" s="25"/>
      <c r="VB156" s="25"/>
      <c r="VC156" s="25"/>
      <c r="VD156" s="25"/>
      <c r="VE156" s="25"/>
      <c r="VF156" s="25"/>
      <c r="VG156" s="25"/>
      <c r="VH156" s="25"/>
      <c r="VI156" s="25"/>
      <c r="VJ156" s="25"/>
      <c r="VK156" s="25"/>
      <c r="VL156" s="25"/>
      <c r="VM156" s="25"/>
      <c r="VN156" s="25"/>
      <c r="VO156" s="25"/>
      <c r="VP156" s="25"/>
      <c r="VQ156" s="25"/>
      <c r="VR156" s="25"/>
      <c r="VS156" s="25"/>
      <c r="VT156" s="25"/>
      <c r="VU156" s="25"/>
      <c r="VV156" s="25"/>
      <c r="VW156" s="25"/>
      <c r="VX156" s="25"/>
      <c r="VY156" s="25"/>
      <c r="VZ156" s="25"/>
      <c r="WA156" s="25"/>
      <c r="WB156" s="25"/>
      <c r="WC156" s="25"/>
      <c r="WD156" s="25"/>
      <c r="WE156" s="25"/>
      <c r="WF156" s="25"/>
      <c r="WG156" s="25"/>
      <c r="WH156" s="25"/>
      <c r="WI156" s="25"/>
      <c r="WJ156" s="25"/>
      <c r="WK156" s="25"/>
      <c r="WL156" s="25"/>
      <c r="WM156" s="25"/>
      <c r="WN156" s="25"/>
      <c r="WO156" s="25"/>
      <c r="WP156" s="25"/>
      <c r="WQ156" s="25"/>
      <c r="WR156" s="25"/>
      <c r="WS156" s="25"/>
      <c r="WT156" s="25"/>
      <c r="WU156" s="25"/>
      <c r="WV156" s="25"/>
      <c r="WW156" s="25"/>
      <c r="WX156" s="25"/>
      <c r="WY156" s="25"/>
      <c r="WZ156" s="25"/>
      <c r="XA156" s="25"/>
      <c r="XB156" s="25"/>
      <c r="XC156" s="25"/>
      <c r="XD156" s="25"/>
      <c r="XE156" s="25"/>
      <c r="XF156" s="25"/>
      <c r="XG156" s="25"/>
      <c r="XH156" s="25"/>
      <c r="XI156" s="25"/>
      <c r="XJ156" s="25"/>
      <c r="XK156" s="25"/>
      <c r="XL156" s="25"/>
      <c r="XM156" s="25"/>
      <c r="XN156" s="25"/>
      <c r="XO156" s="25"/>
      <c r="XP156" s="25"/>
      <c r="XQ156" s="25"/>
      <c r="XR156" s="25"/>
      <c r="XS156" s="25"/>
      <c r="XT156" s="25"/>
      <c r="XU156" s="25"/>
      <c r="XV156" s="25"/>
      <c r="XW156" s="25"/>
      <c r="XX156" s="25"/>
      <c r="XY156" s="25"/>
      <c r="XZ156" s="25"/>
      <c r="YA156" s="25"/>
      <c r="YB156" s="25"/>
      <c r="YC156" s="25"/>
      <c r="YD156" s="25"/>
      <c r="YE156" s="25"/>
      <c r="YF156" s="25"/>
      <c r="YG156" s="25"/>
      <c r="YH156" s="25"/>
      <c r="YI156" s="25"/>
      <c r="YJ156" s="25"/>
      <c r="YK156" s="25"/>
      <c r="YL156" s="25"/>
      <c r="YM156" s="25"/>
      <c r="YN156" s="25"/>
      <c r="YO156" s="25"/>
      <c r="YP156" s="25"/>
      <c r="YQ156" s="25"/>
      <c r="YR156" s="25"/>
      <c r="YS156" s="25"/>
      <c r="YT156" s="25"/>
      <c r="YU156" s="25"/>
      <c r="YV156" s="25"/>
      <c r="YW156" s="25"/>
      <c r="YX156" s="25"/>
      <c r="YY156" s="25"/>
      <c r="YZ156" s="25"/>
      <c r="ZA156" s="25"/>
      <c r="ZB156" s="25"/>
      <c r="ZC156" s="25"/>
      <c r="ZD156" s="25"/>
      <c r="ZE156" s="25"/>
      <c r="ZF156" s="25"/>
      <c r="ZG156" s="25"/>
      <c r="ZH156" s="25"/>
      <c r="ZI156" s="25"/>
      <c r="ZJ156" s="25"/>
      <c r="ZK156" s="25"/>
      <c r="ZL156" s="25"/>
      <c r="ZM156" s="25"/>
      <c r="ZN156" s="25"/>
      <c r="ZO156" s="25"/>
      <c r="ZP156" s="25"/>
      <c r="ZQ156" s="25"/>
      <c r="ZR156" s="25"/>
      <c r="ZS156" s="25"/>
      <c r="ZT156" s="25"/>
      <c r="ZU156" s="25"/>
      <c r="ZV156" s="25"/>
      <c r="ZW156" s="25"/>
      <c r="ZX156" s="25"/>
      <c r="ZY156" s="25"/>
      <c r="ZZ156" s="25"/>
      <c r="AAA156" s="25"/>
      <c r="AAB156" s="25"/>
      <c r="AAC156" s="25"/>
      <c r="AAD156" s="25"/>
      <c r="AAE156" s="25"/>
      <c r="AAF156" s="25"/>
      <c r="AAG156" s="25"/>
      <c r="AAH156" s="25"/>
      <c r="AAI156" s="25"/>
      <c r="AAJ156" s="25"/>
      <c r="AAK156" s="25"/>
      <c r="AAL156" s="25"/>
      <c r="AAM156" s="25"/>
      <c r="AAN156" s="25"/>
      <c r="AAO156" s="25"/>
      <c r="AAP156" s="25"/>
      <c r="AAQ156" s="25"/>
      <c r="AAR156" s="25"/>
      <c r="AAS156" s="25"/>
      <c r="AAT156" s="25"/>
      <c r="AAU156" s="25"/>
      <c r="AAV156" s="25"/>
      <c r="AAW156" s="25"/>
      <c r="AAX156" s="25"/>
      <c r="AAY156" s="25"/>
      <c r="AAZ156" s="25"/>
      <c r="ABA156" s="25"/>
      <c r="ABB156" s="25"/>
      <c r="ABC156" s="25"/>
      <c r="ABD156" s="25"/>
      <c r="ABE156" s="25"/>
      <c r="ABF156" s="25"/>
      <c r="ABG156" s="25"/>
      <c r="ABH156" s="25"/>
      <c r="ABI156" s="25"/>
      <c r="ABJ156" s="25"/>
      <c r="ABK156" s="25"/>
      <c r="ABL156" s="25"/>
      <c r="ABM156" s="25"/>
      <c r="ABN156" s="25"/>
      <c r="ABO156" s="25"/>
      <c r="ABP156" s="25"/>
      <c r="ABQ156" s="25"/>
      <c r="ABR156" s="25"/>
      <c r="ABS156" s="25"/>
      <c r="ABT156" s="25"/>
      <c r="ABU156" s="25"/>
      <c r="ABV156" s="25"/>
      <c r="ABW156" s="25"/>
      <c r="ABX156" s="25"/>
      <c r="ABY156" s="25"/>
      <c r="ABZ156" s="25"/>
      <c r="ACA156" s="25"/>
      <c r="ACB156" s="25"/>
      <c r="ACC156" s="25"/>
      <c r="ACD156" s="25"/>
      <c r="ACE156" s="25"/>
      <c r="ACF156" s="25"/>
      <c r="ACG156" s="25"/>
      <c r="ACH156" s="25"/>
      <c r="ACI156" s="25"/>
      <c r="ACJ156" s="25"/>
      <c r="ACK156" s="25"/>
      <c r="ACL156" s="25"/>
      <c r="ACM156" s="25"/>
      <c r="ACN156" s="25"/>
      <c r="ACO156" s="25"/>
      <c r="ACP156" s="25"/>
      <c r="ACQ156" s="25"/>
      <c r="ACR156" s="25"/>
      <c r="ACS156" s="25"/>
      <c r="ACT156" s="25"/>
      <c r="ACU156" s="25"/>
      <c r="ACV156" s="25"/>
      <c r="ACW156" s="25"/>
      <c r="ACX156" s="25"/>
      <c r="ACY156" s="25"/>
      <c r="ACZ156" s="25"/>
      <c r="ADA156" s="25"/>
      <c r="ADB156" s="25"/>
      <c r="ADC156" s="25"/>
      <c r="ADD156" s="25"/>
      <c r="ADE156" s="25"/>
      <c r="ADF156" s="25"/>
      <c r="ADG156" s="25"/>
      <c r="ADH156" s="25"/>
      <c r="ADI156" s="25"/>
      <c r="ADJ156" s="25"/>
      <c r="ADK156" s="25"/>
      <c r="ADL156" s="25"/>
      <c r="ADM156" s="25"/>
      <c r="ADN156" s="25"/>
      <c r="ADO156" s="25"/>
      <c r="ADP156" s="25"/>
      <c r="ADQ156" s="25"/>
      <c r="ADR156" s="25"/>
      <c r="ADS156" s="25"/>
      <c r="ADT156" s="25"/>
      <c r="ADU156" s="25"/>
      <c r="ADV156" s="25"/>
      <c r="ADW156" s="25"/>
      <c r="ADX156" s="25"/>
      <c r="ADY156" s="25"/>
      <c r="ADZ156" s="25"/>
      <c r="AEA156" s="25"/>
      <c r="AEB156" s="25"/>
      <c r="AEC156" s="25"/>
      <c r="AED156" s="25"/>
      <c r="AEE156" s="25"/>
      <c r="AEF156" s="25"/>
      <c r="AEG156" s="49"/>
    </row>
    <row r="157" spans="1:813" s="15" customFormat="1" ht="12.75" customHeight="1" x14ac:dyDescent="0.2">
      <c r="A157" s="71" t="s">
        <v>138</v>
      </c>
      <c r="B157" s="84" t="s">
        <v>70</v>
      </c>
      <c r="C157" s="330">
        <v>54</v>
      </c>
      <c r="D157" s="331" t="s">
        <v>82</v>
      </c>
      <c r="E157" s="97">
        <v>5.5</v>
      </c>
      <c r="F157" s="91">
        <f t="shared" si="2"/>
        <v>297</v>
      </c>
      <c r="G157" s="49"/>
      <c r="AY157" s="45"/>
      <c r="AZ157" s="25"/>
      <c r="BA157" s="663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  <c r="TP157" s="25"/>
      <c r="TQ157" s="25"/>
      <c r="TR157" s="25"/>
      <c r="TS157" s="25"/>
      <c r="TT157" s="25"/>
      <c r="TU157" s="25"/>
      <c r="TV157" s="25"/>
      <c r="TW157" s="25"/>
      <c r="TX157" s="25"/>
      <c r="TY157" s="25"/>
      <c r="TZ157" s="25"/>
      <c r="UA157" s="25"/>
      <c r="UB157" s="25"/>
      <c r="UC157" s="25"/>
      <c r="UD157" s="25"/>
      <c r="UE157" s="25"/>
      <c r="UF157" s="25"/>
      <c r="UG157" s="25"/>
      <c r="UH157" s="25"/>
      <c r="UI157" s="25"/>
      <c r="UJ157" s="25"/>
      <c r="UK157" s="25"/>
      <c r="UL157" s="25"/>
      <c r="UM157" s="25"/>
      <c r="UN157" s="25"/>
      <c r="UO157" s="25"/>
      <c r="UP157" s="25"/>
      <c r="UQ157" s="25"/>
      <c r="UR157" s="25"/>
      <c r="US157" s="25"/>
      <c r="UT157" s="25"/>
      <c r="UU157" s="25"/>
      <c r="UV157" s="25"/>
      <c r="UW157" s="25"/>
      <c r="UX157" s="25"/>
      <c r="UY157" s="25"/>
      <c r="UZ157" s="25"/>
      <c r="VA157" s="25"/>
      <c r="VB157" s="25"/>
      <c r="VC157" s="25"/>
      <c r="VD157" s="25"/>
      <c r="VE157" s="25"/>
      <c r="VF157" s="25"/>
      <c r="VG157" s="25"/>
      <c r="VH157" s="25"/>
      <c r="VI157" s="25"/>
      <c r="VJ157" s="25"/>
      <c r="VK157" s="25"/>
      <c r="VL157" s="25"/>
      <c r="VM157" s="25"/>
      <c r="VN157" s="25"/>
      <c r="VO157" s="25"/>
      <c r="VP157" s="25"/>
      <c r="VQ157" s="25"/>
      <c r="VR157" s="25"/>
      <c r="VS157" s="25"/>
      <c r="VT157" s="25"/>
      <c r="VU157" s="25"/>
      <c r="VV157" s="25"/>
      <c r="VW157" s="25"/>
      <c r="VX157" s="25"/>
      <c r="VY157" s="25"/>
      <c r="VZ157" s="25"/>
      <c r="WA157" s="25"/>
      <c r="WB157" s="25"/>
      <c r="WC157" s="25"/>
      <c r="WD157" s="25"/>
      <c r="WE157" s="25"/>
      <c r="WF157" s="25"/>
      <c r="WG157" s="25"/>
      <c r="WH157" s="25"/>
      <c r="WI157" s="25"/>
      <c r="WJ157" s="25"/>
      <c r="WK157" s="25"/>
      <c r="WL157" s="25"/>
      <c r="WM157" s="25"/>
      <c r="WN157" s="25"/>
      <c r="WO157" s="25"/>
      <c r="WP157" s="25"/>
      <c r="WQ157" s="25"/>
      <c r="WR157" s="25"/>
      <c r="WS157" s="25"/>
      <c r="WT157" s="25"/>
      <c r="WU157" s="25"/>
      <c r="WV157" s="25"/>
      <c r="WW157" s="25"/>
      <c r="WX157" s="25"/>
      <c r="WY157" s="25"/>
      <c r="WZ157" s="25"/>
      <c r="XA157" s="25"/>
      <c r="XB157" s="25"/>
      <c r="XC157" s="25"/>
      <c r="XD157" s="25"/>
      <c r="XE157" s="25"/>
      <c r="XF157" s="25"/>
      <c r="XG157" s="25"/>
      <c r="XH157" s="25"/>
      <c r="XI157" s="25"/>
      <c r="XJ157" s="25"/>
      <c r="XK157" s="25"/>
      <c r="XL157" s="25"/>
      <c r="XM157" s="25"/>
      <c r="XN157" s="25"/>
      <c r="XO157" s="25"/>
      <c r="XP157" s="25"/>
      <c r="XQ157" s="25"/>
      <c r="XR157" s="25"/>
      <c r="XS157" s="25"/>
      <c r="XT157" s="25"/>
      <c r="XU157" s="25"/>
      <c r="XV157" s="25"/>
      <c r="XW157" s="25"/>
      <c r="XX157" s="25"/>
      <c r="XY157" s="25"/>
      <c r="XZ157" s="25"/>
      <c r="YA157" s="25"/>
      <c r="YB157" s="25"/>
      <c r="YC157" s="25"/>
      <c r="YD157" s="25"/>
      <c r="YE157" s="25"/>
      <c r="YF157" s="25"/>
      <c r="YG157" s="25"/>
      <c r="YH157" s="25"/>
      <c r="YI157" s="25"/>
      <c r="YJ157" s="25"/>
      <c r="YK157" s="25"/>
      <c r="YL157" s="25"/>
      <c r="YM157" s="25"/>
      <c r="YN157" s="25"/>
      <c r="YO157" s="25"/>
      <c r="YP157" s="25"/>
      <c r="YQ157" s="25"/>
      <c r="YR157" s="25"/>
      <c r="YS157" s="25"/>
      <c r="YT157" s="25"/>
      <c r="YU157" s="25"/>
      <c r="YV157" s="25"/>
      <c r="YW157" s="25"/>
      <c r="YX157" s="25"/>
      <c r="YY157" s="25"/>
      <c r="YZ157" s="25"/>
      <c r="ZA157" s="25"/>
      <c r="ZB157" s="25"/>
      <c r="ZC157" s="25"/>
      <c r="ZD157" s="25"/>
      <c r="ZE157" s="25"/>
      <c r="ZF157" s="25"/>
      <c r="ZG157" s="25"/>
      <c r="ZH157" s="25"/>
      <c r="ZI157" s="25"/>
      <c r="ZJ157" s="25"/>
      <c r="ZK157" s="25"/>
      <c r="ZL157" s="25"/>
      <c r="ZM157" s="25"/>
      <c r="ZN157" s="25"/>
      <c r="ZO157" s="25"/>
      <c r="ZP157" s="25"/>
      <c r="ZQ157" s="25"/>
      <c r="ZR157" s="25"/>
      <c r="ZS157" s="25"/>
      <c r="ZT157" s="25"/>
      <c r="ZU157" s="25"/>
      <c r="ZV157" s="25"/>
      <c r="ZW157" s="25"/>
      <c r="ZX157" s="25"/>
      <c r="ZY157" s="25"/>
      <c r="ZZ157" s="25"/>
      <c r="AAA157" s="25"/>
      <c r="AAB157" s="25"/>
      <c r="AAC157" s="25"/>
      <c r="AAD157" s="25"/>
      <c r="AAE157" s="25"/>
      <c r="AAF157" s="25"/>
      <c r="AAG157" s="25"/>
      <c r="AAH157" s="25"/>
      <c r="AAI157" s="25"/>
      <c r="AAJ157" s="25"/>
      <c r="AAK157" s="25"/>
      <c r="AAL157" s="25"/>
      <c r="AAM157" s="25"/>
      <c r="AAN157" s="25"/>
      <c r="AAO157" s="25"/>
      <c r="AAP157" s="25"/>
      <c r="AAQ157" s="25"/>
      <c r="AAR157" s="25"/>
      <c r="AAS157" s="25"/>
      <c r="AAT157" s="25"/>
      <c r="AAU157" s="25"/>
      <c r="AAV157" s="25"/>
      <c r="AAW157" s="25"/>
      <c r="AAX157" s="25"/>
      <c r="AAY157" s="25"/>
      <c r="AAZ157" s="25"/>
      <c r="ABA157" s="25"/>
      <c r="ABB157" s="25"/>
      <c r="ABC157" s="25"/>
      <c r="ABD157" s="25"/>
      <c r="ABE157" s="25"/>
      <c r="ABF157" s="25"/>
      <c r="ABG157" s="25"/>
      <c r="ABH157" s="25"/>
      <c r="ABI157" s="25"/>
      <c r="ABJ157" s="25"/>
      <c r="ABK157" s="25"/>
      <c r="ABL157" s="25"/>
      <c r="ABM157" s="25"/>
      <c r="ABN157" s="25"/>
      <c r="ABO157" s="25"/>
      <c r="ABP157" s="25"/>
      <c r="ABQ157" s="25"/>
      <c r="ABR157" s="25"/>
      <c r="ABS157" s="25"/>
      <c r="ABT157" s="25"/>
      <c r="ABU157" s="25"/>
      <c r="ABV157" s="25"/>
      <c r="ABW157" s="25"/>
      <c r="ABX157" s="25"/>
      <c r="ABY157" s="25"/>
      <c r="ABZ157" s="25"/>
      <c r="ACA157" s="25"/>
      <c r="ACB157" s="25"/>
      <c r="ACC157" s="25"/>
      <c r="ACD157" s="25"/>
      <c r="ACE157" s="25"/>
      <c r="ACF157" s="25"/>
      <c r="ACG157" s="25"/>
      <c r="ACH157" s="25"/>
      <c r="ACI157" s="25"/>
      <c r="ACJ157" s="25"/>
      <c r="ACK157" s="25"/>
      <c r="ACL157" s="25"/>
      <c r="ACM157" s="25"/>
      <c r="ACN157" s="25"/>
      <c r="ACO157" s="25"/>
      <c r="ACP157" s="25"/>
      <c r="ACQ157" s="25"/>
      <c r="ACR157" s="25"/>
      <c r="ACS157" s="25"/>
      <c r="ACT157" s="25"/>
      <c r="ACU157" s="25"/>
      <c r="ACV157" s="25"/>
      <c r="ACW157" s="25"/>
      <c r="ACX157" s="25"/>
      <c r="ACY157" s="25"/>
      <c r="ACZ157" s="25"/>
      <c r="ADA157" s="25"/>
      <c r="ADB157" s="25"/>
      <c r="ADC157" s="25"/>
      <c r="ADD157" s="25"/>
      <c r="ADE157" s="25"/>
      <c r="ADF157" s="25"/>
      <c r="ADG157" s="25"/>
      <c r="ADH157" s="25"/>
      <c r="ADI157" s="25"/>
      <c r="ADJ157" s="25"/>
      <c r="ADK157" s="25"/>
      <c r="ADL157" s="25"/>
      <c r="ADM157" s="25"/>
      <c r="ADN157" s="25"/>
      <c r="ADO157" s="25"/>
      <c r="ADP157" s="25"/>
      <c r="ADQ157" s="25"/>
      <c r="ADR157" s="25"/>
      <c r="ADS157" s="25"/>
      <c r="ADT157" s="25"/>
      <c r="ADU157" s="25"/>
      <c r="ADV157" s="25"/>
      <c r="ADW157" s="25"/>
      <c r="ADX157" s="25"/>
      <c r="ADY157" s="25"/>
      <c r="ADZ157" s="25"/>
      <c r="AEA157" s="25"/>
      <c r="AEB157" s="25"/>
      <c r="AEC157" s="25"/>
      <c r="AED157" s="25"/>
      <c r="AEE157" s="25"/>
      <c r="AEF157" s="25"/>
      <c r="AEG157" s="49"/>
    </row>
    <row r="158" spans="1:813" s="15" customFormat="1" ht="12.75" customHeight="1" x14ac:dyDescent="0.2">
      <c r="A158" s="71" t="s">
        <v>139</v>
      </c>
      <c r="B158" s="84" t="s">
        <v>140</v>
      </c>
      <c r="C158" s="330">
        <f>+C157</f>
        <v>54</v>
      </c>
      <c r="D158" s="331" t="s">
        <v>82</v>
      </c>
      <c r="E158" s="97">
        <v>8437.26</v>
      </c>
      <c r="F158" s="91">
        <f t="shared" si="2"/>
        <v>455612.04</v>
      </c>
      <c r="G158" s="49"/>
      <c r="AY158" s="45"/>
      <c r="AZ158" s="25"/>
      <c r="BA158" s="663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  <c r="QR158" s="25"/>
      <c r="QS158" s="25"/>
      <c r="QT158" s="25"/>
      <c r="QU158" s="25"/>
      <c r="QV158" s="25"/>
      <c r="QW158" s="25"/>
      <c r="QX158" s="25"/>
      <c r="QY158" s="25"/>
      <c r="QZ158" s="25"/>
      <c r="RA158" s="25"/>
      <c r="RB158" s="25"/>
      <c r="RC158" s="25"/>
      <c r="RD158" s="25"/>
      <c r="RE158" s="25"/>
      <c r="RF158" s="25"/>
      <c r="RG158" s="25"/>
      <c r="RH158" s="25"/>
      <c r="RI158" s="25"/>
      <c r="RJ158" s="25"/>
      <c r="RK158" s="25"/>
      <c r="RL158" s="25"/>
      <c r="RM158" s="25"/>
      <c r="RN158" s="25"/>
      <c r="RO158" s="25"/>
      <c r="RP158" s="25"/>
      <c r="RQ158" s="25"/>
      <c r="RR158" s="25"/>
      <c r="RS158" s="25"/>
      <c r="RT158" s="25"/>
      <c r="RU158" s="25"/>
      <c r="RV158" s="25"/>
      <c r="RW158" s="25"/>
      <c r="RX158" s="25"/>
      <c r="RY158" s="25"/>
      <c r="RZ158" s="25"/>
      <c r="SA158" s="25"/>
      <c r="SB158" s="25"/>
      <c r="SC158" s="25"/>
      <c r="SD158" s="25"/>
      <c r="SE158" s="25"/>
      <c r="SF158" s="25"/>
      <c r="SG158" s="25"/>
      <c r="SH158" s="25"/>
      <c r="SI158" s="25"/>
      <c r="SJ158" s="25"/>
      <c r="SK158" s="25"/>
      <c r="SL158" s="25"/>
      <c r="SM158" s="25"/>
      <c r="SN158" s="25"/>
      <c r="SO158" s="25"/>
      <c r="SP158" s="25"/>
      <c r="SQ158" s="25"/>
      <c r="SR158" s="25"/>
      <c r="SS158" s="25"/>
      <c r="ST158" s="25"/>
      <c r="SU158" s="25"/>
      <c r="SV158" s="25"/>
      <c r="SW158" s="25"/>
      <c r="SX158" s="25"/>
      <c r="SY158" s="25"/>
      <c r="SZ158" s="25"/>
      <c r="TA158" s="25"/>
      <c r="TB158" s="25"/>
      <c r="TC158" s="25"/>
      <c r="TD158" s="25"/>
      <c r="TE158" s="25"/>
      <c r="TF158" s="25"/>
      <c r="TG158" s="25"/>
      <c r="TH158" s="25"/>
      <c r="TI158" s="25"/>
      <c r="TJ158" s="25"/>
      <c r="TK158" s="25"/>
      <c r="TL158" s="25"/>
      <c r="TM158" s="25"/>
      <c r="TN158" s="25"/>
      <c r="TO158" s="25"/>
      <c r="TP158" s="25"/>
      <c r="TQ158" s="25"/>
      <c r="TR158" s="25"/>
      <c r="TS158" s="25"/>
      <c r="TT158" s="25"/>
      <c r="TU158" s="25"/>
      <c r="TV158" s="25"/>
      <c r="TW158" s="25"/>
      <c r="TX158" s="25"/>
      <c r="TY158" s="25"/>
      <c r="TZ158" s="25"/>
      <c r="UA158" s="25"/>
      <c r="UB158" s="25"/>
      <c r="UC158" s="25"/>
      <c r="UD158" s="25"/>
      <c r="UE158" s="25"/>
      <c r="UF158" s="25"/>
      <c r="UG158" s="25"/>
      <c r="UH158" s="25"/>
      <c r="UI158" s="25"/>
      <c r="UJ158" s="25"/>
      <c r="UK158" s="25"/>
      <c r="UL158" s="25"/>
      <c r="UM158" s="25"/>
      <c r="UN158" s="25"/>
      <c r="UO158" s="25"/>
      <c r="UP158" s="25"/>
      <c r="UQ158" s="25"/>
      <c r="UR158" s="25"/>
      <c r="US158" s="25"/>
      <c r="UT158" s="25"/>
      <c r="UU158" s="25"/>
      <c r="UV158" s="25"/>
      <c r="UW158" s="25"/>
      <c r="UX158" s="25"/>
      <c r="UY158" s="25"/>
      <c r="UZ158" s="25"/>
      <c r="VA158" s="25"/>
      <c r="VB158" s="25"/>
      <c r="VC158" s="25"/>
      <c r="VD158" s="25"/>
      <c r="VE158" s="25"/>
      <c r="VF158" s="25"/>
      <c r="VG158" s="25"/>
      <c r="VH158" s="25"/>
      <c r="VI158" s="25"/>
      <c r="VJ158" s="25"/>
      <c r="VK158" s="25"/>
      <c r="VL158" s="25"/>
      <c r="VM158" s="25"/>
      <c r="VN158" s="25"/>
      <c r="VO158" s="25"/>
      <c r="VP158" s="25"/>
      <c r="VQ158" s="25"/>
      <c r="VR158" s="25"/>
      <c r="VS158" s="25"/>
      <c r="VT158" s="25"/>
      <c r="VU158" s="25"/>
      <c r="VV158" s="25"/>
      <c r="VW158" s="25"/>
      <c r="VX158" s="25"/>
      <c r="VY158" s="25"/>
      <c r="VZ158" s="25"/>
      <c r="WA158" s="25"/>
      <c r="WB158" s="25"/>
      <c r="WC158" s="25"/>
      <c r="WD158" s="25"/>
      <c r="WE158" s="25"/>
      <c r="WF158" s="25"/>
      <c r="WG158" s="25"/>
      <c r="WH158" s="25"/>
      <c r="WI158" s="25"/>
      <c r="WJ158" s="25"/>
      <c r="WK158" s="25"/>
      <c r="WL158" s="25"/>
      <c r="WM158" s="25"/>
      <c r="WN158" s="25"/>
      <c r="WO158" s="25"/>
      <c r="WP158" s="25"/>
      <c r="WQ158" s="25"/>
      <c r="WR158" s="25"/>
      <c r="WS158" s="25"/>
      <c r="WT158" s="25"/>
      <c r="WU158" s="25"/>
      <c r="WV158" s="25"/>
      <c r="WW158" s="25"/>
      <c r="WX158" s="25"/>
      <c r="WY158" s="25"/>
      <c r="WZ158" s="25"/>
      <c r="XA158" s="25"/>
      <c r="XB158" s="25"/>
      <c r="XC158" s="25"/>
      <c r="XD158" s="25"/>
      <c r="XE158" s="25"/>
      <c r="XF158" s="25"/>
      <c r="XG158" s="25"/>
      <c r="XH158" s="25"/>
      <c r="XI158" s="25"/>
      <c r="XJ158" s="25"/>
      <c r="XK158" s="25"/>
      <c r="XL158" s="25"/>
      <c r="XM158" s="25"/>
      <c r="XN158" s="25"/>
      <c r="XO158" s="25"/>
      <c r="XP158" s="25"/>
      <c r="XQ158" s="25"/>
      <c r="XR158" s="25"/>
      <c r="XS158" s="25"/>
      <c r="XT158" s="25"/>
      <c r="XU158" s="25"/>
      <c r="XV158" s="25"/>
      <c r="XW158" s="25"/>
      <c r="XX158" s="25"/>
      <c r="XY158" s="25"/>
      <c r="XZ158" s="25"/>
      <c r="YA158" s="25"/>
      <c r="YB158" s="25"/>
      <c r="YC158" s="25"/>
      <c r="YD158" s="25"/>
      <c r="YE158" s="25"/>
      <c r="YF158" s="25"/>
      <c r="YG158" s="25"/>
      <c r="YH158" s="25"/>
      <c r="YI158" s="25"/>
      <c r="YJ158" s="25"/>
      <c r="YK158" s="25"/>
      <c r="YL158" s="25"/>
      <c r="YM158" s="25"/>
      <c r="YN158" s="25"/>
      <c r="YO158" s="25"/>
      <c r="YP158" s="25"/>
      <c r="YQ158" s="25"/>
      <c r="YR158" s="25"/>
      <c r="YS158" s="25"/>
      <c r="YT158" s="25"/>
      <c r="YU158" s="25"/>
      <c r="YV158" s="25"/>
      <c r="YW158" s="25"/>
      <c r="YX158" s="25"/>
      <c r="YY158" s="25"/>
      <c r="YZ158" s="25"/>
      <c r="ZA158" s="25"/>
      <c r="ZB158" s="25"/>
      <c r="ZC158" s="25"/>
      <c r="ZD158" s="25"/>
      <c r="ZE158" s="25"/>
      <c r="ZF158" s="25"/>
      <c r="ZG158" s="25"/>
      <c r="ZH158" s="25"/>
      <c r="ZI158" s="25"/>
      <c r="ZJ158" s="25"/>
      <c r="ZK158" s="25"/>
      <c r="ZL158" s="25"/>
      <c r="ZM158" s="25"/>
      <c r="ZN158" s="25"/>
      <c r="ZO158" s="25"/>
      <c r="ZP158" s="25"/>
      <c r="ZQ158" s="25"/>
      <c r="ZR158" s="25"/>
      <c r="ZS158" s="25"/>
      <c r="ZT158" s="25"/>
      <c r="ZU158" s="25"/>
      <c r="ZV158" s="25"/>
      <c r="ZW158" s="25"/>
      <c r="ZX158" s="25"/>
      <c r="ZY158" s="25"/>
      <c r="ZZ158" s="25"/>
      <c r="AAA158" s="25"/>
      <c r="AAB158" s="25"/>
      <c r="AAC158" s="25"/>
      <c r="AAD158" s="25"/>
      <c r="AAE158" s="25"/>
      <c r="AAF158" s="25"/>
      <c r="AAG158" s="25"/>
      <c r="AAH158" s="25"/>
      <c r="AAI158" s="25"/>
      <c r="AAJ158" s="25"/>
      <c r="AAK158" s="25"/>
      <c r="AAL158" s="25"/>
      <c r="AAM158" s="25"/>
      <c r="AAN158" s="25"/>
      <c r="AAO158" s="25"/>
      <c r="AAP158" s="25"/>
      <c r="AAQ158" s="25"/>
      <c r="AAR158" s="25"/>
      <c r="AAS158" s="25"/>
      <c r="AAT158" s="25"/>
      <c r="AAU158" s="25"/>
      <c r="AAV158" s="25"/>
      <c r="AAW158" s="25"/>
      <c r="AAX158" s="25"/>
      <c r="AAY158" s="25"/>
      <c r="AAZ158" s="25"/>
      <c r="ABA158" s="25"/>
      <c r="ABB158" s="25"/>
      <c r="ABC158" s="25"/>
      <c r="ABD158" s="25"/>
      <c r="ABE158" s="25"/>
      <c r="ABF158" s="25"/>
      <c r="ABG158" s="25"/>
      <c r="ABH158" s="25"/>
      <c r="ABI158" s="25"/>
      <c r="ABJ158" s="25"/>
      <c r="ABK158" s="25"/>
      <c r="ABL158" s="25"/>
      <c r="ABM158" s="25"/>
      <c r="ABN158" s="25"/>
      <c r="ABO158" s="25"/>
      <c r="ABP158" s="25"/>
      <c r="ABQ158" s="25"/>
      <c r="ABR158" s="25"/>
      <c r="ABS158" s="25"/>
      <c r="ABT158" s="25"/>
      <c r="ABU158" s="25"/>
      <c r="ABV158" s="25"/>
      <c r="ABW158" s="25"/>
      <c r="ABX158" s="25"/>
      <c r="ABY158" s="25"/>
      <c r="ABZ158" s="25"/>
      <c r="ACA158" s="25"/>
      <c r="ACB158" s="25"/>
      <c r="ACC158" s="25"/>
      <c r="ACD158" s="25"/>
      <c r="ACE158" s="25"/>
      <c r="ACF158" s="25"/>
      <c r="ACG158" s="25"/>
      <c r="ACH158" s="25"/>
      <c r="ACI158" s="25"/>
      <c r="ACJ158" s="25"/>
      <c r="ACK158" s="25"/>
      <c r="ACL158" s="25"/>
      <c r="ACM158" s="25"/>
      <c r="ACN158" s="25"/>
      <c r="ACO158" s="25"/>
      <c r="ACP158" s="25"/>
      <c r="ACQ158" s="25"/>
      <c r="ACR158" s="25"/>
      <c r="ACS158" s="25"/>
      <c r="ACT158" s="25"/>
      <c r="ACU158" s="25"/>
      <c r="ACV158" s="25"/>
      <c r="ACW158" s="25"/>
      <c r="ACX158" s="25"/>
      <c r="ACY158" s="25"/>
      <c r="ACZ158" s="25"/>
      <c r="ADA158" s="25"/>
      <c r="ADB158" s="25"/>
      <c r="ADC158" s="25"/>
      <c r="ADD158" s="25"/>
      <c r="ADE158" s="25"/>
      <c r="ADF158" s="25"/>
      <c r="ADG158" s="25"/>
      <c r="ADH158" s="25"/>
      <c r="ADI158" s="25"/>
      <c r="ADJ158" s="25"/>
      <c r="ADK158" s="25"/>
      <c r="ADL158" s="25"/>
      <c r="ADM158" s="25"/>
      <c r="ADN158" s="25"/>
      <c r="ADO158" s="25"/>
      <c r="ADP158" s="25"/>
      <c r="ADQ158" s="25"/>
      <c r="ADR158" s="25"/>
      <c r="ADS158" s="25"/>
      <c r="ADT158" s="25"/>
      <c r="ADU158" s="25"/>
      <c r="ADV158" s="25"/>
      <c r="ADW158" s="25"/>
      <c r="ADX158" s="25"/>
      <c r="ADY158" s="25"/>
      <c r="ADZ158" s="25"/>
      <c r="AEA158" s="25"/>
      <c r="AEB158" s="25"/>
      <c r="AEC158" s="25"/>
      <c r="AED158" s="25"/>
      <c r="AEE158" s="25"/>
      <c r="AEF158" s="25"/>
      <c r="AEG158" s="49"/>
    </row>
    <row r="159" spans="1:813" s="15" customFormat="1" ht="12.75" customHeight="1" x14ac:dyDescent="0.2">
      <c r="A159" s="71" t="s">
        <v>141</v>
      </c>
      <c r="B159" s="84" t="s">
        <v>142</v>
      </c>
      <c r="C159" s="330">
        <v>4</v>
      </c>
      <c r="D159" s="331" t="s">
        <v>71</v>
      </c>
      <c r="E159" s="97">
        <v>10380.93</v>
      </c>
      <c r="F159" s="91">
        <f t="shared" si="2"/>
        <v>41523.72</v>
      </c>
      <c r="G159" s="49"/>
      <c r="AY159" s="45"/>
      <c r="AZ159" s="25"/>
      <c r="BA159" s="663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  <c r="TP159" s="25"/>
      <c r="TQ159" s="25"/>
      <c r="TR159" s="25"/>
      <c r="TS159" s="25"/>
      <c r="TT159" s="25"/>
      <c r="TU159" s="25"/>
      <c r="TV159" s="25"/>
      <c r="TW159" s="25"/>
      <c r="TX159" s="25"/>
      <c r="TY159" s="25"/>
      <c r="TZ159" s="25"/>
      <c r="UA159" s="25"/>
      <c r="UB159" s="25"/>
      <c r="UC159" s="25"/>
      <c r="UD159" s="25"/>
      <c r="UE159" s="25"/>
      <c r="UF159" s="25"/>
      <c r="UG159" s="25"/>
      <c r="UH159" s="25"/>
      <c r="UI159" s="25"/>
      <c r="UJ159" s="25"/>
      <c r="UK159" s="25"/>
      <c r="UL159" s="25"/>
      <c r="UM159" s="25"/>
      <c r="UN159" s="25"/>
      <c r="UO159" s="25"/>
      <c r="UP159" s="25"/>
      <c r="UQ159" s="25"/>
      <c r="UR159" s="25"/>
      <c r="US159" s="25"/>
      <c r="UT159" s="25"/>
      <c r="UU159" s="25"/>
      <c r="UV159" s="25"/>
      <c r="UW159" s="25"/>
      <c r="UX159" s="25"/>
      <c r="UY159" s="25"/>
      <c r="UZ159" s="25"/>
      <c r="VA159" s="25"/>
      <c r="VB159" s="25"/>
      <c r="VC159" s="25"/>
      <c r="VD159" s="25"/>
      <c r="VE159" s="25"/>
      <c r="VF159" s="25"/>
      <c r="VG159" s="25"/>
      <c r="VH159" s="25"/>
      <c r="VI159" s="25"/>
      <c r="VJ159" s="25"/>
      <c r="VK159" s="25"/>
      <c r="VL159" s="25"/>
      <c r="VM159" s="25"/>
      <c r="VN159" s="25"/>
      <c r="VO159" s="25"/>
      <c r="VP159" s="25"/>
      <c r="VQ159" s="25"/>
      <c r="VR159" s="25"/>
      <c r="VS159" s="25"/>
      <c r="VT159" s="25"/>
      <c r="VU159" s="25"/>
      <c r="VV159" s="25"/>
      <c r="VW159" s="25"/>
      <c r="VX159" s="25"/>
      <c r="VY159" s="25"/>
      <c r="VZ159" s="25"/>
      <c r="WA159" s="25"/>
      <c r="WB159" s="25"/>
      <c r="WC159" s="25"/>
      <c r="WD159" s="25"/>
      <c r="WE159" s="25"/>
      <c r="WF159" s="25"/>
      <c r="WG159" s="25"/>
      <c r="WH159" s="25"/>
      <c r="WI159" s="25"/>
      <c r="WJ159" s="25"/>
      <c r="WK159" s="25"/>
      <c r="WL159" s="25"/>
      <c r="WM159" s="25"/>
      <c r="WN159" s="25"/>
      <c r="WO159" s="25"/>
      <c r="WP159" s="25"/>
      <c r="WQ159" s="25"/>
      <c r="WR159" s="25"/>
      <c r="WS159" s="25"/>
      <c r="WT159" s="25"/>
      <c r="WU159" s="25"/>
      <c r="WV159" s="25"/>
      <c r="WW159" s="25"/>
      <c r="WX159" s="25"/>
      <c r="WY159" s="25"/>
      <c r="WZ159" s="25"/>
      <c r="XA159" s="25"/>
      <c r="XB159" s="25"/>
      <c r="XC159" s="25"/>
      <c r="XD159" s="25"/>
      <c r="XE159" s="25"/>
      <c r="XF159" s="25"/>
      <c r="XG159" s="25"/>
      <c r="XH159" s="25"/>
      <c r="XI159" s="25"/>
      <c r="XJ159" s="25"/>
      <c r="XK159" s="25"/>
      <c r="XL159" s="25"/>
      <c r="XM159" s="25"/>
      <c r="XN159" s="25"/>
      <c r="XO159" s="25"/>
      <c r="XP159" s="25"/>
      <c r="XQ159" s="25"/>
      <c r="XR159" s="25"/>
      <c r="XS159" s="25"/>
      <c r="XT159" s="25"/>
      <c r="XU159" s="25"/>
      <c r="XV159" s="25"/>
      <c r="XW159" s="25"/>
      <c r="XX159" s="25"/>
      <c r="XY159" s="25"/>
      <c r="XZ159" s="25"/>
      <c r="YA159" s="25"/>
      <c r="YB159" s="25"/>
      <c r="YC159" s="25"/>
      <c r="YD159" s="25"/>
      <c r="YE159" s="25"/>
      <c r="YF159" s="25"/>
      <c r="YG159" s="25"/>
      <c r="YH159" s="25"/>
      <c r="YI159" s="25"/>
      <c r="YJ159" s="25"/>
      <c r="YK159" s="25"/>
      <c r="YL159" s="25"/>
      <c r="YM159" s="25"/>
      <c r="YN159" s="25"/>
      <c r="YO159" s="25"/>
      <c r="YP159" s="25"/>
      <c r="YQ159" s="25"/>
      <c r="YR159" s="25"/>
      <c r="YS159" s="25"/>
      <c r="YT159" s="25"/>
      <c r="YU159" s="25"/>
      <c r="YV159" s="25"/>
      <c r="YW159" s="25"/>
      <c r="YX159" s="25"/>
      <c r="YY159" s="25"/>
      <c r="YZ159" s="25"/>
      <c r="ZA159" s="25"/>
      <c r="ZB159" s="25"/>
      <c r="ZC159" s="25"/>
      <c r="ZD159" s="25"/>
      <c r="ZE159" s="25"/>
      <c r="ZF159" s="25"/>
      <c r="ZG159" s="25"/>
      <c r="ZH159" s="25"/>
      <c r="ZI159" s="25"/>
      <c r="ZJ159" s="25"/>
      <c r="ZK159" s="25"/>
      <c r="ZL159" s="25"/>
      <c r="ZM159" s="25"/>
      <c r="ZN159" s="25"/>
      <c r="ZO159" s="25"/>
      <c r="ZP159" s="25"/>
      <c r="ZQ159" s="25"/>
      <c r="ZR159" s="25"/>
      <c r="ZS159" s="25"/>
      <c r="ZT159" s="25"/>
      <c r="ZU159" s="25"/>
      <c r="ZV159" s="25"/>
      <c r="ZW159" s="25"/>
      <c r="ZX159" s="25"/>
      <c r="ZY159" s="25"/>
      <c r="ZZ159" s="25"/>
      <c r="AAA159" s="25"/>
      <c r="AAB159" s="25"/>
      <c r="AAC159" s="25"/>
      <c r="AAD159" s="25"/>
      <c r="AAE159" s="25"/>
      <c r="AAF159" s="25"/>
      <c r="AAG159" s="25"/>
      <c r="AAH159" s="25"/>
      <c r="AAI159" s="25"/>
      <c r="AAJ159" s="25"/>
      <c r="AAK159" s="25"/>
      <c r="AAL159" s="25"/>
      <c r="AAM159" s="25"/>
      <c r="AAN159" s="25"/>
      <c r="AAO159" s="25"/>
      <c r="AAP159" s="25"/>
      <c r="AAQ159" s="25"/>
      <c r="AAR159" s="25"/>
      <c r="AAS159" s="25"/>
      <c r="AAT159" s="25"/>
      <c r="AAU159" s="25"/>
      <c r="AAV159" s="25"/>
      <c r="AAW159" s="25"/>
      <c r="AAX159" s="25"/>
      <c r="AAY159" s="25"/>
      <c r="AAZ159" s="25"/>
      <c r="ABA159" s="25"/>
      <c r="ABB159" s="25"/>
      <c r="ABC159" s="25"/>
      <c r="ABD159" s="25"/>
      <c r="ABE159" s="25"/>
      <c r="ABF159" s="25"/>
      <c r="ABG159" s="25"/>
      <c r="ABH159" s="25"/>
      <c r="ABI159" s="25"/>
      <c r="ABJ159" s="25"/>
      <c r="ABK159" s="25"/>
      <c r="ABL159" s="25"/>
      <c r="ABM159" s="25"/>
      <c r="ABN159" s="25"/>
      <c r="ABO159" s="25"/>
      <c r="ABP159" s="25"/>
      <c r="ABQ159" s="25"/>
      <c r="ABR159" s="25"/>
      <c r="ABS159" s="25"/>
      <c r="ABT159" s="25"/>
      <c r="ABU159" s="25"/>
      <c r="ABV159" s="25"/>
      <c r="ABW159" s="25"/>
      <c r="ABX159" s="25"/>
      <c r="ABY159" s="25"/>
      <c r="ABZ159" s="25"/>
      <c r="ACA159" s="25"/>
      <c r="ACB159" s="25"/>
      <c r="ACC159" s="25"/>
      <c r="ACD159" s="25"/>
      <c r="ACE159" s="25"/>
      <c r="ACF159" s="25"/>
      <c r="ACG159" s="25"/>
      <c r="ACH159" s="25"/>
      <c r="ACI159" s="25"/>
      <c r="ACJ159" s="25"/>
      <c r="ACK159" s="25"/>
      <c r="ACL159" s="25"/>
      <c r="ACM159" s="25"/>
      <c r="ACN159" s="25"/>
      <c r="ACO159" s="25"/>
      <c r="ACP159" s="25"/>
      <c r="ACQ159" s="25"/>
      <c r="ACR159" s="25"/>
      <c r="ACS159" s="25"/>
      <c r="ACT159" s="25"/>
      <c r="ACU159" s="25"/>
      <c r="ACV159" s="25"/>
      <c r="ACW159" s="25"/>
      <c r="ACX159" s="25"/>
      <c r="ACY159" s="25"/>
      <c r="ACZ159" s="25"/>
      <c r="ADA159" s="25"/>
      <c r="ADB159" s="25"/>
      <c r="ADC159" s="25"/>
      <c r="ADD159" s="25"/>
      <c r="ADE159" s="25"/>
      <c r="ADF159" s="25"/>
      <c r="ADG159" s="25"/>
      <c r="ADH159" s="25"/>
      <c r="ADI159" s="25"/>
      <c r="ADJ159" s="25"/>
      <c r="ADK159" s="25"/>
      <c r="ADL159" s="25"/>
      <c r="ADM159" s="25"/>
      <c r="ADN159" s="25"/>
      <c r="ADO159" s="25"/>
      <c r="ADP159" s="25"/>
      <c r="ADQ159" s="25"/>
      <c r="ADR159" s="25"/>
      <c r="ADS159" s="25"/>
      <c r="ADT159" s="25"/>
      <c r="ADU159" s="25"/>
      <c r="ADV159" s="25"/>
      <c r="ADW159" s="25"/>
      <c r="ADX159" s="25"/>
      <c r="ADY159" s="25"/>
      <c r="ADZ159" s="25"/>
      <c r="AEA159" s="25"/>
      <c r="AEB159" s="25"/>
      <c r="AEC159" s="25"/>
      <c r="AED159" s="25"/>
      <c r="AEE159" s="25"/>
      <c r="AEF159" s="25"/>
      <c r="AEG159" s="49"/>
    </row>
    <row r="160" spans="1:813" s="15" customFormat="1" ht="12.75" customHeight="1" x14ac:dyDescent="0.2">
      <c r="A160" s="71" t="s">
        <v>143</v>
      </c>
      <c r="B160" s="84" t="s">
        <v>144</v>
      </c>
      <c r="C160" s="330">
        <v>2</v>
      </c>
      <c r="D160" s="331" t="s">
        <v>71</v>
      </c>
      <c r="E160" s="97">
        <v>3485.04</v>
      </c>
      <c r="F160" s="91">
        <f t="shared" si="2"/>
        <v>6970.08</v>
      </c>
      <c r="G160" s="49"/>
      <c r="AY160" s="45"/>
      <c r="AZ160" s="25"/>
      <c r="BA160" s="663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  <c r="TP160" s="25"/>
      <c r="TQ160" s="25"/>
      <c r="TR160" s="25"/>
      <c r="TS160" s="25"/>
      <c r="TT160" s="25"/>
      <c r="TU160" s="25"/>
      <c r="TV160" s="25"/>
      <c r="TW160" s="25"/>
      <c r="TX160" s="25"/>
      <c r="TY160" s="25"/>
      <c r="TZ160" s="25"/>
      <c r="UA160" s="25"/>
      <c r="UB160" s="25"/>
      <c r="UC160" s="25"/>
      <c r="UD160" s="25"/>
      <c r="UE160" s="25"/>
      <c r="UF160" s="25"/>
      <c r="UG160" s="25"/>
      <c r="UH160" s="25"/>
      <c r="UI160" s="25"/>
      <c r="UJ160" s="25"/>
      <c r="UK160" s="25"/>
      <c r="UL160" s="25"/>
      <c r="UM160" s="25"/>
      <c r="UN160" s="25"/>
      <c r="UO160" s="25"/>
      <c r="UP160" s="25"/>
      <c r="UQ160" s="25"/>
      <c r="UR160" s="25"/>
      <c r="US160" s="25"/>
      <c r="UT160" s="25"/>
      <c r="UU160" s="25"/>
      <c r="UV160" s="25"/>
      <c r="UW160" s="25"/>
      <c r="UX160" s="25"/>
      <c r="UY160" s="25"/>
      <c r="UZ160" s="25"/>
      <c r="VA160" s="25"/>
      <c r="VB160" s="25"/>
      <c r="VC160" s="25"/>
      <c r="VD160" s="25"/>
      <c r="VE160" s="25"/>
      <c r="VF160" s="25"/>
      <c r="VG160" s="25"/>
      <c r="VH160" s="25"/>
      <c r="VI160" s="25"/>
      <c r="VJ160" s="25"/>
      <c r="VK160" s="25"/>
      <c r="VL160" s="25"/>
      <c r="VM160" s="25"/>
      <c r="VN160" s="25"/>
      <c r="VO160" s="25"/>
      <c r="VP160" s="25"/>
      <c r="VQ160" s="25"/>
      <c r="VR160" s="25"/>
      <c r="VS160" s="25"/>
      <c r="VT160" s="25"/>
      <c r="VU160" s="25"/>
      <c r="VV160" s="25"/>
      <c r="VW160" s="25"/>
      <c r="VX160" s="25"/>
      <c r="VY160" s="25"/>
      <c r="VZ160" s="25"/>
      <c r="WA160" s="25"/>
      <c r="WB160" s="25"/>
      <c r="WC160" s="25"/>
      <c r="WD160" s="25"/>
      <c r="WE160" s="25"/>
      <c r="WF160" s="25"/>
      <c r="WG160" s="25"/>
      <c r="WH160" s="25"/>
      <c r="WI160" s="25"/>
      <c r="WJ160" s="25"/>
      <c r="WK160" s="25"/>
      <c r="WL160" s="25"/>
      <c r="WM160" s="25"/>
      <c r="WN160" s="25"/>
      <c r="WO160" s="25"/>
      <c r="WP160" s="25"/>
      <c r="WQ160" s="25"/>
      <c r="WR160" s="25"/>
      <c r="WS160" s="25"/>
      <c r="WT160" s="25"/>
      <c r="WU160" s="25"/>
      <c r="WV160" s="25"/>
      <c r="WW160" s="25"/>
      <c r="WX160" s="25"/>
      <c r="WY160" s="25"/>
      <c r="WZ160" s="25"/>
      <c r="XA160" s="25"/>
      <c r="XB160" s="25"/>
      <c r="XC160" s="25"/>
      <c r="XD160" s="25"/>
      <c r="XE160" s="25"/>
      <c r="XF160" s="25"/>
      <c r="XG160" s="25"/>
      <c r="XH160" s="25"/>
      <c r="XI160" s="25"/>
      <c r="XJ160" s="25"/>
      <c r="XK160" s="25"/>
      <c r="XL160" s="25"/>
      <c r="XM160" s="25"/>
      <c r="XN160" s="25"/>
      <c r="XO160" s="25"/>
      <c r="XP160" s="25"/>
      <c r="XQ160" s="25"/>
      <c r="XR160" s="25"/>
      <c r="XS160" s="25"/>
      <c r="XT160" s="25"/>
      <c r="XU160" s="25"/>
      <c r="XV160" s="25"/>
      <c r="XW160" s="25"/>
      <c r="XX160" s="25"/>
      <c r="XY160" s="25"/>
      <c r="XZ160" s="25"/>
      <c r="YA160" s="25"/>
      <c r="YB160" s="25"/>
      <c r="YC160" s="25"/>
      <c r="YD160" s="25"/>
      <c r="YE160" s="25"/>
      <c r="YF160" s="25"/>
      <c r="YG160" s="25"/>
      <c r="YH160" s="25"/>
      <c r="YI160" s="25"/>
      <c r="YJ160" s="25"/>
      <c r="YK160" s="25"/>
      <c r="YL160" s="25"/>
      <c r="YM160" s="25"/>
      <c r="YN160" s="25"/>
      <c r="YO160" s="25"/>
      <c r="YP160" s="25"/>
      <c r="YQ160" s="25"/>
      <c r="YR160" s="25"/>
      <c r="YS160" s="25"/>
      <c r="YT160" s="25"/>
      <c r="YU160" s="25"/>
      <c r="YV160" s="25"/>
      <c r="YW160" s="25"/>
      <c r="YX160" s="25"/>
      <c r="YY160" s="25"/>
      <c r="YZ160" s="25"/>
      <c r="ZA160" s="25"/>
      <c r="ZB160" s="25"/>
      <c r="ZC160" s="25"/>
      <c r="ZD160" s="25"/>
      <c r="ZE160" s="25"/>
      <c r="ZF160" s="25"/>
      <c r="ZG160" s="25"/>
      <c r="ZH160" s="25"/>
      <c r="ZI160" s="25"/>
      <c r="ZJ160" s="25"/>
      <c r="ZK160" s="25"/>
      <c r="ZL160" s="25"/>
      <c r="ZM160" s="25"/>
      <c r="ZN160" s="25"/>
      <c r="ZO160" s="25"/>
      <c r="ZP160" s="25"/>
      <c r="ZQ160" s="25"/>
      <c r="ZR160" s="25"/>
      <c r="ZS160" s="25"/>
      <c r="ZT160" s="25"/>
      <c r="ZU160" s="25"/>
      <c r="ZV160" s="25"/>
      <c r="ZW160" s="25"/>
      <c r="ZX160" s="25"/>
      <c r="ZY160" s="25"/>
      <c r="ZZ160" s="25"/>
      <c r="AAA160" s="25"/>
      <c r="AAB160" s="25"/>
      <c r="AAC160" s="25"/>
      <c r="AAD160" s="25"/>
      <c r="AAE160" s="25"/>
      <c r="AAF160" s="25"/>
      <c r="AAG160" s="25"/>
      <c r="AAH160" s="25"/>
      <c r="AAI160" s="25"/>
      <c r="AAJ160" s="25"/>
      <c r="AAK160" s="25"/>
      <c r="AAL160" s="25"/>
      <c r="AAM160" s="25"/>
      <c r="AAN160" s="25"/>
      <c r="AAO160" s="25"/>
      <c r="AAP160" s="25"/>
      <c r="AAQ160" s="25"/>
      <c r="AAR160" s="25"/>
      <c r="AAS160" s="25"/>
      <c r="AAT160" s="25"/>
      <c r="AAU160" s="25"/>
      <c r="AAV160" s="25"/>
      <c r="AAW160" s="25"/>
      <c r="AAX160" s="25"/>
      <c r="AAY160" s="25"/>
      <c r="AAZ160" s="25"/>
      <c r="ABA160" s="25"/>
      <c r="ABB160" s="25"/>
      <c r="ABC160" s="25"/>
      <c r="ABD160" s="25"/>
      <c r="ABE160" s="25"/>
      <c r="ABF160" s="25"/>
      <c r="ABG160" s="25"/>
      <c r="ABH160" s="25"/>
      <c r="ABI160" s="25"/>
      <c r="ABJ160" s="25"/>
      <c r="ABK160" s="25"/>
      <c r="ABL160" s="25"/>
      <c r="ABM160" s="25"/>
      <c r="ABN160" s="25"/>
      <c r="ABO160" s="25"/>
      <c r="ABP160" s="25"/>
      <c r="ABQ160" s="25"/>
      <c r="ABR160" s="25"/>
      <c r="ABS160" s="25"/>
      <c r="ABT160" s="25"/>
      <c r="ABU160" s="25"/>
      <c r="ABV160" s="25"/>
      <c r="ABW160" s="25"/>
      <c r="ABX160" s="25"/>
      <c r="ABY160" s="25"/>
      <c r="ABZ160" s="25"/>
      <c r="ACA160" s="25"/>
      <c r="ACB160" s="25"/>
      <c r="ACC160" s="25"/>
      <c r="ACD160" s="25"/>
      <c r="ACE160" s="25"/>
      <c r="ACF160" s="25"/>
      <c r="ACG160" s="25"/>
      <c r="ACH160" s="25"/>
      <c r="ACI160" s="25"/>
      <c r="ACJ160" s="25"/>
      <c r="ACK160" s="25"/>
      <c r="ACL160" s="25"/>
      <c r="ACM160" s="25"/>
      <c r="ACN160" s="25"/>
      <c r="ACO160" s="25"/>
      <c r="ACP160" s="25"/>
      <c r="ACQ160" s="25"/>
      <c r="ACR160" s="25"/>
      <c r="ACS160" s="25"/>
      <c r="ACT160" s="25"/>
      <c r="ACU160" s="25"/>
      <c r="ACV160" s="25"/>
      <c r="ACW160" s="25"/>
      <c r="ACX160" s="25"/>
      <c r="ACY160" s="25"/>
      <c r="ACZ160" s="25"/>
      <c r="ADA160" s="25"/>
      <c r="ADB160" s="25"/>
      <c r="ADC160" s="25"/>
      <c r="ADD160" s="25"/>
      <c r="ADE160" s="25"/>
      <c r="ADF160" s="25"/>
      <c r="ADG160" s="25"/>
      <c r="ADH160" s="25"/>
      <c r="ADI160" s="25"/>
      <c r="ADJ160" s="25"/>
      <c r="ADK160" s="25"/>
      <c r="ADL160" s="25"/>
      <c r="ADM160" s="25"/>
      <c r="ADN160" s="25"/>
      <c r="ADO160" s="25"/>
      <c r="ADP160" s="25"/>
      <c r="ADQ160" s="25"/>
      <c r="ADR160" s="25"/>
      <c r="ADS160" s="25"/>
      <c r="ADT160" s="25"/>
      <c r="ADU160" s="25"/>
      <c r="ADV160" s="25"/>
      <c r="ADW160" s="25"/>
      <c r="ADX160" s="25"/>
      <c r="ADY160" s="25"/>
      <c r="ADZ160" s="25"/>
      <c r="AEA160" s="25"/>
      <c r="AEB160" s="25"/>
      <c r="AEC160" s="25"/>
      <c r="AED160" s="25"/>
      <c r="AEE160" s="25"/>
      <c r="AEF160" s="25"/>
      <c r="AEG160" s="49"/>
    </row>
    <row r="161" spans="1:813" s="15" customFormat="1" ht="12.75" customHeight="1" x14ac:dyDescent="0.2">
      <c r="A161" s="71" t="s">
        <v>145</v>
      </c>
      <c r="B161" s="303" t="s">
        <v>146</v>
      </c>
      <c r="C161" s="332">
        <v>4</v>
      </c>
      <c r="D161" s="80" t="s">
        <v>71</v>
      </c>
      <c r="E161" s="97">
        <v>450</v>
      </c>
      <c r="F161" s="91">
        <f t="shared" si="2"/>
        <v>1800</v>
      </c>
      <c r="G161" s="49"/>
      <c r="AY161" s="45"/>
      <c r="AZ161" s="25"/>
      <c r="BA161" s="663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  <c r="TP161" s="25"/>
      <c r="TQ161" s="25"/>
      <c r="TR161" s="25"/>
      <c r="TS161" s="25"/>
      <c r="TT161" s="25"/>
      <c r="TU161" s="25"/>
      <c r="TV161" s="25"/>
      <c r="TW161" s="25"/>
      <c r="TX161" s="25"/>
      <c r="TY161" s="25"/>
      <c r="TZ161" s="25"/>
      <c r="UA161" s="25"/>
      <c r="UB161" s="25"/>
      <c r="UC161" s="25"/>
      <c r="UD161" s="25"/>
      <c r="UE161" s="25"/>
      <c r="UF161" s="25"/>
      <c r="UG161" s="25"/>
      <c r="UH161" s="25"/>
      <c r="UI161" s="25"/>
      <c r="UJ161" s="25"/>
      <c r="UK161" s="25"/>
      <c r="UL161" s="25"/>
      <c r="UM161" s="25"/>
      <c r="UN161" s="25"/>
      <c r="UO161" s="25"/>
      <c r="UP161" s="25"/>
      <c r="UQ161" s="25"/>
      <c r="UR161" s="25"/>
      <c r="US161" s="25"/>
      <c r="UT161" s="25"/>
      <c r="UU161" s="25"/>
      <c r="UV161" s="25"/>
      <c r="UW161" s="25"/>
      <c r="UX161" s="25"/>
      <c r="UY161" s="25"/>
      <c r="UZ161" s="25"/>
      <c r="VA161" s="25"/>
      <c r="VB161" s="25"/>
      <c r="VC161" s="25"/>
      <c r="VD161" s="25"/>
      <c r="VE161" s="25"/>
      <c r="VF161" s="25"/>
      <c r="VG161" s="25"/>
      <c r="VH161" s="25"/>
      <c r="VI161" s="25"/>
      <c r="VJ161" s="25"/>
      <c r="VK161" s="25"/>
      <c r="VL161" s="25"/>
      <c r="VM161" s="25"/>
      <c r="VN161" s="25"/>
      <c r="VO161" s="25"/>
      <c r="VP161" s="25"/>
      <c r="VQ161" s="25"/>
      <c r="VR161" s="25"/>
      <c r="VS161" s="25"/>
      <c r="VT161" s="25"/>
      <c r="VU161" s="25"/>
      <c r="VV161" s="25"/>
      <c r="VW161" s="25"/>
      <c r="VX161" s="25"/>
      <c r="VY161" s="25"/>
      <c r="VZ161" s="25"/>
      <c r="WA161" s="25"/>
      <c r="WB161" s="25"/>
      <c r="WC161" s="25"/>
      <c r="WD161" s="25"/>
      <c r="WE161" s="25"/>
      <c r="WF161" s="25"/>
      <c r="WG161" s="25"/>
      <c r="WH161" s="25"/>
      <c r="WI161" s="25"/>
      <c r="WJ161" s="25"/>
      <c r="WK161" s="25"/>
      <c r="WL161" s="25"/>
      <c r="WM161" s="25"/>
      <c r="WN161" s="25"/>
      <c r="WO161" s="25"/>
      <c r="WP161" s="25"/>
      <c r="WQ161" s="25"/>
      <c r="WR161" s="25"/>
      <c r="WS161" s="25"/>
      <c r="WT161" s="25"/>
      <c r="WU161" s="25"/>
      <c r="WV161" s="25"/>
      <c r="WW161" s="25"/>
      <c r="WX161" s="25"/>
      <c r="WY161" s="25"/>
      <c r="WZ161" s="25"/>
      <c r="XA161" s="25"/>
      <c r="XB161" s="25"/>
      <c r="XC161" s="25"/>
      <c r="XD161" s="25"/>
      <c r="XE161" s="25"/>
      <c r="XF161" s="25"/>
      <c r="XG161" s="25"/>
      <c r="XH161" s="25"/>
      <c r="XI161" s="25"/>
      <c r="XJ161" s="25"/>
      <c r="XK161" s="25"/>
      <c r="XL161" s="25"/>
      <c r="XM161" s="25"/>
      <c r="XN161" s="25"/>
      <c r="XO161" s="25"/>
      <c r="XP161" s="25"/>
      <c r="XQ161" s="25"/>
      <c r="XR161" s="25"/>
      <c r="XS161" s="25"/>
      <c r="XT161" s="25"/>
      <c r="XU161" s="25"/>
      <c r="XV161" s="25"/>
      <c r="XW161" s="25"/>
      <c r="XX161" s="25"/>
      <c r="XY161" s="25"/>
      <c r="XZ161" s="25"/>
      <c r="YA161" s="25"/>
      <c r="YB161" s="25"/>
      <c r="YC161" s="25"/>
      <c r="YD161" s="25"/>
      <c r="YE161" s="25"/>
      <c r="YF161" s="25"/>
      <c r="YG161" s="25"/>
      <c r="YH161" s="25"/>
      <c r="YI161" s="25"/>
      <c r="YJ161" s="25"/>
      <c r="YK161" s="25"/>
      <c r="YL161" s="25"/>
      <c r="YM161" s="25"/>
      <c r="YN161" s="25"/>
      <c r="YO161" s="25"/>
      <c r="YP161" s="25"/>
      <c r="YQ161" s="25"/>
      <c r="YR161" s="25"/>
      <c r="YS161" s="25"/>
      <c r="YT161" s="25"/>
      <c r="YU161" s="25"/>
      <c r="YV161" s="25"/>
      <c r="YW161" s="25"/>
      <c r="YX161" s="25"/>
      <c r="YY161" s="25"/>
      <c r="YZ161" s="25"/>
      <c r="ZA161" s="25"/>
      <c r="ZB161" s="25"/>
      <c r="ZC161" s="25"/>
      <c r="ZD161" s="25"/>
      <c r="ZE161" s="25"/>
      <c r="ZF161" s="25"/>
      <c r="ZG161" s="25"/>
      <c r="ZH161" s="25"/>
      <c r="ZI161" s="25"/>
      <c r="ZJ161" s="25"/>
      <c r="ZK161" s="25"/>
      <c r="ZL161" s="25"/>
      <c r="ZM161" s="25"/>
      <c r="ZN161" s="25"/>
      <c r="ZO161" s="25"/>
      <c r="ZP161" s="25"/>
      <c r="ZQ161" s="25"/>
      <c r="ZR161" s="25"/>
      <c r="ZS161" s="25"/>
      <c r="ZT161" s="25"/>
      <c r="ZU161" s="25"/>
      <c r="ZV161" s="25"/>
      <c r="ZW161" s="25"/>
      <c r="ZX161" s="25"/>
      <c r="ZY161" s="25"/>
      <c r="ZZ161" s="25"/>
      <c r="AAA161" s="25"/>
      <c r="AAB161" s="25"/>
      <c r="AAC161" s="25"/>
      <c r="AAD161" s="25"/>
      <c r="AAE161" s="25"/>
      <c r="AAF161" s="25"/>
      <c r="AAG161" s="25"/>
      <c r="AAH161" s="25"/>
      <c r="AAI161" s="25"/>
      <c r="AAJ161" s="25"/>
      <c r="AAK161" s="25"/>
      <c r="AAL161" s="25"/>
      <c r="AAM161" s="25"/>
      <c r="AAN161" s="25"/>
      <c r="AAO161" s="25"/>
      <c r="AAP161" s="25"/>
      <c r="AAQ161" s="25"/>
      <c r="AAR161" s="25"/>
      <c r="AAS161" s="25"/>
      <c r="AAT161" s="25"/>
      <c r="AAU161" s="25"/>
      <c r="AAV161" s="25"/>
      <c r="AAW161" s="25"/>
      <c r="AAX161" s="25"/>
      <c r="AAY161" s="25"/>
      <c r="AAZ161" s="25"/>
      <c r="ABA161" s="25"/>
      <c r="ABB161" s="25"/>
      <c r="ABC161" s="25"/>
      <c r="ABD161" s="25"/>
      <c r="ABE161" s="25"/>
      <c r="ABF161" s="25"/>
      <c r="ABG161" s="25"/>
      <c r="ABH161" s="25"/>
      <c r="ABI161" s="25"/>
      <c r="ABJ161" s="25"/>
      <c r="ABK161" s="25"/>
      <c r="ABL161" s="25"/>
      <c r="ABM161" s="25"/>
      <c r="ABN161" s="25"/>
      <c r="ABO161" s="25"/>
      <c r="ABP161" s="25"/>
      <c r="ABQ161" s="25"/>
      <c r="ABR161" s="25"/>
      <c r="ABS161" s="25"/>
      <c r="ABT161" s="25"/>
      <c r="ABU161" s="25"/>
      <c r="ABV161" s="25"/>
      <c r="ABW161" s="25"/>
      <c r="ABX161" s="25"/>
      <c r="ABY161" s="25"/>
      <c r="ABZ161" s="25"/>
      <c r="ACA161" s="25"/>
      <c r="ACB161" s="25"/>
      <c r="ACC161" s="25"/>
      <c r="ACD161" s="25"/>
      <c r="ACE161" s="25"/>
      <c r="ACF161" s="25"/>
      <c r="ACG161" s="25"/>
      <c r="ACH161" s="25"/>
      <c r="ACI161" s="25"/>
      <c r="ACJ161" s="25"/>
      <c r="ACK161" s="25"/>
      <c r="ACL161" s="25"/>
      <c r="ACM161" s="25"/>
      <c r="ACN161" s="25"/>
      <c r="ACO161" s="25"/>
      <c r="ACP161" s="25"/>
      <c r="ACQ161" s="25"/>
      <c r="ACR161" s="25"/>
      <c r="ACS161" s="25"/>
      <c r="ACT161" s="25"/>
      <c r="ACU161" s="25"/>
      <c r="ACV161" s="25"/>
      <c r="ACW161" s="25"/>
      <c r="ACX161" s="25"/>
      <c r="ACY161" s="25"/>
      <c r="ACZ161" s="25"/>
      <c r="ADA161" s="25"/>
      <c r="ADB161" s="25"/>
      <c r="ADC161" s="25"/>
      <c r="ADD161" s="25"/>
      <c r="ADE161" s="25"/>
      <c r="ADF161" s="25"/>
      <c r="ADG161" s="25"/>
      <c r="ADH161" s="25"/>
      <c r="ADI161" s="25"/>
      <c r="ADJ161" s="25"/>
      <c r="ADK161" s="25"/>
      <c r="ADL161" s="25"/>
      <c r="ADM161" s="25"/>
      <c r="ADN161" s="25"/>
      <c r="ADO161" s="25"/>
      <c r="ADP161" s="25"/>
      <c r="ADQ161" s="25"/>
      <c r="ADR161" s="25"/>
      <c r="ADS161" s="25"/>
      <c r="ADT161" s="25"/>
      <c r="ADU161" s="25"/>
      <c r="ADV161" s="25"/>
      <c r="ADW161" s="25"/>
      <c r="ADX161" s="25"/>
      <c r="ADY161" s="25"/>
      <c r="ADZ161" s="25"/>
      <c r="AEA161" s="25"/>
      <c r="AEB161" s="25"/>
      <c r="AEC161" s="25"/>
      <c r="AED161" s="25"/>
      <c r="AEE161" s="25"/>
      <c r="AEF161" s="25"/>
      <c r="AEG161" s="49"/>
    </row>
    <row r="162" spans="1:813" s="15" customFormat="1" ht="12.75" customHeight="1" x14ac:dyDescent="0.2">
      <c r="A162" s="71" t="s">
        <v>147</v>
      </c>
      <c r="B162" s="85" t="s">
        <v>148</v>
      </c>
      <c r="C162" s="330">
        <f>0.65*C158</f>
        <v>35.1</v>
      </c>
      <c r="D162" s="331" t="s">
        <v>80</v>
      </c>
      <c r="E162" s="97">
        <v>174.7</v>
      </c>
      <c r="F162" s="91">
        <f t="shared" si="2"/>
        <v>6131.97</v>
      </c>
      <c r="G162" s="49"/>
      <c r="AY162" s="45"/>
      <c r="AZ162" s="25"/>
      <c r="BA162" s="663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  <c r="TP162" s="25"/>
      <c r="TQ162" s="25"/>
      <c r="TR162" s="25"/>
      <c r="TS162" s="25"/>
      <c r="TT162" s="25"/>
      <c r="TU162" s="25"/>
      <c r="TV162" s="25"/>
      <c r="TW162" s="25"/>
      <c r="TX162" s="25"/>
      <c r="TY162" s="25"/>
      <c r="TZ162" s="25"/>
      <c r="UA162" s="25"/>
      <c r="UB162" s="25"/>
      <c r="UC162" s="25"/>
      <c r="UD162" s="25"/>
      <c r="UE162" s="25"/>
      <c r="UF162" s="25"/>
      <c r="UG162" s="25"/>
      <c r="UH162" s="25"/>
      <c r="UI162" s="25"/>
      <c r="UJ162" s="25"/>
      <c r="UK162" s="25"/>
      <c r="UL162" s="25"/>
      <c r="UM162" s="25"/>
      <c r="UN162" s="25"/>
      <c r="UO162" s="25"/>
      <c r="UP162" s="25"/>
      <c r="UQ162" s="25"/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  <c r="AAA162" s="25"/>
      <c r="AAB162" s="25"/>
      <c r="AAC162" s="25"/>
      <c r="AAD162" s="25"/>
      <c r="AAE162" s="25"/>
      <c r="AAF162" s="25"/>
      <c r="AAG162" s="25"/>
      <c r="AAH162" s="25"/>
      <c r="AAI162" s="25"/>
      <c r="AAJ162" s="25"/>
      <c r="AAK162" s="25"/>
      <c r="AAL162" s="25"/>
      <c r="AAM162" s="25"/>
      <c r="AAN162" s="25"/>
      <c r="AAO162" s="25"/>
      <c r="AAP162" s="25"/>
      <c r="AAQ162" s="25"/>
      <c r="AAR162" s="25"/>
      <c r="AAS162" s="25"/>
      <c r="AAT162" s="25"/>
      <c r="AAU162" s="25"/>
      <c r="AAV162" s="25"/>
      <c r="AAW162" s="25"/>
      <c r="AAX162" s="25"/>
      <c r="AAY162" s="25"/>
      <c r="AAZ162" s="25"/>
      <c r="ABA162" s="25"/>
      <c r="ABB162" s="25"/>
      <c r="ABC162" s="25"/>
      <c r="ABD162" s="25"/>
      <c r="ABE162" s="25"/>
      <c r="ABF162" s="25"/>
      <c r="ABG162" s="25"/>
      <c r="ABH162" s="25"/>
      <c r="ABI162" s="25"/>
      <c r="ABJ162" s="25"/>
      <c r="ABK162" s="25"/>
      <c r="ABL162" s="25"/>
      <c r="ABM162" s="25"/>
      <c r="ABN162" s="25"/>
      <c r="ABO162" s="25"/>
      <c r="ABP162" s="25"/>
      <c r="ABQ162" s="25"/>
      <c r="ABR162" s="25"/>
      <c r="ABS162" s="25"/>
      <c r="ABT162" s="25"/>
      <c r="ABU162" s="25"/>
      <c r="ABV162" s="25"/>
      <c r="ABW162" s="25"/>
      <c r="ABX162" s="25"/>
      <c r="ABY162" s="25"/>
      <c r="ABZ162" s="25"/>
      <c r="ACA162" s="25"/>
      <c r="ACB162" s="25"/>
      <c r="ACC162" s="25"/>
      <c r="ACD162" s="25"/>
      <c r="ACE162" s="25"/>
      <c r="ACF162" s="25"/>
      <c r="ACG162" s="25"/>
      <c r="ACH162" s="25"/>
      <c r="ACI162" s="25"/>
      <c r="ACJ162" s="25"/>
      <c r="ACK162" s="25"/>
      <c r="ACL162" s="25"/>
      <c r="ACM162" s="25"/>
      <c r="ACN162" s="25"/>
      <c r="ACO162" s="25"/>
      <c r="ACP162" s="25"/>
      <c r="ACQ162" s="25"/>
      <c r="ACR162" s="25"/>
      <c r="ACS162" s="25"/>
      <c r="ACT162" s="25"/>
      <c r="ACU162" s="25"/>
      <c r="ACV162" s="25"/>
      <c r="ACW162" s="25"/>
      <c r="ACX162" s="25"/>
      <c r="ACY162" s="25"/>
      <c r="ACZ162" s="25"/>
      <c r="ADA162" s="25"/>
      <c r="ADB162" s="25"/>
      <c r="ADC162" s="25"/>
      <c r="ADD162" s="25"/>
      <c r="ADE162" s="25"/>
      <c r="ADF162" s="25"/>
      <c r="ADG162" s="25"/>
      <c r="ADH162" s="25"/>
      <c r="ADI162" s="25"/>
      <c r="ADJ162" s="25"/>
      <c r="ADK162" s="25"/>
      <c r="ADL162" s="25"/>
      <c r="ADM162" s="25"/>
      <c r="ADN162" s="25"/>
      <c r="ADO162" s="25"/>
      <c r="ADP162" s="25"/>
      <c r="ADQ162" s="25"/>
      <c r="ADR162" s="25"/>
      <c r="ADS162" s="25"/>
      <c r="ADT162" s="25"/>
      <c r="ADU162" s="25"/>
      <c r="ADV162" s="25"/>
      <c r="ADW162" s="25"/>
      <c r="ADX162" s="25"/>
      <c r="ADY162" s="25"/>
      <c r="ADZ162" s="25"/>
      <c r="AEA162" s="25"/>
      <c r="AEB162" s="25"/>
      <c r="AEC162" s="25"/>
      <c r="AED162" s="25"/>
      <c r="AEE162" s="25"/>
      <c r="AEF162" s="25"/>
      <c r="AEG162" s="49"/>
    </row>
    <row r="163" spans="1:813" s="15" customFormat="1" ht="12.75" customHeight="1" x14ac:dyDescent="0.2">
      <c r="A163" s="71" t="s">
        <v>149</v>
      </c>
      <c r="B163" s="84" t="s">
        <v>150</v>
      </c>
      <c r="C163" s="330">
        <v>33.11</v>
      </c>
      <c r="D163" s="331" t="s">
        <v>80</v>
      </c>
      <c r="E163" s="97">
        <v>174.7</v>
      </c>
      <c r="F163" s="91">
        <f>C163*E163</f>
        <v>5784.3169999999991</v>
      </c>
      <c r="G163" s="49"/>
      <c r="AY163" s="45"/>
      <c r="AZ163" s="25"/>
      <c r="BA163" s="663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5"/>
      <c r="RF163" s="25"/>
      <c r="RG163" s="25"/>
      <c r="RH163" s="25"/>
      <c r="RI163" s="25"/>
      <c r="RJ163" s="25"/>
      <c r="RK163" s="25"/>
      <c r="RL163" s="25"/>
      <c r="RM163" s="25"/>
      <c r="RN163" s="25"/>
      <c r="RO163" s="25"/>
      <c r="RP163" s="25"/>
      <c r="RQ163" s="25"/>
      <c r="RR163" s="25"/>
      <c r="RS163" s="25"/>
      <c r="RT163" s="25"/>
      <c r="RU163" s="25"/>
      <c r="RV163" s="25"/>
      <c r="RW163" s="25"/>
      <c r="RX163" s="25"/>
      <c r="RY163" s="25"/>
      <c r="RZ163" s="25"/>
      <c r="SA163" s="25"/>
      <c r="SB163" s="25"/>
      <c r="SC163" s="25"/>
      <c r="SD163" s="25"/>
      <c r="SE163" s="25"/>
      <c r="SF163" s="25"/>
      <c r="SG163" s="25"/>
      <c r="SH163" s="25"/>
      <c r="SI163" s="25"/>
      <c r="SJ163" s="25"/>
      <c r="SK163" s="25"/>
      <c r="SL163" s="25"/>
      <c r="SM163" s="25"/>
      <c r="SN163" s="25"/>
      <c r="SO163" s="25"/>
      <c r="SP163" s="25"/>
      <c r="SQ163" s="25"/>
      <c r="SR163" s="25"/>
      <c r="SS163" s="25"/>
      <c r="ST163" s="25"/>
      <c r="SU163" s="25"/>
      <c r="SV163" s="25"/>
      <c r="SW163" s="25"/>
      <c r="SX163" s="25"/>
      <c r="SY163" s="25"/>
      <c r="SZ163" s="25"/>
      <c r="TA163" s="25"/>
      <c r="TB163" s="25"/>
      <c r="TC163" s="25"/>
      <c r="TD163" s="25"/>
      <c r="TE163" s="25"/>
      <c r="TF163" s="25"/>
      <c r="TG163" s="25"/>
      <c r="TH163" s="25"/>
      <c r="TI163" s="25"/>
      <c r="TJ163" s="25"/>
      <c r="TK163" s="25"/>
      <c r="TL163" s="25"/>
      <c r="TM163" s="25"/>
      <c r="TN163" s="25"/>
      <c r="TO163" s="25"/>
      <c r="TP163" s="25"/>
      <c r="TQ163" s="25"/>
      <c r="TR163" s="25"/>
      <c r="TS163" s="25"/>
      <c r="TT163" s="25"/>
      <c r="TU163" s="25"/>
      <c r="TV163" s="25"/>
      <c r="TW163" s="25"/>
      <c r="TX163" s="25"/>
      <c r="TY163" s="25"/>
      <c r="TZ163" s="25"/>
      <c r="UA163" s="25"/>
      <c r="UB163" s="25"/>
      <c r="UC163" s="25"/>
      <c r="UD163" s="25"/>
      <c r="UE163" s="25"/>
      <c r="UF163" s="25"/>
      <c r="UG163" s="25"/>
      <c r="UH163" s="25"/>
      <c r="UI163" s="25"/>
      <c r="UJ163" s="25"/>
      <c r="UK163" s="25"/>
      <c r="UL163" s="25"/>
      <c r="UM163" s="25"/>
      <c r="UN163" s="25"/>
      <c r="UO163" s="25"/>
      <c r="UP163" s="25"/>
      <c r="UQ163" s="25"/>
      <c r="UR163" s="25"/>
      <c r="US163" s="25"/>
      <c r="UT163" s="25"/>
      <c r="UU163" s="25"/>
      <c r="UV163" s="25"/>
      <c r="UW163" s="25"/>
      <c r="UX163" s="25"/>
      <c r="UY163" s="25"/>
      <c r="UZ163" s="25"/>
      <c r="VA163" s="25"/>
      <c r="VB163" s="25"/>
      <c r="VC163" s="25"/>
      <c r="VD163" s="25"/>
      <c r="VE163" s="25"/>
      <c r="VF163" s="25"/>
      <c r="VG163" s="25"/>
      <c r="VH163" s="25"/>
      <c r="VI163" s="25"/>
      <c r="VJ163" s="25"/>
      <c r="VK163" s="25"/>
      <c r="VL163" s="25"/>
      <c r="VM163" s="25"/>
      <c r="VN163" s="25"/>
      <c r="VO163" s="25"/>
      <c r="VP163" s="25"/>
      <c r="VQ163" s="25"/>
      <c r="VR163" s="25"/>
      <c r="VS163" s="25"/>
      <c r="VT163" s="25"/>
      <c r="VU163" s="25"/>
      <c r="VV163" s="25"/>
      <c r="VW163" s="25"/>
      <c r="VX163" s="25"/>
      <c r="VY163" s="25"/>
      <c r="VZ163" s="25"/>
      <c r="WA163" s="25"/>
      <c r="WB163" s="25"/>
      <c r="WC163" s="25"/>
      <c r="WD163" s="25"/>
      <c r="WE163" s="25"/>
      <c r="WF163" s="25"/>
      <c r="WG163" s="25"/>
      <c r="WH163" s="25"/>
      <c r="WI163" s="25"/>
      <c r="WJ163" s="25"/>
      <c r="WK163" s="25"/>
      <c r="WL163" s="25"/>
      <c r="WM163" s="25"/>
      <c r="WN163" s="25"/>
      <c r="WO163" s="25"/>
      <c r="WP163" s="25"/>
      <c r="WQ163" s="25"/>
      <c r="WR163" s="25"/>
      <c r="WS163" s="25"/>
      <c r="WT163" s="25"/>
      <c r="WU163" s="25"/>
      <c r="WV163" s="25"/>
      <c r="WW163" s="25"/>
      <c r="WX163" s="25"/>
      <c r="WY163" s="25"/>
      <c r="WZ163" s="25"/>
      <c r="XA163" s="25"/>
      <c r="XB163" s="25"/>
      <c r="XC163" s="25"/>
      <c r="XD163" s="25"/>
      <c r="XE163" s="25"/>
      <c r="XF163" s="25"/>
      <c r="XG163" s="25"/>
      <c r="XH163" s="25"/>
      <c r="XI163" s="25"/>
      <c r="XJ163" s="25"/>
      <c r="XK163" s="25"/>
      <c r="XL163" s="25"/>
      <c r="XM163" s="25"/>
      <c r="XN163" s="25"/>
      <c r="XO163" s="25"/>
      <c r="XP163" s="25"/>
      <c r="XQ163" s="25"/>
      <c r="XR163" s="25"/>
      <c r="XS163" s="25"/>
      <c r="XT163" s="25"/>
      <c r="XU163" s="25"/>
      <c r="XV163" s="25"/>
      <c r="XW163" s="25"/>
      <c r="XX163" s="25"/>
      <c r="XY163" s="25"/>
      <c r="XZ163" s="25"/>
      <c r="YA163" s="25"/>
      <c r="YB163" s="25"/>
      <c r="YC163" s="25"/>
      <c r="YD163" s="25"/>
      <c r="YE163" s="25"/>
      <c r="YF163" s="25"/>
      <c r="YG163" s="25"/>
      <c r="YH163" s="25"/>
      <c r="YI163" s="25"/>
      <c r="YJ163" s="25"/>
      <c r="YK163" s="25"/>
      <c r="YL163" s="25"/>
      <c r="YM163" s="25"/>
      <c r="YN163" s="25"/>
      <c r="YO163" s="25"/>
      <c r="YP163" s="25"/>
      <c r="YQ163" s="25"/>
      <c r="YR163" s="25"/>
      <c r="YS163" s="25"/>
      <c r="YT163" s="25"/>
      <c r="YU163" s="25"/>
      <c r="YV163" s="25"/>
      <c r="YW163" s="25"/>
      <c r="YX163" s="25"/>
      <c r="YY163" s="25"/>
      <c r="YZ163" s="25"/>
      <c r="ZA163" s="25"/>
      <c r="ZB163" s="25"/>
      <c r="ZC163" s="25"/>
      <c r="ZD163" s="25"/>
      <c r="ZE163" s="25"/>
      <c r="ZF163" s="25"/>
      <c r="ZG163" s="25"/>
      <c r="ZH163" s="25"/>
      <c r="ZI163" s="25"/>
      <c r="ZJ163" s="25"/>
      <c r="ZK163" s="25"/>
      <c r="ZL163" s="25"/>
      <c r="ZM163" s="25"/>
      <c r="ZN163" s="25"/>
      <c r="ZO163" s="25"/>
      <c r="ZP163" s="25"/>
      <c r="ZQ163" s="25"/>
      <c r="ZR163" s="25"/>
      <c r="ZS163" s="25"/>
      <c r="ZT163" s="25"/>
      <c r="ZU163" s="25"/>
      <c r="ZV163" s="25"/>
      <c r="ZW163" s="25"/>
      <c r="ZX163" s="25"/>
      <c r="ZY163" s="25"/>
      <c r="ZZ163" s="25"/>
      <c r="AAA163" s="25"/>
      <c r="AAB163" s="25"/>
      <c r="AAC163" s="25"/>
      <c r="AAD163" s="25"/>
      <c r="AAE163" s="25"/>
      <c r="AAF163" s="25"/>
      <c r="AAG163" s="25"/>
      <c r="AAH163" s="25"/>
      <c r="AAI163" s="25"/>
      <c r="AAJ163" s="25"/>
      <c r="AAK163" s="25"/>
      <c r="AAL163" s="25"/>
      <c r="AAM163" s="25"/>
      <c r="AAN163" s="25"/>
      <c r="AAO163" s="25"/>
      <c r="AAP163" s="25"/>
      <c r="AAQ163" s="25"/>
      <c r="AAR163" s="25"/>
      <c r="AAS163" s="25"/>
      <c r="AAT163" s="25"/>
      <c r="AAU163" s="25"/>
      <c r="AAV163" s="25"/>
      <c r="AAW163" s="25"/>
      <c r="AAX163" s="25"/>
      <c r="AAY163" s="25"/>
      <c r="AAZ163" s="25"/>
      <c r="ABA163" s="25"/>
      <c r="ABB163" s="25"/>
      <c r="ABC163" s="25"/>
      <c r="ABD163" s="25"/>
      <c r="ABE163" s="25"/>
      <c r="ABF163" s="25"/>
      <c r="ABG163" s="25"/>
      <c r="ABH163" s="25"/>
      <c r="ABI163" s="25"/>
      <c r="ABJ163" s="25"/>
      <c r="ABK163" s="25"/>
      <c r="ABL163" s="25"/>
      <c r="ABM163" s="25"/>
      <c r="ABN163" s="25"/>
      <c r="ABO163" s="25"/>
      <c r="ABP163" s="25"/>
      <c r="ABQ163" s="25"/>
      <c r="ABR163" s="25"/>
      <c r="ABS163" s="25"/>
      <c r="ABT163" s="25"/>
      <c r="ABU163" s="25"/>
      <c r="ABV163" s="25"/>
      <c r="ABW163" s="25"/>
      <c r="ABX163" s="25"/>
      <c r="ABY163" s="25"/>
      <c r="ABZ163" s="25"/>
      <c r="ACA163" s="25"/>
      <c r="ACB163" s="25"/>
      <c r="ACC163" s="25"/>
      <c r="ACD163" s="25"/>
      <c r="ACE163" s="25"/>
      <c r="ACF163" s="25"/>
      <c r="ACG163" s="25"/>
      <c r="ACH163" s="25"/>
      <c r="ACI163" s="25"/>
      <c r="ACJ163" s="25"/>
      <c r="ACK163" s="25"/>
      <c r="ACL163" s="25"/>
      <c r="ACM163" s="25"/>
      <c r="ACN163" s="25"/>
      <c r="ACO163" s="25"/>
      <c r="ACP163" s="25"/>
      <c r="ACQ163" s="25"/>
      <c r="ACR163" s="25"/>
      <c r="ACS163" s="25"/>
      <c r="ACT163" s="25"/>
      <c r="ACU163" s="25"/>
      <c r="ACV163" s="25"/>
      <c r="ACW163" s="25"/>
      <c r="ACX163" s="25"/>
      <c r="ACY163" s="25"/>
      <c r="ACZ163" s="25"/>
      <c r="ADA163" s="25"/>
      <c r="ADB163" s="25"/>
      <c r="ADC163" s="25"/>
      <c r="ADD163" s="25"/>
      <c r="ADE163" s="25"/>
      <c r="ADF163" s="25"/>
      <c r="ADG163" s="25"/>
      <c r="ADH163" s="25"/>
      <c r="ADI163" s="25"/>
      <c r="ADJ163" s="25"/>
      <c r="ADK163" s="25"/>
      <c r="ADL163" s="25"/>
      <c r="ADM163" s="25"/>
      <c r="ADN163" s="25"/>
      <c r="ADO163" s="25"/>
      <c r="ADP163" s="25"/>
      <c r="ADQ163" s="25"/>
      <c r="ADR163" s="25"/>
      <c r="ADS163" s="25"/>
      <c r="ADT163" s="25"/>
      <c r="ADU163" s="25"/>
      <c r="ADV163" s="25"/>
      <c r="ADW163" s="25"/>
      <c r="ADX163" s="25"/>
      <c r="ADY163" s="25"/>
      <c r="ADZ163" s="25"/>
      <c r="AEA163" s="25"/>
      <c r="AEB163" s="25"/>
      <c r="AEC163" s="25"/>
      <c r="AED163" s="25"/>
      <c r="AEE163" s="25"/>
      <c r="AEF163" s="25"/>
      <c r="AEG163" s="49"/>
    </row>
    <row r="164" spans="1:813" s="15" customFormat="1" ht="12.75" customHeight="1" x14ac:dyDescent="0.2">
      <c r="A164" s="71" t="s">
        <v>151</v>
      </c>
      <c r="B164" s="85" t="s">
        <v>152</v>
      </c>
      <c r="C164" s="330">
        <v>1</v>
      </c>
      <c r="D164" s="331" t="s">
        <v>71</v>
      </c>
      <c r="E164" s="97">
        <v>45000</v>
      </c>
      <c r="F164" s="91">
        <f t="shared" si="2"/>
        <v>45000</v>
      </c>
      <c r="G164" s="49"/>
      <c r="AY164" s="45"/>
      <c r="AZ164" s="25"/>
      <c r="BA164" s="663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  <c r="QR164" s="25"/>
      <c r="QS164" s="25"/>
      <c r="QT164" s="25"/>
      <c r="QU164" s="25"/>
      <c r="QV164" s="25"/>
      <c r="QW164" s="25"/>
      <c r="QX164" s="25"/>
      <c r="QY164" s="25"/>
      <c r="QZ164" s="25"/>
      <c r="RA164" s="25"/>
      <c r="RB164" s="25"/>
      <c r="RC164" s="25"/>
      <c r="RD164" s="25"/>
      <c r="RE164" s="25"/>
      <c r="RF164" s="25"/>
      <c r="RG164" s="25"/>
      <c r="RH164" s="25"/>
      <c r="RI164" s="25"/>
      <c r="RJ164" s="25"/>
      <c r="RK164" s="25"/>
      <c r="RL164" s="25"/>
      <c r="RM164" s="25"/>
      <c r="RN164" s="25"/>
      <c r="RO164" s="25"/>
      <c r="RP164" s="25"/>
      <c r="RQ164" s="25"/>
      <c r="RR164" s="25"/>
      <c r="RS164" s="25"/>
      <c r="RT164" s="25"/>
      <c r="RU164" s="25"/>
      <c r="RV164" s="25"/>
      <c r="RW164" s="25"/>
      <c r="RX164" s="25"/>
      <c r="RY164" s="25"/>
      <c r="RZ164" s="25"/>
      <c r="SA164" s="25"/>
      <c r="SB164" s="25"/>
      <c r="SC164" s="25"/>
      <c r="SD164" s="25"/>
      <c r="SE164" s="25"/>
      <c r="SF164" s="25"/>
      <c r="SG164" s="25"/>
      <c r="SH164" s="25"/>
      <c r="SI164" s="25"/>
      <c r="SJ164" s="25"/>
      <c r="SK164" s="25"/>
      <c r="SL164" s="25"/>
      <c r="SM164" s="25"/>
      <c r="SN164" s="25"/>
      <c r="SO164" s="25"/>
      <c r="SP164" s="25"/>
      <c r="SQ164" s="25"/>
      <c r="SR164" s="25"/>
      <c r="SS164" s="25"/>
      <c r="ST164" s="25"/>
      <c r="SU164" s="25"/>
      <c r="SV164" s="25"/>
      <c r="SW164" s="25"/>
      <c r="SX164" s="25"/>
      <c r="SY164" s="25"/>
      <c r="SZ164" s="25"/>
      <c r="TA164" s="25"/>
      <c r="TB164" s="25"/>
      <c r="TC164" s="25"/>
      <c r="TD164" s="25"/>
      <c r="TE164" s="25"/>
      <c r="TF164" s="25"/>
      <c r="TG164" s="25"/>
      <c r="TH164" s="25"/>
      <c r="TI164" s="25"/>
      <c r="TJ164" s="25"/>
      <c r="TK164" s="25"/>
      <c r="TL164" s="25"/>
      <c r="TM164" s="25"/>
      <c r="TN164" s="25"/>
      <c r="TO164" s="25"/>
      <c r="TP164" s="25"/>
      <c r="TQ164" s="25"/>
      <c r="TR164" s="25"/>
      <c r="TS164" s="25"/>
      <c r="TT164" s="25"/>
      <c r="TU164" s="25"/>
      <c r="TV164" s="25"/>
      <c r="TW164" s="25"/>
      <c r="TX164" s="25"/>
      <c r="TY164" s="25"/>
      <c r="TZ164" s="25"/>
      <c r="UA164" s="25"/>
      <c r="UB164" s="25"/>
      <c r="UC164" s="25"/>
      <c r="UD164" s="25"/>
      <c r="UE164" s="25"/>
      <c r="UF164" s="25"/>
      <c r="UG164" s="25"/>
      <c r="UH164" s="25"/>
      <c r="UI164" s="25"/>
      <c r="UJ164" s="25"/>
      <c r="UK164" s="25"/>
      <c r="UL164" s="25"/>
      <c r="UM164" s="25"/>
      <c r="UN164" s="25"/>
      <c r="UO164" s="25"/>
      <c r="UP164" s="25"/>
      <c r="UQ164" s="25"/>
      <c r="UR164" s="25"/>
      <c r="US164" s="25"/>
      <c r="UT164" s="25"/>
      <c r="UU164" s="25"/>
      <c r="UV164" s="25"/>
      <c r="UW164" s="25"/>
      <c r="UX164" s="25"/>
      <c r="UY164" s="25"/>
      <c r="UZ164" s="25"/>
      <c r="VA164" s="25"/>
      <c r="VB164" s="25"/>
      <c r="VC164" s="25"/>
      <c r="VD164" s="25"/>
      <c r="VE164" s="25"/>
      <c r="VF164" s="25"/>
      <c r="VG164" s="25"/>
      <c r="VH164" s="25"/>
      <c r="VI164" s="25"/>
      <c r="VJ164" s="25"/>
      <c r="VK164" s="25"/>
      <c r="VL164" s="25"/>
      <c r="VM164" s="25"/>
      <c r="VN164" s="25"/>
      <c r="VO164" s="25"/>
      <c r="VP164" s="25"/>
      <c r="VQ164" s="25"/>
      <c r="VR164" s="25"/>
      <c r="VS164" s="25"/>
      <c r="VT164" s="25"/>
      <c r="VU164" s="25"/>
      <c r="VV164" s="25"/>
      <c r="VW164" s="25"/>
      <c r="VX164" s="25"/>
      <c r="VY164" s="25"/>
      <c r="VZ164" s="25"/>
      <c r="WA164" s="25"/>
      <c r="WB164" s="25"/>
      <c r="WC164" s="25"/>
      <c r="WD164" s="25"/>
      <c r="WE164" s="25"/>
      <c r="WF164" s="25"/>
      <c r="WG164" s="25"/>
      <c r="WH164" s="25"/>
      <c r="WI164" s="25"/>
      <c r="WJ164" s="25"/>
      <c r="WK164" s="25"/>
      <c r="WL164" s="25"/>
      <c r="WM164" s="25"/>
      <c r="WN164" s="25"/>
      <c r="WO164" s="25"/>
      <c r="WP164" s="25"/>
      <c r="WQ164" s="25"/>
      <c r="WR164" s="25"/>
      <c r="WS164" s="25"/>
      <c r="WT164" s="25"/>
      <c r="WU164" s="25"/>
      <c r="WV164" s="25"/>
      <c r="WW164" s="25"/>
      <c r="WX164" s="25"/>
      <c r="WY164" s="25"/>
      <c r="WZ164" s="25"/>
      <c r="XA164" s="25"/>
      <c r="XB164" s="25"/>
      <c r="XC164" s="25"/>
      <c r="XD164" s="25"/>
      <c r="XE164" s="25"/>
      <c r="XF164" s="25"/>
      <c r="XG164" s="25"/>
      <c r="XH164" s="25"/>
      <c r="XI164" s="25"/>
      <c r="XJ164" s="25"/>
      <c r="XK164" s="25"/>
      <c r="XL164" s="25"/>
      <c r="XM164" s="25"/>
      <c r="XN164" s="25"/>
      <c r="XO164" s="25"/>
      <c r="XP164" s="25"/>
      <c r="XQ164" s="25"/>
      <c r="XR164" s="25"/>
      <c r="XS164" s="25"/>
      <c r="XT164" s="25"/>
      <c r="XU164" s="25"/>
      <c r="XV164" s="25"/>
      <c r="XW164" s="25"/>
      <c r="XX164" s="25"/>
      <c r="XY164" s="25"/>
      <c r="XZ164" s="25"/>
      <c r="YA164" s="25"/>
      <c r="YB164" s="25"/>
      <c r="YC164" s="25"/>
      <c r="YD164" s="25"/>
      <c r="YE164" s="25"/>
      <c r="YF164" s="25"/>
      <c r="YG164" s="25"/>
      <c r="YH164" s="25"/>
      <c r="YI164" s="25"/>
      <c r="YJ164" s="25"/>
      <c r="YK164" s="25"/>
      <c r="YL164" s="25"/>
      <c r="YM164" s="25"/>
      <c r="YN164" s="25"/>
      <c r="YO164" s="25"/>
      <c r="YP164" s="25"/>
      <c r="YQ164" s="25"/>
      <c r="YR164" s="25"/>
      <c r="YS164" s="25"/>
      <c r="YT164" s="25"/>
      <c r="YU164" s="25"/>
      <c r="YV164" s="25"/>
      <c r="YW164" s="25"/>
      <c r="YX164" s="25"/>
      <c r="YY164" s="25"/>
      <c r="YZ164" s="25"/>
      <c r="ZA164" s="25"/>
      <c r="ZB164" s="25"/>
      <c r="ZC164" s="25"/>
      <c r="ZD164" s="25"/>
      <c r="ZE164" s="25"/>
      <c r="ZF164" s="25"/>
      <c r="ZG164" s="25"/>
      <c r="ZH164" s="25"/>
      <c r="ZI164" s="25"/>
      <c r="ZJ164" s="25"/>
      <c r="ZK164" s="25"/>
      <c r="ZL164" s="25"/>
      <c r="ZM164" s="25"/>
      <c r="ZN164" s="25"/>
      <c r="ZO164" s="25"/>
      <c r="ZP164" s="25"/>
      <c r="ZQ164" s="25"/>
      <c r="ZR164" s="25"/>
      <c r="ZS164" s="25"/>
      <c r="ZT164" s="25"/>
      <c r="ZU164" s="25"/>
      <c r="ZV164" s="25"/>
      <c r="ZW164" s="25"/>
      <c r="ZX164" s="25"/>
      <c r="ZY164" s="25"/>
      <c r="ZZ164" s="25"/>
      <c r="AAA164" s="25"/>
      <c r="AAB164" s="25"/>
      <c r="AAC164" s="25"/>
      <c r="AAD164" s="25"/>
      <c r="AAE164" s="25"/>
      <c r="AAF164" s="25"/>
      <c r="AAG164" s="25"/>
      <c r="AAH164" s="25"/>
      <c r="AAI164" s="25"/>
      <c r="AAJ164" s="25"/>
      <c r="AAK164" s="25"/>
      <c r="AAL164" s="25"/>
      <c r="AAM164" s="25"/>
      <c r="AAN164" s="25"/>
      <c r="AAO164" s="25"/>
      <c r="AAP164" s="25"/>
      <c r="AAQ164" s="25"/>
      <c r="AAR164" s="25"/>
      <c r="AAS164" s="25"/>
      <c r="AAT164" s="25"/>
      <c r="AAU164" s="25"/>
      <c r="AAV164" s="25"/>
      <c r="AAW164" s="25"/>
      <c r="AAX164" s="25"/>
      <c r="AAY164" s="25"/>
      <c r="AAZ164" s="25"/>
      <c r="ABA164" s="25"/>
      <c r="ABB164" s="25"/>
      <c r="ABC164" s="25"/>
      <c r="ABD164" s="25"/>
      <c r="ABE164" s="25"/>
      <c r="ABF164" s="25"/>
      <c r="ABG164" s="25"/>
      <c r="ABH164" s="25"/>
      <c r="ABI164" s="25"/>
      <c r="ABJ164" s="25"/>
      <c r="ABK164" s="25"/>
      <c r="ABL164" s="25"/>
      <c r="ABM164" s="25"/>
      <c r="ABN164" s="25"/>
      <c r="ABO164" s="25"/>
      <c r="ABP164" s="25"/>
      <c r="ABQ164" s="25"/>
      <c r="ABR164" s="25"/>
      <c r="ABS164" s="25"/>
      <c r="ABT164" s="25"/>
      <c r="ABU164" s="25"/>
      <c r="ABV164" s="25"/>
      <c r="ABW164" s="25"/>
      <c r="ABX164" s="25"/>
      <c r="ABY164" s="25"/>
      <c r="ABZ164" s="25"/>
      <c r="ACA164" s="25"/>
      <c r="ACB164" s="25"/>
      <c r="ACC164" s="25"/>
      <c r="ACD164" s="25"/>
      <c r="ACE164" s="25"/>
      <c r="ACF164" s="25"/>
      <c r="ACG164" s="25"/>
      <c r="ACH164" s="25"/>
      <c r="ACI164" s="25"/>
      <c r="ACJ164" s="25"/>
      <c r="ACK164" s="25"/>
      <c r="ACL164" s="25"/>
      <c r="ACM164" s="25"/>
      <c r="ACN164" s="25"/>
      <c r="ACO164" s="25"/>
      <c r="ACP164" s="25"/>
      <c r="ACQ164" s="25"/>
      <c r="ACR164" s="25"/>
      <c r="ACS164" s="25"/>
      <c r="ACT164" s="25"/>
      <c r="ACU164" s="25"/>
      <c r="ACV164" s="25"/>
      <c r="ACW164" s="25"/>
      <c r="ACX164" s="25"/>
      <c r="ACY164" s="25"/>
      <c r="ACZ164" s="25"/>
      <c r="ADA164" s="25"/>
      <c r="ADB164" s="25"/>
      <c r="ADC164" s="25"/>
      <c r="ADD164" s="25"/>
      <c r="ADE164" s="25"/>
      <c r="ADF164" s="25"/>
      <c r="ADG164" s="25"/>
      <c r="ADH164" s="25"/>
      <c r="ADI164" s="25"/>
      <c r="ADJ164" s="25"/>
      <c r="ADK164" s="25"/>
      <c r="ADL164" s="25"/>
      <c r="ADM164" s="25"/>
      <c r="ADN164" s="25"/>
      <c r="ADO164" s="25"/>
      <c r="ADP164" s="25"/>
      <c r="ADQ164" s="25"/>
      <c r="ADR164" s="25"/>
      <c r="ADS164" s="25"/>
      <c r="ADT164" s="25"/>
      <c r="ADU164" s="25"/>
      <c r="ADV164" s="25"/>
      <c r="ADW164" s="25"/>
      <c r="ADX164" s="25"/>
      <c r="ADY164" s="25"/>
      <c r="ADZ164" s="25"/>
      <c r="AEA164" s="25"/>
      <c r="AEB164" s="25"/>
      <c r="AEC164" s="25"/>
      <c r="AED164" s="25"/>
      <c r="AEE164" s="25"/>
      <c r="AEF164" s="25"/>
      <c r="AEG164" s="49"/>
    </row>
    <row r="165" spans="1:813" s="15" customFormat="1" ht="6" customHeight="1" x14ac:dyDescent="0.2">
      <c r="A165" s="293"/>
      <c r="B165" s="293"/>
      <c r="C165" s="293"/>
      <c r="D165" s="293"/>
      <c r="E165" s="293"/>
      <c r="F165" s="91"/>
      <c r="G165" s="49"/>
      <c r="AY165" s="45"/>
      <c r="AZ165" s="25"/>
      <c r="BA165" s="663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  <c r="TP165" s="25"/>
      <c r="TQ165" s="25"/>
      <c r="TR165" s="25"/>
      <c r="TS165" s="25"/>
      <c r="TT165" s="25"/>
      <c r="TU165" s="25"/>
      <c r="TV165" s="25"/>
      <c r="TW165" s="25"/>
      <c r="TX165" s="25"/>
      <c r="TY165" s="25"/>
      <c r="TZ165" s="25"/>
      <c r="UA165" s="25"/>
      <c r="UB165" s="25"/>
      <c r="UC165" s="25"/>
      <c r="UD165" s="25"/>
      <c r="UE165" s="25"/>
      <c r="UF165" s="25"/>
      <c r="UG165" s="25"/>
      <c r="UH165" s="25"/>
      <c r="UI165" s="25"/>
      <c r="UJ165" s="25"/>
      <c r="UK165" s="25"/>
      <c r="UL165" s="25"/>
      <c r="UM165" s="25"/>
      <c r="UN165" s="25"/>
      <c r="UO165" s="25"/>
      <c r="UP165" s="25"/>
      <c r="UQ165" s="25"/>
      <c r="UR165" s="25"/>
      <c r="US165" s="25"/>
      <c r="UT165" s="25"/>
      <c r="UU165" s="25"/>
      <c r="UV165" s="25"/>
      <c r="UW165" s="25"/>
      <c r="UX165" s="25"/>
      <c r="UY165" s="25"/>
      <c r="UZ165" s="25"/>
      <c r="VA165" s="25"/>
      <c r="VB165" s="25"/>
      <c r="VC165" s="25"/>
      <c r="VD165" s="25"/>
      <c r="VE165" s="25"/>
      <c r="VF165" s="25"/>
      <c r="VG165" s="25"/>
      <c r="VH165" s="25"/>
      <c r="VI165" s="25"/>
      <c r="VJ165" s="25"/>
      <c r="VK165" s="25"/>
      <c r="VL165" s="25"/>
      <c r="VM165" s="25"/>
      <c r="VN165" s="25"/>
      <c r="VO165" s="25"/>
      <c r="VP165" s="25"/>
      <c r="VQ165" s="25"/>
      <c r="VR165" s="25"/>
      <c r="VS165" s="25"/>
      <c r="VT165" s="25"/>
      <c r="VU165" s="25"/>
      <c r="VV165" s="25"/>
      <c r="VW165" s="25"/>
      <c r="VX165" s="25"/>
      <c r="VY165" s="25"/>
      <c r="VZ165" s="25"/>
      <c r="WA165" s="25"/>
      <c r="WB165" s="25"/>
      <c r="WC165" s="25"/>
      <c r="WD165" s="25"/>
      <c r="WE165" s="25"/>
      <c r="WF165" s="25"/>
      <c r="WG165" s="25"/>
      <c r="WH165" s="25"/>
      <c r="WI165" s="25"/>
      <c r="WJ165" s="25"/>
      <c r="WK165" s="25"/>
      <c r="WL165" s="25"/>
      <c r="WM165" s="25"/>
      <c r="WN165" s="25"/>
      <c r="WO165" s="25"/>
      <c r="WP165" s="25"/>
      <c r="WQ165" s="25"/>
      <c r="WR165" s="25"/>
      <c r="WS165" s="25"/>
      <c r="WT165" s="25"/>
      <c r="WU165" s="25"/>
      <c r="WV165" s="25"/>
      <c r="WW165" s="25"/>
      <c r="WX165" s="25"/>
      <c r="WY165" s="25"/>
      <c r="WZ165" s="25"/>
      <c r="XA165" s="25"/>
      <c r="XB165" s="25"/>
      <c r="XC165" s="25"/>
      <c r="XD165" s="25"/>
      <c r="XE165" s="25"/>
      <c r="XF165" s="25"/>
      <c r="XG165" s="25"/>
      <c r="XH165" s="25"/>
      <c r="XI165" s="25"/>
      <c r="XJ165" s="25"/>
      <c r="XK165" s="25"/>
      <c r="XL165" s="25"/>
      <c r="XM165" s="25"/>
      <c r="XN165" s="25"/>
      <c r="XO165" s="25"/>
      <c r="XP165" s="25"/>
      <c r="XQ165" s="25"/>
      <c r="XR165" s="25"/>
      <c r="XS165" s="25"/>
      <c r="XT165" s="25"/>
      <c r="XU165" s="25"/>
      <c r="XV165" s="25"/>
      <c r="XW165" s="25"/>
      <c r="XX165" s="25"/>
      <c r="XY165" s="25"/>
      <c r="XZ165" s="25"/>
      <c r="YA165" s="25"/>
      <c r="YB165" s="25"/>
      <c r="YC165" s="25"/>
      <c r="YD165" s="25"/>
      <c r="YE165" s="25"/>
      <c r="YF165" s="25"/>
      <c r="YG165" s="25"/>
      <c r="YH165" s="25"/>
      <c r="YI165" s="25"/>
      <c r="YJ165" s="25"/>
      <c r="YK165" s="25"/>
      <c r="YL165" s="25"/>
      <c r="YM165" s="25"/>
      <c r="YN165" s="25"/>
      <c r="YO165" s="25"/>
      <c r="YP165" s="25"/>
      <c r="YQ165" s="25"/>
      <c r="YR165" s="25"/>
      <c r="YS165" s="25"/>
      <c r="YT165" s="25"/>
      <c r="YU165" s="25"/>
      <c r="YV165" s="25"/>
      <c r="YW165" s="25"/>
      <c r="YX165" s="25"/>
      <c r="YY165" s="25"/>
      <c r="YZ165" s="25"/>
      <c r="ZA165" s="25"/>
      <c r="ZB165" s="25"/>
      <c r="ZC165" s="25"/>
      <c r="ZD165" s="25"/>
      <c r="ZE165" s="25"/>
      <c r="ZF165" s="25"/>
      <c r="ZG165" s="25"/>
      <c r="ZH165" s="25"/>
      <c r="ZI165" s="25"/>
      <c r="ZJ165" s="25"/>
      <c r="ZK165" s="25"/>
      <c r="ZL165" s="25"/>
      <c r="ZM165" s="25"/>
      <c r="ZN165" s="25"/>
      <c r="ZO165" s="25"/>
      <c r="ZP165" s="25"/>
      <c r="ZQ165" s="25"/>
      <c r="ZR165" s="25"/>
      <c r="ZS165" s="25"/>
      <c r="ZT165" s="25"/>
      <c r="ZU165" s="25"/>
      <c r="ZV165" s="25"/>
      <c r="ZW165" s="25"/>
      <c r="ZX165" s="25"/>
      <c r="ZY165" s="25"/>
      <c r="ZZ165" s="25"/>
      <c r="AAA165" s="25"/>
      <c r="AAB165" s="25"/>
      <c r="AAC165" s="25"/>
      <c r="AAD165" s="25"/>
      <c r="AAE165" s="25"/>
      <c r="AAF165" s="25"/>
      <c r="AAG165" s="25"/>
      <c r="AAH165" s="25"/>
      <c r="AAI165" s="25"/>
      <c r="AAJ165" s="25"/>
      <c r="AAK165" s="25"/>
      <c r="AAL165" s="25"/>
      <c r="AAM165" s="25"/>
      <c r="AAN165" s="25"/>
      <c r="AAO165" s="25"/>
      <c r="AAP165" s="25"/>
      <c r="AAQ165" s="25"/>
      <c r="AAR165" s="25"/>
      <c r="AAS165" s="25"/>
      <c r="AAT165" s="25"/>
      <c r="AAU165" s="25"/>
      <c r="AAV165" s="25"/>
      <c r="AAW165" s="25"/>
      <c r="AAX165" s="25"/>
      <c r="AAY165" s="25"/>
      <c r="AAZ165" s="25"/>
      <c r="ABA165" s="25"/>
      <c r="ABB165" s="25"/>
      <c r="ABC165" s="25"/>
      <c r="ABD165" s="25"/>
      <c r="ABE165" s="25"/>
      <c r="ABF165" s="25"/>
      <c r="ABG165" s="25"/>
      <c r="ABH165" s="25"/>
      <c r="ABI165" s="25"/>
      <c r="ABJ165" s="25"/>
      <c r="ABK165" s="25"/>
      <c r="ABL165" s="25"/>
      <c r="ABM165" s="25"/>
      <c r="ABN165" s="25"/>
      <c r="ABO165" s="25"/>
      <c r="ABP165" s="25"/>
      <c r="ABQ165" s="25"/>
      <c r="ABR165" s="25"/>
      <c r="ABS165" s="25"/>
      <c r="ABT165" s="25"/>
      <c r="ABU165" s="25"/>
      <c r="ABV165" s="25"/>
      <c r="ABW165" s="25"/>
      <c r="ABX165" s="25"/>
      <c r="ABY165" s="25"/>
      <c r="ABZ165" s="25"/>
      <c r="ACA165" s="25"/>
      <c r="ACB165" s="25"/>
      <c r="ACC165" s="25"/>
      <c r="ACD165" s="25"/>
      <c r="ACE165" s="25"/>
      <c r="ACF165" s="25"/>
      <c r="ACG165" s="25"/>
      <c r="ACH165" s="25"/>
      <c r="ACI165" s="25"/>
      <c r="ACJ165" s="25"/>
      <c r="ACK165" s="25"/>
      <c r="ACL165" s="25"/>
      <c r="ACM165" s="25"/>
      <c r="ACN165" s="25"/>
      <c r="ACO165" s="25"/>
      <c r="ACP165" s="25"/>
      <c r="ACQ165" s="25"/>
      <c r="ACR165" s="25"/>
      <c r="ACS165" s="25"/>
      <c r="ACT165" s="25"/>
      <c r="ACU165" s="25"/>
      <c r="ACV165" s="25"/>
      <c r="ACW165" s="25"/>
      <c r="ACX165" s="25"/>
      <c r="ACY165" s="25"/>
      <c r="ACZ165" s="25"/>
      <c r="ADA165" s="25"/>
      <c r="ADB165" s="25"/>
      <c r="ADC165" s="25"/>
      <c r="ADD165" s="25"/>
      <c r="ADE165" s="25"/>
      <c r="ADF165" s="25"/>
      <c r="ADG165" s="25"/>
      <c r="ADH165" s="25"/>
      <c r="ADI165" s="25"/>
      <c r="ADJ165" s="25"/>
      <c r="ADK165" s="25"/>
      <c r="ADL165" s="25"/>
      <c r="ADM165" s="25"/>
      <c r="ADN165" s="25"/>
      <c r="ADO165" s="25"/>
      <c r="ADP165" s="25"/>
      <c r="ADQ165" s="25"/>
      <c r="ADR165" s="25"/>
      <c r="ADS165" s="25"/>
      <c r="ADT165" s="25"/>
      <c r="ADU165" s="25"/>
      <c r="ADV165" s="25"/>
      <c r="ADW165" s="25"/>
      <c r="ADX165" s="25"/>
      <c r="ADY165" s="25"/>
      <c r="ADZ165" s="25"/>
      <c r="AEA165" s="25"/>
      <c r="AEB165" s="25"/>
      <c r="AEC165" s="25"/>
      <c r="AED165" s="25"/>
      <c r="AEE165" s="25"/>
      <c r="AEF165" s="25"/>
      <c r="AEG165" s="49"/>
    </row>
    <row r="166" spans="1:813" s="15" customFormat="1" ht="27" customHeight="1" x14ac:dyDescent="0.2">
      <c r="A166" s="70">
        <v>7.2</v>
      </c>
      <c r="B166" s="81" t="s">
        <v>489</v>
      </c>
      <c r="C166" s="82"/>
      <c r="D166" s="83"/>
      <c r="E166" s="82"/>
      <c r="F166" s="91">
        <f t="shared" si="2"/>
        <v>0</v>
      </c>
      <c r="G166" s="49"/>
      <c r="AY166" s="45"/>
      <c r="AZ166" s="25"/>
      <c r="BA166" s="663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  <c r="TP166" s="25"/>
      <c r="TQ166" s="25"/>
      <c r="TR166" s="25"/>
      <c r="TS166" s="25"/>
      <c r="TT166" s="25"/>
      <c r="TU166" s="25"/>
      <c r="TV166" s="25"/>
      <c r="TW166" s="25"/>
      <c r="TX166" s="25"/>
      <c r="TY166" s="25"/>
      <c r="TZ166" s="25"/>
      <c r="UA166" s="25"/>
      <c r="UB166" s="25"/>
      <c r="UC166" s="25"/>
      <c r="UD166" s="25"/>
      <c r="UE166" s="25"/>
      <c r="UF166" s="25"/>
      <c r="UG166" s="25"/>
      <c r="UH166" s="25"/>
      <c r="UI166" s="25"/>
      <c r="UJ166" s="25"/>
      <c r="UK166" s="25"/>
      <c r="UL166" s="25"/>
      <c r="UM166" s="25"/>
      <c r="UN166" s="25"/>
      <c r="UO166" s="25"/>
      <c r="UP166" s="25"/>
      <c r="UQ166" s="25"/>
      <c r="UR166" s="25"/>
      <c r="US166" s="25"/>
      <c r="UT166" s="25"/>
      <c r="UU166" s="25"/>
      <c r="UV166" s="25"/>
      <c r="UW166" s="25"/>
      <c r="UX166" s="25"/>
      <c r="UY166" s="25"/>
      <c r="UZ166" s="25"/>
      <c r="VA166" s="25"/>
      <c r="VB166" s="25"/>
      <c r="VC166" s="25"/>
      <c r="VD166" s="25"/>
      <c r="VE166" s="25"/>
      <c r="VF166" s="25"/>
      <c r="VG166" s="25"/>
      <c r="VH166" s="25"/>
      <c r="VI166" s="25"/>
      <c r="VJ166" s="25"/>
      <c r="VK166" s="25"/>
      <c r="VL166" s="25"/>
      <c r="VM166" s="25"/>
      <c r="VN166" s="25"/>
      <c r="VO166" s="25"/>
      <c r="VP166" s="25"/>
      <c r="VQ166" s="25"/>
      <c r="VR166" s="25"/>
      <c r="VS166" s="25"/>
      <c r="VT166" s="25"/>
      <c r="VU166" s="25"/>
      <c r="VV166" s="25"/>
      <c r="VW166" s="25"/>
      <c r="VX166" s="25"/>
      <c r="VY166" s="25"/>
      <c r="VZ166" s="25"/>
      <c r="WA166" s="25"/>
      <c r="WB166" s="25"/>
      <c r="WC166" s="25"/>
      <c r="WD166" s="25"/>
      <c r="WE166" s="25"/>
      <c r="WF166" s="25"/>
      <c r="WG166" s="25"/>
      <c r="WH166" s="25"/>
      <c r="WI166" s="25"/>
      <c r="WJ166" s="25"/>
      <c r="WK166" s="25"/>
      <c r="WL166" s="25"/>
      <c r="WM166" s="25"/>
      <c r="WN166" s="25"/>
      <c r="WO166" s="25"/>
      <c r="WP166" s="25"/>
      <c r="WQ166" s="25"/>
      <c r="WR166" s="25"/>
      <c r="WS166" s="25"/>
      <c r="WT166" s="25"/>
      <c r="WU166" s="25"/>
      <c r="WV166" s="25"/>
      <c r="WW166" s="25"/>
      <c r="WX166" s="25"/>
      <c r="WY166" s="25"/>
      <c r="WZ166" s="25"/>
      <c r="XA166" s="25"/>
      <c r="XB166" s="25"/>
      <c r="XC166" s="25"/>
      <c r="XD166" s="25"/>
      <c r="XE166" s="25"/>
      <c r="XF166" s="25"/>
      <c r="XG166" s="25"/>
      <c r="XH166" s="25"/>
      <c r="XI166" s="25"/>
      <c r="XJ166" s="25"/>
      <c r="XK166" s="25"/>
      <c r="XL166" s="25"/>
      <c r="XM166" s="25"/>
      <c r="XN166" s="25"/>
      <c r="XO166" s="25"/>
      <c r="XP166" s="25"/>
      <c r="XQ166" s="25"/>
      <c r="XR166" s="25"/>
      <c r="XS166" s="25"/>
      <c r="XT166" s="25"/>
      <c r="XU166" s="25"/>
      <c r="XV166" s="25"/>
      <c r="XW166" s="25"/>
      <c r="XX166" s="25"/>
      <c r="XY166" s="25"/>
      <c r="XZ166" s="25"/>
      <c r="YA166" s="25"/>
      <c r="YB166" s="25"/>
      <c r="YC166" s="25"/>
      <c r="YD166" s="25"/>
      <c r="YE166" s="25"/>
      <c r="YF166" s="25"/>
      <c r="YG166" s="25"/>
      <c r="YH166" s="25"/>
      <c r="YI166" s="25"/>
      <c r="YJ166" s="25"/>
      <c r="YK166" s="25"/>
      <c r="YL166" s="25"/>
      <c r="YM166" s="25"/>
      <c r="YN166" s="25"/>
      <c r="YO166" s="25"/>
      <c r="YP166" s="25"/>
      <c r="YQ166" s="25"/>
      <c r="YR166" s="25"/>
      <c r="YS166" s="25"/>
      <c r="YT166" s="25"/>
      <c r="YU166" s="25"/>
      <c r="YV166" s="25"/>
      <c r="YW166" s="25"/>
      <c r="YX166" s="25"/>
      <c r="YY166" s="25"/>
      <c r="YZ166" s="25"/>
      <c r="ZA166" s="25"/>
      <c r="ZB166" s="25"/>
      <c r="ZC166" s="25"/>
      <c r="ZD166" s="25"/>
      <c r="ZE166" s="25"/>
      <c r="ZF166" s="25"/>
      <c r="ZG166" s="25"/>
      <c r="ZH166" s="25"/>
      <c r="ZI166" s="25"/>
      <c r="ZJ166" s="25"/>
      <c r="ZK166" s="25"/>
      <c r="ZL166" s="25"/>
      <c r="ZM166" s="25"/>
      <c r="ZN166" s="25"/>
      <c r="ZO166" s="25"/>
      <c r="ZP166" s="25"/>
      <c r="ZQ166" s="25"/>
      <c r="ZR166" s="25"/>
      <c r="ZS166" s="25"/>
      <c r="ZT166" s="25"/>
      <c r="ZU166" s="25"/>
      <c r="ZV166" s="25"/>
      <c r="ZW166" s="25"/>
      <c r="ZX166" s="25"/>
      <c r="ZY166" s="25"/>
      <c r="ZZ166" s="25"/>
      <c r="AAA166" s="25"/>
      <c r="AAB166" s="25"/>
      <c r="AAC166" s="25"/>
      <c r="AAD166" s="25"/>
      <c r="AAE166" s="25"/>
      <c r="AAF166" s="25"/>
      <c r="AAG166" s="25"/>
      <c r="AAH166" s="25"/>
      <c r="AAI166" s="25"/>
      <c r="AAJ166" s="25"/>
      <c r="AAK166" s="25"/>
      <c r="AAL166" s="25"/>
      <c r="AAM166" s="25"/>
      <c r="AAN166" s="25"/>
      <c r="AAO166" s="25"/>
      <c r="AAP166" s="25"/>
      <c r="AAQ166" s="25"/>
      <c r="AAR166" s="25"/>
      <c r="AAS166" s="25"/>
      <c r="AAT166" s="25"/>
      <c r="AAU166" s="25"/>
      <c r="AAV166" s="25"/>
      <c r="AAW166" s="25"/>
      <c r="AAX166" s="25"/>
      <c r="AAY166" s="25"/>
      <c r="AAZ166" s="25"/>
      <c r="ABA166" s="25"/>
      <c r="ABB166" s="25"/>
      <c r="ABC166" s="25"/>
      <c r="ABD166" s="25"/>
      <c r="ABE166" s="25"/>
      <c r="ABF166" s="25"/>
      <c r="ABG166" s="25"/>
      <c r="ABH166" s="25"/>
      <c r="ABI166" s="25"/>
      <c r="ABJ166" s="25"/>
      <c r="ABK166" s="25"/>
      <c r="ABL166" s="25"/>
      <c r="ABM166" s="25"/>
      <c r="ABN166" s="25"/>
      <c r="ABO166" s="25"/>
      <c r="ABP166" s="25"/>
      <c r="ABQ166" s="25"/>
      <c r="ABR166" s="25"/>
      <c r="ABS166" s="25"/>
      <c r="ABT166" s="25"/>
      <c r="ABU166" s="25"/>
      <c r="ABV166" s="25"/>
      <c r="ABW166" s="25"/>
      <c r="ABX166" s="25"/>
      <c r="ABY166" s="25"/>
      <c r="ABZ166" s="25"/>
      <c r="ACA166" s="25"/>
      <c r="ACB166" s="25"/>
      <c r="ACC166" s="25"/>
      <c r="ACD166" s="25"/>
      <c r="ACE166" s="25"/>
      <c r="ACF166" s="25"/>
      <c r="ACG166" s="25"/>
      <c r="ACH166" s="25"/>
      <c r="ACI166" s="25"/>
      <c r="ACJ166" s="25"/>
      <c r="ACK166" s="25"/>
      <c r="ACL166" s="25"/>
      <c r="ACM166" s="25"/>
      <c r="ACN166" s="25"/>
      <c r="ACO166" s="25"/>
      <c r="ACP166" s="25"/>
      <c r="ACQ166" s="25"/>
      <c r="ACR166" s="25"/>
      <c r="ACS166" s="25"/>
      <c r="ACT166" s="25"/>
      <c r="ACU166" s="25"/>
      <c r="ACV166" s="25"/>
      <c r="ACW166" s="25"/>
      <c r="ACX166" s="25"/>
      <c r="ACY166" s="25"/>
      <c r="ACZ166" s="25"/>
      <c r="ADA166" s="25"/>
      <c r="ADB166" s="25"/>
      <c r="ADC166" s="25"/>
      <c r="ADD166" s="25"/>
      <c r="ADE166" s="25"/>
      <c r="ADF166" s="25"/>
      <c r="ADG166" s="25"/>
      <c r="ADH166" s="25"/>
      <c r="ADI166" s="25"/>
      <c r="ADJ166" s="25"/>
      <c r="ADK166" s="25"/>
      <c r="ADL166" s="25"/>
      <c r="ADM166" s="25"/>
      <c r="ADN166" s="25"/>
      <c r="ADO166" s="25"/>
      <c r="ADP166" s="25"/>
      <c r="ADQ166" s="25"/>
      <c r="ADR166" s="25"/>
      <c r="ADS166" s="25"/>
      <c r="ADT166" s="25"/>
      <c r="ADU166" s="25"/>
      <c r="ADV166" s="25"/>
      <c r="ADW166" s="25"/>
      <c r="ADX166" s="25"/>
      <c r="ADY166" s="25"/>
      <c r="ADZ166" s="25"/>
      <c r="AEA166" s="25"/>
      <c r="AEB166" s="25"/>
      <c r="AEC166" s="25"/>
      <c r="AED166" s="25"/>
      <c r="AEE166" s="25"/>
      <c r="AEF166" s="25"/>
      <c r="AEG166" s="49"/>
    </row>
    <row r="167" spans="1:813" s="15" customFormat="1" ht="12.75" customHeight="1" x14ac:dyDescent="0.2">
      <c r="A167" s="71" t="s">
        <v>153</v>
      </c>
      <c r="B167" s="84" t="s">
        <v>70</v>
      </c>
      <c r="C167" s="330">
        <v>10</v>
      </c>
      <c r="D167" s="331" t="s">
        <v>82</v>
      </c>
      <c r="E167" s="97">
        <v>5.5</v>
      </c>
      <c r="F167" s="91">
        <f t="shared" si="2"/>
        <v>55</v>
      </c>
      <c r="G167" s="49"/>
      <c r="AY167" s="45"/>
      <c r="AZ167" s="25"/>
      <c r="BA167" s="663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  <c r="TP167" s="25"/>
      <c r="TQ167" s="25"/>
      <c r="TR167" s="25"/>
      <c r="TS167" s="25"/>
      <c r="TT167" s="25"/>
      <c r="TU167" s="25"/>
      <c r="TV167" s="25"/>
      <c r="TW167" s="25"/>
      <c r="TX167" s="25"/>
      <c r="TY167" s="25"/>
      <c r="TZ167" s="25"/>
      <c r="UA167" s="25"/>
      <c r="UB167" s="25"/>
      <c r="UC167" s="25"/>
      <c r="UD167" s="25"/>
      <c r="UE167" s="25"/>
      <c r="UF167" s="25"/>
      <c r="UG167" s="25"/>
      <c r="UH167" s="25"/>
      <c r="UI167" s="25"/>
      <c r="UJ167" s="25"/>
      <c r="UK167" s="25"/>
      <c r="UL167" s="25"/>
      <c r="UM167" s="25"/>
      <c r="UN167" s="25"/>
      <c r="UO167" s="25"/>
      <c r="UP167" s="25"/>
      <c r="UQ167" s="25"/>
      <c r="UR167" s="25"/>
      <c r="US167" s="25"/>
      <c r="UT167" s="25"/>
      <c r="UU167" s="25"/>
      <c r="UV167" s="25"/>
      <c r="UW167" s="25"/>
      <c r="UX167" s="25"/>
      <c r="UY167" s="25"/>
      <c r="UZ167" s="25"/>
      <c r="VA167" s="25"/>
      <c r="VB167" s="25"/>
      <c r="VC167" s="25"/>
      <c r="VD167" s="25"/>
      <c r="VE167" s="25"/>
      <c r="VF167" s="25"/>
      <c r="VG167" s="25"/>
      <c r="VH167" s="25"/>
      <c r="VI167" s="25"/>
      <c r="VJ167" s="25"/>
      <c r="VK167" s="25"/>
      <c r="VL167" s="25"/>
      <c r="VM167" s="25"/>
      <c r="VN167" s="25"/>
      <c r="VO167" s="25"/>
      <c r="VP167" s="25"/>
      <c r="VQ167" s="25"/>
      <c r="VR167" s="25"/>
      <c r="VS167" s="25"/>
      <c r="VT167" s="25"/>
      <c r="VU167" s="25"/>
      <c r="VV167" s="25"/>
      <c r="VW167" s="25"/>
      <c r="VX167" s="25"/>
      <c r="VY167" s="25"/>
      <c r="VZ167" s="25"/>
      <c r="WA167" s="25"/>
      <c r="WB167" s="25"/>
      <c r="WC167" s="25"/>
      <c r="WD167" s="25"/>
      <c r="WE167" s="25"/>
      <c r="WF167" s="25"/>
      <c r="WG167" s="25"/>
      <c r="WH167" s="25"/>
      <c r="WI167" s="25"/>
      <c r="WJ167" s="25"/>
      <c r="WK167" s="25"/>
      <c r="WL167" s="25"/>
      <c r="WM167" s="25"/>
      <c r="WN167" s="25"/>
      <c r="WO167" s="25"/>
      <c r="WP167" s="25"/>
      <c r="WQ167" s="25"/>
      <c r="WR167" s="25"/>
      <c r="WS167" s="25"/>
      <c r="WT167" s="25"/>
      <c r="WU167" s="25"/>
      <c r="WV167" s="25"/>
      <c r="WW167" s="25"/>
      <c r="WX167" s="25"/>
      <c r="WY167" s="25"/>
      <c r="WZ167" s="25"/>
      <c r="XA167" s="25"/>
      <c r="XB167" s="25"/>
      <c r="XC167" s="25"/>
      <c r="XD167" s="25"/>
      <c r="XE167" s="25"/>
      <c r="XF167" s="25"/>
      <c r="XG167" s="25"/>
      <c r="XH167" s="25"/>
      <c r="XI167" s="25"/>
      <c r="XJ167" s="25"/>
      <c r="XK167" s="25"/>
      <c r="XL167" s="25"/>
      <c r="XM167" s="25"/>
      <c r="XN167" s="25"/>
      <c r="XO167" s="25"/>
      <c r="XP167" s="25"/>
      <c r="XQ167" s="25"/>
      <c r="XR167" s="25"/>
      <c r="XS167" s="25"/>
      <c r="XT167" s="25"/>
      <c r="XU167" s="25"/>
      <c r="XV167" s="25"/>
      <c r="XW167" s="25"/>
      <c r="XX167" s="25"/>
      <c r="XY167" s="25"/>
      <c r="XZ167" s="25"/>
      <c r="YA167" s="25"/>
      <c r="YB167" s="25"/>
      <c r="YC167" s="25"/>
      <c r="YD167" s="25"/>
      <c r="YE167" s="25"/>
      <c r="YF167" s="25"/>
      <c r="YG167" s="25"/>
      <c r="YH167" s="25"/>
      <c r="YI167" s="25"/>
      <c r="YJ167" s="25"/>
      <c r="YK167" s="25"/>
      <c r="YL167" s="25"/>
      <c r="YM167" s="25"/>
      <c r="YN167" s="25"/>
      <c r="YO167" s="25"/>
      <c r="YP167" s="25"/>
      <c r="YQ167" s="25"/>
      <c r="YR167" s="25"/>
      <c r="YS167" s="25"/>
      <c r="YT167" s="25"/>
      <c r="YU167" s="25"/>
      <c r="YV167" s="25"/>
      <c r="YW167" s="25"/>
      <c r="YX167" s="25"/>
      <c r="YY167" s="25"/>
      <c r="YZ167" s="25"/>
      <c r="ZA167" s="25"/>
      <c r="ZB167" s="25"/>
      <c r="ZC167" s="25"/>
      <c r="ZD167" s="25"/>
      <c r="ZE167" s="25"/>
      <c r="ZF167" s="25"/>
      <c r="ZG167" s="25"/>
      <c r="ZH167" s="25"/>
      <c r="ZI167" s="25"/>
      <c r="ZJ167" s="25"/>
      <c r="ZK167" s="25"/>
      <c r="ZL167" s="25"/>
      <c r="ZM167" s="25"/>
      <c r="ZN167" s="25"/>
      <c r="ZO167" s="25"/>
      <c r="ZP167" s="25"/>
      <c r="ZQ167" s="25"/>
      <c r="ZR167" s="25"/>
      <c r="ZS167" s="25"/>
      <c r="ZT167" s="25"/>
      <c r="ZU167" s="25"/>
      <c r="ZV167" s="25"/>
      <c r="ZW167" s="25"/>
      <c r="ZX167" s="25"/>
      <c r="ZY167" s="25"/>
      <c r="ZZ167" s="25"/>
      <c r="AAA167" s="25"/>
      <c r="AAB167" s="25"/>
      <c r="AAC167" s="25"/>
      <c r="AAD167" s="25"/>
      <c r="AAE167" s="25"/>
      <c r="AAF167" s="25"/>
      <c r="AAG167" s="25"/>
      <c r="AAH167" s="25"/>
      <c r="AAI167" s="25"/>
      <c r="AAJ167" s="25"/>
      <c r="AAK167" s="25"/>
      <c r="AAL167" s="25"/>
      <c r="AAM167" s="25"/>
      <c r="AAN167" s="25"/>
      <c r="AAO167" s="25"/>
      <c r="AAP167" s="25"/>
      <c r="AAQ167" s="25"/>
      <c r="AAR167" s="25"/>
      <c r="AAS167" s="25"/>
      <c r="AAT167" s="25"/>
      <c r="AAU167" s="25"/>
      <c r="AAV167" s="25"/>
      <c r="AAW167" s="25"/>
      <c r="AAX167" s="25"/>
      <c r="AAY167" s="25"/>
      <c r="AAZ167" s="25"/>
      <c r="ABA167" s="25"/>
      <c r="ABB167" s="25"/>
      <c r="ABC167" s="25"/>
      <c r="ABD167" s="25"/>
      <c r="ABE167" s="25"/>
      <c r="ABF167" s="25"/>
      <c r="ABG167" s="25"/>
      <c r="ABH167" s="25"/>
      <c r="ABI167" s="25"/>
      <c r="ABJ167" s="25"/>
      <c r="ABK167" s="25"/>
      <c r="ABL167" s="25"/>
      <c r="ABM167" s="25"/>
      <c r="ABN167" s="25"/>
      <c r="ABO167" s="25"/>
      <c r="ABP167" s="25"/>
      <c r="ABQ167" s="25"/>
      <c r="ABR167" s="25"/>
      <c r="ABS167" s="25"/>
      <c r="ABT167" s="25"/>
      <c r="ABU167" s="25"/>
      <c r="ABV167" s="25"/>
      <c r="ABW167" s="25"/>
      <c r="ABX167" s="25"/>
      <c r="ABY167" s="25"/>
      <c r="ABZ167" s="25"/>
      <c r="ACA167" s="25"/>
      <c r="ACB167" s="25"/>
      <c r="ACC167" s="25"/>
      <c r="ACD167" s="25"/>
      <c r="ACE167" s="25"/>
      <c r="ACF167" s="25"/>
      <c r="ACG167" s="25"/>
      <c r="ACH167" s="25"/>
      <c r="ACI167" s="25"/>
      <c r="ACJ167" s="25"/>
      <c r="ACK167" s="25"/>
      <c r="ACL167" s="25"/>
      <c r="ACM167" s="25"/>
      <c r="ACN167" s="25"/>
      <c r="ACO167" s="25"/>
      <c r="ACP167" s="25"/>
      <c r="ACQ167" s="25"/>
      <c r="ACR167" s="25"/>
      <c r="ACS167" s="25"/>
      <c r="ACT167" s="25"/>
      <c r="ACU167" s="25"/>
      <c r="ACV167" s="25"/>
      <c r="ACW167" s="25"/>
      <c r="ACX167" s="25"/>
      <c r="ACY167" s="25"/>
      <c r="ACZ167" s="25"/>
      <c r="ADA167" s="25"/>
      <c r="ADB167" s="25"/>
      <c r="ADC167" s="25"/>
      <c r="ADD167" s="25"/>
      <c r="ADE167" s="25"/>
      <c r="ADF167" s="25"/>
      <c r="ADG167" s="25"/>
      <c r="ADH167" s="25"/>
      <c r="ADI167" s="25"/>
      <c r="ADJ167" s="25"/>
      <c r="ADK167" s="25"/>
      <c r="ADL167" s="25"/>
      <c r="ADM167" s="25"/>
      <c r="ADN167" s="25"/>
      <c r="ADO167" s="25"/>
      <c r="ADP167" s="25"/>
      <c r="ADQ167" s="25"/>
      <c r="ADR167" s="25"/>
      <c r="ADS167" s="25"/>
      <c r="ADT167" s="25"/>
      <c r="ADU167" s="25"/>
      <c r="ADV167" s="25"/>
      <c r="ADW167" s="25"/>
      <c r="ADX167" s="25"/>
      <c r="ADY167" s="25"/>
      <c r="ADZ167" s="25"/>
      <c r="AEA167" s="25"/>
      <c r="AEB167" s="25"/>
      <c r="AEC167" s="25"/>
      <c r="AED167" s="25"/>
      <c r="AEE167" s="25"/>
      <c r="AEF167" s="25"/>
      <c r="AEG167" s="49"/>
    </row>
    <row r="168" spans="1:813" s="15" customFormat="1" ht="12.75" customHeight="1" x14ac:dyDescent="0.2">
      <c r="A168" s="71" t="s">
        <v>154</v>
      </c>
      <c r="B168" s="84" t="str">
        <f>+B158</f>
        <v>SUM. TUBERIA Ø12" ACERO E=3/8"</v>
      </c>
      <c r="C168" s="330">
        <f>+C167</f>
        <v>10</v>
      </c>
      <c r="D168" s="331" t="s">
        <v>82</v>
      </c>
      <c r="E168" s="97">
        <v>8437.26</v>
      </c>
      <c r="F168" s="91">
        <f t="shared" si="2"/>
        <v>84372.6</v>
      </c>
      <c r="G168" s="49"/>
      <c r="AY168" s="45"/>
      <c r="AZ168" s="25"/>
      <c r="BA168" s="663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  <c r="TP168" s="25"/>
      <c r="TQ168" s="25"/>
      <c r="TR168" s="25"/>
      <c r="TS168" s="25"/>
      <c r="TT168" s="25"/>
      <c r="TU168" s="25"/>
      <c r="TV168" s="25"/>
      <c r="TW168" s="25"/>
      <c r="TX168" s="25"/>
      <c r="TY168" s="25"/>
      <c r="TZ168" s="25"/>
      <c r="UA168" s="25"/>
      <c r="UB168" s="25"/>
      <c r="UC168" s="25"/>
      <c r="UD168" s="25"/>
      <c r="UE168" s="25"/>
      <c r="UF168" s="25"/>
      <c r="UG168" s="25"/>
      <c r="UH168" s="25"/>
      <c r="UI168" s="25"/>
      <c r="UJ168" s="25"/>
      <c r="UK168" s="25"/>
      <c r="UL168" s="25"/>
      <c r="UM168" s="25"/>
      <c r="UN168" s="25"/>
      <c r="UO168" s="25"/>
      <c r="UP168" s="25"/>
      <c r="UQ168" s="25"/>
      <c r="UR168" s="25"/>
      <c r="US168" s="25"/>
      <c r="UT168" s="25"/>
      <c r="UU168" s="25"/>
      <c r="UV168" s="25"/>
      <c r="UW168" s="25"/>
      <c r="UX168" s="25"/>
      <c r="UY168" s="25"/>
      <c r="UZ168" s="25"/>
      <c r="VA168" s="25"/>
      <c r="VB168" s="25"/>
      <c r="VC168" s="25"/>
      <c r="VD168" s="25"/>
      <c r="VE168" s="25"/>
      <c r="VF168" s="25"/>
      <c r="VG168" s="25"/>
      <c r="VH168" s="25"/>
      <c r="VI168" s="25"/>
      <c r="VJ168" s="25"/>
      <c r="VK168" s="25"/>
      <c r="VL168" s="25"/>
      <c r="VM168" s="25"/>
      <c r="VN168" s="25"/>
      <c r="VO168" s="25"/>
      <c r="VP168" s="25"/>
      <c r="VQ168" s="25"/>
      <c r="VR168" s="25"/>
      <c r="VS168" s="25"/>
      <c r="VT168" s="25"/>
      <c r="VU168" s="25"/>
      <c r="VV168" s="25"/>
      <c r="VW168" s="25"/>
      <c r="VX168" s="25"/>
      <c r="VY168" s="25"/>
      <c r="VZ168" s="25"/>
      <c r="WA168" s="25"/>
      <c r="WB168" s="25"/>
      <c r="WC168" s="25"/>
      <c r="WD168" s="25"/>
      <c r="WE168" s="25"/>
      <c r="WF168" s="25"/>
      <c r="WG168" s="25"/>
      <c r="WH168" s="25"/>
      <c r="WI168" s="25"/>
      <c r="WJ168" s="25"/>
      <c r="WK168" s="25"/>
      <c r="WL168" s="25"/>
      <c r="WM168" s="25"/>
      <c r="WN168" s="25"/>
      <c r="WO168" s="25"/>
      <c r="WP168" s="25"/>
      <c r="WQ168" s="25"/>
      <c r="WR168" s="25"/>
      <c r="WS168" s="25"/>
      <c r="WT168" s="25"/>
      <c r="WU168" s="25"/>
      <c r="WV168" s="25"/>
      <c r="WW168" s="25"/>
      <c r="WX168" s="25"/>
      <c r="WY168" s="25"/>
      <c r="WZ168" s="25"/>
      <c r="XA168" s="25"/>
      <c r="XB168" s="25"/>
      <c r="XC168" s="25"/>
      <c r="XD168" s="25"/>
      <c r="XE168" s="25"/>
      <c r="XF168" s="25"/>
      <c r="XG168" s="25"/>
      <c r="XH168" s="25"/>
      <c r="XI168" s="25"/>
      <c r="XJ168" s="25"/>
      <c r="XK168" s="25"/>
      <c r="XL168" s="25"/>
      <c r="XM168" s="25"/>
      <c r="XN168" s="25"/>
      <c r="XO168" s="25"/>
      <c r="XP168" s="25"/>
      <c r="XQ168" s="25"/>
      <c r="XR168" s="25"/>
      <c r="XS168" s="25"/>
      <c r="XT168" s="25"/>
      <c r="XU168" s="25"/>
      <c r="XV168" s="25"/>
      <c r="XW168" s="25"/>
      <c r="XX168" s="25"/>
      <c r="XY168" s="25"/>
      <c r="XZ168" s="25"/>
      <c r="YA168" s="25"/>
      <c r="YB168" s="25"/>
      <c r="YC168" s="25"/>
      <c r="YD168" s="25"/>
      <c r="YE168" s="25"/>
      <c r="YF168" s="25"/>
      <c r="YG168" s="25"/>
      <c r="YH168" s="25"/>
      <c r="YI168" s="25"/>
      <c r="YJ168" s="25"/>
      <c r="YK168" s="25"/>
      <c r="YL168" s="25"/>
      <c r="YM168" s="25"/>
      <c r="YN168" s="25"/>
      <c r="YO168" s="25"/>
      <c r="YP168" s="25"/>
      <c r="YQ168" s="25"/>
      <c r="YR168" s="25"/>
      <c r="YS168" s="25"/>
      <c r="YT168" s="25"/>
      <c r="YU168" s="25"/>
      <c r="YV168" s="25"/>
      <c r="YW168" s="25"/>
      <c r="YX168" s="25"/>
      <c r="YY168" s="25"/>
      <c r="YZ168" s="25"/>
      <c r="ZA168" s="25"/>
      <c r="ZB168" s="25"/>
      <c r="ZC168" s="25"/>
      <c r="ZD168" s="25"/>
      <c r="ZE168" s="25"/>
      <c r="ZF168" s="25"/>
      <c r="ZG168" s="25"/>
      <c r="ZH168" s="25"/>
      <c r="ZI168" s="25"/>
      <c r="ZJ168" s="25"/>
      <c r="ZK168" s="25"/>
      <c r="ZL168" s="25"/>
      <c r="ZM168" s="25"/>
      <c r="ZN168" s="25"/>
      <c r="ZO168" s="25"/>
      <c r="ZP168" s="25"/>
      <c r="ZQ168" s="25"/>
      <c r="ZR168" s="25"/>
      <c r="ZS168" s="25"/>
      <c r="ZT168" s="25"/>
      <c r="ZU168" s="25"/>
      <c r="ZV168" s="25"/>
      <c r="ZW168" s="25"/>
      <c r="ZX168" s="25"/>
      <c r="ZY168" s="25"/>
      <c r="ZZ168" s="25"/>
      <c r="AAA168" s="25"/>
      <c r="AAB168" s="25"/>
      <c r="AAC168" s="25"/>
      <c r="AAD168" s="25"/>
      <c r="AAE168" s="25"/>
      <c r="AAF168" s="25"/>
      <c r="AAG168" s="25"/>
      <c r="AAH168" s="25"/>
      <c r="AAI168" s="25"/>
      <c r="AAJ168" s="25"/>
      <c r="AAK168" s="25"/>
      <c r="AAL168" s="25"/>
      <c r="AAM168" s="25"/>
      <c r="AAN168" s="25"/>
      <c r="AAO168" s="25"/>
      <c r="AAP168" s="25"/>
      <c r="AAQ168" s="25"/>
      <c r="AAR168" s="25"/>
      <c r="AAS168" s="25"/>
      <c r="AAT168" s="25"/>
      <c r="AAU168" s="25"/>
      <c r="AAV168" s="25"/>
      <c r="AAW168" s="25"/>
      <c r="AAX168" s="25"/>
      <c r="AAY168" s="25"/>
      <c r="AAZ168" s="25"/>
      <c r="ABA168" s="25"/>
      <c r="ABB168" s="25"/>
      <c r="ABC168" s="25"/>
      <c r="ABD168" s="25"/>
      <c r="ABE168" s="25"/>
      <c r="ABF168" s="25"/>
      <c r="ABG168" s="25"/>
      <c r="ABH168" s="25"/>
      <c r="ABI168" s="25"/>
      <c r="ABJ168" s="25"/>
      <c r="ABK168" s="25"/>
      <c r="ABL168" s="25"/>
      <c r="ABM168" s="25"/>
      <c r="ABN168" s="25"/>
      <c r="ABO168" s="25"/>
      <c r="ABP168" s="25"/>
      <c r="ABQ168" s="25"/>
      <c r="ABR168" s="25"/>
      <c r="ABS168" s="25"/>
      <c r="ABT168" s="25"/>
      <c r="ABU168" s="25"/>
      <c r="ABV168" s="25"/>
      <c r="ABW168" s="25"/>
      <c r="ABX168" s="25"/>
      <c r="ABY168" s="25"/>
      <c r="ABZ168" s="25"/>
      <c r="ACA168" s="25"/>
      <c r="ACB168" s="25"/>
      <c r="ACC168" s="25"/>
      <c r="ACD168" s="25"/>
      <c r="ACE168" s="25"/>
      <c r="ACF168" s="25"/>
      <c r="ACG168" s="25"/>
      <c r="ACH168" s="25"/>
      <c r="ACI168" s="25"/>
      <c r="ACJ168" s="25"/>
      <c r="ACK168" s="25"/>
      <c r="ACL168" s="25"/>
      <c r="ACM168" s="25"/>
      <c r="ACN168" s="25"/>
      <c r="ACO168" s="25"/>
      <c r="ACP168" s="25"/>
      <c r="ACQ168" s="25"/>
      <c r="ACR168" s="25"/>
      <c r="ACS168" s="25"/>
      <c r="ACT168" s="25"/>
      <c r="ACU168" s="25"/>
      <c r="ACV168" s="25"/>
      <c r="ACW168" s="25"/>
      <c r="ACX168" s="25"/>
      <c r="ACY168" s="25"/>
      <c r="ACZ168" s="25"/>
      <c r="ADA168" s="25"/>
      <c r="ADB168" s="25"/>
      <c r="ADC168" s="25"/>
      <c r="ADD168" s="25"/>
      <c r="ADE168" s="25"/>
      <c r="ADF168" s="25"/>
      <c r="ADG168" s="25"/>
      <c r="ADH168" s="25"/>
      <c r="ADI168" s="25"/>
      <c r="ADJ168" s="25"/>
      <c r="ADK168" s="25"/>
      <c r="ADL168" s="25"/>
      <c r="ADM168" s="25"/>
      <c r="ADN168" s="25"/>
      <c r="ADO168" s="25"/>
      <c r="ADP168" s="25"/>
      <c r="ADQ168" s="25"/>
      <c r="ADR168" s="25"/>
      <c r="ADS168" s="25"/>
      <c r="ADT168" s="25"/>
      <c r="ADU168" s="25"/>
      <c r="ADV168" s="25"/>
      <c r="ADW168" s="25"/>
      <c r="ADX168" s="25"/>
      <c r="ADY168" s="25"/>
      <c r="ADZ168" s="25"/>
      <c r="AEA168" s="25"/>
      <c r="AEB168" s="25"/>
      <c r="AEC168" s="25"/>
      <c r="AED168" s="25"/>
      <c r="AEE168" s="25"/>
      <c r="AEF168" s="25"/>
      <c r="AEG168" s="49"/>
    </row>
    <row r="169" spans="1:813" s="15" customFormat="1" ht="12.75" customHeight="1" x14ac:dyDescent="0.2">
      <c r="A169" s="71" t="s">
        <v>155</v>
      </c>
      <c r="B169" s="84" t="s">
        <v>142</v>
      </c>
      <c r="C169" s="330">
        <v>4</v>
      </c>
      <c r="D169" s="331" t="s">
        <v>71</v>
      </c>
      <c r="E169" s="97">
        <v>10380.93</v>
      </c>
      <c r="F169" s="91">
        <f t="shared" si="2"/>
        <v>41523.72</v>
      </c>
      <c r="G169" s="49"/>
      <c r="AY169" s="45"/>
      <c r="AZ169" s="25"/>
      <c r="BA169" s="663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  <c r="TP169" s="25"/>
      <c r="TQ169" s="25"/>
      <c r="TR169" s="25"/>
      <c r="TS169" s="25"/>
      <c r="TT169" s="25"/>
      <c r="TU169" s="25"/>
      <c r="TV169" s="25"/>
      <c r="TW169" s="25"/>
      <c r="TX169" s="25"/>
      <c r="TY169" s="25"/>
      <c r="TZ169" s="25"/>
      <c r="UA169" s="25"/>
      <c r="UB169" s="25"/>
      <c r="UC169" s="25"/>
      <c r="UD169" s="25"/>
      <c r="UE169" s="25"/>
      <c r="UF169" s="25"/>
      <c r="UG169" s="25"/>
      <c r="UH169" s="25"/>
      <c r="UI169" s="25"/>
      <c r="UJ169" s="25"/>
      <c r="UK169" s="25"/>
      <c r="UL169" s="25"/>
      <c r="UM169" s="25"/>
      <c r="UN169" s="25"/>
      <c r="UO169" s="25"/>
      <c r="UP169" s="25"/>
      <c r="UQ169" s="25"/>
      <c r="UR169" s="25"/>
      <c r="US169" s="25"/>
      <c r="UT169" s="25"/>
      <c r="UU169" s="25"/>
      <c r="UV169" s="25"/>
      <c r="UW169" s="25"/>
      <c r="UX169" s="25"/>
      <c r="UY169" s="25"/>
      <c r="UZ169" s="25"/>
      <c r="VA169" s="25"/>
      <c r="VB169" s="25"/>
      <c r="VC169" s="25"/>
      <c r="VD169" s="25"/>
      <c r="VE169" s="25"/>
      <c r="VF169" s="25"/>
      <c r="VG169" s="25"/>
      <c r="VH169" s="25"/>
      <c r="VI169" s="25"/>
      <c r="VJ169" s="25"/>
      <c r="VK169" s="25"/>
      <c r="VL169" s="25"/>
      <c r="VM169" s="25"/>
      <c r="VN169" s="25"/>
      <c r="VO169" s="25"/>
      <c r="VP169" s="25"/>
      <c r="VQ169" s="25"/>
      <c r="VR169" s="25"/>
      <c r="VS169" s="25"/>
      <c r="VT169" s="25"/>
      <c r="VU169" s="25"/>
      <c r="VV169" s="25"/>
      <c r="VW169" s="25"/>
      <c r="VX169" s="25"/>
      <c r="VY169" s="25"/>
      <c r="VZ169" s="25"/>
      <c r="WA169" s="25"/>
      <c r="WB169" s="25"/>
      <c r="WC169" s="25"/>
      <c r="WD169" s="25"/>
      <c r="WE169" s="25"/>
      <c r="WF169" s="25"/>
      <c r="WG169" s="25"/>
      <c r="WH169" s="25"/>
      <c r="WI169" s="25"/>
      <c r="WJ169" s="25"/>
      <c r="WK169" s="25"/>
      <c r="WL169" s="25"/>
      <c r="WM169" s="25"/>
      <c r="WN169" s="25"/>
      <c r="WO169" s="25"/>
      <c r="WP169" s="25"/>
      <c r="WQ169" s="25"/>
      <c r="WR169" s="25"/>
      <c r="WS169" s="25"/>
      <c r="WT169" s="25"/>
      <c r="WU169" s="25"/>
      <c r="WV169" s="25"/>
      <c r="WW169" s="25"/>
      <c r="WX169" s="25"/>
      <c r="WY169" s="25"/>
      <c r="WZ169" s="25"/>
      <c r="XA169" s="25"/>
      <c r="XB169" s="25"/>
      <c r="XC169" s="25"/>
      <c r="XD169" s="25"/>
      <c r="XE169" s="25"/>
      <c r="XF169" s="25"/>
      <c r="XG169" s="25"/>
      <c r="XH169" s="25"/>
      <c r="XI169" s="25"/>
      <c r="XJ169" s="25"/>
      <c r="XK169" s="25"/>
      <c r="XL169" s="25"/>
      <c r="XM169" s="25"/>
      <c r="XN169" s="25"/>
      <c r="XO169" s="25"/>
      <c r="XP169" s="25"/>
      <c r="XQ169" s="25"/>
      <c r="XR169" s="25"/>
      <c r="XS169" s="25"/>
      <c r="XT169" s="25"/>
      <c r="XU169" s="25"/>
      <c r="XV169" s="25"/>
      <c r="XW169" s="25"/>
      <c r="XX169" s="25"/>
      <c r="XY169" s="25"/>
      <c r="XZ169" s="25"/>
      <c r="YA169" s="25"/>
      <c r="YB169" s="25"/>
      <c r="YC169" s="25"/>
      <c r="YD169" s="25"/>
      <c r="YE169" s="25"/>
      <c r="YF169" s="25"/>
      <c r="YG169" s="25"/>
      <c r="YH169" s="25"/>
      <c r="YI169" s="25"/>
      <c r="YJ169" s="25"/>
      <c r="YK169" s="25"/>
      <c r="YL169" s="25"/>
      <c r="YM169" s="25"/>
      <c r="YN169" s="25"/>
      <c r="YO169" s="25"/>
      <c r="YP169" s="25"/>
      <c r="YQ169" s="25"/>
      <c r="YR169" s="25"/>
      <c r="YS169" s="25"/>
      <c r="YT169" s="25"/>
      <c r="YU169" s="25"/>
      <c r="YV169" s="25"/>
      <c r="YW169" s="25"/>
      <c r="YX169" s="25"/>
      <c r="YY169" s="25"/>
      <c r="YZ169" s="25"/>
      <c r="ZA169" s="25"/>
      <c r="ZB169" s="25"/>
      <c r="ZC169" s="25"/>
      <c r="ZD169" s="25"/>
      <c r="ZE169" s="25"/>
      <c r="ZF169" s="25"/>
      <c r="ZG169" s="25"/>
      <c r="ZH169" s="25"/>
      <c r="ZI169" s="25"/>
      <c r="ZJ169" s="25"/>
      <c r="ZK169" s="25"/>
      <c r="ZL169" s="25"/>
      <c r="ZM169" s="25"/>
      <c r="ZN169" s="25"/>
      <c r="ZO169" s="25"/>
      <c r="ZP169" s="25"/>
      <c r="ZQ169" s="25"/>
      <c r="ZR169" s="25"/>
      <c r="ZS169" s="25"/>
      <c r="ZT169" s="25"/>
      <c r="ZU169" s="25"/>
      <c r="ZV169" s="25"/>
      <c r="ZW169" s="25"/>
      <c r="ZX169" s="25"/>
      <c r="ZY169" s="25"/>
      <c r="ZZ169" s="25"/>
      <c r="AAA169" s="25"/>
      <c r="AAB169" s="25"/>
      <c r="AAC169" s="25"/>
      <c r="AAD169" s="25"/>
      <c r="AAE169" s="25"/>
      <c r="AAF169" s="25"/>
      <c r="AAG169" s="25"/>
      <c r="AAH169" s="25"/>
      <c r="AAI169" s="25"/>
      <c r="AAJ169" s="25"/>
      <c r="AAK169" s="25"/>
      <c r="AAL169" s="25"/>
      <c r="AAM169" s="25"/>
      <c r="AAN169" s="25"/>
      <c r="AAO169" s="25"/>
      <c r="AAP169" s="25"/>
      <c r="AAQ169" s="25"/>
      <c r="AAR169" s="25"/>
      <c r="AAS169" s="25"/>
      <c r="AAT169" s="25"/>
      <c r="AAU169" s="25"/>
      <c r="AAV169" s="25"/>
      <c r="AAW169" s="25"/>
      <c r="AAX169" s="25"/>
      <c r="AAY169" s="25"/>
      <c r="AAZ169" s="25"/>
      <c r="ABA169" s="25"/>
      <c r="ABB169" s="25"/>
      <c r="ABC169" s="25"/>
      <c r="ABD169" s="25"/>
      <c r="ABE169" s="25"/>
      <c r="ABF169" s="25"/>
      <c r="ABG169" s="25"/>
      <c r="ABH169" s="25"/>
      <c r="ABI169" s="25"/>
      <c r="ABJ169" s="25"/>
      <c r="ABK169" s="25"/>
      <c r="ABL169" s="25"/>
      <c r="ABM169" s="25"/>
      <c r="ABN169" s="25"/>
      <c r="ABO169" s="25"/>
      <c r="ABP169" s="25"/>
      <c r="ABQ169" s="25"/>
      <c r="ABR169" s="25"/>
      <c r="ABS169" s="25"/>
      <c r="ABT169" s="25"/>
      <c r="ABU169" s="25"/>
      <c r="ABV169" s="25"/>
      <c r="ABW169" s="25"/>
      <c r="ABX169" s="25"/>
      <c r="ABY169" s="25"/>
      <c r="ABZ169" s="25"/>
      <c r="ACA169" s="25"/>
      <c r="ACB169" s="25"/>
      <c r="ACC169" s="25"/>
      <c r="ACD169" s="25"/>
      <c r="ACE169" s="25"/>
      <c r="ACF169" s="25"/>
      <c r="ACG169" s="25"/>
      <c r="ACH169" s="25"/>
      <c r="ACI169" s="25"/>
      <c r="ACJ169" s="25"/>
      <c r="ACK169" s="25"/>
      <c r="ACL169" s="25"/>
      <c r="ACM169" s="25"/>
      <c r="ACN169" s="25"/>
      <c r="ACO169" s="25"/>
      <c r="ACP169" s="25"/>
      <c r="ACQ169" s="25"/>
      <c r="ACR169" s="25"/>
      <c r="ACS169" s="25"/>
      <c r="ACT169" s="25"/>
      <c r="ACU169" s="25"/>
      <c r="ACV169" s="25"/>
      <c r="ACW169" s="25"/>
      <c r="ACX169" s="25"/>
      <c r="ACY169" s="25"/>
      <c r="ACZ169" s="25"/>
      <c r="ADA169" s="25"/>
      <c r="ADB169" s="25"/>
      <c r="ADC169" s="25"/>
      <c r="ADD169" s="25"/>
      <c r="ADE169" s="25"/>
      <c r="ADF169" s="25"/>
      <c r="ADG169" s="25"/>
      <c r="ADH169" s="25"/>
      <c r="ADI169" s="25"/>
      <c r="ADJ169" s="25"/>
      <c r="ADK169" s="25"/>
      <c r="ADL169" s="25"/>
      <c r="ADM169" s="25"/>
      <c r="ADN169" s="25"/>
      <c r="ADO169" s="25"/>
      <c r="ADP169" s="25"/>
      <c r="ADQ169" s="25"/>
      <c r="ADR169" s="25"/>
      <c r="ADS169" s="25"/>
      <c r="ADT169" s="25"/>
      <c r="ADU169" s="25"/>
      <c r="ADV169" s="25"/>
      <c r="ADW169" s="25"/>
      <c r="ADX169" s="25"/>
      <c r="ADY169" s="25"/>
      <c r="ADZ169" s="25"/>
      <c r="AEA169" s="25"/>
      <c r="AEB169" s="25"/>
      <c r="AEC169" s="25"/>
      <c r="AED169" s="25"/>
      <c r="AEE169" s="25"/>
      <c r="AEF169" s="25"/>
      <c r="AEG169" s="49"/>
    </row>
    <row r="170" spans="1:813" s="15" customFormat="1" ht="12.75" customHeight="1" x14ac:dyDescent="0.2">
      <c r="A170" s="71" t="s">
        <v>156</v>
      </c>
      <c r="B170" s="84" t="s">
        <v>144</v>
      </c>
      <c r="C170" s="330">
        <v>2</v>
      </c>
      <c r="D170" s="331" t="s">
        <v>71</v>
      </c>
      <c r="E170" s="97">
        <v>3485.04</v>
      </c>
      <c r="F170" s="91">
        <f t="shared" si="2"/>
        <v>6970.08</v>
      </c>
      <c r="G170" s="49"/>
      <c r="AY170" s="45"/>
      <c r="AZ170" s="25"/>
      <c r="BA170" s="663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  <c r="TP170" s="25"/>
      <c r="TQ170" s="25"/>
      <c r="TR170" s="25"/>
      <c r="TS170" s="25"/>
      <c r="TT170" s="25"/>
      <c r="TU170" s="25"/>
      <c r="TV170" s="25"/>
      <c r="TW170" s="25"/>
      <c r="TX170" s="25"/>
      <c r="TY170" s="25"/>
      <c r="TZ170" s="25"/>
      <c r="UA170" s="25"/>
      <c r="UB170" s="25"/>
      <c r="UC170" s="25"/>
      <c r="UD170" s="25"/>
      <c r="UE170" s="25"/>
      <c r="UF170" s="25"/>
      <c r="UG170" s="25"/>
      <c r="UH170" s="25"/>
      <c r="UI170" s="25"/>
      <c r="UJ170" s="25"/>
      <c r="UK170" s="25"/>
      <c r="UL170" s="25"/>
      <c r="UM170" s="25"/>
      <c r="UN170" s="25"/>
      <c r="UO170" s="25"/>
      <c r="UP170" s="25"/>
      <c r="UQ170" s="25"/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  <c r="AAA170" s="25"/>
      <c r="AAB170" s="25"/>
      <c r="AAC170" s="25"/>
      <c r="AAD170" s="25"/>
      <c r="AAE170" s="25"/>
      <c r="AAF170" s="25"/>
      <c r="AAG170" s="25"/>
      <c r="AAH170" s="25"/>
      <c r="AAI170" s="25"/>
      <c r="AAJ170" s="25"/>
      <c r="AAK170" s="25"/>
      <c r="AAL170" s="25"/>
      <c r="AAM170" s="25"/>
      <c r="AAN170" s="25"/>
      <c r="AAO170" s="25"/>
      <c r="AAP170" s="25"/>
      <c r="AAQ170" s="25"/>
      <c r="AAR170" s="25"/>
      <c r="AAS170" s="25"/>
      <c r="AAT170" s="25"/>
      <c r="AAU170" s="25"/>
      <c r="AAV170" s="25"/>
      <c r="AAW170" s="25"/>
      <c r="AAX170" s="25"/>
      <c r="AAY170" s="25"/>
      <c r="AAZ170" s="25"/>
      <c r="ABA170" s="25"/>
      <c r="ABB170" s="25"/>
      <c r="ABC170" s="25"/>
      <c r="ABD170" s="25"/>
      <c r="ABE170" s="25"/>
      <c r="ABF170" s="25"/>
      <c r="ABG170" s="25"/>
      <c r="ABH170" s="25"/>
      <c r="ABI170" s="25"/>
      <c r="ABJ170" s="25"/>
      <c r="ABK170" s="25"/>
      <c r="ABL170" s="25"/>
      <c r="ABM170" s="25"/>
      <c r="ABN170" s="25"/>
      <c r="ABO170" s="25"/>
      <c r="ABP170" s="25"/>
      <c r="ABQ170" s="25"/>
      <c r="ABR170" s="25"/>
      <c r="ABS170" s="25"/>
      <c r="ABT170" s="25"/>
      <c r="ABU170" s="25"/>
      <c r="ABV170" s="25"/>
      <c r="ABW170" s="25"/>
      <c r="ABX170" s="25"/>
      <c r="ABY170" s="25"/>
      <c r="ABZ170" s="25"/>
      <c r="ACA170" s="25"/>
      <c r="ACB170" s="25"/>
      <c r="ACC170" s="25"/>
      <c r="ACD170" s="25"/>
      <c r="ACE170" s="25"/>
      <c r="ACF170" s="25"/>
      <c r="ACG170" s="25"/>
      <c r="ACH170" s="25"/>
      <c r="ACI170" s="25"/>
      <c r="ACJ170" s="25"/>
      <c r="ACK170" s="25"/>
      <c r="ACL170" s="25"/>
      <c r="ACM170" s="25"/>
      <c r="ACN170" s="25"/>
      <c r="ACO170" s="25"/>
      <c r="ACP170" s="25"/>
      <c r="ACQ170" s="25"/>
      <c r="ACR170" s="25"/>
      <c r="ACS170" s="25"/>
      <c r="ACT170" s="25"/>
      <c r="ACU170" s="25"/>
      <c r="ACV170" s="25"/>
      <c r="ACW170" s="25"/>
      <c r="ACX170" s="25"/>
      <c r="ACY170" s="25"/>
      <c r="ACZ170" s="25"/>
      <c r="ADA170" s="25"/>
      <c r="ADB170" s="25"/>
      <c r="ADC170" s="25"/>
      <c r="ADD170" s="25"/>
      <c r="ADE170" s="25"/>
      <c r="ADF170" s="25"/>
      <c r="ADG170" s="25"/>
      <c r="ADH170" s="25"/>
      <c r="ADI170" s="25"/>
      <c r="ADJ170" s="25"/>
      <c r="ADK170" s="25"/>
      <c r="ADL170" s="25"/>
      <c r="ADM170" s="25"/>
      <c r="ADN170" s="25"/>
      <c r="ADO170" s="25"/>
      <c r="ADP170" s="25"/>
      <c r="ADQ170" s="25"/>
      <c r="ADR170" s="25"/>
      <c r="ADS170" s="25"/>
      <c r="ADT170" s="25"/>
      <c r="ADU170" s="25"/>
      <c r="ADV170" s="25"/>
      <c r="ADW170" s="25"/>
      <c r="ADX170" s="25"/>
      <c r="ADY170" s="25"/>
      <c r="ADZ170" s="25"/>
      <c r="AEA170" s="25"/>
      <c r="AEB170" s="25"/>
      <c r="AEC170" s="25"/>
      <c r="AED170" s="25"/>
      <c r="AEE170" s="25"/>
      <c r="AEF170" s="25"/>
      <c r="AEG170" s="49"/>
    </row>
    <row r="171" spans="1:813" s="15" customFormat="1" ht="12.75" customHeight="1" x14ac:dyDescent="0.2">
      <c r="A171" s="71" t="s">
        <v>157</v>
      </c>
      <c r="B171" s="303" t="s">
        <v>146</v>
      </c>
      <c r="C171" s="332">
        <v>2</v>
      </c>
      <c r="D171" s="80" t="s">
        <v>71</v>
      </c>
      <c r="E171" s="97">
        <v>450</v>
      </c>
      <c r="F171" s="91">
        <f t="shared" si="2"/>
        <v>900</v>
      </c>
      <c r="G171" s="49"/>
      <c r="AY171" s="45"/>
      <c r="AZ171" s="25"/>
      <c r="BA171" s="663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  <c r="TP171" s="25"/>
      <c r="TQ171" s="25"/>
      <c r="TR171" s="25"/>
      <c r="TS171" s="25"/>
      <c r="TT171" s="25"/>
      <c r="TU171" s="25"/>
      <c r="TV171" s="25"/>
      <c r="TW171" s="25"/>
      <c r="TX171" s="25"/>
      <c r="TY171" s="25"/>
      <c r="TZ171" s="25"/>
      <c r="UA171" s="25"/>
      <c r="UB171" s="25"/>
      <c r="UC171" s="25"/>
      <c r="UD171" s="25"/>
      <c r="UE171" s="25"/>
      <c r="UF171" s="25"/>
      <c r="UG171" s="25"/>
      <c r="UH171" s="25"/>
      <c r="UI171" s="25"/>
      <c r="UJ171" s="25"/>
      <c r="UK171" s="25"/>
      <c r="UL171" s="25"/>
      <c r="UM171" s="25"/>
      <c r="UN171" s="25"/>
      <c r="UO171" s="25"/>
      <c r="UP171" s="25"/>
      <c r="UQ171" s="25"/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  <c r="AAA171" s="25"/>
      <c r="AAB171" s="25"/>
      <c r="AAC171" s="25"/>
      <c r="AAD171" s="25"/>
      <c r="AAE171" s="25"/>
      <c r="AAF171" s="25"/>
      <c r="AAG171" s="25"/>
      <c r="AAH171" s="25"/>
      <c r="AAI171" s="25"/>
      <c r="AAJ171" s="25"/>
      <c r="AAK171" s="25"/>
      <c r="AAL171" s="25"/>
      <c r="AAM171" s="25"/>
      <c r="AAN171" s="25"/>
      <c r="AAO171" s="25"/>
      <c r="AAP171" s="25"/>
      <c r="AAQ171" s="25"/>
      <c r="AAR171" s="25"/>
      <c r="AAS171" s="25"/>
      <c r="AAT171" s="25"/>
      <c r="AAU171" s="25"/>
      <c r="AAV171" s="25"/>
      <c r="AAW171" s="25"/>
      <c r="AAX171" s="25"/>
      <c r="AAY171" s="25"/>
      <c r="AAZ171" s="25"/>
      <c r="ABA171" s="25"/>
      <c r="ABB171" s="25"/>
      <c r="ABC171" s="25"/>
      <c r="ABD171" s="25"/>
      <c r="ABE171" s="25"/>
      <c r="ABF171" s="25"/>
      <c r="ABG171" s="25"/>
      <c r="ABH171" s="25"/>
      <c r="ABI171" s="25"/>
      <c r="ABJ171" s="25"/>
      <c r="ABK171" s="25"/>
      <c r="ABL171" s="25"/>
      <c r="ABM171" s="25"/>
      <c r="ABN171" s="25"/>
      <c r="ABO171" s="25"/>
      <c r="ABP171" s="25"/>
      <c r="ABQ171" s="25"/>
      <c r="ABR171" s="25"/>
      <c r="ABS171" s="25"/>
      <c r="ABT171" s="25"/>
      <c r="ABU171" s="25"/>
      <c r="ABV171" s="25"/>
      <c r="ABW171" s="25"/>
      <c r="ABX171" s="25"/>
      <c r="ABY171" s="25"/>
      <c r="ABZ171" s="25"/>
      <c r="ACA171" s="25"/>
      <c r="ACB171" s="25"/>
      <c r="ACC171" s="25"/>
      <c r="ACD171" s="25"/>
      <c r="ACE171" s="25"/>
      <c r="ACF171" s="25"/>
      <c r="ACG171" s="25"/>
      <c r="ACH171" s="25"/>
      <c r="ACI171" s="25"/>
      <c r="ACJ171" s="25"/>
      <c r="ACK171" s="25"/>
      <c r="ACL171" s="25"/>
      <c r="ACM171" s="25"/>
      <c r="ACN171" s="25"/>
      <c r="ACO171" s="25"/>
      <c r="ACP171" s="25"/>
      <c r="ACQ171" s="25"/>
      <c r="ACR171" s="25"/>
      <c r="ACS171" s="25"/>
      <c r="ACT171" s="25"/>
      <c r="ACU171" s="25"/>
      <c r="ACV171" s="25"/>
      <c r="ACW171" s="25"/>
      <c r="ACX171" s="25"/>
      <c r="ACY171" s="25"/>
      <c r="ACZ171" s="25"/>
      <c r="ADA171" s="25"/>
      <c r="ADB171" s="25"/>
      <c r="ADC171" s="25"/>
      <c r="ADD171" s="25"/>
      <c r="ADE171" s="25"/>
      <c r="ADF171" s="25"/>
      <c r="ADG171" s="25"/>
      <c r="ADH171" s="25"/>
      <c r="ADI171" s="25"/>
      <c r="ADJ171" s="25"/>
      <c r="ADK171" s="25"/>
      <c r="ADL171" s="25"/>
      <c r="ADM171" s="25"/>
      <c r="ADN171" s="25"/>
      <c r="ADO171" s="25"/>
      <c r="ADP171" s="25"/>
      <c r="ADQ171" s="25"/>
      <c r="ADR171" s="25"/>
      <c r="ADS171" s="25"/>
      <c r="ADT171" s="25"/>
      <c r="ADU171" s="25"/>
      <c r="ADV171" s="25"/>
      <c r="ADW171" s="25"/>
      <c r="ADX171" s="25"/>
      <c r="ADY171" s="25"/>
      <c r="ADZ171" s="25"/>
      <c r="AEA171" s="25"/>
      <c r="AEB171" s="25"/>
      <c r="AEC171" s="25"/>
      <c r="AED171" s="25"/>
      <c r="AEE171" s="25"/>
      <c r="AEF171" s="25"/>
      <c r="AEG171" s="49"/>
    </row>
    <row r="172" spans="1:813" s="15" customFormat="1" ht="12.75" customHeight="1" x14ac:dyDescent="0.2">
      <c r="A172" s="71" t="s">
        <v>158</v>
      </c>
      <c r="B172" s="85" t="s">
        <v>148</v>
      </c>
      <c r="C172" s="330">
        <f>0.65*C168</f>
        <v>6.5</v>
      </c>
      <c r="D172" s="331" t="s">
        <v>80</v>
      </c>
      <c r="E172" s="97">
        <v>174.7</v>
      </c>
      <c r="F172" s="91">
        <f t="shared" si="2"/>
        <v>1135.55</v>
      </c>
      <c r="G172" s="49"/>
      <c r="AY172" s="45"/>
      <c r="AZ172" s="25"/>
      <c r="BA172" s="663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  <c r="TP172" s="25"/>
      <c r="TQ172" s="25"/>
      <c r="TR172" s="25"/>
      <c r="TS172" s="25"/>
      <c r="TT172" s="25"/>
      <c r="TU172" s="25"/>
      <c r="TV172" s="25"/>
      <c r="TW172" s="25"/>
      <c r="TX172" s="25"/>
      <c r="TY172" s="25"/>
      <c r="TZ172" s="25"/>
      <c r="UA172" s="25"/>
      <c r="UB172" s="25"/>
      <c r="UC172" s="25"/>
      <c r="UD172" s="25"/>
      <c r="UE172" s="25"/>
      <c r="UF172" s="25"/>
      <c r="UG172" s="25"/>
      <c r="UH172" s="25"/>
      <c r="UI172" s="25"/>
      <c r="UJ172" s="25"/>
      <c r="UK172" s="25"/>
      <c r="UL172" s="25"/>
      <c r="UM172" s="25"/>
      <c r="UN172" s="25"/>
      <c r="UO172" s="25"/>
      <c r="UP172" s="25"/>
      <c r="UQ172" s="25"/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  <c r="AAA172" s="25"/>
      <c r="AAB172" s="25"/>
      <c r="AAC172" s="25"/>
      <c r="AAD172" s="25"/>
      <c r="AAE172" s="25"/>
      <c r="AAF172" s="25"/>
      <c r="AAG172" s="25"/>
      <c r="AAH172" s="25"/>
      <c r="AAI172" s="25"/>
      <c r="AAJ172" s="25"/>
      <c r="AAK172" s="25"/>
      <c r="AAL172" s="25"/>
      <c r="AAM172" s="25"/>
      <c r="AAN172" s="25"/>
      <c r="AAO172" s="25"/>
      <c r="AAP172" s="25"/>
      <c r="AAQ172" s="25"/>
      <c r="AAR172" s="25"/>
      <c r="AAS172" s="25"/>
      <c r="AAT172" s="25"/>
      <c r="AAU172" s="25"/>
      <c r="AAV172" s="25"/>
      <c r="AAW172" s="25"/>
      <c r="AAX172" s="25"/>
      <c r="AAY172" s="25"/>
      <c r="AAZ172" s="25"/>
      <c r="ABA172" s="25"/>
      <c r="ABB172" s="25"/>
      <c r="ABC172" s="25"/>
      <c r="ABD172" s="25"/>
      <c r="ABE172" s="25"/>
      <c r="ABF172" s="25"/>
      <c r="ABG172" s="25"/>
      <c r="ABH172" s="25"/>
      <c r="ABI172" s="25"/>
      <c r="ABJ172" s="25"/>
      <c r="ABK172" s="25"/>
      <c r="ABL172" s="25"/>
      <c r="ABM172" s="25"/>
      <c r="ABN172" s="25"/>
      <c r="ABO172" s="25"/>
      <c r="ABP172" s="25"/>
      <c r="ABQ172" s="25"/>
      <c r="ABR172" s="25"/>
      <c r="ABS172" s="25"/>
      <c r="ABT172" s="25"/>
      <c r="ABU172" s="25"/>
      <c r="ABV172" s="25"/>
      <c r="ABW172" s="25"/>
      <c r="ABX172" s="25"/>
      <c r="ABY172" s="25"/>
      <c r="ABZ172" s="25"/>
      <c r="ACA172" s="25"/>
      <c r="ACB172" s="25"/>
      <c r="ACC172" s="25"/>
      <c r="ACD172" s="25"/>
      <c r="ACE172" s="25"/>
      <c r="ACF172" s="25"/>
      <c r="ACG172" s="25"/>
      <c r="ACH172" s="25"/>
      <c r="ACI172" s="25"/>
      <c r="ACJ172" s="25"/>
      <c r="ACK172" s="25"/>
      <c r="ACL172" s="25"/>
      <c r="ACM172" s="25"/>
      <c r="ACN172" s="25"/>
      <c r="ACO172" s="25"/>
      <c r="ACP172" s="25"/>
      <c r="ACQ172" s="25"/>
      <c r="ACR172" s="25"/>
      <c r="ACS172" s="25"/>
      <c r="ACT172" s="25"/>
      <c r="ACU172" s="25"/>
      <c r="ACV172" s="25"/>
      <c r="ACW172" s="25"/>
      <c r="ACX172" s="25"/>
      <c r="ACY172" s="25"/>
      <c r="ACZ172" s="25"/>
      <c r="ADA172" s="25"/>
      <c r="ADB172" s="25"/>
      <c r="ADC172" s="25"/>
      <c r="ADD172" s="25"/>
      <c r="ADE172" s="25"/>
      <c r="ADF172" s="25"/>
      <c r="ADG172" s="25"/>
      <c r="ADH172" s="25"/>
      <c r="ADI172" s="25"/>
      <c r="ADJ172" s="25"/>
      <c r="ADK172" s="25"/>
      <c r="ADL172" s="25"/>
      <c r="ADM172" s="25"/>
      <c r="ADN172" s="25"/>
      <c r="ADO172" s="25"/>
      <c r="ADP172" s="25"/>
      <c r="ADQ172" s="25"/>
      <c r="ADR172" s="25"/>
      <c r="ADS172" s="25"/>
      <c r="ADT172" s="25"/>
      <c r="ADU172" s="25"/>
      <c r="ADV172" s="25"/>
      <c r="ADW172" s="25"/>
      <c r="ADX172" s="25"/>
      <c r="ADY172" s="25"/>
      <c r="ADZ172" s="25"/>
      <c r="AEA172" s="25"/>
      <c r="AEB172" s="25"/>
      <c r="AEC172" s="25"/>
      <c r="AED172" s="25"/>
      <c r="AEE172" s="25"/>
      <c r="AEF172" s="25"/>
      <c r="AEG172" s="49"/>
    </row>
    <row r="173" spans="1:813" s="15" customFormat="1" ht="12.75" customHeight="1" x14ac:dyDescent="0.2">
      <c r="A173" s="71" t="s">
        <v>159</v>
      </c>
      <c r="B173" s="84" t="s">
        <v>150</v>
      </c>
      <c r="C173" s="330">
        <v>6.13</v>
      </c>
      <c r="D173" s="331" t="s">
        <v>80</v>
      </c>
      <c r="E173" s="97">
        <v>174.7</v>
      </c>
      <c r="F173" s="91">
        <f>C173*E173</f>
        <v>1070.9109999999998</v>
      </c>
      <c r="G173" s="49"/>
      <c r="AY173" s="45"/>
      <c r="AZ173" s="25"/>
      <c r="BA173" s="663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  <c r="TP173" s="25"/>
      <c r="TQ173" s="25"/>
      <c r="TR173" s="25"/>
      <c r="TS173" s="25"/>
      <c r="TT173" s="25"/>
      <c r="TU173" s="25"/>
      <c r="TV173" s="25"/>
      <c r="TW173" s="25"/>
      <c r="TX173" s="25"/>
      <c r="TY173" s="25"/>
      <c r="TZ173" s="25"/>
      <c r="UA173" s="25"/>
      <c r="UB173" s="25"/>
      <c r="UC173" s="25"/>
      <c r="UD173" s="25"/>
      <c r="UE173" s="25"/>
      <c r="UF173" s="25"/>
      <c r="UG173" s="25"/>
      <c r="UH173" s="25"/>
      <c r="UI173" s="25"/>
      <c r="UJ173" s="25"/>
      <c r="UK173" s="25"/>
      <c r="UL173" s="25"/>
      <c r="UM173" s="25"/>
      <c r="UN173" s="25"/>
      <c r="UO173" s="25"/>
      <c r="UP173" s="25"/>
      <c r="UQ173" s="25"/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  <c r="AAA173" s="25"/>
      <c r="AAB173" s="25"/>
      <c r="AAC173" s="25"/>
      <c r="AAD173" s="25"/>
      <c r="AAE173" s="25"/>
      <c r="AAF173" s="25"/>
      <c r="AAG173" s="25"/>
      <c r="AAH173" s="25"/>
      <c r="AAI173" s="25"/>
      <c r="AAJ173" s="25"/>
      <c r="AAK173" s="25"/>
      <c r="AAL173" s="25"/>
      <c r="AAM173" s="25"/>
      <c r="AAN173" s="25"/>
      <c r="AAO173" s="25"/>
      <c r="AAP173" s="25"/>
      <c r="AAQ173" s="25"/>
      <c r="AAR173" s="25"/>
      <c r="AAS173" s="25"/>
      <c r="AAT173" s="25"/>
      <c r="AAU173" s="25"/>
      <c r="AAV173" s="25"/>
      <c r="AAW173" s="25"/>
      <c r="AAX173" s="25"/>
      <c r="AAY173" s="25"/>
      <c r="AAZ173" s="25"/>
      <c r="ABA173" s="25"/>
      <c r="ABB173" s="25"/>
      <c r="ABC173" s="25"/>
      <c r="ABD173" s="25"/>
      <c r="ABE173" s="25"/>
      <c r="ABF173" s="25"/>
      <c r="ABG173" s="25"/>
      <c r="ABH173" s="25"/>
      <c r="ABI173" s="25"/>
      <c r="ABJ173" s="25"/>
      <c r="ABK173" s="25"/>
      <c r="ABL173" s="25"/>
      <c r="ABM173" s="25"/>
      <c r="ABN173" s="25"/>
      <c r="ABO173" s="25"/>
      <c r="ABP173" s="25"/>
      <c r="ABQ173" s="25"/>
      <c r="ABR173" s="25"/>
      <c r="ABS173" s="25"/>
      <c r="ABT173" s="25"/>
      <c r="ABU173" s="25"/>
      <c r="ABV173" s="25"/>
      <c r="ABW173" s="25"/>
      <c r="ABX173" s="25"/>
      <c r="ABY173" s="25"/>
      <c r="ABZ173" s="25"/>
      <c r="ACA173" s="25"/>
      <c r="ACB173" s="25"/>
      <c r="ACC173" s="25"/>
      <c r="ACD173" s="25"/>
      <c r="ACE173" s="25"/>
      <c r="ACF173" s="25"/>
      <c r="ACG173" s="25"/>
      <c r="ACH173" s="25"/>
      <c r="ACI173" s="25"/>
      <c r="ACJ173" s="25"/>
      <c r="ACK173" s="25"/>
      <c r="ACL173" s="25"/>
      <c r="ACM173" s="25"/>
      <c r="ACN173" s="25"/>
      <c r="ACO173" s="25"/>
      <c r="ACP173" s="25"/>
      <c r="ACQ173" s="25"/>
      <c r="ACR173" s="25"/>
      <c r="ACS173" s="25"/>
      <c r="ACT173" s="25"/>
      <c r="ACU173" s="25"/>
      <c r="ACV173" s="25"/>
      <c r="ACW173" s="25"/>
      <c r="ACX173" s="25"/>
      <c r="ACY173" s="25"/>
      <c r="ACZ173" s="25"/>
      <c r="ADA173" s="25"/>
      <c r="ADB173" s="25"/>
      <c r="ADC173" s="25"/>
      <c r="ADD173" s="25"/>
      <c r="ADE173" s="25"/>
      <c r="ADF173" s="25"/>
      <c r="ADG173" s="25"/>
      <c r="ADH173" s="25"/>
      <c r="ADI173" s="25"/>
      <c r="ADJ173" s="25"/>
      <c r="ADK173" s="25"/>
      <c r="ADL173" s="25"/>
      <c r="ADM173" s="25"/>
      <c r="ADN173" s="25"/>
      <c r="ADO173" s="25"/>
      <c r="ADP173" s="25"/>
      <c r="ADQ173" s="25"/>
      <c r="ADR173" s="25"/>
      <c r="ADS173" s="25"/>
      <c r="ADT173" s="25"/>
      <c r="ADU173" s="25"/>
      <c r="ADV173" s="25"/>
      <c r="ADW173" s="25"/>
      <c r="ADX173" s="25"/>
      <c r="ADY173" s="25"/>
      <c r="ADZ173" s="25"/>
      <c r="AEA173" s="25"/>
      <c r="AEB173" s="25"/>
      <c r="AEC173" s="25"/>
      <c r="AED173" s="25"/>
      <c r="AEE173" s="25"/>
      <c r="AEF173" s="25"/>
      <c r="AEG173" s="49"/>
    </row>
    <row r="174" spans="1:813" s="15" customFormat="1" ht="12.75" customHeight="1" x14ac:dyDescent="0.2">
      <c r="A174" s="71" t="s">
        <v>160</v>
      </c>
      <c r="B174" s="85" t="s">
        <v>152</v>
      </c>
      <c r="C174" s="330">
        <v>1</v>
      </c>
      <c r="D174" s="331" t="s">
        <v>71</v>
      </c>
      <c r="E174" s="97">
        <v>19850</v>
      </c>
      <c r="F174" s="91">
        <f t="shared" si="2"/>
        <v>19850</v>
      </c>
      <c r="G174" s="49"/>
      <c r="AY174" s="45"/>
      <c r="AZ174" s="25"/>
      <c r="BA174" s="663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  <c r="TP174" s="25"/>
      <c r="TQ174" s="25"/>
      <c r="TR174" s="25"/>
      <c r="TS174" s="25"/>
      <c r="TT174" s="25"/>
      <c r="TU174" s="25"/>
      <c r="TV174" s="25"/>
      <c r="TW174" s="25"/>
      <c r="TX174" s="25"/>
      <c r="TY174" s="25"/>
      <c r="TZ174" s="25"/>
      <c r="UA174" s="25"/>
      <c r="UB174" s="25"/>
      <c r="UC174" s="25"/>
      <c r="UD174" s="25"/>
      <c r="UE174" s="25"/>
      <c r="UF174" s="25"/>
      <c r="UG174" s="25"/>
      <c r="UH174" s="25"/>
      <c r="UI174" s="25"/>
      <c r="UJ174" s="25"/>
      <c r="UK174" s="25"/>
      <c r="UL174" s="25"/>
      <c r="UM174" s="25"/>
      <c r="UN174" s="25"/>
      <c r="UO174" s="25"/>
      <c r="UP174" s="25"/>
      <c r="UQ174" s="25"/>
      <c r="UR174" s="25"/>
      <c r="US174" s="25"/>
      <c r="UT174" s="25"/>
      <c r="UU174" s="25"/>
      <c r="UV174" s="25"/>
      <c r="UW174" s="25"/>
      <c r="UX174" s="25"/>
      <c r="UY174" s="25"/>
      <c r="UZ174" s="25"/>
      <c r="VA174" s="25"/>
      <c r="VB174" s="25"/>
      <c r="VC174" s="25"/>
      <c r="VD174" s="25"/>
      <c r="VE174" s="25"/>
      <c r="VF174" s="25"/>
      <c r="VG174" s="25"/>
      <c r="VH174" s="25"/>
      <c r="VI174" s="25"/>
      <c r="VJ174" s="25"/>
      <c r="VK174" s="25"/>
      <c r="VL174" s="25"/>
      <c r="VM174" s="25"/>
      <c r="VN174" s="25"/>
      <c r="VO174" s="25"/>
      <c r="VP174" s="25"/>
      <c r="VQ174" s="25"/>
      <c r="VR174" s="25"/>
      <c r="VS174" s="25"/>
      <c r="VT174" s="25"/>
      <c r="VU174" s="25"/>
      <c r="VV174" s="25"/>
      <c r="VW174" s="25"/>
      <c r="VX174" s="25"/>
      <c r="VY174" s="25"/>
      <c r="VZ174" s="25"/>
      <c r="WA174" s="25"/>
      <c r="WB174" s="25"/>
      <c r="WC174" s="25"/>
      <c r="WD174" s="25"/>
      <c r="WE174" s="25"/>
      <c r="WF174" s="25"/>
      <c r="WG174" s="25"/>
      <c r="WH174" s="25"/>
      <c r="WI174" s="25"/>
      <c r="WJ174" s="25"/>
      <c r="WK174" s="25"/>
      <c r="WL174" s="25"/>
      <c r="WM174" s="25"/>
      <c r="WN174" s="25"/>
      <c r="WO174" s="25"/>
      <c r="WP174" s="25"/>
      <c r="WQ174" s="25"/>
      <c r="WR174" s="25"/>
      <c r="WS174" s="25"/>
      <c r="WT174" s="25"/>
      <c r="WU174" s="25"/>
      <c r="WV174" s="25"/>
      <c r="WW174" s="25"/>
      <c r="WX174" s="25"/>
      <c r="WY174" s="25"/>
      <c r="WZ174" s="25"/>
      <c r="XA174" s="25"/>
      <c r="XB174" s="25"/>
      <c r="XC174" s="25"/>
      <c r="XD174" s="25"/>
      <c r="XE174" s="25"/>
      <c r="XF174" s="25"/>
      <c r="XG174" s="25"/>
      <c r="XH174" s="25"/>
      <c r="XI174" s="25"/>
      <c r="XJ174" s="25"/>
      <c r="XK174" s="25"/>
      <c r="XL174" s="25"/>
      <c r="XM174" s="25"/>
      <c r="XN174" s="25"/>
      <c r="XO174" s="25"/>
      <c r="XP174" s="25"/>
      <c r="XQ174" s="25"/>
      <c r="XR174" s="25"/>
      <c r="XS174" s="25"/>
      <c r="XT174" s="25"/>
      <c r="XU174" s="25"/>
      <c r="XV174" s="25"/>
      <c r="XW174" s="25"/>
      <c r="XX174" s="25"/>
      <c r="XY174" s="25"/>
      <c r="XZ174" s="25"/>
      <c r="YA174" s="25"/>
      <c r="YB174" s="25"/>
      <c r="YC174" s="25"/>
      <c r="YD174" s="25"/>
      <c r="YE174" s="25"/>
      <c r="YF174" s="25"/>
      <c r="YG174" s="25"/>
      <c r="YH174" s="25"/>
      <c r="YI174" s="25"/>
      <c r="YJ174" s="25"/>
      <c r="YK174" s="25"/>
      <c r="YL174" s="25"/>
      <c r="YM174" s="25"/>
      <c r="YN174" s="25"/>
      <c r="YO174" s="25"/>
      <c r="YP174" s="25"/>
      <c r="YQ174" s="25"/>
      <c r="YR174" s="25"/>
      <c r="YS174" s="25"/>
      <c r="YT174" s="25"/>
      <c r="YU174" s="25"/>
      <c r="YV174" s="25"/>
      <c r="YW174" s="25"/>
      <c r="YX174" s="25"/>
      <c r="YY174" s="25"/>
      <c r="YZ174" s="25"/>
      <c r="ZA174" s="25"/>
      <c r="ZB174" s="25"/>
      <c r="ZC174" s="25"/>
      <c r="ZD174" s="25"/>
      <c r="ZE174" s="25"/>
      <c r="ZF174" s="25"/>
      <c r="ZG174" s="25"/>
      <c r="ZH174" s="25"/>
      <c r="ZI174" s="25"/>
      <c r="ZJ174" s="25"/>
      <c r="ZK174" s="25"/>
      <c r="ZL174" s="25"/>
      <c r="ZM174" s="25"/>
      <c r="ZN174" s="25"/>
      <c r="ZO174" s="25"/>
      <c r="ZP174" s="25"/>
      <c r="ZQ174" s="25"/>
      <c r="ZR174" s="25"/>
      <c r="ZS174" s="25"/>
      <c r="ZT174" s="25"/>
      <c r="ZU174" s="25"/>
      <c r="ZV174" s="25"/>
      <c r="ZW174" s="25"/>
      <c r="ZX174" s="25"/>
      <c r="ZY174" s="25"/>
      <c r="ZZ174" s="25"/>
      <c r="AAA174" s="25"/>
      <c r="AAB174" s="25"/>
      <c r="AAC174" s="25"/>
      <c r="AAD174" s="25"/>
      <c r="AAE174" s="25"/>
      <c r="AAF174" s="25"/>
      <c r="AAG174" s="25"/>
      <c r="AAH174" s="25"/>
      <c r="AAI174" s="25"/>
      <c r="AAJ174" s="25"/>
      <c r="AAK174" s="25"/>
      <c r="AAL174" s="25"/>
      <c r="AAM174" s="25"/>
      <c r="AAN174" s="25"/>
      <c r="AAO174" s="25"/>
      <c r="AAP174" s="25"/>
      <c r="AAQ174" s="25"/>
      <c r="AAR174" s="25"/>
      <c r="AAS174" s="25"/>
      <c r="AAT174" s="25"/>
      <c r="AAU174" s="25"/>
      <c r="AAV174" s="25"/>
      <c r="AAW174" s="25"/>
      <c r="AAX174" s="25"/>
      <c r="AAY174" s="25"/>
      <c r="AAZ174" s="25"/>
      <c r="ABA174" s="25"/>
      <c r="ABB174" s="25"/>
      <c r="ABC174" s="25"/>
      <c r="ABD174" s="25"/>
      <c r="ABE174" s="25"/>
      <c r="ABF174" s="25"/>
      <c r="ABG174" s="25"/>
      <c r="ABH174" s="25"/>
      <c r="ABI174" s="25"/>
      <c r="ABJ174" s="25"/>
      <c r="ABK174" s="25"/>
      <c r="ABL174" s="25"/>
      <c r="ABM174" s="25"/>
      <c r="ABN174" s="25"/>
      <c r="ABO174" s="25"/>
      <c r="ABP174" s="25"/>
      <c r="ABQ174" s="25"/>
      <c r="ABR174" s="25"/>
      <c r="ABS174" s="25"/>
      <c r="ABT174" s="25"/>
      <c r="ABU174" s="25"/>
      <c r="ABV174" s="25"/>
      <c r="ABW174" s="25"/>
      <c r="ABX174" s="25"/>
      <c r="ABY174" s="25"/>
      <c r="ABZ174" s="25"/>
      <c r="ACA174" s="25"/>
      <c r="ACB174" s="25"/>
      <c r="ACC174" s="25"/>
      <c r="ACD174" s="25"/>
      <c r="ACE174" s="25"/>
      <c r="ACF174" s="25"/>
      <c r="ACG174" s="25"/>
      <c r="ACH174" s="25"/>
      <c r="ACI174" s="25"/>
      <c r="ACJ174" s="25"/>
      <c r="ACK174" s="25"/>
      <c r="ACL174" s="25"/>
      <c r="ACM174" s="25"/>
      <c r="ACN174" s="25"/>
      <c r="ACO174" s="25"/>
      <c r="ACP174" s="25"/>
      <c r="ACQ174" s="25"/>
      <c r="ACR174" s="25"/>
      <c r="ACS174" s="25"/>
      <c r="ACT174" s="25"/>
      <c r="ACU174" s="25"/>
      <c r="ACV174" s="25"/>
      <c r="ACW174" s="25"/>
      <c r="ACX174" s="25"/>
      <c r="ACY174" s="25"/>
      <c r="ACZ174" s="25"/>
      <c r="ADA174" s="25"/>
      <c r="ADB174" s="25"/>
      <c r="ADC174" s="25"/>
      <c r="ADD174" s="25"/>
      <c r="ADE174" s="25"/>
      <c r="ADF174" s="25"/>
      <c r="ADG174" s="25"/>
      <c r="ADH174" s="25"/>
      <c r="ADI174" s="25"/>
      <c r="ADJ174" s="25"/>
      <c r="ADK174" s="25"/>
      <c r="ADL174" s="25"/>
      <c r="ADM174" s="25"/>
      <c r="ADN174" s="25"/>
      <c r="ADO174" s="25"/>
      <c r="ADP174" s="25"/>
      <c r="ADQ174" s="25"/>
      <c r="ADR174" s="25"/>
      <c r="ADS174" s="25"/>
      <c r="ADT174" s="25"/>
      <c r="ADU174" s="25"/>
      <c r="ADV174" s="25"/>
      <c r="ADW174" s="25"/>
      <c r="ADX174" s="25"/>
      <c r="ADY174" s="25"/>
      <c r="ADZ174" s="25"/>
      <c r="AEA174" s="25"/>
      <c r="AEB174" s="25"/>
      <c r="AEC174" s="25"/>
      <c r="AED174" s="25"/>
      <c r="AEE174" s="25"/>
      <c r="AEF174" s="25"/>
      <c r="AEG174" s="49"/>
    </row>
    <row r="175" spans="1:813" s="15" customFormat="1" ht="12.75" customHeight="1" x14ac:dyDescent="0.2">
      <c r="A175" s="75"/>
      <c r="B175" s="99"/>
      <c r="C175" s="109"/>
      <c r="D175" s="71"/>
      <c r="E175" s="109"/>
      <c r="F175" s="91">
        <f t="shared" si="2"/>
        <v>0</v>
      </c>
      <c r="G175" s="49"/>
      <c r="AY175" s="45"/>
      <c r="AZ175" s="25"/>
      <c r="BA175" s="663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  <c r="TP175" s="25"/>
      <c r="TQ175" s="25"/>
      <c r="TR175" s="25"/>
      <c r="TS175" s="25"/>
      <c r="TT175" s="25"/>
      <c r="TU175" s="25"/>
      <c r="TV175" s="25"/>
      <c r="TW175" s="25"/>
      <c r="TX175" s="25"/>
      <c r="TY175" s="25"/>
      <c r="TZ175" s="25"/>
      <c r="UA175" s="25"/>
      <c r="UB175" s="25"/>
      <c r="UC175" s="25"/>
      <c r="UD175" s="25"/>
      <c r="UE175" s="25"/>
      <c r="UF175" s="25"/>
      <c r="UG175" s="25"/>
      <c r="UH175" s="25"/>
      <c r="UI175" s="25"/>
      <c r="UJ175" s="25"/>
      <c r="UK175" s="25"/>
      <c r="UL175" s="25"/>
      <c r="UM175" s="25"/>
      <c r="UN175" s="25"/>
      <c r="UO175" s="25"/>
      <c r="UP175" s="25"/>
      <c r="UQ175" s="25"/>
      <c r="UR175" s="25"/>
      <c r="US175" s="25"/>
      <c r="UT175" s="25"/>
      <c r="UU175" s="25"/>
      <c r="UV175" s="25"/>
      <c r="UW175" s="25"/>
      <c r="UX175" s="25"/>
      <c r="UY175" s="25"/>
      <c r="UZ175" s="25"/>
      <c r="VA175" s="25"/>
      <c r="VB175" s="25"/>
      <c r="VC175" s="25"/>
      <c r="VD175" s="25"/>
      <c r="VE175" s="25"/>
      <c r="VF175" s="25"/>
      <c r="VG175" s="25"/>
      <c r="VH175" s="25"/>
      <c r="VI175" s="25"/>
      <c r="VJ175" s="25"/>
      <c r="VK175" s="25"/>
      <c r="VL175" s="25"/>
      <c r="VM175" s="25"/>
      <c r="VN175" s="25"/>
      <c r="VO175" s="25"/>
      <c r="VP175" s="25"/>
      <c r="VQ175" s="25"/>
      <c r="VR175" s="25"/>
      <c r="VS175" s="25"/>
      <c r="VT175" s="25"/>
      <c r="VU175" s="25"/>
      <c r="VV175" s="25"/>
      <c r="VW175" s="25"/>
      <c r="VX175" s="25"/>
      <c r="VY175" s="25"/>
      <c r="VZ175" s="25"/>
      <c r="WA175" s="25"/>
      <c r="WB175" s="25"/>
      <c r="WC175" s="25"/>
      <c r="WD175" s="25"/>
      <c r="WE175" s="25"/>
      <c r="WF175" s="25"/>
      <c r="WG175" s="25"/>
      <c r="WH175" s="25"/>
      <c r="WI175" s="25"/>
      <c r="WJ175" s="25"/>
      <c r="WK175" s="25"/>
      <c r="WL175" s="25"/>
      <c r="WM175" s="25"/>
      <c r="WN175" s="25"/>
      <c r="WO175" s="25"/>
      <c r="WP175" s="25"/>
      <c r="WQ175" s="25"/>
      <c r="WR175" s="25"/>
      <c r="WS175" s="25"/>
      <c r="WT175" s="25"/>
      <c r="WU175" s="25"/>
      <c r="WV175" s="25"/>
      <c r="WW175" s="25"/>
      <c r="WX175" s="25"/>
      <c r="WY175" s="25"/>
      <c r="WZ175" s="25"/>
      <c r="XA175" s="25"/>
      <c r="XB175" s="25"/>
      <c r="XC175" s="25"/>
      <c r="XD175" s="25"/>
      <c r="XE175" s="25"/>
      <c r="XF175" s="25"/>
      <c r="XG175" s="25"/>
      <c r="XH175" s="25"/>
      <c r="XI175" s="25"/>
      <c r="XJ175" s="25"/>
      <c r="XK175" s="25"/>
      <c r="XL175" s="25"/>
      <c r="XM175" s="25"/>
      <c r="XN175" s="25"/>
      <c r="XO175" s="25"/>
      <c r="XP175" s="25"/>
      <c r="XQ175" s="25"/>
      <c r="XR175" s="25"/>
      <c r="XS175" s="25"/>
      <c r="XT175" s="25"/>
      <c r="XU175" s="25"/>
      <c r="XV175" s="25"/>
      <c r="XW175" s="25"/>
      <c r="XX175" s="25"/>
      <c r="XY175" s="25"/>
      <c r="XZ175" s="25"/>
      <c r="YA175" s="25"/>
      <c r="YB175" s="25"/>
      <c r="YC175" s="25"/>
      <c r="YD175" s="25"/>
      <c r="YE175" s="25"/>
      <c r="YF175" s="25"/>
      <c r="YG175" s="25"/>
      <c r="YH175" s="25"/>
      <c r="YI175" s="25"/>
      <c r="YJ175" s="25"/>
      <c r="YK175" s="25"/>
      <c r="YL175" s="25"/>
      <c r="YM175" s="25"/>
      <c r="YN175" s="25"/>
      <c r="YO175" s="25"/>
      <c r="YP175" s="25"/>
      <c r="YQ175" s="25"/>
      <c r="YR175" s="25"/>
      <c r="YS175" s="25"/>
      <c r="YT175" s="25"/>
      <c r="YU175" s="25"/>
      <c r="YV175" s="25"/>
      <c r="YW175" s="25"/>
      <c r="YX175" s="25"/>
      <c r="YY175" s="25"/>
      <c r="YZ175" s="25"/>
      <c r="ZA175" s="25"/>
      <c r="ZB175" s="25"/>
      <c r="ZC175" s="25"/>
      <c r="ZD175" s="25"/>
      <c r="ZE175" s="25"/>
      <c r="ZF175" s="25"/>
      <c r="ZG175" s="25"/>
      <c r="ZH175" s="25"/>
      <c r="ZI175" s="25"/>
      <c r="ZJ175" s="25"/>
      <c r="ZK175" s="25"/>
      <c r="ZL175" s="25"/>
      <c r="ZM175" s="25"/>
      <c r="ZN175" s="25"/>
      <c r="ZO175" s="25"/>
      <c r="ZP175" s="25"/>
      <c r="ZQ175" s="25"/>
      <c r="ZR175" s="25"/>
      <c r="ZS175" s="25"/>
      <c r="ZT175" s="25"/>
      <c r="ZU175" s="25"/>
      <c r="ZV175" s="25"/>
      <c r="ZW175" s="25"/>
      <c r="ZX175" s="25"/>
      <c r="ZY175" s="25"/>
      <c r="ZZ175" s="25"/>
      <c r="AAA175" s="25"/>
      <c r="AAB175" s="25"/>
      <c r="AAC175" s="25"/>
      <c r="AAD175" s="25"/>
      <c r="AAE175" s="25"/>
      <c r="AAF175" s="25"/>
      <c r="AAG175" s="25"/>
      <c r="AAH175" s="25"/>
      <c r="AAI175" s="25"/>
      <c r="AAJ175" s="25"/>
      <c r="AAK175" s="25"/>
      <c r="AAL175" s="25"/>
      <c r="AAM175" s="25"/>
      <c r="AAN175" s="25"/>
      <c r="AAO175" s="25"/>
      <c r="AAP175" s="25"/>
      <c r="AAQ175" s="25"/>
      <c r="AAR175" s="25"/>
      <c r="AAS175" s="25"/>
      <c r="AAT175" s="25"/>
      <c r="AAU175" s="25"/>
      <c r="AAV175" s="25"/>
      <c r="AAW175" s="25"/>
      <c r="AAX175" s="25"/>
      <c r="AAY175" s="25"/>
      <c r="AAZ175" s="25"/>
      <c r="ABA175" s="25"/>
      <c r="ABB175" s="25"/>
      <c r="ABC175" s="25"/>
      <c r="ABD175" s="25"/>
      <c r="ABE175" s="25"/>
      <c r="ABF175" s="25"/>
      <c r="ABG175" s="25"/>
      <c r="ABH175" s="25"/>
      <c r="ABI175" s="25"/>
      <c r="ABJ175" s="25"/>
      <c r="ABK175" s="25"/>
      <c r="ABL175" s="25"/>
      <c r="ABM175" s="25"/>
      <c r="ABN175" s="25"/>
      <c r="ABO175" s="25"/>
      <c r="ABP175" s="25"/>
      <c r="ABQ175" s="25"/>
      <c r="ABR175" s="25"/>
      <c r="ABS175" s="25"/>
      <c r="ABT175" s="25"/>
      <c r="ABU175" s="25"/>
      <c r="ABV175" s="25"/>
      <c r="ABW175" s="25"/>
      <c r="ABX175" s="25"/>
      <c r="ABY175" s="25"/>
      <c r="ABZ175" s="25"/>
      <c r="ACA175" s="25"/>
      <c r="ACB175" s="25"/>
      <c r="ACC175" s="25"/>
      <c r="ACD175" s="25"/>
      <c r="ACE175" s="25"/>
      <c r="ACF175" s="25"/>
      <c r="ACG175" s="25"/>
      <c r="ACH175" s="25"/>
      <c r="ACI175" s="25"/>
      <c r="ACJ175" s="25"/>
      <c r="ACK175" s="25"/>
      <c r="ACL175" s="25"/>
      <c r="ACM175" s="25"/>
      <c r="ACN175" s="25"/>
      <c r="ACO175" s="25"/>
      <c r="ACP175" s="25"/>
      <c r="ACQ175" s="25"/>
      <c r="ACR175" s="25"/>
      <c r="ACS175" s="25"/>
      <c r="ACT175" s="25"/>
      <c r="ACU175" s="25"/>
      <c r="ACV175" s="25"/>
      <c r="ACW175" s="25"/>
      <c r="ACX175" s="25"/>
      <c r="ACY175" s="25"/>
      <c r="ACZ175" s="25"/>
      <c r="ADA175" s="25"/>
      <c r="ADB175" s="25"/>
      <c r="ADC175" s="25"/>
      <c r="ADD175" s="25"/>
      <c r="ADE175" s="25"/>
      <c r="ADF175" s="25"/>
      <c r="ADG175" s="25"/>
      <c r="ADH175" s="25"/>
      <c r="ADI175" s="25"/>
      <c r="ADJ175" s="25"/>
      <c r="ADK175" s="25"/>
      <c r="ADL175" s="25"/>
      <c r="ADM175" s="25"/>
      <c r="ADN175" s="25"/>
      <c r="ADO175" s="25"/>
      <c r="ADP175" s="25"/>
      <c r="ADQ175" s="25"/>
      <c r="ADR175" s="25"/>
      <c r="ADS175" s="25"/>
      <c r="ADT175" s="25"/>
      <c r="ADU175" s="25"/>
      <c r="ADV175" s="25"/>
      <c r="ADW175" s="25"/>
      <c r="ADX175" s="25"/>
      <c r="ADY175" s="25"/>
      <c r="ADZ175" s="25"/>
      <c r="AEA175" s="25"/>
      <c r="AEB175" s="25"/>
      <c r="AEC175" s="25"/>
      <c r="AED175" s="25"/>
      <c r="AEE175" s="25"/>
      <c r="AEF175" s="25"/>
      <c r="AEG175" s="49"/>
    </row>
    <row r="176" spans="1:813" s="15" customFormat="1" ht="39" customHeight="1" x14ac:dyDescent="0.2">
      <c r="A176" s="316">
        <v>7.3</v>
      </c>
      <c r="B176" s="81" t="s">
        <v>499</v>
      </c>
      <c r="C176" s="333"/>
      <c r="D176" s="334"/>
      <c r="E176" s="335"/>
      <c r="F176" s="91">
        <f t="shared" si="2"/>
        <v>0</v>
      </c>
      <c r="G176" s="49"/>
      <c r="AY176" s="45"/>
      <c r="AZ176" s="25"/>
      <c r="BA176" s="663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  <c r="TP176" s="25"/>
      <c r="TQ176" s="25"/>
      <c r="TR176" s="25"/>
      <c r="TS176" s="25"/>
      <c r="TT176" s="25"/>
      <c r="TU176" s="25"/>
      <c r="TV176" s="25"/>
      <c r="TW176" s="25"/>
      <c r="TX176" s="25"/>
      <c r="TY176" s="25"/>
      <c r="TZ176" s="25"/>
      <c r="UA176" s="25"/>
      <c r="UB176" s="25"/>
      <c r="UC176" s="25"/>
      <c r="UD176" s="25"/>
      <c r="UE176" s="25"/>
      <c r="UF176" s="25"/>
      <c r="UG176" s="25"/>
      <c r="UH176" s="25"/>
      <c r="UI176" s="25"/>
      <c r="UJ176" s="25"/>
      <c r="UK176" s="25"/>
      <c r="UL176" s="25"/>
      <c r="UM176" s="25"/>
      <c r="UN176" s="25"/>
      <c r="UO176" s="25"/>
      <c r="UP176" s="25"/>
      <c r="UQ176" s="25"/>
      <c r="UR176" s="25"/>
      <c r="US176" s="25"/>
      <c r="UT176" s="25"/>
      <c r="UU176" s="25"/>
      <c r="UV176" s="25"/>
      <c r="UW176" s="25"/>
      <c r="UX176" s="25"/>
      <c r="UY176" s="25"/>
      <c r="UZ176" s="25"/>
      <c r="VA176" s="25"/>
      <c r="VB176" s="25"/>
      <c r="VC176" s="25"/>
      <c r="VD176" s="25"/>
      <c r="VE176" s="25"/>
      <c r="VF176" s="25"/>
      <c r="VG176" s="25"/>
      <c r="VH176" s="25"/>
      <c r="VI176" s="25"/>
      <c r="VJ176" s="25"/>
      <c r="VK176" s="25"/>
      <c r="VL176" s="25"/>
      <c r="VM176" s="25"/>
      <c r="VN176" s="25"/>
      <c r="VO176" s="25"/>
      <c r="VP176" s="25"/>
      <c r="VQ176" s="25"/>
      <c r="VR176" s="25"/>
      <c r="VS176" s="25"/>
      <c r="VT176" s="25"/>
      <c r="VU176" s="25"/>
      <c r="VV176" s="25"/>
      <c r="VW176" s="25"/>
      <c r="VX176" s="25"/>
      <c r="VY176" s="25"/>
      <c r="VZ176" s="25"/>
      <c r="WA176" s="25"/>
      <c r="WB176" s="25"/>
      <c r="WC176" s="25"/>
      <c r="WD176" s="25"/>
      <c r="WE176" s="25"/>
      <c r="WF176" s="25"/>
      <c r="WG176" s="25"/>
      <c r="WH176" s="25"/>
      <c r="WI176" s="25"/>
      <c r="WJ176" s="25"/>
      <c r="WK176" s="25"/>
      <c r="WL176" s="25"/>
      <c r="WM176" s="25"/>
      <c r="WN176" s="25"/>
      <c r="WO176" s="25"/>
      <c r="WP176" s="25"/>
      <c r="WQ176" s="25"/>
      <c r="WR176" s="25"/>
      <c r="WS176" s="25"/>
      <c r="WT176" s="25"/>
      <c r="WU176" s="25"/>
      <c r="WV176" s="25"/>
      <c r="WW176" s="25"/>
      <c r="WX176" s="25"/>
      <c r="WY176" s="25"/>
      <c r="WZ176" s="25"/>
      <c r="XA176" s="25"/>
      <c r="XB176" s="25"/>
      <c r="XC176" s="25"/>
      <c r="XD176" s="25"/>
      <c r="XE176" s="25"/>
      <c r="XF176" s="25"/>
      <c r="XG176" s="25"/>
      <c r="XH176" s="25"/>
      <c r="XI176" s="25"/>
      <c r="XJ176" s="25"/>
      <c r="XK176" s="25"/>
      <c r="XL176" s="25"/>
      <c r="XM176" s="25"/>
      <c r="XN176" s="25"/>
      <c r="XO176" s="25"/>
      <c r="XP176" s="25"/>
      <c r="XQ176" s="25"/>
      <c r="XR176" s="25"/>
      <c r="XS176" s="25"/>
      <c r="XT176" s="25"/>
      <c r="XU176" s="25"/>
      <c r="XV176" s="25"/>
      <c r="XW176" s="25"/>
      <c r="XX176" s="25"/>
      <c r="XY176" s="25"/>
      <c r="XZ176" s="25"/>
      <c r="YA176" s="25"/>
      <c r="YB176" s="25"/>
      <c r="YC176" s="25"/>
      <c r="YD176" s="25"/>
      <c r="YE176" s="25"/>
      <c r="YF176" s="25"/>
      <c r="YG176" s="25"/>
      <c r="YH176" s="25"/>
      <c r="YI176" s="25"/>
      <c r="YJ176" s="25"/>
      <c r="YK176" s="25"/>
      <c r="YL176" s="25"/>
      <c r="YM176" s="25"/>
      <c r="YN176" s="25"/>
      <c r="YO176" s="25"/>
      <c r="YP176" s="25"/>
      <c r="YQ176" s="25"/>
      <c r="YR176" s="25"/>
      <c r="YS176" s="25"/>
      <c r="YT176" s="25"/>
      <c r="YU176" s="25"/>
      <c r="YV176" s="25"/>
      <c r="YW176" s="25"/>
      <c r="YX176" s="25"/>
      <c r="YY176" s="25"/>
      <c r="YZ176" s="25"/>
      <c r="ZA176" s="25"/>
      <c r="ZB176" s="25"/>
      <c r="ZC176" s="25"/>
      <c r="ZD176" s="25"/>
      <c r="ZE176" s="25"/>
      <c r="ZF176" s="25"/>
      <c r="ZG176" s="25"/>
      <c r="ZH176" s="25"/>
      <c r="ZI176" s="25"/>
      <c r="ZJ176" s="25"/>
      <c r="ZK176" s="25"/>
      <c r="ZL176" s="25"/>
      <c r="ZM176" s="25"/>
      <c r="ZN176" s="25"/>
      <c r="ZO176" s="25"/>
      <c r="ZP176" s="25"/>
      <c r="ZQ176" s="25"/>
      <c r="ZR176" s="25"/>
      <c r="ZS176" s="25"/>
      <c r="ZT176" s="25"/>
      <c r="ZU176" s="25"/>
      <c r="ZV176" s="25"/>
      <c r="ZW176" s="25"/>
      <c r="ZX176" s="25"/>
      <c r="ZY176" s="25"/>
      <c r="ZZ176" s="25"/>
      <c r="AAA176" s="25"/>
      <c r="AAB176" s="25"/>
      <c r="AAC176" s="25"/>
      <c r="AAD176" s="25"/>
      <c r="AAE176" s="25"/>
      <c r="AAF176" s="25"/>
      <c r="AAG176" s="25"/>
      <c r="AAH176" s="25"/>
      <c r="AAI176" s="25"/>
      <c r="AAJ176" s="25"/>
      <c r="AAK176" s="25"/>
      <c r="AAL176" s="25"/>
      <c r="AAM176" s="25"/>
      <c r="AAN176" s="25"/>
      <c r="AAO176" s="25"/>
      <c r="AAP176" s="25"/>
      <c r="AAQ176" s="25"/>
      <c r="AAR176" s="25"/>
      <c r="AAS176" s="25"/>
      <c r="AAT176" s="25"/>
      <c r="AAU176" s="25"/>
      <c r="AAV176" s="25"/>
      <c r="AAW176" s="25"/>
      <c r="AAX176" s="25"/>
      <c r="AAY176" s="25"/>
      <c r="AAZ176" s="25"/>
      <c r="ABA176" s="25"/>
      <c r="ABB176" s="25"/>
      <c r="ABC176" s="25"/>
      <c r="ABD176" s="25"/>
      <c r="ABE176" s="25"/>
      <c r="ABF176" s="25"/>
      <c r="ABG176" s="25"/>
      <c r="ABH176" s="25"/>
      <c r="ABI176" s="25"/>
      <c r="ABJ176" s="25"/>
      <c r="ABK176" s="25"/>
      <c r="ABL176" s="25"/>
      <c r="ABM176" s="25"/>
      <c r="ABN176" s="25"/>
      <c r="ABO176" s="25"/>
      <c r="ABP176" s="25"/>
      <c r="ABQ176" s="25"/>
      <c r="ABR176" s="25"/>
      <c r="ABS176" s="25"/>
      <c r="ABT176" s="25"/>
      <c r="ABU176" s="25"/>
      <c r="ABV176" s="25"/>
      <c r="ABW176" s="25"/>
      <c r="ABX176" s="25"/>
      <c r="ABY176" s="25"/>
      <c r="ABZ176" s="25"/>
      <c r="ACA176" s="25"/>
      <c r="ACB176" s="25"/>
      <c r="ACC176" s="25"/>
      <c r="ACD176" s="25"/>
      <c r="ACE176" s="25"/>
      <c r="ACF176" s="25"/>
      <c r="ACG176" s="25"/>
      <c r="ACH176" s="25"/>
      <c r="ACI176" s="25"/>
      <c r="ACJ176" s="25"/>
      <c r="ACK176" s="25"/>
      <c r="ACL176" s="25"/>
      <c r="ACM176" s="25"/>
      <c r="ACN176" s="25"/>
      <c r="ACO176" s="25"/>
      <c r="ACP176" s="25"/>
      <c r="ACQ176" s="25"/>
      <c r="ACR176" s="25"/>
      <c r="ACS176" s="25"/>
      <c r="ACT176" s="25"/>
      <c r="ACU176" s="25"/>
      <c r="ACV176" s="25"/>
      <c r="ACW176" s="25"/>
      <c r="ACX176" s="25"/>
      <c r="ACY176" s="25"/>
      <c r="ACZ176" s="25"/>
      <c r="ADA176" s="25"/>
      <c r="ADB176" s="25"/>
      <c r="ADC176" s="25"/>
      <c r="ADD176" s="25"/>
      <c r="ADE176" s="25"/>
      <c r="ADF176" s="25"/>
      <c r="ADG176" s="25"/>
      <c r="ADH176" s="25"/>
      <c r="ADI176" s="25"/>
      <c r="ADJ176" s="25"/>
      <c r="ADK176" s="25"/>
      <c r="ADL176" s="25"/>
      <c r="ADM176" s="25"/>
      <c r="ADN176" s="25"/>
      <c r="ADO176" s="25"/>
      <c r="ADP176" s="25"/>
      <c r="ADQ176" s="25"/>
      <c r="ADR176" s="25"/>
      <c r="ADS176" s="25"/>
      <c r="ADT176" s="25"/>
      <c r="ADU176" s="25"/>
      <c r="ADV176" s="25"/>
      <c r="ADW176" s="25"/>
      <c r="ADX176" s="25"/>
      <c r="ADY176" s="25"/>
      <c r="ADZ176" s="25"/>
      <c r="AEA176" s="25"/>
      <c r="AEB176" s="25"/>
      <c r="AEC176" s="25"/>
      <c r="AED176" s="25"/>
      <c r="AEE176" s="25"/>
      <c r="AEF176" s="25"/>
      <c r="AEG176" s="49"/>
    </row>
    <row r="177" spans="1:813" s="15" customFormat="1" ht="12.75" customHeight="1" x14ac:dyDescent="0.2">
      <c r="A177" s="71" t="s">
        <v>162</v>
      </c>
      <c r="B177" s="87" t="s">
        <v>70</v>
      </c>
      <c r="C177" s="336">
        <v>6</v>
      </c>
      <c r="D177" s="337" t="s">
        <v>82</v>
      </c>
      <c r="E177" s="97">
        <v>5.5</v>
      </c>
      <c r="F177" s="91">
        <f t="shared" si="2"/>
        <v>33</v>
      </c>
      <c r="G177" s="49"/>
      <c r="AY177" s="45"/>
      <c r="AZ177" s="25"/>
      <c r="BA177" s="663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  <c r="QR177" s="25"/>
      <c r="QS177" s="25"/>
      <c r="QT177" s="25"/>
      <c r="QU177" s="25"/>
      <c r="QV177" s="25"/>
      <c r="QW177" s="25"/>
      <c r="QX177" s="25"/>
      <c r="QY177" s="25"/>
      <c r="QZ177" s="25"/>
      <c r="RA177" s="25"/>
      <c r="RB177" s="25"/>
      <c r="RC177" s="25"/>
      <c r="RD177" s="25"/>
      <c r="RE177" s="25"/>
      <c r="RF177" s="25"/>
      <c r="RG177" s="25"/>
      <c r="RH177" s="25"/>
      <c r="RI177" s="25"/>
      <c r="RJ177" s="25"/>
      <c r="RK177" s="25"/>
      <c r="RL177" s="25"/>
      <c r="RM177" s="25"/>
      <c r="RN177" s="25"/>
      <c r="RO177" s="25"/>
      <c r="RP177" s="25"/>
      <c r="RQ177" s="25"/>
      <c r="RR177" s="25"/>
      <c r="RS177" s="25"/>
      <c r="RT177" s="25"/>
      <c r="RU177" s="25"/>
      <c r="RV177" s="25"/>
      <c r="RW177" s="25"/>
      <c r="RX177" s="25"/>
      <c r="RY177" s="25"/>
      <c r="RZ177" s="25"/>
      <c r="SA177" s="25"/>
      <c r="SB177" s="25"/>
      <c r="SC177" s="25"/>
      <c r="SD177" s="25"/>
      <c r="SE177" s="25"/>
      <c r="SF177" s="25"/>
      <c r="SG177" s="25"/>
      <c r="SH177" s="25"/>
      <c r="SI177" s="25"/>
      <c r="SJ177" s="25"/>
      <c r="SK177" s="25"/>
      <c r="SL177" s="25"/>
      <c r="SM177" s="25"/>
      <c r="SN177" s="25"/>
      <c r="SO177" s="25"/>
      <c r="SP177" s="25"/>
      <c r="SQ177" s="25"/>
      <c r="SR177" s="25"/>
      <c r="SS177" s="25"/>
      <c r="ST177" s="25"/>
      <c r="SU177" s="25"/>
      <c r="SV177" s="25"/>
      <c r="SW177" s="25"/>
      <c r="SX177" s="25"/>
      <c r="SY177" s="25"/>
      <c r="SZ177" s="25"/>
      <c r="TA177" s="25"/>
      <c r="TB177" s="25"/>
      <c r="TC177" s="25"/>
      <c r="TD177" s="25"/>
      <c r="TE177" s="25"/>
      <c r="TF177" s="25"/>
      <c r="TG177" s="25"/>
      <c r="TH177" s="25"/>
      <c r="TI177" s="25"/>
      <c r="TJ177" s="25"/>
      <c r="TK177" s="25"/>
      <c r="TL177" s="25"/>
      <c r="TM177" s="25"/>
      <c r="TN177" s="25"/>
      <c r="TO177" s="25"/>
      <c r="TP177" s="25"/>
      <c r="TQ177" s="25"/>
      <c r="TR177" s="25"/>
      <c r="TS177" s="25"/>
      <c r="TT177" s="25"/>
      <c r="TU177" s="25"/>
      <c r="TV177" s="25"/>
      <c r="TW177" s="25"/>
      <c r="TX177" s="25"/>
      <c r="TY177" s="25"/>
      <c r="TZ177" s="25"/>
      <c r="UA177" s="25"/>
      <c r="UB177" s="25"/>
      <c r="UC177" s="25"/>
      <c r="UD177" s="25"/>
      <c r="UE177" s="25"/>
      <c r="UF177" s="25"/>
      <c r="UG177" s="25"/>
      <c r="UH177" s="25"/>
      <c r="UI177" s="25"/>
      <c r="UJ177" s="25"/>
      <c r="UK177" s="25"/>
      <c r="UL177" s="25"/>
      <c r="UM177" s="25"/>
      <c r="UN177" s="25"/>
      <c r="UO177" s="25"/>
      <c r="UP177" s="25"/>
      <c r="UQ177" s="25"/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  <c r="AAA177" s="25"/>
      <c r="AAB177" s="25"/>
      <c r="AAC177" s="25"/>
      <c r="AAD177" s="25"/>
      <c r="AAE177" s="25"/>
      <c r="AAF177" s="25"/>
      <c r="AAG177" s="25"/>
      <c r="AAH177" s="25"/>
      <c r="AAI177" s="25"/>
      <c r="AAJ177" s="25"/>
      <c r="AAK177" s="25"/>
      <c r="AAL177" s="25"/>
      <c r="AAM177" s="25"/>
      <c r="AAN177" s="25"/>
      <c r="AAO177" s="25"/>
      <c r="AAP177" s="25"/>
      <c r="AAQ177" s="25"/>
      <c r="AAR177" s="25"/>
      <c r="AAS177" s="25"/>
      <c r="AAT177" s="25"/>
      <c r="AAU177" s="25"/>
      <c r="AAV177" s="25"/>
      <c r="AAW177" s="25"/>
      <c r="AAX177" s="25"/>
      <c r="AAY177" s="25"/>
      <c r="AAZ177" s="25"/>
      <c r="ABA177" s="25"/>
      <c r="ABB177" s="25"/>
      <c r="ABC177" s="25"/>
      <c r="ABD177" s="25"/>
      <c r="ABE177" s="25"/>
      <c r="ABF177" s="25"/>
      <c r="ABG177" s="25"/>
      <c r="ABH177" s="25"/>
      <c r="ABI177" s="25"/>
      <c r="ABJ177" s="25"/>
      <c r="ABK177" s="25"/>
      <c r="ABL177" s="25"/>
      <c r="ABM177" s="25"/>
      <c r="ABN177" s="25"/>
      <c r="ABO177" s="25"/>
      <c r="ABP177" s="25"/>
      <c r="ABQ177" s="25"/>
      <c r="ABR177" s="25"/>
      <c r="ABS177" s="25"/>
      <c r="ABT177" s="25"/>
      <c r="ABU177" s="25"/>
      <c r="ABV177" s="25"/>
      <c r="ABW177" s="25"/>
      <c r="ABX177" s="25"/>
      <c r="ABY177" s="25"/>
      <c r="ABZ177" s="25"/>
      <c r="ACA177" s="25"/>
      <c r="ACB177" s="25"/>
      <c r="ACC177" s="25"/>
      <c r="ACD177" s="25"/>
      <c r="ACE177" s="25"/>
      <c r="ACF177" s="25"/>
      <c r="ACG177" s="25"/>
      <c r="ACH177" s="25"/>
      <c r="ACI177" s="25"/>
      <c r="ACJ177" s="25"/>
      <c r="ACK177" s="25"/>
      <c r="ACL177" s="25"/>
      <c r="ACM177" s="25"/>
      <c r="ACN177" s="25"/>
      <c r="ACO177" s="25"/>
      <c r="ACP177" s="25"/>
      <c r="ACQ177" s="25"/>
      <c r="ACR177" s="25"/>
      <c r="ACS177" s="25"/>
      <c r="ACT177" s="25"/>
      <c r="ACU177" s="25"/>
      <c r="ACV177" s="25"/>
      <c r="ACW177" s="25"/>
      <c r="ACX177" s="25"/>
      <c r="ACY177" s="25"/>
      <c r="ACZ177" s="25"/>
      <c r="ADA177" s="25"/>
      <c r="ADB177" s="25"/>
      <c r="ADC177" s="25"/>
      <c r="ADD177" s="25"/>
      <c r="ADE177" s="25"/>
      <c r="ADF177" s="25"/>
      <c r="ADG177" s="25"/>
      <c r="ADH177" s="25"/>
      <c r="ADI177" s="25"/>
      <c r="ADJ177" s="25"/>
      <c r="ADK177" s="25"/>
      <c r="ADL177" s="25"/>
      <c r="ADM177" s="25"/>
      <c r="ADN177" s="25"/>
      <c r="ADO177" s="25"/>
      <c r="ADP177" s="25"/>
      <c r="ADQ177" s="25"/>
      <c r="ADR177" s="25"/>
      <c r="ADS177" s="25"/>
      <c r="ADT177" s="25"/>
      <c r="ADU177" s="25"/>
      <c r="ADV177" s="25"/>
      <c r="ADW177" s="25"/>
      <c r="ADX177" s="25"/>
      <c r="ADY177" s="25"/>
      <c r="ADZ177" s="25"/>
      <c r="AEA177" s="25"/>
      <c r="AEB177" s="25"/>
      <c r="AEC177" s="25"/>
      <c r="AED177" s="25"/>
      <c r="AEE177" s="25"/>
      <c r="AEF177" s="25"/>
      <c r="AEG177" s="49"/>
    </row>
    <row r="178" spans="1:813" s="15" customFormat="1" ht="12.75" customHeight="1" x14ac:dyDescent="0.2">
      <c r="A178" s="71" t="s">
        <v>163</v>
      </c>
      <c r="B178" s="99" t="s">
        <v>164</v>
      </c>
      <c r="C178" s="338">
        <v>6</v>
      </c>
      <c r="D178" s="101" t="s">
        <v>82</v>
      </c>
      <c r="E178" s="97">
        <v>8437.26</v>
      </c>
      <c r="F178" s="91">
        <f t="shared" si="2"/>
        <v>50623.56</v>
      </c>
      <c r="G178" s="49"/>
      <c r="AY178" s="45"/>
      <c r="AZ178" s="25"/>
      <c r="BA178" s="663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49"/>
    </row>
    <row r="179" spans="1:813" s="15" customFormat="1" ht="12.75" customHeight="1" x14ac:dyDescent="0.2">
      <c r="A179" s="71" t="s">
        <v>165</v>
      </c>
      <c r="B179" s="99" t="s">
        <v>166</v>
      </c>
      <c r="C179" s="338">
        <v>4</v>
      </c>
      <c r="D179" s="101" t="s">
        <v>71</v>
      </c>
      <c r="E179" s="339">
        <v>10380.93</v>
      </c>
      <c r="F179" s="91">
        <f t="shared" si="2"/>
        <v>41523.72</v>
      </c>
      <c r="G179" s="49"/>
      <c r="AY179" s="45"/>
      <c r="AZ179" s="25"/>
      <c r="BA179" s="663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5"/>
      <c r="RF179" s="25"/>
      <c r="RG179" s="25"/>
      <c r="RH179" s="25"/>
      <c r="RI179" s="25"/>
      <c r="RJ179" s="25"/>
      <c r="RK179" s="25"/>
      <c r="RL179" s="25"/>
      <c r="RM179" s="25"/>
      <c r="RN179" s="25"/>
      <c r="RO179" s="25"/>
      <c r="RP179" s="25"/>
      <c r="RQ179" s="25"/>
      <c r="RR179" s="25"/>
      <c r="RS179" s="25"/>
      <c r="RT179" s="25"/>
      <c r="RU179" s="25"/>
      <c r="RV179" s="25"/>
      <c r="RW179" s="25"/>
      <c r="RX179" s="25"/>
      <c r="RY179" s="25"/>
      <c r="RZ179" s="25"/>
      <c r="SA179" s="25"/>
      <c r="SB179" s="25"/>
      <c r="SC179" s="25"/>
      <c r="SD179" s="25"/>
      <c r="SE179" s="25"/>
      <c r="SF179" s="25"/>
      <c r="SG179" s="25"/>
      <c r="SH179" s="25"/>
      <c r="SI179" s="25"/>
      <c r="SJ179" s="25"/>
      <c r="SK179" s="25"/>
      <c r="SL179" s="25"/>
      <c r="SM179" s="25"/>
      <c r="SN179" s="25"/>
      <c r="SO179" s="25"/>
      <c r="SP179" s="25"/>
      <c r="SQ179" s="25"/>
      <c r="SR179" s="25"/>
      <c r="SS179" s="25"/>
      <c r="ST179" s="25"/>
      <c r="SU179" s="25"/>
      <c r="SV179" s="25"/>
      <c r="SW179" s="25"/>
      <c r="SX179" s="25"/>
      <c r="SY179" s="25"/>
      <c r="SZ179" s="25"/>
      <c r="TA179" s="25"/>
      <c r="TB179" s="25"/>
      <c r="TC179" s="25"/>
      <c r="TD179" s="25"/>
      <c r="TE179" s="25"/>
      <c r="TF179" s="25"/>
      <c r="TG179" s="25"/>
      <c r="TH179" s="25"/>
      <c r="TI179" s="25"/>
      <c r="TJ179" s="25"/>
      <c r="TK179" s="25"/>
      <c r="TL179" s="25"/>
      <c r="TM179" s="25"/>
      <c r="TN179" s="25"/>
      <c r="TO179" s="25"/>
      <c r="TP179" s="25"/>
      <c r="TQ179" s="25"/>
      <c r="TR179" s="25"/>
      <c r="TS179" s="25"/>
      <c r="TT179" s="25"/>
      <c r="TU179" s="25"/>
      <c r="TV179" s="25"/>
      <c r="TW179" s="25"/>
      <c r="TX179" s="25"/>
      <c r="TY179" s="25"/>
      <c r="TZ179" s="25"/>
      <c r="UA179" s="25"/>
      <c r="UB179" s="25"/>
      <c r="UC179" s="25"/>
      <c r="UD179" s="25"/>
      <c r="UE179" s="25"/>
      <c r="UF179" s="25"/>
      <c r="UG179" s="25"/>
      <c r="UH179" s="25"/>
      <c r="UI179" s="25"/>
      <c r="UJ179" s="25"/>
      <c r="UK179" s="25"/>
      <c r="UL179" s="25"/>
      <c r="UM179" s="25"/>
      <c r="UN179" s="25"/>
      <c r="UO179" s="25"/>
      <c r="UP179" s="25"/>
      <c r="UQ179" s="25"/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  <c r="AAA179" s="25"/>
      <c r="AAB179" s="25"/>
      <c r="AAC179" s="25"/>
      <c r="AAD179" s="25"/>
      <c r="AAE179" s="25"/>
      <c r="AAF179" s="25"/>
      <c r="AAG179" s="25"/>
      <c r="AAH179" s="25"/>
      <c r="AAI179" s="25"/>
      <c r="AAJ179" s="25"/>
      <c r="AAK179" s="25"/>
      <c r="AAL179" s="25"/>
      <c r="AAM179" s="25"/>
      <c r="AAN179" s="25"/>
      <c r="AAO179" s="25"/>
      <c r="AAP179" s="25"/>
      <c r="AAQ179" s="25"/>
      <c r="AAR179" s="25"/>
      <c r="AAS179" s="25"/>
      <c r="AAT179" s="25"/>
      <c r="AAU179" s="25"/>
      <c r="AAV179" s="25"/>
      <c r="AAW179" s="25"/>
      <c r="AAX179" s="25"/>
      <c r="AAY179" s="25"/>
      <c r="AAZ179" s="25"/>
      <c r="ABA179" s="25"/>
      <c r="ABB179" s="25"/>
      <c r="ABC179" s="25"/>
      <c r="ABD179" s="25"/>
      <c r="ABE179" s="25"/>
      <c r="ABF179" s="25"/>
      <c r="ABG179" s="25"/>
      <c r="ABH179" s="25"/>
      <c r="ABI179" s="25"/>
      <c r="ABJ179" s="25"/>
      <c r="ABK179" s="25"/>
      <c r="ABL179" s="25"/>
      <c r="ABM179" s="25"/>
      <c r="ABN179" s="25"/>
      <c r="ABO179" s="25"/>
      <c r="ABP179" s="25"/>
      <c r="ABQ179" s="25"/>
      <c r="ABR179" s="25"/>
      <c r="ABS179" s="25"/>
      <c r="ABT179" s="25"/>
      <c r="ABU179" s="25"/>
      <c r="ABV179" s="25"/>
      <c r="ABW179" s="25"/>
      <c r="ABX179" s="25"/>
      <c r="ABY179" s="25"/>
      <c r="ABZ179" s="25"/>
      <c r="ACA179" s="25"/>
      <c r="ACB179" s="25"/>
      <c r="ACC179" s="25"/>
      <c r="ACD179" s="25"/>
      <c r="ACE179" s="25"/>
      <c r="ACF179" s="25"/>
      <c r="ACG179" s="25"/>
      <c r="ACH179" s="25"/>
      <c r="ACI179" s="25"/>
      <c r="ACJ179" s="25"/>
      <c r="ACK179" s="25"/>
      <c r="ACL179" s="25"/>
      <c r="ACM179" s="25"/>
      <c r="ACN179" s="25"/>
      <c r="ACO179" s="25"/>
      <c r="ACP179" s="25"/>
      <c r="ACQ179" s="25"/>
      <c r="ACR179" s="25"/>
      <c r="ACS179" s="25"/>
      <c r="ACT179" s="25"/>
      <c r="ACU179" s="25"/>
      <c r="ACV179" s="25"/>
      <c r="ACW179" s="25"/>
      <c r="ACX179" s="25"/>
      <c r="ACY179" s="25"/>
      <c r="ACZ179" s="25"/>
      <c r="ADA179" s="25"/>
      <c r="ADB179" s="25"/>
      <c r="ADC179" s="25"/>
      <c r="ADD179" s="25"/>
      <c r="ADE179" s="25"/>
      <c r="ADF179" s="25"/>
      <c r="ADG179" s="25"/>
      <c r="ADH179" s="25"/>
      <c r="ADI179" s="25"/>
      <c r="ADJ179" s="25"/>
      <c r="ADK179" s="25"/>
      <c r="ADL179" s="25"/>
      <c r="ADM179" s="25"/>
      <c r="ADN179" s="25"/>
      <c r="ADO179" s="25"/>
      <c r="ADP179" s="25"/>
      <c r="ADQ179" s="25"/>
      <c r="ADR179" s="25"/>
      <c r="ADS179" s="25"/>
      <c r="ADT179" s="25"/>
      <c r="ADU179" s="25"/>
      <c r="ADV179" s="25"/>
      <c r="ADW179" s="25"/>
      <c r="ADX179" s="25"/>
      <c r="ADY179" s="25"/>
      <c r="ADZ179" s="25"/>
      <c r="AEA179" s="25"/>
      <c r="AEB179" s="25"/>
      <c r="AEC179" s="25"/>
      <c r="AED179" s="25"/>
      <c r="AEE179" s="25"/>
      <c r="AEF179" s="25"/>
      <c r="AEG179" s="49"/>
    </row>
    <row r="180" spans="1:813" s="15" customFormat="1" ht="12.75" customHeight="1" x14ac:dyDescent="0.2">
      <c r="A180" s="71" t="s">
        <v>167</v>
      </c>
      <c r="B180" s="99" t="s">
        <v>168</v>
      </c>
      <c r="C180" s="338">
        <v>2</v>
      </c>
      <c r="D180" s="101" t="s">
        <v>71</v>
      </c>
      <c r="E180" s="339">
        <v>3485.04</v>
      </c>
      <c r="F180" s="91">
        <f t="shared" si="2"/>
        <v>6970.08</v>
      </c>
      <c r="G180" s="49"/>
      <c r="AY180" s="45"/>
      <c r="AZ180" s="25"/>
      <c r="BA180" s="663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49"/>
    </row>
    <row r="181" spans="1:813" s="15" customFormat="1" ht="12.75" customHeight="1" x14ac:dyDescent="0.2">
      <c r="A181" s="71" t="s">
        <v>169</v>
      </c>
      <c r="B181" s="99" t="s">
        <v>170</v>
      </c>
      <c r="C181" s="338">
        <v>2</v>
      </c>
      <c r="D181" s="101" t="s">
        <v>71</v>
      </c>
      <c r="E181" s="339">
        <v>650</v>
      </c>
      <c r="F181" s="91">
        <f t="shared" si="2"/>
        <v>1300</v>
      </c>
      <c r="G181" s="49"/>
      <c r="AY181" s="45"/>
      <c r="AZ181" s="25"/>
      <c r="BA181" s="663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49"/>
    </row>
    <row r="182" spans="1:813" s="15" customFormat="1" ht="12.75" customHeight="1" x14ac:dyDescent="0.2">
      <c r="A182" s="71" t="s">
        <v>171</v>
      </c>
      <c r="B182" s="99" t="s">
        <v>172</v>
      </c>
      <c r="C182" s="338">
        <v>6.66</v>
      </c>
      <c r="D182" s="101" t="s">
        <v>75</v>
      </c>
      <c r="E182" s="339">
        <v>165.11</v>
      </c>
      <c r="F182" s="91">
        <f t="shared" si="2"/>
        <v>1099.6300000000001</v>
      </c>
      <c r="G182" s="49"/>
      <c r="AY182" s="45"/>
      <c r="AZ182" s="25"/>
      <c r="BA182" s="663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5"/>
      <c r="RF182" s="25"/>
      <c r="RG182" s="25"/>
      <c r="RH182" s="25"/>
      <c r="RI182" s="25"/>
      <c r="RJ182" s="25"/>
      <c r="RK182" s="25"/>
      <c r="RL182" s="25"/>
      <c r="RM182" s="25"/>
      <c r="RN182" s="25"/>
      <c r="RO182" s="25"/>
      <c r="RP182" s="25"/>
      <c r="RQ182" s="25"/>
      <c r="RR182" s="25"/>
      <c r="RS182" s="25"/>
      <c r="RT182" s="25"/>
      <c r="RU182" s="25"/>
      <c r="RV182" s="25"/>
      <c r="RW182" s="25"/>
      <c r="RX182" s="25"/>
      <c r="RY182" s="25"/>
      <c r="RZ182" s="25"/>
      <c r="SA182" s="25"/>
      <c r="SB182" s="25"/>
      <c r="SC182" s="25"/>
      <c r="SD182" s="25"/>
      <c r="SE182" s="25"/>
      <c r="SF182" s="25"/>
      <c r="SG182" s="25"/>
      <c r="SH182" s="25"/>
      <c r="SI182" s="25"/>
      <c r="SJ182" s="25"/>
      <c r="SK182" s="25"/>
      <c r="SL182" s="25"/>
      <c r="SM182" s="25"/>
      <c r="SN182" s="25"/>
      <c r="SO182" s="25"/>
      <c r="SP182" s="25"/>
      <c r="SQ182" s="25"/>
      <c r="SR182" s="25"/>
      <c r="SS182" s="25"/>
      <c r="ST182" s="25"/>
      <c r="SU182" s="25"/>
      <c r="SV182" s="25"/>
      <c r="SW182" s="25"/>
      <c r="SX182" s="25"/>
      <c r="SY182" s="25"/>
      <c r="SZ182" s="25"/>
      <c r="TA182" s="25"/>
      <c r="TB182" s="25"/>
      <c r="TC182" s="25"/>
      <c r="TD182" s="25"/>
      <c r="TE182" s="25"/>
      <c r="TF182" s="25"/>
      <c r="TG182" s="25"/>
      <c r="TH182" s="25"/>
      <c r="TI182" s="25"/>
      <c r="TJ182" s="25"/>
      <c r="TK182" s="25"/>
      <c r="TL182" s="25"/>
      <c r="TM182" s="25"/>
      <c r="TN182" s="25"/>
      <c r="TO182" s="25"/>
      <c r="TP182" s="25"/>
      <c r="TQ182" s="25"/>
      <c r="TR182" s="25"/>
      <c r="TS182" s="25"/>
      <c r="TT182" s="25"/>
      <c r="TU182" s="25"/>
      <c r="TV182" s="25"/>
      <c r="TW182" s="25"/>
      <c r="TX182" s="25"/>
      <c r="TY182" s="25"/>
      <c r="TZ182" s="25"/>
      <c r="UA182" s="25"/>
      <c r="UB182" s="25"/>
      <c r="UC182" s="25"/>
      <c r="UD182" s="25"/>
      <c r="UE182" s="25"/>
      <c r="UF182" s="25"/>
      <c r="UG182" s="25"/>
      <c r="UH182" s="25"/>
      <c r="UI182" s="25"/>
      <c r="UJ182" s="25"/>
      <c r="UK182" s="25"/>
      <c r="UL182" s="25"/>
      <c r="UM182" s="25"/>
      <c r="UN182" s="25"/>
      <c r="UO182" s="25"/>
      <c r="UP182" s="25"/>
      <c r="UQ182" s="25"/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  <c r="AAA182" s="25"/>
      <c r="AAB182" s="25"/>
      <c r="AAC182" s="25"/>
      <c r="AAD182" s="25"/>
      <c r="AAE182" s="25"/>
      <c r="AAF182" s="25"/>
      <c r="AAG182" s="25"/>
      <c r="AAH182" s="25"/>
      <c r="AAI182" s="25"/>
      <c r="AAJ182" s="25"/>
      <c r="AAK182" s="25"/>
      <c r="AAL182" s="25"/>
      <c r="AAM182" s="25"/>
      <c r="AAN182" s="25"/>
      <c r="AAO182" s="25"/>
      <c r="AAP182" s="25"/>
      <c r="AAQ182" s="25"/>
      <c r="AAR182" s="25"/>
      <c r="AAS182" s="25"/>
      <c r="AAT182" s="25"/>
      <c r="AAU182" s="25"/>
      <c r="AAV182" s="25"/>
      <c r="AAW182" s="25"/>
      <c r="AAX182" s="25"/>
      <c r="AAY182" s="25"/>
      <c r="AAZ182" s="25"/>
      <c r="ABA182" s="25"/>
      <c r="ABB182" s="25"/>
      <c r="ABC182" s="25"/>
      <c r="ABD182" s="25"/>
      <c r="ABE182" s="25"/>
      <c r="ABF182" s="25"/>
      <c r="ABG182" s="25"/>
      <c r="ABH182" s="25"/>
      <c r="ABI182" s="25"/>
      <c r="ABJ182" s="25"/>
      <c r="ABK182" s="25"/>
      <c r="ABL182" s="25"/>
      <c r="ABM182" s="25"/>
      <c r="ABN182" s="25"/>
      <c r="ABO182" s="25"/>
      <c r="ABP182" s="25"/>
      <c r="ABQ182" s="25"/>
      <c r="ABR182" s="25"/>
      <c r="ABS182" s="25"/>
      <c r="ABT182" s="25"/>
      <c r="ABU182" s="25"/>
      <c r="ABV182" s="25"/>
      <c r="ABW182" s="25"/>
      <c r="ABX182" s="25"/>
      <c r="ABY182" s="25"/>
      <c r="ABZ182" s="25"/>
      <c r="ACA182" s="25"/>
      <c r="ACB182" s="25"/>
      <c r="ACC182" s="25"/>
      <c r="ACD182" s="25"/>
      <c r="ACE182" s="25"/>
      <c r="ACF182" s="25"/>
      <c r="ACG182" s="25"/>
      <c r="ACH182" s="25"/>
      <c r="ACI182" s="25"/>
      <c r="ACJ182" s="25"/>
      <c r="ACK182" s="25"/>
      <c r="ACL182" s="25"/>
      <c r="ACM182" s="25"/>
      <c r="ACN182" s="25"/>
      <c r="ACO182" s="25"/>
      <c r="ACP182" s="25"/>
      <c r="ACQ182" s="25"/>
      <c r="ACR182" s="25"/>
      <c r="ACS182" s="25"/>
      <c r="ACT182" s="25"/>
      <c r="ACU182" s="25"/>
      <c r="ACV182" s="25"/>
      <c r="ACW182" s="25"/>
      <c r="ACX182" s="25"/>
      <c r="ACY182" s="25"/>
      <c r="ACZ182" s="25"/>
      <c r="ADA182" s="25"/>
      <c r="ADB182" s="25"/>
      <c r="ADC182" s="25"/>
      <c r="ADD182" s="25"/>
      <c r="ADE182" s="25"/>
      <c r="ADF182" s="25"/>
      <c r="ADG182" s="25"/>
      <c r="ADH182" s="25"/>
      <c r="ADI182" s="25"/>
      <c r="ADJ182" s="25"/>
      <c r="ADK182" s="25"/>
      <c r="ADL182" s="25"/>
      <c r="ADM182" s="25"/>
      <c r="ADN182" s="25"/>
      <c r="ADO182" s="25"/>
      <c r="ADP182" s="25"/>
      <c r="ADQ182" s="25"/>
      <c r="ADR182" s="25"/>
      <c r="ADS182" s="25"/>
      <c r="ADT182" s="25"/>
      <c r="ADU182" s="25"/>
      <c r="ADV182" s="25"/>
      <c r="ADW182" s="25"/>
      <c r="ADX182" s="25"/>
      <c r="ADY182" s="25"/>
      <c r="ADZ182" s="25"/>
      <c r="AEA182" s="25"/>
      <c r="AEB182" s="25"/>
      <c r="AEC182" s="25"/>
      <c r="AED182" s="25"/>
      <c r="AEE182" s="25"/>
      <c r="AEF182" s="25"/>
      <c r="AEG182" s="49"/>
    </row>
    <row r="183" spans="1:813" s="15" customFormat="1" ht="12.75" customHeight="1" x14ac:dyDescent="0.2">
      <c r="A183" s="71" t="s">
        <v>173</v>
      </c>
      <c r="B183" s="99" t="s">
        <v>174</v>
      </c>
      <c r="C183" s="338">
        <v>6.33</v>
      </c>
      <c r="D183" s="101" t="s">
        <v>75</v>
      </c>
      <c r="E183" s="339">
        <v>134.34</v>
      </c>
      <c r="F183" s="91">
        <f t="shared" si="2"/>
        <v>850.37</v>
      </c>
      <c r="G183" s="49"/>
      <c r="AY183" s="45"/>
      <c r="AZ183" s="25"/>
      <c r="BA183" s="663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  <c r="QR183" s="25"/>
      <c r="QS183" s="25"/>
      <c r="QT183" s="25"/>
      <c r="QU183" s="25"/>
      <c r="QV183" s="25"/>
      <c r="QW183" s="25"/>
      <c r="QX183" s="25"/>
      <c r="QY183" s="25"/>
      <c r="QZ183" s="25"/>
      <c r="RA183" s="25"/>
      <c r="RB183" s="25"/>
      <c r="RC183" s="25"/>
      <c r="RD183" s="25"/>
      <c r="RE183" s="25"/>
      <c r="RF183" s="25"/>
      <c r="RG183" s="25"/>
      <c r="RH183" s="25"/>
      <c r="RI183" s="25"/>
      <c r="RJ183" s="25"/>
      <c r="RK183" s="25"/>
      <c r="RL183" s="25"/>
      <c r="RM183" s="25"/>
      <c r="RN183" s="25"/>
      <c r="RO183" s="25"/>
      <c r="RP183" s="25"/>
      <c r="RQ183" s="25"/>
      <c r="RR183" s="25"/>
      <c r="RS183" s="25"/>
      <c r="RT183" s="25"/>
      <c r="RU183" s="25"/>
      <c r="RV183" s="25"/>
      <c r="RW183" s="25"/>
      <c r="RX183" s="25"/>
      <c r="RY183" s="25"/>
      <c r="RZ183" s="25"/>
      <c r="SA183" s="25"/>
      <c r="SB183" s="25"/>
      <c r="SC183" s="25"/>
      <c r="SD183" s="25"/>
      <c r="SE183" s="25"/>
      <c r="SF183" s="25"/>
      <c r="SG183" s="25"/>
      <c r="SH183" s="25"/>
      <c r="SI183" s="25"/>
      <c r="SJ183" s="25"/>
      <c r="SK183" s="25"/>
      <c r="SL183" s="25"/>
      <c r="SM183" s="25"/>
      <c r="SN183" s="25"/>
      <c r="SO183" s="25"/>
      <c r="SP183" s="25"/>
      <c r="SQ183" s="25"/>
      <c r="SR183" s="25"/>
      <c r="SS183" s="25"/>
      <c r="ST183" s="25"/>
      <c r="SU183" s="25"/>
      <c r="SV183" s="25"/>
      <c r="SW183" s="25"/>
      <c r="SX183" s="25"/>
      <c r="SY183" s="25"/>
      <c r="SZ183" s="25"/>
      <c r="TA183" s="25"/>
      <c r="TB183" s="25"/>
      <c r="TC183" s="25"/>
      <c r="TD183" s="25"/>
      <c r="TE183" s="25"/>
      <c r="TF183" s="25"/>
      <c r="TG183" s="25"/>
      <c r="TH183" s="25"/>
      <c r="TI183" s="25"/>
      <c r="TJ183" s="25"/>
      <c r="TK183" s="25"/>
      <c r="TL183" s="25"/>
      <c r="TM183" s="25"/>
      <c r="TN183" s="25"/>
      <c r="TO183" s="25"/>
      <c r="TP183" s="25"/>
      <c r="TQ183" s="25"/>
      <c r="TR183" s="25"/>
      <c r="TS183" s="25"/>
      <c r="TT183" s="25"/>
      <c r="TU183" s="25"/>
      <c r="TV183" s="25"/>
      <c r="TW183" s="25"/>
      <c r="TX183" s="25"/>
      <c r="TY183" s="25"/>
      <c r="TZ183" s="25"/>
      <c r="UA183" s="25"/>
      <c r="UB183" s="25"/>
      <c r="UC183" s="25"/>
      <c r="UD183" s="25"/>
      <c r="UE183" s="25"/>
      <c r="UF183" s="25"/>
      <c r="UG183" s="25"/>
      <c r="UH183" s="25"/>
      <c r="UI183" s="25"/>
      <c r="UJ183" s="25"/>
      <c r="UK183" s="25"/>
      <c r="UL183" s="25"/>
      <c r="UM183" s="25"/>
      <c r="UN183" s="25"/>
      <c r="UO183" s="25"/>
      <c r="UP183" s="25"/>
      <c r="UQ183" s="25"/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  <c r="AAA183" s="25"/>
      <c r="AAB183" s="25"/>
      <c r="AAC183" s="25"/>
      <c r="AAD183" s="25"/>
      <c r="AAE183" s="25"/>
      <c r="AAF183" s="25"/>
      <c r="AAG183" s="25"/>
      <c r="AAH183" s="25"/>
      <c r="AAI183" s="25"/>
      <c r="AAJ183" s="25"/>
      <c r="AAK183" s="25"/>
      <c r="AAL183" s="25"/>
      <c r="AAM183" s="25"/>
      <c r="AAN183" s="25"/>
      <c r="AAO183" s="25"/>
      <c r="AAP183" s="25"/>
      <c r="AAQ183" s="25"/>
      <c r="AAR183" s="25"/>
      <c r="AAS183" s="25"/>
      <c r="AAT183" s="25"/>
      <c r="AAU183" s="25"/>
      <c r="AAV183" s="25"/>
      <c r="AAW183" s="25"/>
      <c r="AAX183" s="25"/>
      <c r="AAY183" s="25"/>
      <c r="AAZ183" s="25"/>
      <c r="ABA183" s="25"/>
      <c r="ABB183" s="25"/>
      <c r="ABC183" s="25"/>
      <c r="ABD183" s="25"/>
      <c r="ABE183" s="25"/>
      <c r="ABF183" s="25"/>
      <c r="ABG183" s="25"/>
      <c r="ABH183" s="25"/>
      <c r="ABI183" s="25"/>
      <c r="ABJ183" s="25"/>
      <c r="ABK183" s="25"/>
      <c r="ABL183" s="25"/>
      <c r="ABM183" s="25"/>
      <c r="ABN183" s="25"/>
      <c r="ABO183" s="25"/>
      <c r="ABP183" s="25"/>
      <c r="ABQ183" s="25"/>
      <c r="ABR183" s="25"/>
      <c r="ABS183" s="25"/>
      <c r="ABT183" s="25"/>
      <c r="ABU183" s="25"/>
      <c r="ABV183" s="25"/>
      <c r="ABW183" s="25"/>
      <c r="ABX183" s="25"/>
      <c r="ABY183" s="25"/>
      <c r="ABZ183" s="25"/>
      <c r="ACA183" s="25"/>
      <c r="ACB183" s="25"/>
      <c r="ACC183" s="25"/>
      <c r="ACD183" s="25"/>
      <c r="ACE183" s="25"/>
      <c r="ACF183" s="25"/>
      <c r="ACG183" s="25"/>
      <c r="ACH183" s="25"/>
      <c r="ACI183" s="25"/>
      <c r="ACJ183" s="25"/>
      <c r="ACK183" s="25"/>
      <c r="ACL183" s="25"/>
      <c r="ACM183" s="25"/>
      <c r="ACN183" s="25"/>
      <c r="ACO183" s="25"/>
      <c r="ACP183" s="25"/>
      <c r="ACQ183" s="25"/>
      <c r="ACR183" s="25"/>
      <c r="ACS183" s="25"/>
      <c r="ACT183" s="25"/>
      <c r="ACU183" s="25"/>
      <c r="ACV183" s="25"/>
      <c r="ACW183" s="25"/>
      <c r="ACX183" s="25"/>
      <c r="ACY183" s="25"/>
      <c r="ACZ183" s="25"/>
      <c r="ADA183" s="25"/>
      <c r="ADB183" s="25"/>
      <c r="ADC183" s="25"/>
      <c r="ADD183" s="25"/>
      <c r="ADE183" s="25"/>
      <c r="ADF183" s="25"/>
      <c r="ADG183" s="25"/>
      <c r="ADH183" s="25"/>
      <c r="ADI183" s="25"/>
      <c r="ADJ183" s="25"/>
      <c r="ADK183" s="25"/>
      <c r="ADL183" s="25"/>
      <c r="ADM183" s="25"/>
      <c r="ADN183" s="25"/>
      <c r="ADO183" s="25"/>
      <c r="ADP183" s="25"/>
      <c r="ADQ183" s="25"/>
      <c r="ADR183" s="25"/>
      <c r="ADS183" s="25"/>
      <c r="ADT183" s="25"/>
      <c r="ADU183" s="25"/>
      <c r="ADV183" s="25"/>
      <c r="ADW183" s="25"/>
      <c r="ADX183" s="25"/>
      <c r="ADY183" s="25"/>
      <c r="ADZ183" s="25"/>
      <c r="AEA183" s="25"/>
      <c r="AEB183" s="25"/>
      <c r="AEC183" s="25"/>
      <c r="AED183" s="25"/>
      <c r="AEE183" s="25"/>
      <c r="AEF183" s="25"/>
      <c r="AEG183" s="49"/>
    </row>
    <row r="184" spans="1:813" s="15" customFormat="1" ht="12.75" customHeight="1" x14ac:dyDescent="0.2">
      <c r="A184" s="71" t="s">
        <v>175</v>
      </c>
      <c r="B184" s="99" t="s">
        <v>176</v>
      </c>
      <c r="C184" s="338">
        <v>0.4</v>
      </c>
      <c r="D184" s="101" t="s">
        <v>75</v>
      </c>
      <c r="E184" s="339">
        <v>185.17</v>
      </c>
      <c r="F184" s="91">
        <f t="shared" si="2"/>
        <v>74.069999999999993</v>
      </c>
      <c r="G184" s="49"/>
      <c r="AY184" s="45"/>
      <c r="AZ184" s="25"/>
      <c r="BA184" s="663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5"/>
      <c r="RF184" s="25"/>
      <c r="RG184" s="25"/>
      <c r="RH184" s="25"/>
      <c r="RI184" s="25"/>
      <c r="RJ184" s="25"/>
      <c r="RK184" s="25"/>
      <c r="RL184" s="25"/>
      <c r="RM184" s="25"/>
      <c r="RN184" s="25"/>
      <c r="RO184" s="25"/>
      <c r="RP184" s="25"/>
      <c r="RQ184" s="25"/>
      <c r="RR184" s="25"/>
      <c r="RS184" s="25"/>
      <c r="RT184" s="25"/>
      <c r="RU184" s="25"/>
      <c r="RV184" s="25"/>
      <c r="RW184" s="25"/>
      <c r="RX184" s="25"/>
      <c r="RY184" s="25"/>
      <c r="RZ184" s="25"/>
      <c r="SA184" s="25"/>
      <c r="SB184" s="25"/>
      <c r="SC184" s="25"/>
      <c r="SD184" s="25"/>
      <c r="SE184" s="25"/>
      <c r="SF184" s="25"/>
      <c r="SG184" s="25"/>
      <c r="SH184" s="25"/>
      <c r="SI184" s="25"/>
      <c r="SJ184" s="25"/>
      <c r="SK184" s="25"/>
      <c r="SL184" s="25"/>
      <c r="SM184" s="25"/>
      <c r="SN184" s="25"/>
      <c r="SO184" s="25"/>
      <c r="SP184" s="25"/>
      <c r="SQ184" s="25"/>
      <c r="SR184" s="25"/>
      <c r="SS184" s="25"/>
      <c r="ST184" s="25"/>
      <c r="SU184" s="25"/>
      <c r="SV184" s="25"/>
      <c r="SW184" s="25"/>
      <c r="SX184" s="25"/>
      <c r="SY184" s="25"/>
      <c r="SZ184" s="25"/>
      <c r="TA184" s="25"/>
      <c r="TB184" s="25"/>
      <c r="TC184" s="25"/>
      <c r="TD184" s="25"/>
      <c r="TE184" s="25"/>
      <c r="TF184" s="25"/>
      <c r="TG184" s="25"/>
      <c r="TH184" s="25"/>
      <c r="TI184" s="25"/>
      <c r="TJ184" s="25"/>
      <c r="TK184" s="25"/>
      <c r="TL184" s="25"/>
      <c r="TM184" s="25"/>
      <c r="TN184" s="25"/>
      <c r="TO184" s="25"/>
      <c r="TP184" s="25"/>
      <c r="TQ184" s="25"/>
      <c r="TR184" s="25"/>
      <c r="TS184" s="25"/>
      <c r="TT184" s="25"/>
      <c r="TU184" s="25"/>
      <c r="TV184" s="25"/>
      <c r="TW184" s="25"/>
      <c r="TX184" s="25"/>
      <c r="TY184" s="25"/>
      <c r="TZ184" s="25"/>
      <c r="UA184" s="25"/>
      <c r="UB184" s="25"/>
      <c r="UC184" s="25"/>
      <c r="UD184" s="25"/>
      <c r="UE184" s="25"/>
      <c r="UF184" s="25"/>
      <c r="UG184" s="25"/>
      <c r="UH184" s="25"/>
      <c r="UI184" s="25"/>
      <c r="UJ184" s="25"/>
      <c r="UK184" s="25"/>
      <c r="UL184" s="25"/>
      <c r="UM184" s="25"/>
      <c r="UN184" s="25"/>
      <c r="UO184" s="25"/>
      <c r="UP184" s="25"/>
      <c r="UQ184" s="25"/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  <c r="AAA184" s="25"/>
      <c r="AAB184" s="25"/>
      <c r="AAC184" s="25"/>
      <c r="AAD184" s="25"/>
      <c r="AAE184" s="25"/>
      <c r="AAF184" s="25"/>
      <c r="AAG184" s="25"/>
      <c r="AAH184" s="25"/>
      <c r="AAI184" s="25"/>
      <c r="AAJ184" s="25"/>
      <c r="AAK184" s="25"/>
      <c r="AAL184" s="25"/>
      <c r="AAM184" s="25"/>
      <c r="AAN184" s="25"/>
      <c r="AAO184" s="25"/>
      <c r="AAP184" s="25"/>
      <c r="AAQ184" s="25"/>
      <c r="AAR184" s="25"/>
      <c r="AAS184" s="25"/>
      <c r="AAT184" s="25"/>
      <c r="AAU184" s="25"/>
      <c r="AAV184" s="25"/>
      <c r="AAW184" s="25"/>
      <c r="AAX184" s="25"/>
      <c r="AAY184" s="25"/>
      <c r="AAZ184" s="25"/>
      <c r="ABA184" s="25"/>
      <c r="ABB184" s="25"/>
      <c r="ABC184" s="25"/>
      <c r="ABD184" s="25"/>
      <c r="ABE184" s="25"/>
      <c r="ABF184" s="25"/>
      <c r="ABG184" s="25"/>
      <c r="ABH184" s="25"/>
      <c r="ABI184" s="25"/>
      <c r="ABJ184" s="25"/>
      <c r="ABK184" s="25"/>
      <c r="ABL184" s="25"/>
      <c r="ABM184" s="25"/>
      <c r="ABN184" s="25"/>
      <c r="ABO184" s="25"/>
      <c r="ABP184" s="25"/>
      <c r="ABQ184" s="25"/>
      <c r="ABR184" s="25"/>
      <c r="ABS184" s="25"/>
      <c r="ABT184" s="25"/>
      <c r="ABU184" s="25"/>
      <c r="ABV184" s="25"/>
      <c r="ABW184" s="25"/>
      <c r="ABX184" s="25"/>
      <c r="ABY184" s="25"/>
      <c r="ABZ184" s="25"/>
      <c r="ACA184" s="25"/>
      <c r="ACB184" s="25"/>
      <c r="ACC184" s="25"/>
      <c r="ACD184" s="25"/>
      <c r="ACE184" s="25"/>
      <c r="ACF184" s="25"/>
      <c r="ACG184" s="25"/>
      <c r="ACH184" s="25"/>
      <c r="ACI184" s="25"/>
      <c r="ACJ184" s="25"/>
      <c r="ACK184" s="25"/>
      <c r="ACL184" s="25"/>
      <c r="ACM184" s="25"/>
      <c r="ACN184" s="25"/>
      <c r="ACO184" s="25"/>
      <c r="ACP184" s="25"/>
      <c r="ACQ184" s="25"/>
      <c r="ACR184" s="25"/>
      <c r="ACS184" s="25"/>
      <c r="ACT184" s="25"/>
      <c r="ACU184" s="25"/>
      <c r="ACV184" s="25"/>
      <c r="ACW184" s="25"/>
      <c r="ACX184" s="25"/>
      <c r="ACY184" s="25"/>
      <c r="ACZ184" s="25"/>
      <c r="ADA184" s="25"/>
      <c r="ADB184" s="25"/>
      <c r="ADC184" s="25"/>
      <c r="ADD184" s="25"/>
      <c r="ADE184" s="25"/>
      <c r="ADF184" s="25"/>
      <c r="ADG184" s="25"/>
      <c r="ADH184" s="25"/>
      <c r="ADI184" s="25"/>
      <c r="ADJ184" s="25"/>
      <c r="ADK184" s="25"/>
      <c r="ADL184" s="25"/>
      <c r="ADM184" s="25"/>
      <c r="ADN184" s="25"/>
      <c r="ADO184" s="25"/>
      <c r="ADP184" s="25"/>
      <c r="ADQ184" s="25"/>
      <c r="ADR184" s="25"/>
      <c r="ADS184" s="25"/>
      <c r="ADT184" s="25"/>
      <c r="ADU184" s="25"/>
      <c r="ADV184" s="25"/>
      <c r="ADW184" s="25"/>
      <c r="ADX184" s="25"/>
      <c r="ADY184" s="25"/>
      <c r="ADZ184" s="25"/>
      <c r="AEA184" s="25"/>
      <c r="AEB184" s="25"/>
      <c r="AEC184" s="25"/>
      <c r="AED184" s="25"/>
      <c r="AEE184" s="25"/>
      <c r="AEF184" s="25"/>
      <c r="AEG184" s="49"/>
    </row>
    <row r="185" spans="1:813" s="15" customFormat="1" ht="12.75" customHeight="1" x14ac:dyDescent="0.2">
      <c r="A185" s="71" t="s">
        <v>177</v>
      </c>
      <c r="B185" s="87" t="s">
        <v>178</v>
      </c>
      <c r="C185" s="338">
        <v>1</v>
      </c>
      <c r="D185" s="101" t="s">
        <v>71</v>
      </c>
      <c r="E185" s="339">
        <v>19850</v>
      </c>
      <c r="F185" s="91">
        <f t="shared" si="2"/>
        <v>19850</v>
      </c>
      <c r="G185" s="49"/>
      <c r="AY185" s="45"/>
      <c r="AZ185" s="25"/>
      <c r="BA185" s="663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  <c r="QR185" s="25"/>
      <c r="QS185" s="25"/>
      <c r="QT185" s="25"/>
      <c r="QU185" s="25"/>
      <c r="QV185" s="25"/>
      <c r="QW185" s="25"/>
      <c r="QX185" s="25"/>
      <c r="QY185" s="25"/>
      <c r="QZ185" s="25"/>
      <c r="RA185" s="25"/>
      <c r="RB185" s="25"/>
      <c r="RC185" s="25"/>
      <c r="RD185" s="25"/>
      <c r="RE185" s="25"/>
      <c r="RF185" s="25"/>
      <c r="RG185" s="25"/>
      <c r="RH185" s="25"/>
      <c r="RI185" s="25"/>
      <c r="RJ185" s="25"/>
      <c r="RK185" s="25"/>
      <c r="RL185" s="25"/>
      <c r="RM185" s="25"/>
      <c r="RN185" s="25"/>
      <c r="RO185" s="25"/>
      <c r="RP185" s="25"/>
      <c r="RQ185" s="25"/>
      <c r="RR185" s="25"/>
      <c r="RS185" s="25"/>
      <c r="RT185" s="25"/>
      <c r="RU185" s="25"/>
      <c r="RV185" s="25"/>
      <c r="RW185" s="25"/>
      <c r="RX185" s="25"/>
      <c r="RY185" s="25"/>
      <c r="RZ185" s="25"/>
      <c r="SA185" s="25"/>
      <c r="SB185" s="25"/>
      <c r="SC185" s="25"/>
      <c r="SD185" s="25"/>
      <c r="SE185" s="25"/>
      <c r="SF185" s="25"/>
      <c r="SG185" s="25"/>
      <c r="SH185" s="25"/>
      <c r="SI185" s="25"/>
      <c r="SJ185" s="25"/>
      <c r="SK185" s="25"/>
      <c r="SL185" s="25"/>
      <c r="SM185" s="25"/>
      <c r="SN185" s="25"/>
      <c r="SO185" s="25"/>
      <c r="SP185" s="25"/>
      <c r="SQ185" s="25"/>
      <c r="SR185" s="25"/>
      <c r="SS185" s="25"/>
      <c r="ST185" s="25"/>
      <c r="SU185" s="25"/>
      <c r="SV185" s="25"/>
      <c r="SW185" s="25"/>
      <c r="SX185" s="25"/>
      <c r="SY185" s="25"/>
      <c r="SZ185" s="25"/>
      <c r="TA185" s="25"/>
      <c r="TB185" s="25"/>
      <c r="TC185" s="25"/>
      <c r="TD185" s="25"/>
      <c r="TE185" s="25"/>
      <c r="TF185" s="25"/>
      <c r="TG185" s="25"/>
      <c r="TH185" s="25"/>
      <c r="TI185" s="25"/>
      <c r="TJ185" s="25"/>
      <c r="TK185" s="25"/>
      <c r="TL185" s="25"/>
      <c r="TM185" s="25"/>
      <c r="TN185" s="25"/>
      <c r="TO185" s="25"/>
      <c r="TP185" s="25"/>
      <c r="TQ185" s="25"/>
      <c r="TR185" s="25"/>
      <c r="TS185" s="25"/>
      <c r="TT185" s="25"/>
      <c r="TU185" s="25"/>
      <c r="TV185" s="25"/>
      <c r="TW185" s="25"/>
      <c r="TX185" s="25"/>
      <c r="TY185" s="25"/>
      <c r="TZ185" s="25"/>
      <c r="UA185" s="25"/>
      <c r="UB185" s="25"/>
      <c r="UC185" s="25"/>
      <c r="UD185" s="25"/>
      <c r="UE185" s="25"/>
      <c r="UF185" s="25"/>
      <c r="UG185" s="25"/>
      <c r="UH185" s="25"/>
      <c r="UI185" s="25"/>
      <c r="UJ185" s="25"/>
      <c r="UK185" s="25"/>
      <c r="UL185" s="25"/>
      <c r="UM185" s="25"/>
      <c r="UN185" s="25"/>
      <c r="UO185" s="25"/>
      <c r="UP185" s="25"/>
      <c r="UQ185" s="25"/>
      <c r="UR185" s="25"/>
      <c r="US185" s="25"/>
      <c r="UT185" s="25"/>
      <c r="UU185" s="25"/>
      <c r="UV185" s="25"/>
      <c r="UW185" s="25"/>
      <c r="UX185" s="25"/>
      <c r="UY185" s="25"/>
      <c r="UZ185" s="25"/>
      <c r="VA185" s="25"/>
      <c r="VB185" s="25"/>
      <c r="VC185" s="25"/>
      <c r="VD185" s="25"/>
      <c r="VE185" s="25"/>
      <c r="VF185" s="25"/>
      <c r="VG185" s="25"/>
      <c r="VH185" s="25"/>
      <c r="VI185" s="25"/>
      <c r="VJ185" s="25"/>
      <c r="VK185" s="25"/>
      <c r="VL185" s="25"/>
      <c r="VM185" s="25"/>
      <c r="VN185" s="25"/>
      <c r="VO185" s="25"/>
      <c r="VP185" s="25"/>
      <c r="VQ185" s="25"/>
      <c r="VR185" s="25"/>
      <c r="VS185" s="25"/>
      <c r="VT185" s="25"/>
      <c r="VU185" s="25"/>
      <c r="VV185" s="25"/>
      <c r="VW185" s="25"/>
      <c r="VX185" s="25"/>
      <c r="VY185" s="25"/>
      <c r="VZ185" s="25"/>
      <c r="WA185" s="25"/>
      <c r="WB185" s="25"/>
      <c r="WC185" s="25"/>
      <c r="WD185" s="25"/>
      <c r="WE185" s="25"/>
      <c r="WF185" s="25"/>
      <c r="WG185" s="25"/>
      <c r="WH185" s="25"/>
      <c r="WI185" s="25"/>
      <c r="WJ185" s="25"/>
      <c r="WK185" s="25"/>
      <c r="WL185" s="25"/>
      <c r="WM185" s="25"/>
      <c r="WN185" s="25"/>
      <c r="WO185" s="25"/>
      <c r="WP185" s="25"/>
      <c r="WQ185" s="25"/>
      <c r="WR185" s="25"/>
      <c r="WS185" s="25"/>
      <c r="WT185" s="25"/>
      <c r="WU185" s="25"/>
      <c r="WV185" s="25"/>
      <c r="WW185" s="25"/>
      <c r="WX185" s="25"/>
      <c r="WY185" s="25"/>
      <c r="WZ185" s="25"/>
      <c r="XA185" s="25"/>
      <c r="XB185" s="25"/>
      <c r="XC185" s="25"/>
      <c r="XD185" s="25"/>
      <c r="XE185" s="25"/>
      <c r="XF185" s="25"/>
      <c r="XG185" s="25"/>
      <c r="XH185" s="25"/>
      <c r="XI185" s="25"/>
      <c r="XJ185" s="25"/>
      <c r="XK185" s="25"/>
      <c r="XL185" s="25"/>
      <c r="XM185" s="25"/>
      <c r="XN185" s="25"/>
      <c r="XO185" s="25"/>
      <c r="XP185" s="25"/>
      <c r="XQ185" s="25"/>
      <c r="XR185" s="25"/>
      <c r="XS185" s="25"/>
      <c r="XT185" s="25"/>
      <c r="XU185" s="25"/>
      <c r="XV185" s="25"/>
      <c r="XW185" s="25"/>
      <c r="XX185" s="25"/>
      <c r="XY185" s="25"/>
      <c r="XZ185" s="25"/>
      <c r="YA185" s="25"/>
      <c r="YB185" s="25"/>
      <c r="YC185" s="25"/>
      <c r="YD185" s="25"/>
      <c r="YE185" s="25"/>
      <c r="YF185" s="25"/>
      <c r="YG185" s="25"/>
      <c r="YH185" s="25"/>
      <c r="YI185" s="25"/>
      <c r="YJ185" s="25"/>
      <c r="YK185" s="25"/>
      <c r="YL185" s="25"/>
      <c r="YM185" s="25"/>
      <c r="YN185" s="25"/>
      <c r="YO185" s="25"/>
      <c r="YP185" s="25"/>
      <c r="YQ185" s="25"/>
      <c r="YR185" s="25"/>
      <c r="YS185" s="25"/>
      <c r="YT185" s="25"/>
      <c r="YU185" s="25"/>
      <c r="YV185" s="25"/>
      <c r="YW185" s="25"/>
      <c r="YX185" s="25"/>
      <c r="YY185" s="25"/>
      <c r="YZ185" s="25"/>
      <c r="ZA185" s="25"/>
      <c r="ZB185" s="25"/>
      <c r="ZC185" s="25"/>
      <c r="ZD185" s="25"/>
      <c r="ZE185" s="25"/>
      <c r="ZF185" s="25"/>
      <c r="ZG185" s="25"/>
      <c r="ZH185" s="25"/>
      <c r="ZI185" s="25"/>
      <c r="ZJ185" s="25"/>
      <c r="ZK185" s="25"/>
      <c r="ZL185" s="25"/>
      <c r="ZM185" s="25"/>
      <c r="ZN185" s="25"/>
      <c r="ZO185" s="25"/>
      <c r="ZP185" s="25"/>
      <c r="ZQ185" s="25"/>
      <c r="ZR185" s="25"/>
      <c r="ZS185" s="25"/>
      <c r="ZT185" s="25"/>
      <c r="ZU185" s="25"/>
      <c r="ZV185" s="25"/>
      <c r="ZW185" s="25"/>
      <c r="ZX185" s="25"/>
      <c r="ZY185" s="25"/>
      <c r="ZZ185" s="25"/>
      <c r="AAA185" s="25"/>
      <c r="AAB185" s="25"/>
      <c r="AAC185" s="25"/>
      <c r="AAD185" s="25"/>
      <c r="AAE185" s="25"/>
      <c r="AAF185" s="25"/>
      <c r="AAG185" s="25"/>
      <c r="AAH185" s="25"/>
      <c r="AAI185" s="25"/>
      <c r="AAJ185" s="25"/>
      <c r="AAK185" s="25"/>
      <c r="AAL185" s="25"/>
      <c r="AAM185" s="25"/>
      <c r="AAN185" s="25"/>
      <c r="AAO185" s="25"/>
      <c r="AAP185" s="25"/>
      <c r="AAQ185" s="25"/>
      <c r="AAR185" s="25"/>
      <c r="AAS185" s="25"/>
      <c r="AAT185" s="25"/>
      <c r="AAU185" s="25"/>
      <c r="AAV185" s="25"/>
      <c r="AAW185" s="25"/>
      <c r="AAX185" s="25"/>
      <c r="AAY185" s="25"/>
      <c r="AAZ185" s="25"/>
      <c r="ABA185" s="25"/>
      <c r="ABB185" s="25"/>
      <c r="ABC185" s="25"/>
      <c r="ABD185" s="25"/>
      <c r="ABE185" s="25"/>
      <c r="ABF185" s="25"/>
      <c r="ABG185" s="25"/>
      <c r="ABH185" s="25"/>
      <c r="ABI185" s="25"/>
      <c r="ABJ185" s="25"/>
      <c r="ABK185" s="25"/>
      <c r="ABL185" s="25"/>
      <c r="ABM185" s="25"/>
      <c r="ABN185" s="25"/>
      <c r="ABO185" s="25"/>
      <c r="ABP185" s="25"/>
      <c r="ABQ185" s="25"/>
      <c r="ABR185" s="25"/>
      <c r="ABS185" s="25"/>
      <c r="ABT185" s="25"/>
      <c r="ABU185" s="25"/>
      <c r="ABV185" s="25"/>
      <c r="ABW185" s="25"/>
      <c r="ABX185" s="25"/>
      <c r="ABY185" s="25"/>
      <c r="ABZ185" s="25"/>
      <c r="ACA185" s="25"/>
      <c r="ACB185" s="25"/>
      <c r="ACC185" s="25"/>
      <c r="ACD185" s="25"/>
      <c r="ACE185" s="25"/>
      <c r="ACF185" s="25"/>
      <c r="ACG185" s="25"/>
      <c r="ACH185" s="25"/>
      <c r="ACI185" s="25"/>
      <c r="ACJ185" s="25"/>
      <c r="ACK185" s="25"/>
      <c r="ACL185" s="25"/>
      <c r="ACM185" s="25"/>
      <c r="ACN185" s="25"/>
      <c r="ACO185" s="25"/>
      <c r="ACP185" s="25"/>
      <c r="ACQ185" s="25"/>
      <c r="ACR185" s="25"/>
      <c r="ACS185" s="25"/>
      <c r="ACT185" s="25"/>
      <c r="ACU185" s="25"/>
      <c r="ACV185" s="25"/>
      <c r="ACW185" s="25"/>
      <c r="ACX185" s="25"/>
      <c r="ACY185" s="25"/>
      <c r="ACZ185" s="25"/>
      <c r="ADA185" s="25"/>
      <c r="ADB185" s="25"/>
      <c r="ADC185" s="25"/>
      <c r="ADD185" s="25"/>
      <c r="ADE185" s="25"/>
      <c r="ADF185" s="25"/>
      <c r="ADG185" s="25"/>
      <c r="ADH185" s="25"/>
      <c r="ADI185" s="25"/>
      <c r="ADJ185" s="25"/>
      <c r="ADK185" s="25"/>
      <c r="ADL185" s="25"/>
      <c r="ADM185" s="25"/>
      <c r="ADN185" s="25"/>
      <c r="ADO185" s="25"/>
      <c r="ADP185" s="25"/>
      <c r="ADQ185" s="25"/>
      <c r="ADR185" s="25"/>
      <c r="ADS185" s="25"/>
      <c r="ADT185" s="25"/>
      <c r="ADU185" s="25"/>
      <c r="ADV185" s="25"/>
      <c r="ADW185" s="25"/>
      <c r="ADX185" s="25"/>
      <c r="ADY185" s="25"/>
      <c r="ADZ185" s="25"/>
      <c r="AEA185" s="25"/>
      <c r="AEB185" s="25"/>
      <c r="AEC185" s="25"/>
      <c r="AED185" s="25"/>
      <c r="AEE185" s="25"/>
      <c r="AEF185" s="25"/>
      <c r="AEG185" s="49"/>
    </row>
    <row r="186" spans="1:813" s="15" customFormat="1" ht="12.75" customHeight="1" x14ac:dyDescent="0.2">
      <c r="A186" s="71"/>
      <c r="B186" s="87"/>
      <c r="C186" s="338"/>
      <c r="D186" s="101"/>
      <c r="E186" s="95"/>
      <c r="F186" s="91">
        <f t="shared" ref="F186:F191" si="3">ROUND(C186*E186,2)</f>
        <v>0</v>
      </c>
      <c r="G186" s="49"/>
      <c r="AY186" s="45"/>
      <c r="AZ186" s="25"/>
      <c r="BA186" s="663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  <c r="QR186" s="25"/>
      <c r="QS186" s="25"/>
      <c r="QT186" s="25"/>
      <c r="QU186" s="25"/>
      <c r="QV186" s="25"/>
      <c r="QW186" s="25"/>
      <c r="QX186" s="25"/>
      <c r="QY186" s="25"/>
      <c r="QZ186" s="25"/>
      <c r="RA186" s="25"/>
      <c r="RB186" s="25"/>
      <c r="RC186" s="25"/>
      <c r="RD186" s="25"/>
      <c r="RE186" s="25"/>
      <c r="RF186" s="25"/>
      <c r="RG186" s="25"/>
      <c r="RH186" s="25"/>
      <c r="RI186" s="25"/>
      <c r="RJ186" s="25"/>
      <c r="RK186" s="25"/>
      <c r="RL186" s="25"/>
      <c r="RM186" s="25"/>
      <c r="RN186" s="25"/>
      <c r="RO186" s="25"/>
      <c r="RP186" s="25"/>
      <c r="RQ186" s="25"/>
      <c r="RR186" s="25"/>
      <c r="RS186" s="25"/>
      <c r="RT186" s="25"/>
      <c r="RU186" s="25"/>
      <c r="RV186" s="25"/>
      <c r="RW186" s="25"/>
      <c r="RX186" s="25"/>
      <c r="RY186" s="25"/>
      <c r="RZ186" s="25"/>
      <c r="SA186" s="25"/>
      <c r="SB186" s="25"/>
      <c r="SC186" s="25"/>
      <c r="SD186" s="25"/>
      <c r="SE186" s="25"/>
      <c r="SF186" s="25"/>
      <c r="SG186" s="25"/>
      <c r="SH186" s="25"/>
      <c r="SI186" s="25"/>
      <c r="SJ186" s="25"/>
      <c r="SK186" s="25"/>
      <c r="SL186" s="25"/>
      <c r="SM186" s="25"/>
      <c r="SN186" s="25"/>
      <c r="SO186" s="25"/>
      <c r="SP186" s="25"/>
      <c r="SQ186" s="25"/>
      <c r="SR186" s="25"/>
      <c r="SS186" s="25"/>
      <c r="ST186" s="25"/>
      <c r="SU186" s="25"/>
      <c r="SV186" s="25"/>
      <c r="SW186" s="25"/>
      <c r="SX186" s="25"/>
      <c r="SY186" s="25"/>
      <c r="SZ186" s="25"/>
      <c r="TA186" s="25"/>
      <c r="TB186" s="25"/>
      <c r="TC186" s="25"/>
      <c r="TD186" s="25"/>
      <c r="TE186" s="25"/>
      <c r="TF186" s="25"/>
      <c r="TG186" s="25"/>
      <c r="TH186" s="25"/>
      <c r="TI186" s="25"/>
      <c r="TJ186" s="25"/>
      <c r="TK186" s="25"/>
      <c r="TL186" s="25"/>
      <c r="TM186" s="25"/>
      <c r="TN186" s="25"/>
      <c r="TO186" s="25"/>
      <c r="TP186" s="25"/>
      <c r="TQ186" s="25"/>
      <c r="TR186" s="25"/>
      <c r="TS186" s="25"/>
      <c r="TT186" s="25"/>
      <c r="TU186" s="25"/>
      <c r="TV186" s="25"/>
      <c r="TW186" s="25"/>
      <c r="TX186" s="25"/>
      <c r="TY186" s="25"/>
      <c r="TZ186" s="25"/>
      <c r="UA186" s="25"/>
      <c r="UB186" s="25"/>
      <c r="UC186" s="25"/>
      <c r="UD186" s="25"/>
      <c r="UE186" s="25"/>
      <c r="UF186" s="25"/>
      <c r="UG186" s="25"/>
      <c r="UH186" s="25"/>
      <c r="UI186" s="25"/>
      <c r="UJ186" s="25"/>
      <c r="UK186" s="25"/>
      <c r="UL186" s="25"/>
      <c r="UM186" s="25"/>
      <c r="UN186" s="25"/>
      <c r="UO186" s="25"/>
      <c r="UP186" s="25"/>
      <c r="UQ186" s="25"/>
      <c r="UR186" s="25"/>
      <c r="US186" s="25"/>
      <c r="UT186" s="25"/>
      <c r="UU186" s="25"/>
      <c r="UV186" s="25"/>
      <c r="UW186" s="25"/>
      <c r="UX186" s="25"/>
      <c r="UY186" s="25"/>
      <c r="UZ186" s="25"/>
      <c r="VA186" s="25"/>
      <c r="VB186" s="25"/>
      <c r="VC186" s="25"/>
      <c r="VD186" s="25"/>
      <c r="VE186" s="25"/>
      <c r="VF186" s="25"/>
      <c r="VG186" s="25"/>
      <c r="VH186" s="25"/>
      <c r="VI186" s="25"/>
      <c r="VJ186" s="25"/>
      <c r="VK186" s="25"/>
      <c r="VL186" s="25"/>
      <c r="VM186" s="25"/>
      <c r="VN186" s="25"/>
      <c r="VO186" s="25"/>
      <c r="VP186" s="25"/>
      <c r="VQ186" s="25"/>
      <c r="VR186" s="25"/>
      <c r="VS186" s="25"/>
      <c r="VT186" s="25"/>
      <c r="VU186" s="25"/>
      <c r="VV186" s="25"/>
      <c r="VW186" s="25"/>
      <c r="VX186" s="25"/>
      <c r="VY186" s="25"/>
      <c r="VZ186" s="25"/>
      <c r="WA186" s="25"/>
      <c r="WB186" s="25"/>
      <c r="WC186" s="25"/>
      <c r="WD186" s="25"/>
      <c r="WE186" s="25"/>
      <c r="WF186" s="25"/>
      <c r="WG186" s="25"/>
      <c r="WH186" s="25"/>
      <c r="WI186" s="25"/>
      <c r="WJ186" s="25"/>
      <c r="WK186" s="25"/>
      <c r="WL186" s="25"/>
      <c r="WM186" s="25"/>
      <c r="WN186" s="25"/>
      <c r="WO186" s="25"/>
      <c r="WP186" s="25"/>
      <c r="WQ186" s="25"/>
      <c r="WR186" s="25"/>
      <c r="WS186" s="25"/>
      <c r="WT186" s="25"/>
      <c r="WU186" s="25"/>
      <c r="WV186" s="25"/>
      <c r="WW186" s="25"/>
      <c r="WX186" s="25"/>
      <c r="WY186" s="25"/>
      <c r="WZ186" s="25"/>
      <c r="XA186" s="25"/>
      <c r="XB186" s="25"/>
      <c r="XC186" s="25"/>
      <c r="XD186" s="25"/>
      <c r="XE186" s="25"/>
      <c r="XF186" s="25"/>
      <c r="XG186" s="25"/>
      <c r="XH186" s="25"/>
      <c r="XI186" s="25"/>
      <c r="XJ186" s="25"/>
      <c r="XK186" s="25"/>
      <c r="XL186" s="25"/>
      <c r="XM186" s="25"/>
      <c r="XN186" s="25"/>
      <c r="XO186" s="25"/>
      <c r="XP186" s="25"/>
      <c r="XQ186" s="25"/>
      <c r="XR186" s="25"/>
      <c r="XS186" s="25"/>
      <c r="XT186" s="25"/>
      <c r="XU186" s="25"/>
      <c r="XV186" s="25"/>
      <c r="XW186" s="25"/>
      <c r="XX186" s="25"/>
      <c r="XY186" s="25"/>
      <c r="XZ186" s="25"/>
      <c r="YA186" s="25"/>
      <c r="YB186" s="25"/>
      <c r="YC186" s="25"/>
      <c r="YD186" s="25"/>
      <c r="YE186" s="25"/>
      <c r="YF186" s="25"/>
      <c r="YG186" s="25"/>
      <c r="YH186" s="25"/>
      <c r="YI186" s="25"/>
      <c r="YJ186" s="25"/>
      <c r="YK186" s="25"/>
      <c r="YL186" s="25"/>
      <c r="YM186" s="25"/>
      <c r="YN186" s="25"/>
      <c r="YO186" s="25"/>
      <c r="YP186" s="25"/>
      <c r="YQ186" s="25"/>
      <c r="YR186" s="25"/>
      <c r="YS186" s="25"/>
      <c r="YT186" s="25"/>
      <c r="YU186" s="25"/>
      <c r="YV186" s="25"/>
      <c r="YW186" s="25"/>
      <c r="YX186" s="25"/>
      <c r="YY186" s="25"/>
      <c r="YZ186" s="25"/>
      <c r="ZA186" s="25"/>
      <c r="ZB186" s="25"/>
      <c r="ZC186" s="25"/>
      <c r="ZD186" s="25"/>
      <c r="ZE186" s="25"/>
      <c r="ZF186" s="25"/>
      <c r="ZG186" s="25"/>
      <c r="ZH186" s="25"/>
      <c r="ZI186" s="25"/>
      <c r="ZJ186" s="25"/>
      <c r="ZK186" s="25"/>
      <c r="ZL186" s="25"/>
      <c r="ZM186" s="25"/>
      <c r="ZN186" s="25"/>
      <c r="ZO186" s="25"/>
      <c r="ZP186" s="25"/>
      <c r="ZQ186" s="25"/>
      <c r="ZR186" s="25"/>
      <c r="ZS186" s="25"/>
      <c r="ZT186" s="25"/>
      <c r="ZU186" s="25"/>
      <c r="ZV186" s="25"/>
      <c r="ZW186" s="25"/>
      <c r="ZX186" s="25"/>
      <c r="ZY186" s="25"/>
      <c r="ZZ186" s="25"/>
      <c r="AAA186" s="25"/>
      <c r="AAB186" s="25"/>
      <c r="AAC186" s="25"/>
      <c r="AAD186" s="25"/>
      <c r="AAE186" s="25"/>
      <c r="AAF186" s="25"/>
      <c r="AAG186" s="25"/>
      <c r="AAH186" s="25"/>
      <c r="AAI186" s="25"/>
      <c r="AAJ186" s="25"/>
      <c r="AAK186" s="25"/>
      <c r="AAL186" s="25"/>
      <c r="AAM186" s="25"/>
      <c r="AAN186" s="25"/>
      <c r="AAO186" s="25"/>
      <c r="AAP186" s="25"/>
      <c r="AAQ186" s="25"/>
      <c r="AAR186" s="25"/>
      <c r="AAS186" s="25"/>
      <c r="AAT186" s="25"/>
      <c r="AAU186" s="25"/>
      <c r="AAV186" s="25"/>
      <c r="AAW186" s="25"/>
      <c r="AAX186" s="25"/>
      <c r="AAY186" s="25"/>
      <c r="AAZ186" s="25"/>
      <c r="ABA186" s="25"/>
      <c r="ABB186" s="25"/>
      <c r="ABC186" s="25"/>
      <c r="ABD186" s="25"/>
      <c r="ABE186" s="25"/>
      <c r="ABF186" s="25"/>
      <c r="ABG186" s="25"/>
      <c r="ABH186" s="25"/>
      <c r="ABI186" s="25"/>
      <c r="ABJ186" s="25"/>
      <c r="ABK186" s="25"/>
      <c r="ABL186" s="25"/>
      <c r="ABM186" s="25"/>
      <c r="ABN186" s="25"/>
      <c r="ABO186" s="25"/>
      <c r="ABP186" s="25"/>
      <c r="ABQ186" s="25"/>
      <c r="ABR186" s="25"/>
      <c r="ABS186" s="25"/>
      <c r="ABT186" s="25"/>
      <c r="ABU186" s="25"/>
      <c r="ABV186" s="25"/>
      <c r="ABW186" s="25"/>
      <c r="ABX186" s="25"/>
      <c r="ABY186" s="25"/>
      <c r="ABZ186" s="25"/>
      <c r="ACA186" s="25"/>
      <c r="ACB186" s="25"/>
      <c r="ACC186" s="25"/>
      <c r="ACD186" s="25"/>
      <c r="ACE186" s="25"/>
      <c r="ACF186" s="25"/>
      <c r="ACG186" s="25"/>
      <c r="ACH186" s="25"/>
      <c r="ACI186" s="25"/>
      <c r="ACJ186" s="25"/>
      <c r="ACK186" s="25"/>
      <c r="ACL186" s="25"/>
      <c r="ACM186" s="25"/>
      <c r="ACN186" s="25"/>
      <c r="ACO186" s="25"/>
      <c r="ACP186" s="25"/>
      <c r="ACQ186" s="25"/>
      <c r="ACR186" s="25"/>
      <c r="ACS186" s="25"/>
      <c r="ACT186" s="25"/>
      <c r="ACU186" s="25"/>
      <c r="ACV186" s="25"/>
      <c r="ACW186" s="25"/>
      <c r="ACX186" s="25"/>
      <c r="ACY186" s="25"/>
      <c r="ACZ186" s="25"/>
      <c r="ADA186" s="25"/>
      <c r="ADB186" s="25"/>
      <c r="ADC186" s="25"/>
      <c r="ADD186" s="25"/>
      <c r="ADE186" s="25"/>
      <c r="ADF186" s="25"/>
      <c r="ADG186" s="25"/>
      <c r="ADH186" s="25"/>
      <c r="ADI186" s="25"/>
      <c r="ADJ186" s="25"/>
      <c r="ADK186" s="25"/>
      <c r="ADL186" s="25"/>
      <c r="ADM186" s="25"/>
      <c r="ADN186" s="25"/>
      <c r="ADO186" s="25"/>
      <c r="ADP186" s="25"/>
      <c r="ADQ186" s="25"/>
      <c r="ADR186" s="25"/>
      <c r="ADS186" s="25"/>
      <c r="ADT186" s="25"/>
      <c r="ADU186" s="25"/>
      <c r="ADV186" s="25"/>
      <c r="ADW186" s="25"/>
      <c r="ADX186" s="25"/>
      <c r="ADY186" s="25"/>
      <c r="ADZ186" s="25"/>
      <c r="AEA186" s="25"/>
      <c r="AEB186" s="25"/>
      <c r="AEC186" s="25"/>
      <c r="AED186" s="25"/>
      <c r="AEE186" s="25"/>
      <c r="AEF186" s="25"/>
      <c r="AEG186" s="49"/>
    </row>
    <row r="187" spans="1:813" s="15" customFormat="1" ht="12.75" customHeight="1" x14ac:dyDescent="0.2">
      <c r="A187" s="73">
        <v>8</v>
      </c>
      <c r="B187" s="78" t="s">
        <v>179</v>
      </c>
      <c r="C187" s="104"/>
      <c r="D187" s="105"/>
      <c r="E187" s="340"/>
      <c r="F187" s="91">
        <f t="shared" si="3"/>
        <v>0</v>
      </c>
      <c r="G187" s="49"/>
      <c r="AY187" s="45"/>
      <c r="AZ187" s="25"/>
      <c r="BA187" s="663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  <c r="QR187" s="25"/>
      <c r="QS187" s="25"/>
      <c r="QT187" s="25"/>
      <c r="QU187" s="25"/>
      <c r="QV187" s="25"/>
      <c r="QW187" s="25"/>
      <c r="QX187" s="25"/>
      <c r="QY187" s="25"/>
      <c r="QZ187" s="25"/>
      <c r="RA187" s="25"/>
      <c r="RB187" s="25"/>
      <c r="RC187" s="25"/>
      <c r="RD187" s="25"/>
      <c r="RE187" s="25"/>
      <c r="RF187" s="25"/>
      <c r="RG187" s="25"/>
      <c r="RH187" s="25"/>
      <c r="RI187" s="25"/>
      <c r="RJ187" s="25"/>
      <c r="RK187" s="25"/>
      <c r="RL187" s="25"/>
      <c r="RM187" s="25"/>
      <c r="RN187" s="25"/>
      <c r="RO187" s="25"/>
      <c r="RP187" s="25"/>
      <c r="RQ187" s="25"/>
      <c r="RR187" s="25"/>
      <c r="RS187" s="25"/>
      <c r="RT187" s="25"/>
      <c r="RU187" s="25"/>
      <c r="RV187" s="25"/>
      <c r="RW187" s="25"/>
      <c r="RX187" s="25"/>
      <c r="RY187" s="25"/>
      <c r="RZ187" s="25"/>
      <c r="SA187" s="25"/>
      <c r="SB187" s="25"/>
      <c r="SC187" s="25"/>
      <c r="SD187" s="25"/>
      <c r="SE187" s="25"/>
      <c r="SF187" s="25"/>
      <c r="SG187" s="25"/>
      <c r="SH187" s="25"/>
      <c r="SI187" s="25"/>
      <c r="SJ187" s="25"/>
      <c r="SK187" s="25"/>
      <c r="SL187" s="25"/>
      <c r="SM187" s="25"/>
      <c r="SN187" s="25"/>
      <c r="SO187" s="25"/>
      <c r="SP187" s="25"/>
      <c r="SQ187" s="25"/>
      <c r="SR187" s="25"/>
      <c r="SS187" s="25"/>
      <c r="ST187" s="25"/>
      <c r="SU187" s="25"/>
      <c r="SV187" s="25"/>
      <c r="SW187" s="25"/>
      <c r="SX187" s="25"/>
      <c r="SY187" s="25"/>
      <c r="SZ187" s="25"/>
      <c r="TA187" s="25"/>
      <c r="TB187" s="25"/>
      <c r="TC187" s="25"/>
      <c r="TD187" s="25"/>
      <c r="TE187" s="25"/>
      <c r="TF187" s="25"/>
      <c r="TG187" s="25"/>
      <c r="TH187" s="25"/>
      <c r="TI187" s="25"/>
      <c r="TJ187" s="25"/>
      <c r="TK187" s="25"/>
      <c r="TL187" s="25"/>
      <c r="TM187" s="25"/>
      <c r="TN187" s="25"/>
      <c r="TO187" s="25"/>
      <c r="TP187" s="25"/>
      <c r="TQ187" s="25"/>
      <c r="TR187" s="25"/>
      <c r="TS187" s="25"/>
      <c r="TT187" s="25"/>
      <c r="TU187" s="25"/>
      <c r="TV187" s="25"/>
      <c r="TW187" s="25"/>
      <c r="TX187" s="25"/>
      <c r="TY187" s="25"/>
      <c r="TZ187" s="25"/>
      <c r="UA187" s="25"/>
      <c r="UB187" s="25"/>
      <c r="UC187" s="25"/>
      <c r="UD187" s="25"/>
      <c r="UE187" s="25"/>
      <c r="UF187" s="25"/>
      <c r="UG187" s="25"/>
      <c r="UH187" s="25"/>
      <c r="UI187" s="25"/>
      <c r="UJ187" s="25"/>
      <c r="UK187" s="25"/>
      <c r="UL187" s="25"/>
      <c r="UM187" s="25"/>
      <c r="UN187" s="25"/>
      <c r="UO187" s="25"/>
      <c r="UP187" s="25"/>
      <c r="UQ187" s="25"/>
      <c r="UR187" s="25"/>
      <c r="US187" s="25"/>
      <c r="UT187" s="25"/>
      <c r="UU187" s="25"/>
      <c r="UV187" s="25"/>
      <c r="UW187" s="25"/>
      <c r="UX187" s="25"/>
      <c r="UY187" s="25"/>
      <c r="UZ187" s="25"/>
      <c r="VA187" s="25"/>
      <c r="VB187" s="25"/>
      <c r="VC187" s="25"/>
      <c r="VD187" s="25"/>
      <c r="VE187" s="25"/>
      <c r="VF187" s="25"/>
      <c r="VG187" s="25"/>
      <c r="VH187" s="25"/>
      <c r="VI187" s="25"/>
      <c r="VJ187" s="25"/>
      <c r="VK187" s="25"/>
      <c r="VL187" s="25"/>
      <c r="VM187" s="25"/>
      <c r="VN187" s="25"/>
      <c r="VO187" s="25"/>
      <c r="VP187" s="25"/>
      <c r="VQ187" s="25"/>
      <c r="VR187" s="25"/>
      <c r="VS187" s="25"/>
      <c r="VT187" s="25"/>
      <c r="VU187" s="25"/>
      <c r="VV187" s="25"/>
      <c r="VW187" s="25"/>
      <c r="VX187" s="25"/>
      <c r="VY187" s="25"/>
      <c r="VZ187" s="25"/>
      <c r="WA187" s="25"/>
      <c r="WB187" s="25"/>
      <c r="WC187" s="25"/>
      <c r="WD187" s="25"/>
      <c r="WE187" s="25"/>
      <c r="WF187" s="25"/>
      <c r="WG187" s="25"/>
      <c r="WH187" s="25"/>
      <c r="WI187" s="25"/>
      <c r="WJ187" s="25"/>
      <c r="WK187" s="25"/>
      <c r="WL187" s="25"/>
      <c r="WM187" s="25"/>
      <c r="WN187" s="25"/>
      <c r="WO187" s="25"/>
      <c r="WP187" s="25"/>
      <c r="WQ187" s="25"/>
      <c r="WR187" s="25"/>
      <c r="WS187" s="25"/>
      <c r="WT187" s="25"/>
      <c r="WU187" s="25"/>
      <c r="WV187" s="25"/>
      <c r="WW187" s="25"/>
      <c r="WX187" s="25"/>
      <c r="WY187" s="25"/>
      <c r="WZ187" s="25"/>
      <c r="XA187" s="25"/>
      <c r="XB187" s="25"/>
      <c r="XC187" s="25"/>
      <c r="XD187" s="25"/>
      <c r="XE187" s="25"/>
      <c r="XF187" s="25"/>
      <c r="XG187" s="25"/>
      <c r="XH187" s="25"/>
      <c r="XI187" s="25"/>
      <c r="XJ187" s="25"/>
      <c r="XK187" s="25"/>
      <c r="XL187" s="25"/>
      <c r="XM187" s="25"/>
      <c r="XN187" s="25"/>
      <c r="XO187" s="25"/>
      <c r="XP187" s="25"/>
      <c r="XQ187" s="25"/>
      <c r="XR187" s="25"/>
      <c r="XS187" s="25"/>
      <c r="XT187" s="25"/>
      <c r="XU187" s="25"/>
      <c r="XV187" s="25"/>
      <c r="XW187" s="25"/>
      <c r="XX187" s="25"/>
      <c r="XY187" s="25"/>
      <c r="XZ187" s="25"/>
      <c r="YA187" s="25"/>
      <c r="YB187" s="25"/>
      <c r="YC187" s="25"/>
      <c r="YD187" s="25"/>
      <c r="YE187" s="25"/>
      <c r="YF187" s="25"/>
      <c r="YG187" s="25"/>
      <c r="YH187" s="25"/>
      <c r="YI187" s="25"/>
      <c r="YJ187" s="25"/>
      <c r="YK187" s="25"/>
      <c r="YL187" s="25"/>
      <c r="YM187" s="25"/>
      <c r="YN187" s="25"/>
      <c r="YO187" s="25"/>
      <c r="YP187" s="25"/>
      <c r="YQ187" s="25"/>
      <c r="YR187" s="25"/>
      <c r="YS187" s="25"/>
      <c r="YT187" s="25"/>
      <c r="YU187" s="25"/>
      <c r="YV187" s="25"/>
      <c r="YW187" s="25"/>
      <c r="YX187" s="25"/>
      <c r="YY187" s="25"/>
      <c r="YZ187" s="25"/>
      <c r="ZA187" s="25"/>
      <c r="ZB187" s="25"/>
      <c r="ZC187" s="25"/>
      <c r="ZD187" s="25"/>
      <c r="ZE187" s="25"/>
      <c r="ZF187" s="25"/>
      <c r="ZG187" s="25"/>
      <c r="ZH187" s="25"/>
      <c r="ZI187" s="25"/>
      <c r="ZJ187" s="25"/>
      <c r="ZK187" s="25"/>
      <c r="ZL187" s="25"/>
      <c r="ZM187" s="25"/>
      <c r="ZN187" s="25"/>
      <c r="ZO187" s="25"/>
      <c r="ZP187" s="25"/>
      <c r="ZQ187" s="25"/>
      <c r="ZR187" s="25"/>
      <c r="ZS187" s="25"/>
      <c r="ZT187" s="25"/>
      <c r="ZU187" s="25"/>
      <c r="ZV187" s="25"/>
      <c r="ZW187" s="25"/>
      <c r="ZX187" s="25"/>
      <c r="ZY187" s="25"/>
      <c r="ZZ187" s="25"/>
      <c r="AAA187" s="25"/>
      <c r="AAB187" s="25"/>
      <c r="AAC187" s="25"/>
      <c r="AAD187" s="25"/>
      <c r="AAE187" s="25"/>
      <c r="AAF187" s="25"/>
      <c r="AAG187" s="25"/>
      <c r="AAH187" s="25"/>
      <c r="AAI187" s="25"/>
      <c r="AAJ187" s="25"/>
      <c r="AAK187" s="25"/>
      <c r="AAL187" s="25"/>
      <c r="AAM187" s="25"/>
      <c r="AAN187" s="25"/>
      <c r="AAO187" s="25"/>
      <c r="AAP187" s="25"/>
      <c r="AAQ187" s="25"/>
      <c r="AAR187" s="25"/>
      <c r="AAS187" s="25"/>
      <c r="AAT187" s="25"/>
      <c r="AAU187" s="25"/>
      <c r="AAV187" s="25"/>
      <c r="AAW187" s="25"/>
      <c r="AAX187" s="25"/>
      <c r="AAY187" s="25"/>
      <c r="AAZ187" s="25"/>
      <c r="ABA187" s="25"/>
      <c r="ABB187" s="25"/>
      <c r="ABC187" s="25"/>
      <c r="ABD187" s="25"/>
      <c r="ABE187" s="25"/>
      <c r="ABF187" s="25"/>
      <c r="ABG187" s="25"/>
      <c r="ABH187" s="25"/>
      <c r="ABI187" s="25"/>
      <c r="ABJ187" s="25"/>
      <c r="ABK187" s="25"/>
      <c r="ABL187" s="25"/>
      <c r="ABM187" s="25"/>
      <c r="ABN187" s="25"/>
      <c r="ABO187" s="25"/>
      <c r="ABP187" s="25"/>
      <c r="ABQ187" s="25"/>
      <c r="ABR187" s="25"/>
      <c r="ABS187" s="25"/>
      <c r="ABT187" s="25"/>
      <c r="ABU187" s="25"/>
      <c r="ABV187" s="25"/>
      <c r="ABW187" s="25"/>
      <c r="ABX187" s="25"/>
      <c r="ABY187" s="25"/>
      <c r="ABZ187" s="25"/>
      <c r="ACA187" s="25"/>
      <c r="ACB187" s="25"/>
      <c r="ACC187" s="25"/>
      <c r="ACD187" s="25"/>
      <c r="ACE187" s="25"/>
      <c r="ACF187" s="25"/>
      <c r="ACG187" s="25"/>
      <c r="ACH187" s="25"/>
      <c r="ACI187" s="25"/>
      <c r="ACJ187" s="25"/>
      <c r="ACK187" s="25"/>
      <c r="ACL187" s="25"/>
      <c r="ACM187" s="25"/>
      <c r="ACN187" s="25"/>
      <c r="ACO187" s="25"/>
      <c r="ACP187" s="25"/>
      <c r="ACQ187" s="25"/>
      <c r="ACR187" s="25"/>
      <c r="ACS187" s="25"/>
      <c r="ACT187" s="25"/>
      <c r="ACU187" s="25"/>
      <c r="ACV187" s="25"/>
      <c r="ACW187" s="25"/>
      <c r="ACX187" s="25"/>
      <c r="ACY187" s="25"/>
      <c r="ACZ187" s="25"/>
      <c r="ADA187" s="25"/>
      <c r="ADB187" s="25"/>
      <c r="ADC187" s="25"/>
      <c r="ADD187" s="25"/>
      <c r="ADE187" s="25"/>
      <c r="ADF187" s="25"/>
      <c r="ADG187" s="25"/>
      <c r="ADH187" s="25"/>
      <c r="ADI187" s="25"/>
      <c r="ADJ187" s="25"/>
      <c r="ADK187" s="25"/>
      <c r="ADL187" s="25"/>
      <c r="ADM187" s="25"/>
      <c r="ADN187" s="25"/>
      <c r="ADO187" s="25"/>
      <c r="ADP187" s="25"/>
      <c r="ADQ187" s="25"/>
      <c r="ADR187" s="25"/>
      <c r="ADS187" s="25"/>
      <c r="ADT187" s="25"/>
      <c r="ADU187" s="25"/>
      <c r="ADV187" s="25"/>
      <c r="ADW187" s="25"/>
      <c r="ADX187" s="25"/>
      <c r="ADY187" s="25"/>
      <c r="ADZ187" s="25"/>
      <c r="AEA187" s="25"/>
      <c r="AEB187" s="25"/>
      <c r="AEC187" s="25"/>
      <c r="AED187" s="25"/>
      <c r="AEE187" s="25"/>
      <c r="AEF187" s="25"/>
      <c r="AEG187" s="49"/>
    </row>
    <row r="188" spans="1:813" s="15" customFormat="1" ht="28.5" customHeight="1" x14ac:dyDescent="0.2">
      <c r="A188" s="75">
        <v>8.1</v>
      </c>
      <c r="B188" s="103" t="s">
        <v>490</v>
      </c>
      <c r="C188" s="104">
        <v>5183.68</v>
      </c>
      <c r="D188" s="105" t="s">
        <v>82</v>
      </c>
      <c r="E188" s="339">
        <v>42.91</v>
      </c>
      <c r="F188" s="91">
        <f t="shared" si="3"/>
        <v>222431.71</v>
      </c>
      <c r="G188" s="49"/>
      <c r="AY188" s="45"/>
      <c r="AZ188" s="25"/>
      <c r="BA188" s="663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  <c r="QR188" s="25"/>
      <c r="QS188" s="25"/>
      <c r="QT188" s="25"/>
      <c r="QU188" s="25"/>
      <c r="QV188" s="25"/>
      <c r="QW188" s="25"/>
      <c r="QX188" s="25"/>
      <c r="QY188" s="25"/>
      <c r="QZ188" s="25"/>
      <c r="RA188" s="25"/>
      <c r="RB188" s="25"/>
      <c r="RC188" s="25"/>
      <c r="RD188" s="25"/>
      <c r="RE188" s="25"/>
      <c r="RF188" s="25"/>
      <c r="RG188" s="25"/>
      <c r="RH188" s="25"/>
      <c r="RI188" s="25"/>
      <c r="RJ188" s="25"/>
      <c r="RK188" s="25"/>
      <c r="RL188" s="25"/>
      <c r="RM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E188" s="25"/>
      <c r="AAF188" s="25"/>
      <c r="AAG188" s="25"/>
      <c r="AAH188" s="25"/>
      <c r="AAI188" s="25"/>
      <c r="AAJ188" s="25"/>
      <c r="AAK188" s="25"/>
      <c r="AAL188" s="25"/>
      <c r="AAM188" s="25"/>
      <c r="AAN188" s="25"/>
      <c r="AAO188" s="25"/>
      <c r="AAP188" s="25"/>
      <c r="AAQ188" s="25"/>
      <c r="AAR188" s="25"/>
      <c r="AAS188" s="25"/>
      <c r="AAT188" s="25"/>
      <c r="AAU188" s="25"/>
      <c r="AAV188" s="25"/>
      <c r="AAW188" s="25"/>
      <c r="AAX188" s="25"/>
      <c r="AAY188" s="25"/>
      <c r="AAZ188" s="25"/>
      <c r="ABA188" s="25"/>
      <c r="ABB188" s="25"/>
      <c r="ABC188" s="25"/>
      <c r="ABD188" s="25"/>
      <c r="ABE188" s="25"/>
      <c r="ABF188" s="25"/>
      <c r="ABG188" s="25"/>
      <c r="ABH188" s="25"/>
      <c r="ABI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49"/>
    </row>
    <row r="189" spans="1:813" s="15" customFormat="1" ht="12.75" customHeight="1" x14ac:dyDescent="0.2">
      <c r="A189" s="75">
        <v>8.1999999999999993</v>
      </c>
      <c r="B189" s="103" t="s">
        <v>180</v>
      </c>
      <c r="C189" s="104">
        <v>2203.06</v>
      </c>
      <c r="D189" s="105" t="s">
        <v>181</v>
      </c>
      <c r="E189" s="339">
        <v>33.04</v>
      </c>
      <c r="F189" s="91">
        <f t="shared" si="3"/>
        <v>72789.100000000006</v>
      </c>
      <c r="G189" s="49"/>
      <c r="AY189" s="45"/>
      <c r="AZ189" s="25"/>
      <c r="BA189" s="663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  <c r="QR189" s="25"/>
      <c r="QS189" s="25"/>
      <c r="QT189" s="25"/>
      <c r="QU189" s="25"/>
      <c r="QV189" s="25"/>
      <c r="QW189" s="25"/>
      <c r="QX189" s="25"/>
      <c r="QY189" s="25"/>
      <c r="QZ189" s="25"/>
      <c r="RA189" s="25"/>
      <c r="RB189" s="25"/>
      <c r="RC189" s="25"/>
      <c r="RD189" s="25"/>
      <c r="RE189" s="25"/>
      <c r="RF189" s="25"/>
      <c r="RG189" s="25"/>
      <c r="RH189" s="25"/>
      <c r="RI189" s="25"/>
      <c r="RJ189" s="25"/>
      <c r="RK189" s="25"/>
      <c r="RL189" s="25"/>
      <c r="RM189" s="25"/>
      <c r="RN189" s="25"/>
      <c r="RO189" s="25"/>
      <c r="RP189" s="25"/>
      <c r="RQ189" s="25"/>
      <c r="RR189" s="25"/>
      <c r="RS189" s="25"/>
      <c r="RT189" s="25"/>
      <c r="RU189" s="25"/>
      <c r="RV189" s="25"/>
      <c r="RW189" s="25"/>
      <c r="RX189" s="25"/>
      <c r="RY189" s="25"/>
      <c r="RZ189" s="25"/>
      <c r="SA189" s="25"/>
      <c r="SB189" s="25"/>
      <c r="SC189" s="25"/>
      <c r="SD189" s="25"/>
      <c r="SE189" s="25"/>
      <c r="SF189" s="25"/>
      <c r="SG189" s="25"/>
      <c r="SH189" s="25"/>
      <c r="SI189" s="25"/>
      <c r="SJ189" s="25"/>
      <c r="SK189" s="25"/>
      <c r="SL189" s="25"/>
      <c r="SM189" s="25"/>
      <c r="SN189" s="25"/>
      <c r="SO189" s="25"/>
      <c r="SP189" s="25"/>
      <c r="SQ189" s="25"/>
      <c r="SR189" s="25"/>
      <c r="SS189" s="25"/>
      <c r="ST189" s="25"/>
      <c r="SU189" s="25"/>
      <c r="SV189" s="25"/>
      <c r="SW189" s="25"/>
      <c r="SX189" s="25"/>
      <c r="SY189" s="25"/>
      <c r="SZ189" s="25"/>
      <c r="TA189" s="25"/>
      <c r="TB189" s="25"/>
      <c r="TC189" s="25"/>
      <c r="TD189" s="25"/>
      <c r="TE189" s="25"/>
      <c r="TF189" s="25"/>
      <c r="TG189" s="25"/>
      <c r="TH189" s="25"/>
      <c r="TI189" s="25"/>
      <c r="TJ189" s="25"/>
      <c r="TK189" s="25"/>
      <c r="TL189" s="25"/>
      <c r="TM189" s="25"/>
      <c r="TN189" s="25"/>
      <c r="TO189" s="25"/>
      <c r="TP189" s="25"/>
      <c r="TQ189" s="25"/>
      <c r="TR189" s="25"/>
      <c r="TS189" s="25"/>
      <c r="TT189" s="25"/>
      <c r="TU189" s="25"/>
      <c r="TV189" s="25"/>
      <c r="TW189" s="25"/>
      <c r="TX189" s="25"/>
      <c r="TY189" s="25"/>
      <c r="TZ189" s="25"/>
      <c r="UA189" s="25"/>
      <c r="UB189" s="25"/>
      <c r="UC189" s="25"/>
      <c r="UD189" s="25"/>
      <c r="UE189" s="25"/>
      <c r="UF189" s="25"/>
      <c r="UG189" s="25"/>
      <c r="UH189" s="25"/>
      <c r="UI189" s="25"/>
      <c r="UJ189" s="25"/>
      <c r="UK189" s="25"/>
      <c r="UL189" s="25"/>
      <c r="UM189" s="25"/>
      <c r="UN189" s="25"/>
      <c r="UO189" s="25"/>
      <c r="UP189" s="25"/>
      <c r="UQ189" s="25"/>
      <c r="UR189" s="25"/>
      <c r="US189" s="25"/>
      <c r="UT189" s="25"/>
      <c r="UU189" s="25"/>
      <c r="UV189" s="25"/>
      <c r="UW189" s="25"/>
      <c r="UX189" s="25"/>
      <c r="UY189" s="25"/>
      <c r="UZ189" s="25"/>
      <c r="VA189" s="25"/>
      <c r="VB189" s="25"/>
      <c r="VC189" s="25"/>
      <c r="VD189" s="25"/>
      <c r="VE189" s="25"/>
      <c r="VF189" s="25"/>
      <c r="VG189" s="25"/>
      <c r="VH189" s="25"/>
      <c r="VI189" s="25"/>
      <c r="VJ189" s="25"/>
      <c r="VK189" s="25"/>
      <c r="VL189" s="25"/>
      <c r="VM189" s="25"/>
      <c r="VN189" s="25"/>
      <c r="VO189" s="25"/>
      <c r="VP189" s="25"/>
      <c r="VQ189" s="25"/>
      <c r="VR189" s="25"/>
      <c r="VS189" s="25"/>
      <c r="VT189" s="25"/>
      <c r="VU189" s="25"/>
      <c r="VV189" s="25"/>
      <c r="VW189" s="25"/>
      <c r="VX189" s="25"/>
      <c r="VY189" s="25"/>
      <c r="VZ189" s="25"/>
      <c r="WA189" s="25"/>
      <c r="WB189" s="25"/>
      <c r="WC189" s="25"/>
      <c r="WD189" s="25"/>
      <c r="WE189" s="25"/>
      <c r="WF189" s="25"/>
      <c r="WG189" s="25"/>
      <c r="WH189" s="25"/>
      <c r="WI189" s="25"/>
      <c r="WJ189" s="25"/>
      <c r="WK189" s="25"/>
      <c r="WL189" s="25"/>
      <c r="WM189" s="25"/>
      <c r="WN189" s="25"/>
      <c r="WO189" s="25"/>
      <c r="WP189" s="25"/>
      <c r="WQ189" s="25"/>
      <c r="WR189" s="25"/>
      <c r="WS189" s="25"/>
      <c r="WT189" s="25"/>
      <c r="WU189" s="25"/>
      <c r="WV189" s="25"/>
      <c r="WW189" s="25"/>
      <c r="WX189" s="25"/>
      <c r="WY189" s="25"/>
      <c r="WZ189" s="25"/>
      <c r="XA189" s="25"/>
      <c r="XB189" s="25"/>
      <c r="XC189" s="25"/>
      <c r="XD189" s="25"/>
      <c r="XE189" s="25"/>
      <c r="XF189" s="25"/>
      <c r="XG189" s="25"/>
      <c r="XH189" s="25"/>
      <c r="XI189" s="25"/>
      <c r="XJ189" s="25"/>
      <c r="XK189" s="25"/>
      <c r="XL189" s="25"/>
      <c r="XM189" s="25"/>
      <c r="XN189" s="25"/>
      <c r="XO189" s="25"/>
      <c r="XP189" s="25"/>
      <c r="XQ189" s="25"/>
      <c r="XR189" s="25"/>
      <c r="XS189" s="25"/>
      <c r="XT189" s="25"/>
      <c r="XU189" s="25"/>
      <c r="XV189" s="25"/>
      <c r="XW189" s="25"/>
      <c r="XX189" s="25"/>
      <c r="XY189" s="25"/>
      <c r="XZ189" s="25"/>
      <c r="YA189" s="25"/>
      <c r="YB189" s="25"/>
      <c r="YC189" s="25"/>
      <c r="YD189" s="25"/>
      <c r="YE189" s="25"/>
      <c r="YF189" s="25"/>
      <c r="YG189" s="25"/>
      <c r="YH189" s="25"/>
      <c r="YI189" s="25"/>
      <c r="YJ189" s="25"/>
      <c r="YK189" s="25"/>
      <c r="YL189" s="25"/>
      <c r="YM189" s="25"/>
      <c r="YN189" s="25"/>
      <c r="YO189" s="25"/>
      <c r="YP189" s="25"/>
      <c r="YQ189" s="25"/>
      <c r="YR189" s="25"/>
      <c r="YS189" s="25"/>
      <c r="YT189" s="25"/>
      <c r="YU189" s="25"/>
      <c r="YV189" s="25"/>
      <c r="YW189" s="25"/>
      <c r="YX189" s="25"/>
      <c r="YY189" s="25"/>
      <c r="YZ189" s="25"/>
      <c r="ZA189" s="25"/>
      <c r="ZB189" s="25"/>
      <c r="ZC189" s="25"/>
      <c r="ZD189" s="25"/>
      <c r="ZE189" s="25"/>
      <c r="ZF189" s="25"/>
      <c r="ZG189" s="25"/>
      <c r="ZH189" s="25"/>
      <c r="ZI189" s="25"/>
      <c r="ZJ189" s="25"/>
      <c r="ZK189" s="25"/>
      <c r="ZL189" s="25"/>
      <c r="ZM189" s="25"/>
      <c r="ZN189" s="25"/>
      <c r="ZO189" s="25"/>
      <c r="ZP189" s="25"/>
      <c r="ZQ189" s="25"/>
      <c r="ZR189" s="25"/>
      <c r="ZS189" s="25"/>
      <c r="ZT189" s="25"/>
      <c r="ZU189" s="25"/>
      <c r="ZV189" s="25"/>
      <c r="ZW189" s="25"/>
      <c r="ZX189" s="25"/>
      <c r="ZY189" s="25"/>
      <c r="ZZ189" s="25"/>
      <c r="AAA189" s="25"/>
      <c r="AAB189" s="25"/>
      <c r="AAC189" s="25"/>
      <c r="AAD189" s="25"/>
      <c r="AAE189" s="25"/>
      <c r="AAF189" s="25"/>
      <c r="AAG189" s="25"/>
      <c r="AAH189" s="25"/>
      <c r="AAI189" s="25"/>
      <c r="AAJ189" s="25"/>
      <c r="AAK189" s="25"/>
      <c r="AAL189" s="25"/>
      <c r="AAM189" s="25"/>
      <c r="AAN189" s="25"/>
      <c r="AAO189" s="25"/>
      <c r="AAP189" s="25"/>
      <c r="AAQ189" s="25"/>
      <c r="AAR189" s="25"/>
      <c r="AAS189" s="25"/>
      <c r="AAT189" s="25"/>
      <c r="AAU189" s="25"/>
      <c r="AAV189" s="25"/>
      <c r="AAW189" s="25"/>
      <c r="AAX189" s="25"/>
      <c r="AAY189" s="25"/>
      <c r="AAZ189" s="25"/>
      <c r="ABA189" s="25"/>
      <c r="ABB189" s="25"/>
      <c r="ABC189" s="25"/>
      <c r="ABD189" s="25"/>
      <c r="ABE189" s="25"/>
      <c r="ABF189" s="25"/>
      <c r="ABG189" s="25"/>
      <c r="ABH189" s="25"/>
      <c r="ABI189" s="25"/>
      <c r="ABJ189" s="25"/>
      <c r="ABK189" s="25"/>
      <c r="ABL189" s="25"/>
      <c r="ABM189" s="25"/>
      <c r="ABN189" s="25"/>
      <c r="ABO189" s="25"/>
      <c r="ABP189" s="25"/>
      <c r="ABQ189" s="25"/>
      <c r="ABR189" s="25"/>
      <c r="ABS189" s="25"/>
      <c r="ABT189" s="25"/>
      <c r="ABU189" s="25"/>
      <c r="ABV189" s="25"/>
      <c r="ABW189" s="25"/>
      <c r="ABX189" s="25"/>
      <c r="ABY189" s="25"/>
      <c r="ABZ189" s="25"/>
      <c r="ACA189" s="25"/>
      <c r="ACB189" s="25"/>
      <c r="ACC189" s="25"/>
      <c r="ACD189" s="25"/>
      <c r="ACE189" s="25"/>
      <c r="ACF189" s="25"/>
      <c r="ACG189" s="25"/>
      <c r="ACH189" s="25"/>
      <c r="ACI189" s="25"/>
      <c r="ACJ189" s="25"/>
      <c r="ACK189" s="25"/>
      <c r="ACL189" s="25"/>
      <c r="ACM189" s="25"/>
      <c r="ACN189" s="25"/>
      <c r="ACO189" s="25"/>
      <c r="ACP189" s="25"/>
      <c r="ACQ189" s="25"/>
      <c r="ACR189" s="25"/>
      <c r="ACS189" s="25"/>
      <c r="ACT189" s="25"/>
      <c r="ACU189" s="25"/>
      <c r="ACV189" s="25"/>
      <c r="ACW189" s="25"/>
      <c r="ACX189" s="25"/>
      <c r="ACY189" s="25"/>
      <c r="ACZ189" s="25"/>
      <c r="ADA189" s="25"/>
      <c r="ADB189" s="25"/>
      <c r="ADC189" s="25"/>
      <c r="ADD189" s="25"/>
      <c r="ADE189" s="25"/>
      <c r="ADF189" s="25"/>
      <c r="ADG189" s="25"/>
      <c r="ADH189" s="25"/>
      <c r="ADI189" s="25"/>
      <c r="ADJ189" s="25"/>
      <c r="ADK189" s="25"/>
      <c r="ADL189" s="25"/>
      <c r="ADM189" s="25"/>
      <c r="ADN189" s="25"/>
      <c r="ADO189" s="25"/>
      <c r="ADP189" s="25"/>
      <c r="ADQ189" s="25"/>
      <c r="ADR189" s="25"/>
      <c r="ADS189" s="25"/>
      <c r="ADT189" s="25"/>
      <c r="ADU189" s="25"/>
      <c r="ADV189" s="25"/>
      <c r="ADW189" s="25"/>
      <c r="ADX189" s="25"/>
      <c r="ADY189" s="25"/>
      <c r="ADZ189" s="25"/>
      <c r="AEA189" s="25"/>
      <c r="AEB189" s="25"/>
      <c r="AEC189" s="25"/>
      <c r="AED189" s="25"/>
      <c r="AEE189" s="25"/>
      <c r="AEF189" s="25"/>
      <c r="AEG189" s="49"/>
    </row>
    <row r="190" spans="1:813" s="15" customFormat="1" ht="12.75" customHeight="1" x14ac:dyDescent="0.2">
      <c r="A190" s="75">
        <v>8.3000000000000007</v>
      </c>
      <c r="B190" s="103" t="s">
        <v>182</v>
      </c>
      <c r="C190" s="104">
        <v>2423.37</v>
      </c>
      <c r="D190" s="105" t="s">
        <v>181</v>
      </c>
      <c r="E190" s="339">
        <v>664.76</v>
      </c>
      <c r="F190" s="91">
        <f t="shared" si="3"/>
        <v>1610959.44</v>
      </c>
      <c r="G190" s="49"/>
      <c r="AY190" s="45"/>
      <c r="AZ190" s="25"/>
      <c r="BA190" s="663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  <c r="QR190" s="25"/>
      <c r="QS190" s="25"/>
      <c r="QT190" s="25"/>
      <c r="QU190" s="25"/>
      <c r="QV190" s="25"/>
      <c r="QW190" s="25"/>
      <c r="QX190" s="25"/>
      <c r="QY190" s="25"/>
      <c r="QZ190" s="25"/>
      <c r="RA190" s="25"/>
      <c r="RB190" s="25"/>
      <c r="RC190" s="25"/>
      <c r="RD190" s="25"/>
      <c r="RE190" s="25"/>
      <c r="RF190" s="25"/>
      <c r="RG190" s="25"/>
      <c r="RH190" s="25"/>
      <c r="RI190" s="25"/>
      <c r="RJ190" s="25"/>
      <c r="RK190" s="25"/>
      <c r="RL190" s="25"/>
      <c r="RM190" s="25"/>
      <c r="RN190" s="25"/>
      <c r="RO190" s="25"/>
      <c r="RP190" s="25"/>
      <c r="RQ190" s="25"/>
      <c r="RR190" s="25"/>
      <c r="RS190" s="25"/>
      <c r="RT190" s="25"/>
      <c r="RU190" s="25"/>
      <c r="RV190" s="25"/>
      <c r="RW190" s="25"/>
      <c r="RX190" s="25"/>
      <c r="RY190" s="25"/>
      <c r="RZ190" s="25"/>
      <c r="SA190" s="25"/>
      <c r="SB190" s="25"/>
      <c r="SC190" s="25"/>
      <c r="SD190" s="25"/>
      <c r="SE190" s="25"/>
      <c r="SF190" s="25"/>
      <c r="SG190" s="25"/>
      <c r="SH190" s="25"/>
      <c r="SI190" s="25"/>
      <c r="SJ190" s="25"/>
      <c r="SK190" s="25"/>
      <c r="SL190" s="25"/>
      <c r="SM190" s="25"/>
      <c r="SN190" s="25"/>
      <c r="SO190" s="25"/>
      <c r="SP190" s="25"/>
      <c r="SQ190" s="25"/>
      <c r="SR190" s="25"/>
      <c r="SS190" s="25"/>
      <c r="ST190" s="25"/>
      <c r="SU190" s="25"/>
      <c r="SV190" s="25"/>
      <c r="SW190" s="25"/>
      <c r="SX190" s="25"/>
      <c r="SY190" s="25"/>
      <c r="SZ190" s="25"/>
      <c r="TA190" s="25"/>
      <c r="TB190" s="25"/>
      <c r="TC190" s="25"/>
      <c r="TD190" s="25"/>
      <c r="TE190" s="25"/>
      <c r="TF190" s="25"/>
      <c r="TG190" s="25"/>
      <c r="TH190" s="25"/>
      <c r="TI190" s="25"/>
      <c r="TJ190" s="25"/>
      <c r="TK190" s="25"/>
      <c r="TL190" s="25"/>
      <c r="TM190" s="25"/>
      <c r="TN190" s="25"/>
      <c r="TO190" s="25"/>
      <c r="TP190" s="25"/>
      <c r="TQ190" s="25"/>
      <c r="TR190" s="25"/>
      <c r="TS190" s="25"/>
      <c r="TT190" s="25"/>
      <c r="TU190" s="25"/>
      <c r="TV190" s="25"/>
      <c r="TW190" s="25"/>
      <c r="TX190" s="25"/>
      <c r="TY190" s="25"/>
      <c r="TZ190" s="25"/>
      <c r="UA190" s="25"/>
      <c r="UB190" s="25"/>
      <c r="UC190" s="25"/>
      <c r="UD190" s="25"/>
      <c r="UE190" s="25"/>
      <c r="UF190" s="25"/>
      <c r="UG190" s="25"/>
      <c r="UH190" s="25"/>
      <c r="UI190" s="25"/>
      <c r="UJ190" s="25"/>
      <c r="UK190" s="25"/>
      <c r="UL190" s="25"/>
      <c r="UM190" s="25"/>
      <c r="UN190" s="25"/>
      <c r="UO190" s="25"/>
      <c r="UP190" s="25"/>
      <c r="UQ190" s="25"/>
      <c r="UR190" s="25"/>
      <c r="US190" s="25"/>
      <c r="UT190" s="25"/>
      <c r="UU190" s="25"/>
      <c r="UV190" s="25"/>
      <c r="UW190" s="25"/>
      <c r="UX190" s="25"/>
      <c r="UY190" s="25"/>
      <c r="UZ190" s="25"/>
      <c r="VA190" s="25"/>
      <c r="VB190" s="25"/>
      <c r="VC190" s="25"/>
      <c r="VD190" s="25"/>
      <c r="VE190" s="25"/>
      <c r="VF190" s="25"/>
      <c r="VG190" s="25"/>
      <c r="VH190" s="25"/>
      <c r="VI190" s="25"/>
      <c r="VJ190" s="25"/>
      <c r="VK190" s="25"/>
      <c r="VL190" s="25"/>
      <c r="VM190" s="25"/>
      <c r="VN190" s="25"/>
      <c r="VO190" s="25"/>
      <c r="VP190" s="25"/>
      <c r="VQ190" s="25"/>
      <c r="VR190" s="25"/>
      <c r="VS190" s="25"/>
      <c r="VT190" s="25"/>
      <c r="VU190" s="25"/>
      <c r="VV190" s="25"/>
      <c r="VW190" s="25"/>
      <c r="VX190" s="25"/>
      <c r="VY190" s="25"/>
      <c r="VZ190" s="25"/>
      <c r="WA190" s="25"/>
      <c r="WB190" s="25"/>
      <c r="WC190" s="25"/>
      <c r="WD190" s="25"/>
      <c r="WE190" s="25"/>
      <c r="WF190" s="25"/>
      <c r="WG190" s="25"/>
      <c r="WH190" s="25"/>
      <c r="WI190" s="25"/>
      <c r="WJ190" s="25"/>
      <c r="WK190" s="25"/>
      <c r="WL190" s="25"/>
      <c r="WM190" s="25"/>
      <c r="WN190" s="25"/>
      <c r="WO190" s="25"/>
      <c r="WP190" s="25"/>
      <c r="WQ190" s="25"/>
      <c r="WR190" s="25"/>
      <c r="WS190" s="25"/>
      <c r="WT190" s="25"/>
      <c r="WU190" s="25"/>
      <c r="WV190" s="25"/>
      <c r="WW190" s="25"/>
      <c r="WX190" s="25"/>
      <c r="WY190" s="25"/>
      <c r="WZ190" s="25"/>
      <c r="XA190" s="25"/>
      <c r="XB190" s="25"/>
      <c r="XC190" s="25"/>
      <c r="XD190" s="25"/>
      <c r="XE190" s="25"/>
      <c r="XF190" s="25"/>
      <c r="XG190" s="25"/>
      <c r="XH190" s="25"/>
      <c r="XI190" s="25"/>
      <c r="XJ190" s="25"/>
      <c r="XK190" s="25"/>
      <c r="XL190" s="25"/>
      <c r="XM190" s="25"/>
      <c r="XN190" s="25"/>
      <c r="XO190" s="25"/>
      <c r="XP190" s="25"/>
      <c r="XQ190" s="25"/>
      <c r="XR190" s="25"/>
      <c r="XS190" s="25"/>
      <c r="XT190" s="25"/>
      <c r="XU190" s="25"/>
      <c r="XV190" s="25"/>
      <c r="XW190" s="25"/>
      <c r="XX190" s="25"/>
      <c r="XY190" s="25"/>
      <c r="XZ190" s="25"/>
      <c r="YA190" s="25"/>
      <c r="YB190" s="25"/>
      <c r="YC190" s="25"/>
      <c r="YD190" s="25"/>
      <c r="YE190" s="25"/>
      <c r="YF190" s="25"/>
      <c r="YG190" s="25"/>
      <c r="YH190" s="25"/>
      <c r="YI190" s="25"/>
      <c r="YJ190" s="25"/>
      <c r="YK190" s="25"/>
      <c r="YL190" s="25"/>
      <c r="YM190" s="25"/>
      <c r="YN190" s="25"/>
      <c r="YO190" s="25"/>
      <c r="YP190" s="25"/>
      <c r="YQ190" s="25"/>
      <c r="YR190" s="25"/>
      <c r="YS190" s="25"/>
      <c r="YT190" s="25"/>
      <c r="YU190" s="25"/>
      <c r="YV190" s="25"/>
      <c r="YW190" s="25"/>
      <c r="YX190" s="25"/>
      <c r="YY190" s="25"/>
      <c r="YZ190" s="25"/>
      <c r="ZA190" s="25"/>
      <c r="ZB190" s="25"/>
      <c r="ZC190" s="25"/>
      <c r="ZD190" s="25"/>
      <c r="ZE190" s="25"/>
      <c r="ZF190" s="25"/>
      <c r="ZG190" s="25"/>
      <c r="ZH190" s="25"/>
      <c r="ZI190" s="25"/>
      <c r="ZJ190" s="25"/>
      <c r="ZK190" s="25"/>
      <c r="ZL190" s="25"/>
      <c r="ZM190" s="25"/>
      <c r="ZN190" s="25"/>
      <c r="ZO190" s="25"/>
      <c r="ZP190" s="25"/>
      <c r="ZQ190" s="25"/>
      <c r="ZR190" s="25"/>
      <c r="ZS190" s="25"/>
      <c r="ZT190" s="25"/>
      <c r="ZU190" s="25"/>
      <c r="ZV190" s="25"/>
      <c r="ZW190" s="25"/>
      <c r="ZX190" s="25"/>
      <c r="ZY190" s="25"/>
      <c r="ZZ190" s="25"/>
      <c r="AAA190" s="25"/>
      <c r="AAB190" s="25"/>
      <c r="AAC190" s="25"/>
      <c r="AAD190" s="25"/>
      <c r="AAE190" s="25"/>
      <c r="AAF190" s="25"/>
      <c r="AAG190" s="25"/>
      <c r="AAH190" s="25"/>
      <c r="AAI190" s="25"/>
      <c r="AAJ190" s="25"/>
      <c r="AAK190" s="25"/>
      <c r="AAL190" s="25"/>
      <c r="AAM190" s="25"/>
      <c r="AAN190" s="25"/>
      <c r="AAO190" s="25"/>
      <c r="AAP190" s="25"/>
      <c r="AAQ190" s="25"/>
      <c r="AAR190" s="25"/>
      <c r="AAS190" s="25"/>
      <c r="AAT190" s="25"/>
      <c r="AAU190" s="25"/>
      <c r="AAV190" s="25"/>
      <c r="AAW190" s="25"/>
      <c r="AAX190" s="25"/>
      <c r="AAY190" s="25"/>
      <c r="AAZ190" s="25"/>
      <c r="ABA190" s="25"/>
      <c r="ABB190" s="25"/>
      <c r="ABC190" s="25"/>
      <c r="ABD190" s="25"/>
      <c r="ABE190" s="25"/>
      <c r="ABF190" s="25"/>
      <c r="ABG190" s="25"/>
      <c r="ABH190" s="25"/>
      <c r="ABI190" s="25"/>
      <c r="ABJ190" s="25"/>
      <c r="ABK190" s="25"/>
      <c r="ABL190" s="25"/>
      <c r="ABM190" s="25"/>
      <c r="ABN190" s="25"/>
      <c r="ABO190" s="25"/>
      <c r="ABP190" s="25"/>
      <c r="ABQ190" s="25"/>
      <c r="ABR190" s="25"/>
      <c r="ABS190" s="25"/>
      <c r="ABT190" s="25"/>
      <c r="ABU190" s="25"/>
      <c r="ABV190" s="25"/>
      <c r="ABW190" s="25"/>
      <c r="ABX190" s="25"/>
      <c r="ABY190" s="25"/>
      <c r="ABZ190" s="25"/>
      <c r="ACA190" s="25"/>
      <c r="ACB190" s="25"/>
      <c r="ACC190" s="25"/>
      <c r="ACD190" s="25"/>
      <c r="ACE190" s="25"/>
      <c r="ACF190" s="25"/>
      <c r="ACG190" s="25"/>
      <c r="ACH190" s="25"/>
      <c r="ACI190" s="25"/>
      <c r="ACJ190" s="25"/>
      <c r="ACK190" s="25"/>
      <c r="ACL190" s="25"/>
      <c r="ACM190" s="25"/>
      <c r="ACN190" s="25"/>
      <c r="ACO190" s="25"/>
      <c r="ACP190" s="25"/>
      <c r="ACQ190" s="25"/>
      <c r="ACR190" s="25"/>
      <c r="ACS190" s="25"/>
      <c r="ACT190" s="25"/>
      <c r="ACU190" s="25"/>
      <c r="ACV190" s="25"/>
      <c r="ACW190" s="25"/>
      <c r="ACX190" s="25"/>
      <c r="ACY190" s="25"/>
      <c r="ACZ190" s="25"/>
      <c r="ADA190" s="25"/>
      <c r="ADB190" s="25"/>
      <c r="ADC190" s="25"/>
      <c r="ADD190" s="25"/>
      <c r="ADE190" s="25"/>
      <c r="ADF190" s="25"/>
      <c r="ADG190" s="25"/>
      <c r="ADH190" s="25"/>
      <c r="ADI190" s="25"/>
      <c r="ADJ190" s="25"/>
      <c r="ADK190" s="25"/>
      <c r="ADL190" s="25"/>
      <c r="ADM190" s="25"/>
      <c r="ADN190" s="25"/>
      <c r="ADO190" s="25"/>
      <c r="ADP190" s="25"/>
      <c r="ADQ190" s="25"/>
      <c r="ADR190" s="25"/>
      <c r="ADS190" s="25"/>
      <c r="ADT190" s="25"/>
      <c r="ADU190" s="25"/>
      <c r="ADV190" s="25"/>
      <c r="ADW190" s="25"/>
      <c r="ADX190" s="25"/>
      <c r="ADY190" s="25"/>
      <c r="ADZ190" s="25"/>
      <c r="AEA190" s="25"/>
      <c r="AEB190" s="25"/>
      <c r="AEC190" s="25"/>
      <c r="AED190" s="25"/>
      <c r="AEE190" s="25"/>
      <c r="AEF190" s="25"/>
      <c r="AEG190" s="49"/>
    </row>
    <row r="191" spans="1:813" s="15" customFormat="1" ht="12.75" customHeight="1" x14ac:dyDescent="0.2">
      <c r="A191" s="75">
        <v>8.4</v>
      </c>
      <c r="B191" s="103" t="s">
        <v>183</v>
      </c>
      <c r="C191" s="104">
        <v>143.19999999999999</v>
      </c>
      <c r="D191" s="105" t="s">
        <v>184</v>
      </c>
      <c r="E191" s="339">
        <v>185.17</v>
      </c>
      <c r="F191" s="91">
        <f t="shared" si="3"/>
        <v>26516.34</v>
      </c>
      <c r="G191" s="49"/>
      <c r="AY191" s="45"/>
      <c r="AZ191" s="25"/>
      <c r="BA191" s="663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  <c r="QR191" s="25"/>
      <c r="QS191" s="25"/>
      <c r="QT191" s="25"/>
      <c r="QU191" s="25"/>
      <c r="QV191" s="25"/>
      <c r="QW191" s="25"/>
      <c r="QX191" s="25"/>
      <c r="QY191" s="25"/>
      <c r="QZ191" s="25"/>
      <c r="RA191" s="25"/>
      <c r="RB191" s="25"/>
      <c r="RC191" s="25"/>
      <c r="RD191" s="25"/>
      <c r="RE191" s="25"/>
      <c r="RF191" s="25"/>
      <c r="RG191" s="25"/>
      <c r="RH191" s="25"/>
      <c r="RI191" s="25"/>
      <c r="RJ191" s="25"/>
      <c r="RK191" s="25"/>
      <c r="RL191" s="25"/>
      <c r="RM191" s="25"/>
      <c r="RN191" s="25"/>
      <c r="RO191" s="25"/>
      <c r="RP191" s="25"/>
      <c r="RQ191" s="25"/>
      <c r="RR191" s="25"/>
      <c r="RS191" s="25"/>
      <c r="RT191" s="25"/>
      <c r="RU191" s="25"/>
      <c r="RV191" s="25"/>
      <c r="RW191" s="25"/>
      <c r="RX191" s="25"/>
      <c r="RY191" s="25"/>
      <c r="RZ191" s="25"/>
      <c r="SA191" s="25"/>
      <c r="SB191" s="25"/>
      <c r="SC191" s="25"/>
      <c r="SD191" s="25"/>
      <c r="SE191" s="25"/>
      <c r="SF191" s="25"/>
      <c r="SG191" s="25"/>
      <c r="SH191" s="25"/>
      <c r="SI191" s="25"/>
      <c r="SJ191" s="25"/>
      <c r="SK191" s="25"/>
      <c r="SL191" s="25"/>
      <c r="SM191" s="25"/>
      <c r="SN191" s="25"/>
      <c r="SO191" s="25"/>
      <c r="SP191" s="25"/>
      <c r="SQ191" s="25"/>
      <c r="SR191" s="25"/>
      <c r="SS191" s="25"/>
      <c r="ST191" s="25"/>
      <c r="SU191" s="25"/>
      <c r="SV191" s="25"/>
      <c r="SW191" s="25"/>
      <c r="SX191" s="25"/>
      <c r="SY191" s="25"/>
      <c r="SZ191" s="25"/>
      <c r="TA191" s="25"/>
      <c r="TB191" s="25"/>
      <c r="TC191" s="25"/>
      <c r="TD191" s="25"/>
      <c r="TE191" s="25"/>
      <c r="TF191" s="25"/>
      <c r="TG191" s="25"/>
      <c r="TH191" s="25"/>
      <c r="TI191" s="25"/>
      <c r="TJ191" s="25"/>
      <c r="TK191" s="25"/>
      <c r="TL191" s="25"/>
      <c r="TM191" s="25"/>
      <c r="TN191" s="25"/>
      <c r="TO191" s="25"/>
      <c r="TP191" s="25"/>
      <c r="TQ191" s="25"/>
      <c r="TR191" s="25"/>
      <c r="TS191" s="25"/>
      <c r="TT191" s="25"/>
      <c r="TU191" s="25"/>
      <c r="TV191" s="25"/>
      <c r="TW191" s="25"/>
      <c r="TX191" s="25"/>
      <c r="TY191" s="25"/>
      <c r="TZ191" s="25"/>
      <c r="UA191" s="25"/>
      <c r="UB191" s="25"/>
      <c r="UC191" s="25"/>
      <c r="UD191" s="25"/>
      <c r="UE191" s="25"/>
      <c r="UF191" s="25"/>
      <c r="UG191" s="25"/>
      <c r="UH191" s="25"/>
      <c r="UI191" s="25"/>
      <c r="UJ191" s="25"/>
      <c r="UK191" s="25"/>
      <c r="UL191" s="25"/>
      <c r="UM191" s="25"/>
      <c r="UN191" s="25"/>
      <c r="UO191" s="25"/>
      <c r="UP191" s="25"/>
      <c r="UQ191" s="25"/>
      <c r="UR191" s="25"/>
      <c r="US191" s="25"/>
      <c r="UT191" s="25"/>
      <c r="UU191" s="25"/>
      <c r="UV191" s="25"/>
      <c r="UW191" s="25"/>
      <c r="UX191" s="25"/>
      <c r="UY191" s="25"/>
      <c r="UZ191" s="25"/>
      <c r="VA191" s="25"/>
      <c r="VB191" s="25"/>
      <c r="VC191" s="25"/>
      <c r="VD191" s="25"/>
      <c r="VE191" s="25"/>
      <c r="VF191" s="25"/>
      <c r="VG191" s="25"/>
      <c r="VH191" s="25"/>
      <c r="VI191" s="25"/>
      <c r="VJ191" s="25"/>
      <c r="VK191" s="25"/>
      <c r="VL191" s="25"/>
      <c r="VM191" s="25"/>
      <c r="VN191" s="25"/>
      <c r="VO191" s="25"/>
      <c r="VP191" s="25"/>
      <c r="VQ191" s="25"/>
      <c r="VR191" s="25"/>
      <c r="VS191" s="25"/>
      <c r="VT191" s="25"/>
      <c r="VU191" s="25"/>
      <c r="VV191" s="25"/>
      <c r="VW191" s="25"/>
      <c r="VX191" s="25"/>
      <c r="VY191" s="25"/>
      <c r="VZ191" s="25"/>
      <c r="WA191" s="25"/>
      <c r="WB191" s="25"/>
      <c r="WC191" s="25"/>
      <c r="WD191" s="25"/>
      <c r="WE191" s="25"/>
      <c r="WF191" s="25"/>
      <c r="WG191" s="25"/>
      <c r="WH191" s="25"/>
      <c r="WI191" s="25"/>
      <c r="WJ191" s="25"/>
      <c r="WK191" s="25"/>
      <c r="WL191" s="25"/>
      <c r="WM191" s="25"/>
      <c r="WN191" s="25"/>
      <c r="WO191" s="25"/>
      <c r="WP191" s="25"/>
      <c r="WQ191" s="25"/>
      <c r="WR191" s="25"/>
      <c r="WS191" s="25"/>
      <c r="WT191" s="25"/>
      <c r="WU191" s="25"/>
      <c r="WV191" s="25"/>
      <c r="WW191" s="25"/>
      <c r="WX191" s="25"/>
      <c r="WY191" s="25"/>
      <c r="WZ191" s="25"/>
      <c r="XA191" s="25"/>
      <c r="XB191" s="25"/>
      <c r="XC191" s="25"/>
      <c r="XD191" s="25"/>
      <c r="XE191" s="25"/>
      <c r="XF191" s="25"/>
      <c r="XG191" s="25"/>
      <c r="XH191" s="25"/>
      <c r="XI191" s="25"/>
      <c r="XJ191" s="25"/>
      <c r="XK191" s="25"/>
      <c r="XL191" s="25"/>
      <c r="XM191" s="25"/>
      <c r="XN191" s="25"/>
      <c r="XO191" s="25"/>
      <c r="XP191" s="25"/>
      <c r="XQ191" s="25"/>
      <c r="XR191" s="25"/>
      <c r="XS191" s="25"/>
      <c r="XT191" s="25"/>
      <c r="XU191" s="25"/>
      <c r="XV191" s="25"/>
      <c r="XW191" s="25"/>
      <c r="XX191" s="25"/>
      <c r="XY191" s="25"/>
      <c r="XZ191" s="25"/>
      <c r="YA191" s="25"/>
      <c r="YB191" s="25"/>
      <c r="YC191" s="25"/>
      <c r="YD191" s="25"/>
      <c r="YE191" s="25"/>
      <c r="YF191" s="25"/>
      <c r="YG191" s="25"/>
      <c r="YH191" s="25"/>
      <c r="YI191" s="25"/>
      <c r="YJ191" s="25"/>
      <c r="YK191" s="25"/>
      <c r="YL191" s="25"/>
      <c r="YM191" s="25"/>
      <c r="YN191" s="25"/>
      <c r="YO191" s="25"/>
      <c r="YP191" s="25"/>
      <c r="YQ191" s="25"/>
      <c r="YR191" s="25"/>
      <c r="YS191" s="25"/>
      <c r="YT191" s="25"/>
      <c r="YU191" s="25"/>
      <c r="YV191" s="25"/>
      <c r="YW191" s="25"/>
      <c r="YX191" s="25"/>
      <c r="YY191" s="25"/>
      <c r="YZ191" s="25"/>
      <c r="ZA191" s="25"/>
      <c r="ZB191" s="25"/>
      <c r="ZC191" s="25"/>
      <c r="ZD191" s="25"/>
      <c r="ZE191" s="25"/>
      <c r="ZF191" s="25"/>
      <c r="ZG191" s="25"/>
      <c r="ZH191" s="25"/>
      <c r="ZI191" s="25"/>
      <c r="ZJ191" s="25"/>
      <c r="ZK191" s="25"/>
      <c r="ZL191" s="25"/>
      <c r="ZM191" s="25"/>
      <c r="ZN191" s="25"/>
      <c r="ZO191" s="25"/>
      <c r="ZP191" s="25"/>
      <c r="ZQ191" s="25"/>
      <c r="ZR191" s="25"/>
      <c r="ZS191" s="25"/>
      <c r="ZT191" s="25"/>
      <c r="ZU191" s="25"/>
      <c r="ZV191" s="25"/>
      <c r="ZW191" s="25"/>
      <c r="ZX191" s="25"/>
      <c r="ZY191" s="25"/>
      <c r="ZZ191" s="25"/>
      <c r="AAA191" s="25"/>
      <c r="AAB191" s="25"/>
      <c r="AAC191" s="25"/>
      <c r="AAD191" s="25"/>
      <c r="AAE191" s="25"/>
      <c r="AAF191" s="25"/>
      <c r="AAG191" s="25"/>
      <c r="AAH191" s="25"/>
      <c r="AAI191" s="25"/>
      <c r="AAJ191" s="25"/>
      <c r="AAK191" s="25"/>
      <c r="AAL191" s="25"/>
      <c r="AAM191" s="25"/>
      <c r="AAN191" s="25"/>
      <c r="AAO191" s="25"/>
      <c r="AAP191" s="25"/>
      <c r="AAQ191" s="25"/>
      <c r="AAR191" s="25"/>
      <c r="AAS191" s="25"/>
      <c r="AAT191" s="25"/>
      <c r="AAU191" s="25"/>
      <c r="AAV191" s="25"/>
      <c r="AAW191" s="25"/>
      <c r="AAX191" s="25"/>
      <c r="AAY191" s="25"/>
      <c r="AAZ191" s="25"/>
      <c r="ABA191" s="25"/>
      <c r="ABB191" s="25"/>
      <c r="ABC191" s="25"/>
      <c r="ABD191" s="25"/>
      <c r="ABE191" s="25"/>
      <c r="ABF191" s="25"/>
      <c r="ABG191" s="25"/>
      <c r="ABH191" s="25"/>
      <c r="ABI191" s="25"/>
      <c r="ABJ191" s="25"/>
      <c r="ABK191" s="25"/>
      <c r="ABL191" s="25"/>
      <c r="ABM191" s="25"/>
      <c r="ABN191" s="25"/>
      <c r="ABO191" s="25"/>
      <c r="ABP191" s="25"/>
      <c r="ABQ191" s="25"/>
      <c r="ABR191" s="25"/>
      <c r="ABS191" s="25"/>
      <c r="ABT191" s="25"/>
      <c r="ABU191" s="25"/>
      <c r="ABV191" s="25"/>
      <c r="ABW191" s="25"/>
      <c r="ABX191" s="25"/>
      <c r="ABY191" s="25"/>
      <c r="ABZ191" s="25"/>
      <c r="ACA191" s="25"/>
      <c r="ACB191" s="25"/>
      <c r="ACC191" s="25"/>
      <c r="ACD191" s="25"/>
      <c r="ACE191" s="25"/>
      <c r="ACF191" s="25"/>
      <c r="ACG191" s="25"/>
      <c r="ACH191" s="25"/>
      <c r="ACI191" s="25"/>
      <c r="ACJ191" s="25"/>
      <c r="ACK191" s="25"/>
      <c r="ACL191" s="25"/>
      <c r="ACM191" s="25"/>
      <c r="ACN191" s="25"/>
      <c r="ACO191" s="25"/>
      <c r="ACP191" s="25"/>
      <c r="ACQ191" s="25"/>
      <c r="ACR191" s="25"/>
      <c r="ACS191" s="25"/>
      <c r="ACT191" s="25"/>
      <c r="ACU191" s="25"/>
      <c r="ACV191" s="25"/>
      <c r="ACW191" s="25"/>
      <c r="ACX191" s="25"/>
      <c r="ACY191" s="25"/>
      <c r="ACZ191" s="25"/>
      <c r="ADA191" s="25"/>
      <c r="ADB191" s="25"/>
      <c r="ADC191" s="25"/>
      <c r="ADD191" s="25"/>
      <c r="ADE191" s="25"/>
      <c r="ADF191" s="25"/>
      <c r="ADG191" s="25"/>
      <c r="ADH191" s="25"/>
      <c r="ADI191" s="25"/>
      <c r="ADJ191" s="25"/>
      <c r="ADK191" s="25"/>
      <c r="ADL191" s="25"/>
      <c r="ADM191" s="25"/>
      <c r="ADN191" s="25"/>
      <c r="ADO191" s="25"/>
      <c r="ADP191" s="25"/>
      <c r="ADQ191" s="25"/>
      <c r="ADR191" s="25"/>
      <c r="ADS191" s="25"/>
      <c r="ADT191" s="25"/>
      <c r="ADU191" s="25"/>
      <c r="ADV191" s="25"/>
      <c r="ADW191" s="25"/>
      <c r="ADX191" s="25"/>
      <c r="ADY191" s="25"/>
      <c r="ADZ191" s="25"/>
      <c r="AEA191" s="25"/>
      <c r="AEB191" s="25"/>
      <c r="AEC191" s="25"/>
      <c r="AED191" s="25"/>
      <c r="AEE191" s="25"/>
      <c r="AEF191" s="25"/>
      <c r="AEG191" s="49"/>
    </row>
    <row r="192" spans="1:813" s="15" customFormat="1" ht="12.75" customHeight="1" x14ac:dyDescent="0.2">
      <c r="A192" s="132"/>
      <c r="B192" s="298" t="s">
        <v>485</v>
      </c>
      <c r="C192" s="299"/>
      <c r="D192" s="300"/>
      <c r="E192" s="133"/>
      <c r="F192" s="301">
        <f>SUM(F123:F191)</f>
        <v>11749784.418000001</v>
      </c>
      <c r="G192" s="49"/>
      <c r="AY192" s="45"/>
      <c r="AZ192" s="25"/>
      <c r="BA192" s="663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  <c r="QR192" s="25"/>
      <c r="QS192" s="25"/>
      <c r="QT192" s="25"/>
      <c r="QU192" s="25"/>
      <c r="QV192" s="25"/>
      <c r="QW192" s="25"/>
      <c r="QX192" s="25"/>
      <c r="QY192" s="25"/>
      <c r="QZ192" s="25"/>
      <c r="RA192" s="25"/>
      <c r="RB192" s="25"/>
      <c r="RC192" s="25"/>
      <c r="RD192" s="25"/>
      <c r="RE192" s="25"/>
      <c r="RF192" s="25"/>
      <c r="RG192" s="25"/>
      <c r="RH192" s="25"/>
      <c r="RI192" s="25"/>
      <c r="RJ192" s="25"/>
      <c r="RK192" s="25"/>
      <c r="RL192" s="25"/>
      <c r="RM192" s="25"/>
      <c r="RN192" s="25"/>
      <c r="RO192" s="25"/>
      <c r="RP192" s="25"/>
      <c r="RQ192" s="25"/>
      <c r="RR192" s="25"/>
      <c r="RS192" s="25"/>
      <c r="RT192" s="25"/>
      <c r="RU192" s="25"/>
      <c r="RV192" s="25"/>
      <c r="RW192" s="25"/>
      <c r="RX192" s="25"/>
      <c r="RY192" s="25"/>
      <c r="RZ192" s="25"/>
      <c r="SA192" s="25"/>
      <c r="SB192" s="25"/>
      <c r="SC192" s="25"/>
      <c r="SD192" s="25"/>
      <c r="SE192" s="25"/>
      <c r="SF192" s="25"/>
      <c r="SG192" s="25"/>
      <c r="SH192" s="25"/>
      <c r="SI192" s="25"/>
      <c r="SJ192" s="25"/>
      <c r="SK192" s="25"/>
      <c r="SL192" s="25"/>
      <c r="SM192" s="25"/>
      <c r="SN192" s="25"/>
      <c r="SO192" s="25"/>
      <c r="SP192" s="25"/>
      <c r="SQ192" s="25"/>
      <c r="SR192" s="25"/>
      <c r="SS192" s="25"/>
      <c r="ST192" s="25"/>
      <c r="SU192" s="25"/>
      <c r="SV192" s="25"/>
      <c r="SW192" s="25"/>
      <c r="SX192" s="25"/>
      <c r="SY192" s="25"/>
      <c r="SZ192" s="25"/>
      <c r="TA192" s="25"/>
      <c r="TB192" s="25"/>
      <c r="TC192" s="25"/>
      <c r="TD192" s="25"/>
      <c r="TE192" s="25"/>
      <c r="TF192" s="25"/>
      <c r="TG192" s="25"/>
      <c r="TH192" s="25"/>
      <c r="TI192" s="25"/>
      <c r="TJ192" s="25"/>
      <c r="TK192" s="25"/>
      <c r="TL192" s="25"/>
      <c r="TM192" s="25"/>
      <c r="TN192" s="25"/>
      <c r="TO192" s="25"/>
      <c r="TP192" s="25"/>
      <c r="TQ192" s="25"/>
      <c r="TR192" s="25"/>
      <c r="TS192" s="25"/>
      <c r="TT192" s="25"/>
      <c r="TU192" s="25"/>
      <c r="TV192" s="25"/>
      <c r="TW192" s="25"/>
      <c r="TX192" s="25"/>
      <c r="TY192" s="25"/>
      <c r="TZ192" s="25"/>
      <c r="UA192" s="25"/>
      <c r="UB192" s="25"/>
      <c r="UC192" s="25"/>
      <c r="UD192" s="25"/>
      <c r="UE192" s="25"/>
      <c r="UF192" s="25"/>
      <c r="UG192" s="25"/>
      <c r="UH192" s="25"/>
      <c r="UI192" s="25"/>
      <c r="UJ192" s="25"/>
      <c r="UK192" s="25"/>
      <c r="UL192" s="25"/>
      <c r="UM192" s="25"/>
      <c r="UN192" s="25"/>
      <c r="UO192" s="25"/>
      <c r="UP192" s="25"/>
      <c r="UQ192" s="25"/>
      <c r="UR192" s="25"/>
      <c r="US192" s="25"/>
      <c r="UT192" s="25"/>
      <c r="UU192" s="25"/>
      <c r="UV192" s="25"/>
      <c r="UW192" s="25"/>
      <c r="UX192" s="25"/>
      <c r="UY192" s="25"/>
      <c r="UZ192" s="25"/>
      <c r="VA192" s="25"/>
      <c r="VB192" s="25"/>
      <c r="VC192" s="25"/>
      <c r="VD192" s="25"/>
      <c r="VE192" s="25"/>
      <c r="VF192" s="25"/>
      <c r="VG192" s="25"/>
      <c r="VH192" s="25"/>
      <c r="VI192" s="25"/>
      <c r="VJ192" s="25"/>
      <c r="VK192" s="25"/>
      <c r="VL192" s="25"/>
      <c r="VM192" s="25"/>
      <c r="VN192" s="25"/>
      <c r="VO192" s="25"/>
      <c r="VP192" s="25"/>
      <c r="VQ192" s="25"/>
      <c r="VR192" s="25"/>
      <c r="VS192" s="25"/>
      <c r="VT192" s="25"/>
      <c r="VU192" s="25"/>
      <c r="VV192" s="25"/>
      <c r="VW192" s="25"/>
      <c r="VX192" s="25"/>
      <c r="VY192" s="25"/>
      <c r="VZ192" s="25"/>
      <c r="WA192" s="25"/>
      <c r="WB192" s="25"/>
      <c r="WC192" s="25"/>
      <c r="WD192" s="25"/>
      <c r="WE192" s="25"/>
      <c r="WF192" s="25"/>
      <c r="WG192" s="25"/>
      <c r="WH192" s="25"/>
      <c r="WI192" s="25"/>
      <c r="WJ192" s="25"/>
      <c r="WK192" s="25"/>
      <c r="WL192" s="25"/>
      <c r="WM192" s="25"/>
      <c r="WN192" s="25"/>
      <c r="WO192" s="25"/>
      <c r="WP192" s="25"/>
      <c r="WQ192" s="25"/>
      <c r="WR192" s="25"/>
      <c r="WS192" s="25"/>
      <c r="WT192" s="25"/>
      <c r="WU192" s="25"/>
      <c r="WV192" s="25"/>
      <c r="WW192" s="25"/>
      <c r="WX192" s="25"/>
      <c r="WY192" s="25"/>
      <c r="WZ192" s="25"/>
      <c r="XA192" s="25"/>
      <c r="XB192" s="25"/>
      <c r="XC192" s="25"/>
      <c r="XD192" s="25"/>
      <c r="XE192" s="25"/>
      <c r="XF192" s="25"/>
      <c r="XG192" s="25"/>
      <c r="XH192" s="25"/>
      <c r="XI192" s="25"/>
      <c r="XJ192" s="25"/>
      <c r="XK192" s="25"/>
      <c r="XL192" s="25"/>
      <c r="XM192" s="25"/>
      <c r="XN192" s="25"/>
      <c r="XO192" s="25"/>
      <c r="XP192" s="25"/>
      <c r="XQ192" s="25"/>
      <c r="XR192" s="25"/>
      <c r="XS192" s="25"/>
      <c r="XT192" s="25"/>
      <c r="XU192" s="25"/>
      <c r="XV192" s="25"/>
      <c r="XW192" s="25"/>
      <c r="XX192" s="25"/>
      <c r="XY192" s="25"/>
      <c r="XZ192" s="25"/>
      <c r="YA192" s="25"/>
      <c r="YB192" s="25"/>
      <c r="YC192" s="25"/>
      <c r="YD192" s="25"/>
      <c r="YE192" s="25"/>
      <c r="YF192" s="25"/>
      <c r="YG192" s="25"/>
      <c r="YH192" s="25"/>
      <c r="YI192" s="25"/>
      <c r="YJ192" s="25"/>
      <c r="YK192" s="25"/>
      <c r="YL192" s="25"/>
      <c r="YM192" s="25"/>
      <c r="YN192" s="25"/>
      <c r="YO192" s="25"/>
      <c r="YP192" s="25"/>
      <c r="YQ192" s="25"/>
      <c r="YR192" s="25"/>
      <c r="YS192" s="25"/>
      <c r="YT192" s="25"/>
      <c r="YU192" s="25"/>
      <c r="YV192" s="25"/>
      <c r="YW192" s="25"/>
      <c r="YX192" s="25"/>
      <c r="YY192" s="25"/>
      <c r="YZ192" s="25"/>
      <c r="ZA192" s="25"/>
      <c r="ZB192" s="25"/>
      <c r="ZC192" s="25"/>
      <c r="ZD192" s="25"/>
      <c r="ZE192" s="25"/>
      <c r="ZF192" s="25"/>
      <c r="ZG192" s="25"/>
      <c r="ZH192" s="25"/>
      <c r="ZI192" s="25"/>
      <c r="ZJ192" s="25"/>
      <c r="ZK192" s="25"/>
      <c r="ZL192" s="25"/>
      <c r="ZM192" s="25"/>
      <c r="ZN192" s="25"/>
      <c r="ZO192" s="25"/>
      <c r="ZP192" s="25"/>
      <c r="ZQ192" s="25"/>
      <c r="ZR192" s="25"/>
      <c r="ZS192" s="25"/>
      <c r="ZT192" s="25"/>
      <c r="ZU192" s="25"/>
      <c r="ZV192" s="25"/>
      <c r="ZW192" s="25"/>
      <c r="ZX192" s="25"/>
      <c r="ZY192" s="25"/>
      <c r="ZZ192" s="25"/>
      <c r="AAA192" s="25"/>
      <c r="AAB192" s="25"/>
      <c r="AAC192" s="25"/>
      <c r="AAD192" s="25"/>
      <c r="AAE192" s="25"/>
      <c r="AAF192" s="25"/>
      <c r="AAG192" s="25"/>
      <c r="AAH192" s="25"/>
      <c r="AAI192" s="25"/>
      <c r="AAJ192" s="25"/>
      <c r="AAK192" s="25"/>
      <c r="AAL192" s="25"/>
      <c r="AAM192" s="25"/>
      <c r="AAN192" s="25"/>
      <c r="AAO192" s="25"/>
      <c r="AAP192" s="25"/>
      <c r="AAQ192" s="25"/>
      <c r="AAR192" s="25"/>
      <c r="AAS192" s="25"/>
      <c r="AAT192" s="25"/>
      <c r="AAU192" s="25"/>
      <c r="AAV192" s="25"/>
      <c r="AAW192" s="25"/>
      <c r="AAX192" s="25"/>
      <c r="AAY192" s="25"/>
      <c r="AAZ192" s="25"/>
      <c r="ABA192" s="25"/>
      <c r="ABB192" s="25"/>
      <c r="ABC192" s="25"/>
      <c r="ABD192" s="25"/>
      <c r="ABE192" s="25"/>
      <c r="ABF192" s="25"/>
      <c r="ABG192" s="25"/>
      <c r="ABH192" s="25"/>
      <c r="ABI192" s="25"/>
      <c r="ABJ192" s="25"/>
      <c r="ABK192" s="25"/>
      <c r="ABL192" s="25"/>
      <c r="ABM192" s="25"/>
      <c r="ABN192" s="25"/>
      <c r="ABO192" s="25"/>
      <c r="ABP192" s="25"/>
      <c r="ABQ192" s="25"/>
      <c r="ABR192" s="25"/>
      <c r="ABS192" s="25"/>
      <c r="ABT192" s="25"/>
      <c r="ABU192" s="25"/>
      <c r="ABV192" s="25"/>
      <c r="ABW192" s="25"/>
      <c r="ABX192" s="25"/>
      <c r="ABY192" s="25"/>
      <c r="ABZ192" s="25"/>
      <c r="ACA192" s="25"/>
      <c r="ACB192" s="25"/>
      <c r="ACC192" s="25"/>
      <c r="ACD192" s="25"/>
      <c r="ACE192" s="25"/>
      <c r="ACF192" s="25"/>
      <c r="ACG192" s="25"/>
      <c r="ACH192" s="25"/>
      <c r="ACI192" s="25"/>
      <c r="ACJ192" s="25"/>
      <c r="ACK192" s="25"/>
      <c r="ACL192" s="25"/>
      <c r="ACM192" s="25"/>
      <c r="ACN192" s="25"/>
      <c r="ACO192" s="25"/>
      <c r="ACP192" s="25"/>
      <c r="ACQ192" s="25"/>
      <c r="ACR192" s="25"/>
      <c r="ACS192" s="25"/>
      <c r="ACT192" s="25"/>
      <c r="ACU192" s="25"/>
      <c r="ACV192" s="25"/>
      <c r="ACW192" s="25"/>
      <c r="ACX192" s="25"/>
      <c r="ACY192" s="25"/>
      <c r="ACZ192" s="25"/>
      <c r="ADA192" s="25"/>
      <c r="ADB192" s="25"/>
      <c r="ADC192" s="25"/>
      <c r="ADD192" s="25"/>
      <c r="ADE192" s="25"/>
      <c r="ADF192" s="25"/>
      <c r="ADG192" s="25"/>
      <c r="ADH192" s="25"/>
      <c r="ADI192" s="25"/>
      <c r="ADJ192" s="25"/>
      <c r="ADK192" s="25"/>
      <c r="ADL192" s="25"/>
      <c r="ADM192" s="25"/>
      <c r="ADN192" s="25"/>
      <c r="ADO192" s="25"/>
      <c r="ADP192" s="25"/>
      <c r="ADQ192" s="25"/>
      <c r="ADR192" s="25"/>
      <c r="ADS192" s="25"/>
      <c r="ADT192" s="25"/>
      <c r="ADU192" s="25"/>
      <c r="ADV192" s="25"/>
      <c r="ADW192" s="25"/>
      <c r="ADX192" s="25"/>
      <c r="ADY192" s="25"/>
      <c r="ADZ192" s="25"/>
      <c r="AEA192" s="25"/>
      <c r="AEB192" s="25"/>
      <c r="AEC192" s="25"/>
      <c r="AED192" s="25"/>
      <c r="AEE192" s="25"/>
      <c r="AEF192" s="25"/>
      <c r="AEG192" s="49"/>
    </row>
    <row r="193" spans="1:813" s="15" customFormat="1" ht="9" customHeight="1" x14ac:dyDescent="0.2">
      <c r="A193" s="74"/>
      <c r="B193" s="341"/>
      <c r="C193" s="294"/>
      <c r="D193" s="302"/>
      <c r="E193" s="86"/>
      <c r="F193" s="297"/>
      <c r="G193" s="49"/>
      <c r="AY193" s="45"/>
      <c r="AZ193" s="25"/>
      <c r="BA193" s="663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  <c r="QR193" s="25"/>
      <c r="QS193" s="25"/>
      <c r="QT193" s="25"/>
      <c r="QU193" s="25"/>
      <c r="QV193" s="25"/>
      <c r="QW193" s="25"/>
      <c r="QX193" s="25"/>
      <c r="QY193" s="25"/>
      <c r="QZ193" s="25"/>
      <c r="RA193" s="25"/>
      <c r="RB193" s="25"/>
      <c r="RC193" s="25"/>
      <c r="RD193" s="25"/>
      <c r="RE193" s="25"/>
      <c r="RF193" s="25"/>
      <c r="RG193" s="25"/>
      <c r="RH193" s="25"/>
      <c r="RI193" s="25"/>
      <c r="RJ193" s="25"/>
      <c r="RK193" s="25"/>
      <c r="RL193" s="25"/>
      <c r="RM193" s="25"/>
      <c r="RN193" s="25"/>
      <c r="RO193" s="25"/>
      <c r="RP193" s="25"/>
      <c r="RQ193" s="25"/>
      <c r="RR193" s="25"/>
      <c r="RS193" s="25"/>
      <c r="RT193" s="25"/>
      <c r="RU193" s="25"/>
      <c r="RV193" s="25"/>
      <c r="RW193" s="25"/>
      <c r="RX193" s="25"/>
      <c r="RY193" s="25"/>
      <c r="RZ193" s="25"/>
      <c r="SA193" s="25"/>
      <c r="SB193" s="25"/>
      <c r="SC193" s="25"/>
      <c r="SD193" s="25"/>
      <c r="SE193" s="25"/>
      <c r="SF193" s="25"/>
      <c r="SG193" s="25"/>
      <c r="SH193" s="25"/>
      <c r="SI193" s="25"/>
      <c r="SJ193" s="25"/>
      <c r="SK193" s="25"/>
      <c r="SL193" s="25"/>
      <c r="SM193" s="25"/>
      <c r="SN193" s="25"/>
      <c r="SO193" s="25"/>
      <c r="SP193" s="25"/>
      <c r="SQ193" s="25"/>
      <c r="SR193" s="25"/>
      <c r="SS193" s="25"/>
      <c r="ST193" s="25"/>
      <c r="SU193" s="25"/>
      <c r="SV193" s="25"/>
      <c r="SW193" s="25"/>
      <c r="SX193" s="25"/>
      <c r="SY193" s="25"/>
      <c r="SZ193" s="25"/>
      <c r="TA193" s="25"/>
      <c r="TB193" s="25"/>
      <c r="TC193" s="25"/>
      <c r="TD193" s="25"/>
      <c r="TE193" s="25"/>
      <c r="TF193" s="25"/>
      <c r="TG193" s="25"/>
      <c r="TH193" s="25"/>
      <c r="TI193" s="25"/>
      <c r="TJ193" s="25"/>
      <c r="TK193" s="25"/>
      <c r="TL193" s="25"/>
      <c r="TM193" s="25"/>
      <c r="TN193" s="25"/>
      <c r="TO193" s="25"/>
      <c r="TP193" s="25"/>
      <c r="TQ193" s="25"/>
      <c r="TR193" s="25"/>
      <c r="TS193" s="25"/>
      <c r="TT193" s="25"/>
      <c r="TU193" s="25"/>
      <c r="TV193" s="25"/>
      <c r="TW193" s="25"/>
      <c r="TX193" s="25"/>
      <c r="TY193" s="25"/>
      <c r="TZ193" s="25"/>
      <c r="UA193" s="25"/>
      <c r="UB193" s="25"/>
      <c r="UC193" s="25"/>
      <c r="UD193" s="25"/>
      <c r="UE193" s="25"/>
      <c r="UF193" s="25"/>
      <c r="UG193" s="25"/>
      <c r="UH193" s="25"/>
      <c r="UI193" s="25"/>
      <c r="UJ193" s="25"/>
      <c r="UK193" s="25"/>
      <c r="UL193" s="25"/>
      <c r="UM193" s="25"/>
      <c r="UN193" s="25"/>
      <c r="UO193" s="25"/>
      <c r="UP193" s="25"/>
      <c r="UQ193" s="25"/>
      <c r="UR193" s="25"/>
      <c r="US193" s="25"/>
      <c r="UT193" s="25"/>
      <c r="UU193" s="25"/>
      <c r="UV193" s="25"/>
      <c r="UW193" s="25"/>
      <c r="UX193" s="25"/>
      <c r="UY193" s="25"/>
      <c r="UZ193" s="25"/>
      <c r="VA193" s="25"/>
      <c r="VB193" s="25"/>
      <c r="VC193" s="25"/>
      <c r="VD193" s="25"/>
      <c r="VE193" s="25"/>
      <c r="VF193" s="25"/>
      <c r="VG193" s="25"/>
      <c r="VH193" s="25"/>
      <c r="VI193" s="25"/>
      <c r="VJ193" s="25"/>
      <c r="VK193" s="25"/>
      <c r="VL193" s="25"/>
      <c r="VM193" s="25"/>
      <c r="VN193" s="25"/>
      <c r="VO193" s="25"/>
      <c r="VP193" s="25"/>
      <c r="VQ193" s="25"/>
      <c r="VR193" s="25"/>
      <c r="VS193" s="25"/>
      <c r="VT193" s="25"/>
      <c r="VU193" s="25"/>
      <c r="VV193" s="25"/>
      <c r="VW193" s="25"/>
      <c r="VX193" s="25"/>
      <c r="VY193" s="25"/>
      <c r="VZ193" s="25"/>
      <c r="WA193" s="25"/>
      <c r="WB193" s="25"/>
      <c r="WC193" s="25"/>
      <c r="WD193" s="25"/>
      <c r="WE193" s="25"/>
      <c r="WF193" s="25"/>
      <c r="WG193" s="25"/>
      <c r="WH193" s="25"/>
      <c r="WI193" s="25"/>
      <c r="WJ193" s="25"/>
      <c r="WK193" s="25"/>
      <c r="WL193" s="25"/>
      <c r="WM193" s="25"/>
      <c r="WN193" s="25"/>
      <c r="WO193" s="25"/>
      <c r="WP193" s="25"/>
      <c r="WQ193" s="25"/>
      <c r="WR193" s="25"/>
      <c r="WS193" s="25"/>
      <c r="WT193" s="25"/>
      <c r="WU193" s="25"/>
      <c r="WV193" s="25"/>
      <c r="WW193" s="25"/>
      <c r="WX193" s="25"/>
      <c r="WY193" s="25"/>
      <c r="WZ193" s="25"/>
      <c r="XA193" s="25"/>
      <c r="XB193" s="25"/>
      <c r="XC193" s="25"/>
      <c r="XD193" s="25"/>
      <c r="XE193" s="25"/>
      <c r="XF193" s="25"/>
      <c r="XG193" s="25"/>
      <c r="XH193" s="25"/>
      <c r="XI193" s="25"/>
      <c r="XJ193" s="25"/>
      <c r="XK193" s="25"/>
      <c r="XL193" s="25"/>
      <c r="XM193" s="25"/>
      <c r="XN193" s="25"/>
      <c r="XO193" s="25"/>
      <c r="XP193" s="25"/>
      <c r="XQ193" s="25"/>
      <c r="XR193" s="25"/>
      <c r="XS193" s="25"/>
      <c r="XT193" s="25"/>
      <c r="XU193" s="25"/>
      <c r="XV193" s="25"/>
      <c r="XW193" s="25"/>
      <c r="XX193" s="25"/>
      <c r="XY193" s="25"/>
      <c r="XZ193" s="25"/>
      <c r="YA193" s="25"/>
      <c r="YB193" s="25"/>
      <c r="YC193" s="25"/>
      <c r="YD193" s="25"/>
      <c r="YE193" s="25"/>
      <c r="YF193" s="25"/>
      <c r="YG193" s="25"/>
      <c r="YH193" s="25"/>
      <c r="YI193" s="25"/>
      <c r="YJ193" s="25"/>
      <c r="YK193" s="25"/>
      <c r="YL193" s="25"/>
      <c r="YM193" s="25"/>
      <c r="YN193" s="25"/>
      <c r="YO193" s="25"/>
      <c r="YP193" s="25"/>
      <c r="YQ193" s="25"/>
      <c r="YR193" s="25"/>
      <c r="YS193" s="25"/>
      <c r="YT193" s="25"/>
      <c r="YU193" s="25"/>
      <c r="YV193" s="25"/>
      <c r="YW193" s="25"/>
      <c r="YX193" s="25"/>
      <c r="YY193" s="25"/>
      <c r="YZ193" s="25"/>
      <c r="ZA193" s="25"/>
      <c r="ZB193" s="25"/>
      <c r="ZC193" s="25"/>
      <c r="ZD193" s="25"/>
      <c r="ZE193" s="25"/>
      <c r="ZF193" s="25"/>
      <c r="ZG193" s="25"/>
      <c r="ZH193" s="25"/>
      <c r="ZI193" s="25"/>
      <c r="ZJ193" s="25"/>
      <c r="ZK193" s="25"/>
      <c r="ZL193" s="25"/>
      <c r="ZM193" s="25"/>
      <c r="ZN193" s="25"/>
      <c r="ZO193" s="25"/>
      <c r="ZP193" s="25"/>
      <c r="ZQ193" s="25"/>
      <c r="ZR193" s="25"/>
      <c r="ZS193" s="25"/>
      <c r="ZT193" s="25"/>
      <c r="ZU193" s="25"/>
      <c r="ZV193" s="25"/>
      <c r="ZW193" s="25"/>
      <c r="ZX193" s="25"/>
      <c r="ZY193" s="25"/>
      <c r="ZZ193" s="25"/>
      <c r="AAA193" s="25"/>
      <c r="AAB193" s="25"/>
      <c r="AAC193" s="25"/>
      <c r="AAD193" s="25"/>
      <c r="AAE193" s="25"/>
      <c r="AAF193" s="25"/>
      <c r="AAG193" s="25"/>
      <c r="AAH193" s="25"/>
      <c r="AAI193" s="25"/>
      <c r="AAJ193" s="25"/>
      <c r="AAK193" s="25"/>
      <c r="AAL193" s="25"/>
      <c r="AAM193" s="25"/>
      <c r="AAN193" s="25"/>
      <c r="AAO193" s="25"/>
      <c r="AAP193" s="25"/>
      <c r="AAQ193" s="25"/>
      <c r="AAR193" s="25"/>
      <c r="AAS193" s="25"/>
      <c r="AAT193" s="25"/>
      <c r="AAU193" s="25"/>
      <c r="AAV193" s="25"/>
      <c r="AAW193" s="25"/>
      <c r="AAX193" s="25"/>
      <c r="AAY193" s="25"/>
      <c r="AAZ193" s="25"/>
      <c r="ABA193" s="25"/>
      <c r="ABB193" s="25"/>
      <c r="ABC193" s="25"/>
      <c r="ABD193" s="25"/>
      <c r="ABE193" s="25"/>
      <c r="ABF193" s="25"/>
      <c r="ABG193" s="25"/>
      <c r="ABH193" s="25"/>
      <c r="ABI193" s="25"/>
      <c r="ABJ193" s="25"/>
      <c r="ABK193" s="25"/>
      <c r="ABL193" s="25"/>
      <c r="ABM193" s="25"/>
      <c r="ABN193" s="25"/>
      <c r="ABO193" s="25"/>
      <c r="ABP193" s="25"/>
      <c r="ABQ193" s="25"/>
      <c r="ABR193" s="25"/>
      <c r="ABS193" s="25"/>
      <c r="ABT193" s="25"/>
      <c r="ABU193" s="25"/>
      <c r="ABV193" s="25"/>
      <c r="ABW193" s="25"/>
      <c r="ABX193" s="25"/>
      <c r="ABY193" s="25"/>
      <c r="ABZ193" s="25"/>
      <c r="ACA193" s="25"/>
      <c r="ACB193" s="25"/>
      <c r="ACC193" s="25"/>
      <c r="ACD193" s="25"/>
      <c r="ACE193" s="25"/>
      <c r="ACF193" s="25"/>
      <c r="ACG193" s="25"/>
      <c r="ACH193" s="25"/>
      <c r="ACI193" s="25"/>
      <c r="ACJ193" s="25"/>
      <c r="ACK193" s="25"/>
      <c r="ACL193" s="25"/>
      <c r="ACM193" s="25"/>
      <c r="ACN193" s="25"/>
      <c r="ACO193" s="25"/>
      <c r="ACP193" s="25"/>
      <c r="ACQ193" s="25"/>
      <c r="ACR193" s="25"/>
      <c r="ACS193" s="25"/>
      <c r="ACT193" s="25"/>
      <c r="ACU193" s="25"/>
      <c r="ACV193" s="25"/>
      <c r="ACW193" s="25"/>
      <c r="ACX193" s="25"/>
      <c r="ACY193" s="25"/>
      <c r="ACZ193" s="25"/>
      <c r="ADA193" s="25"/>
      <c r="ADB193" s="25"/>
      <c r="ADC193" s="25"/>
      <c r="ADD193" s="25"/>
      <c r="ADE193" s="25"/>
      <c r="ADF193" s="25"/>
      <c r="ADG193" s="25"/>
      <c r="ADH193" s="25"/>
      <c r="ADI193" s="25"/>
      <c r="ADJ193" s="25"/>
      <c r="ADK193" s="25"/>
      <c r="ADL193" s="25"/>
      <c r="ADM193" s="25"/>
      <c r="ADN193" s="25"/>
      <c r="ADO193" s="25"/>
      <c r="ADP193" s="25"/>
      <c r="ADQ193" s="25"/>
      <c r="ADR193" s="25"/>
      <c r="ADS193" s="25"/>
      <c r="ADT193" s="25"/>
      <c r="ADU193" s="25"/>
      <c r="ADV193" s="25"/>
      <c r="ADW193" s="25"/>
      <c r="ADX193" s="25"/>
      <c r="ADY193" s="25"/>
      <c r="ADZ193" s="25"/>
      <c r="AEA193" s="25"/>
      <c r="AEB193" s="25"/>
      <c r="AEC193" s="25"/>
      <c r="AED193" s="25"/>
      <c r="AEE193" s="25"/>
      <c r="AEF193" s="25"/>
      <c r="AEG193" s="49"/>
    </row>
    <row r="194" spans="1:813" s="15" customFormat="1" ht="26.25" customHeight="1" x14ac:dyDescent="0.2">
      <c r="A194" s="316" t="s">
        <v>185</v>
      </c>
      <c r="B194" s="81" t="s">
        <v>186</v>
      </c>
      <c r="C194" s="103"/>
      <c r="D194" s="103"/>
      <c r="E194" s="103"/>
      <c r="F194" s="91"/>
      <c r="G194" s="49"/>
      <c r="AY194" s="45"/>
      <c r="AZ194" s="25"/>
      <c r="BA194" s="663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  <c r="QR194" s="25"/>
      <c r="QS194" s="25"/>
      <c r="QT194" s="25"/>
      <c r="QU194" s="25"/>
      <c r="QV194" s="25"/>
      <c r="QW194" s="25"/>
      <c r="QX194" s="25"/>
      <c r="QY194" s="25"/>
      <c r="QZ194" s="25"/>
      <c r="RA194" s="25"/>
      <c r="RB194" s="25"/>
      <c r="RC194" s="25"/>
      <c r="RD194" s="25"/>
      <c r="RE194" s="25"/>
      <c r="RF194" s="25"/>
      <c r="RG194" s="25"/>
      <c r="RH194" s="25"/>
      <c r="RI194" s="25"/>
      <c r="RJ194" s="25"/>
      <c r="RK194" s="25"/>
      <c r="RL194" s="25"/>
      <c r="RM194" s="25"/>
      <c r="RN194" s="25"/>
      <c r="RO194" s="25"/>
      <c r="RP194" s="25"/>
      <c r="RQ194" s="25"/>
      <c r="RR194" s="25"/>
      <c r="RS194" s="25"/>
      <c r="RT194" s="25"/>
      <c r="RU194" s="25"/>
      <c r="RV194" s="25"/>
      <c r="RW194" s="25"/>
      <c r="RX194" s="25"/>
      <c r="RY194" s="25"/>
      <c r="RZ194" s="25"/>
      <c r="SA194" s="25"/>
      <c r="SB194" s="25"/>
      <c r="SC194" s="25"/>
      <c r="SD194" s="25"/>
      <c r="SE194" s="25"/>
      <c r="SF194" s="25"/>
      <c r="SG194" s="25"/>
      <c r="SH194" s="25"/>
      <c r="SI194" s="25"/>
      <c r="SJ194" s="25"/>
      <c r="SK194" s="25"/>
      <c r="SL194" s="25"/>
      <c r="SM194" s="25"/>
      <c r="SN194" s="25"/>
      <c r="SO194" s="25"/>
      <c r="SP194" s="25"/>
      <c r="SQ194" s="25"/>
      <c r="SR194" s="25"/>
      <c r="SS194" s="25"/>
      <c r="ST194" s="25"/>
      <c r="SU194" s="25"/>
      <c r="SV194" s="25"/>
      <c r="SW194" s="25"/>
      <c r="SX194" s="25"/>
      <c r="SY194" s="25"/>
      <c r="SZ194" s="25"/>
      <c r="TA194" s="25"/>
      <c r="TB194" s="25"/>
      <c r="TC194" s="25"/>
      <c r="TD194" s="25"/>
      <c r="TE194" s="25"/>
      <c r="TF194" s="25"/>
      <c r="TG194" s="25"/>
      <c r="TH194" s="25"/>
      <c r="TI194" s="25"/>
      <c r="TJ194" s="25"/>
      <c r="TK194" s="25"/>
      <c r="TL194" s="25"/>
      <c r="TM194" s="25"/>
      <c r="TN194" s="25"/>
      <c r="TO194" s="25"/>
      <c r="TP194" s="25"/>
      <c r="TQ194" s="25"/>
      <c r="TR194" s="25"/>
      <c r="TS194" s="25"/>
      <c r="TT194" s="25"/>
      <c r="TU194" s="25"/>
      <c r="TV194" s="25"/>
      <c r="TW194" s="25"/>
      <c r="TX194" s="25"/>
      <c r="TY194" s="25"/>
      <c r="TZ194" s="25"/>
      <c r="UA194" s="25"/>
      <c r="UB194" s="25"/>
      <c r="UC194" s="25"/>
      <c r="UD194" s="25"/>
      <c r="UE194" s="25"/>
      <c r="UF194" s="25"/>
      <c r="UG194" s="25"/>
      <c r="UH194" s="25"/>
      <c r="UI194" s="25"/>
      <c r="UJ194" s="25"/>
      <c r="UK194" s="25"/>
      <c r="UL194" s="25"/>
      <c r="UM194" s="25"/>
      <c r="UN194" s="25"/>
      <c r="UO194" s="25"/>
      <c r="UP194" s="25"/>
      <c r="UQ194" s="25"/>
      <c r="UR194" s="25"/>
      <c r="US194" s="25"/>
      <c r="UT194" s="25"/>
      <c r="UU194" s="25"/>
      <c r="UV194" s="25"/>
      <c r="UW194" s="25"/>
      <c r="UX194" s="25"/>
      <c r="UY194" s="25"/>
      <c r="UZ194" s="25"/>
      <c r="VA194" s="25"/>
      <c r="VB194" s="25"/>
      <c r="VC194" s="25"/>
      <c r="VD194" s="25"/>
      <c r="VE194" s="25"/>
      <c r="VF194" s="25"/>
      <c r="VG194" s="25"/>
      <c r="VH194" s="25"/>
      <c r="VI194" s="25"/>
      <c r="VJ194" s="25"/>
      <c r="VK194" s="25"/>
      <c r="VL194" s="25"/>
      <c r="VM194" s="25"/>
      <c r="VN194" s="25"/>
      <c r="VO194" s="25"/>
      <c r="VP194" s="25"/>
      <c r="VQ194" s="25"/>
      <c r="VR194" s="25"/>
      <c r="VS194" s="25"/>
      <c r="VT194" s="25"/>
      <c r="VU194" s="25"/>
      <c r="VV194" s="25"/>
      <c r="VW194" s="25"/>
      <c r="VX194" s="25"/>
      <c r="VY194" s="25"/>
      <c r="VZ194" s="25"/>
      <c r="WA194" s="25"/>
      <c r="WB194" s="25"/>
      <c r="WC194" s="25"/>
      <c r="WD194" s="25"/>
      <c r="WE194" s="25"/>
      <c r="WF194" s="25"/>
      <c r="WG194" s="25"/>
      <c r="WH194" s="25"/>
      <c r="WI194" s="25"/>
      <c r="WJ194" s="25"/>
      <c r="WK194" s="25"/>
      <c r="WL194" s="25"/>
      <c r="WM194" s="25"/>
      <c r="WN194" s="25"/>
      <c r="WO194" s="25"/>
      <c r="WP194" s="25"/>
      <c r="WQ194" s="25"/>
      <c r="WR194" s="25"/>
      <c r="WS194" s="25"/>
      <c r="WT194" s="25"/>
      <c r="WU194" s="25"/>
      <c r="WV194" s="25"/>
      <c r="WW194" s="25"/>
      <c r="WX194" s="25"/>
      <c r="WY194" s="25"/>
      <c r="WZ194" s="25"/>
      <c r="XA194" s="25"/>
      <c r="XB194" s="25"/>
      <c r="XC194" s="25"/>
      <c r="XD194" s="25"/>
      <c r="XE194" s="25"/>
      <c r="XF194" s="25"/>
      <c r="XG194" s="25"/>
      <c r="XH194" s="25"/>
      <c r="XI194" s="25"/>
      <c r="XJ194" s="25"/>
      <c r="XK194" s="25"/>
      <c r="XL194" s="25"/>
      <c r="XM194" s="25"/>
      <c r="XN194" s="25"/>
      <c r="XO194" s="25"/>
      <c r="XP194" s="25"/>
      <c r="XQ194" s="25"/>
      <c r="XR194" s="25"/>
      <c r="XS194" s="25"/>
      <c r="XT194" s="25"/>
      <c r="XU194" s="25"/>
      <c r="XV194" s="25"/>
      <c r="XW194" s="25"/>
      <c r="XX194" s="25"/>
      <c r="XY194" s="25"/>
      <c r="XZ194" s="25"/>
      <c r="YA194" s="25"/>
      <c r="YB194" s="25"/>
      <c r="YC194" s="25"/>
      <c r="YD194" s="25"/>
      <c r="YE194" s="25"/>
      <c r="YF194" s="25"/>
      <c r="YG194" s="25"/>
      <c r="YH194" s="25"/>
      <c r="YI194" s="25"/>
      <c r="YJ194" s="25"/>
      <c r="YK194" s="25"/>
      <c r="YL194" s="25"/>
      <c r="YM194" s="25"/>
      <c r="YN194" s="25"/>
      <c r="YO194" s="25"/>
      <c r="YP194" s="25"/>
      <c r="YQ194" s="25"/>
      <c r="YR194" s="25"/>
      <c r="YS194" s="25"/>
      <c r="YT194" s="25"/>
      <c r="YU194" s="25"/>
      <c r="YV194" s="25"/>
      <c r="YW194" s="25"/>
      <c r="YX194" s="25"/>
      <c r="YY194" s="25"/>
      <c r="YZ194" s="25"/>
      <c r="ZA194" s="25"/>
      <c r="ZB194" s="25"/>
      <c r="ZC194" s="25"/>
      <c r="ZD194" s="25"/>
      <c r="ZE194" s="25"/>
      <c r="ZF194" s="25"/>
      <c r="ZG194" s="25"/>
      <c r="ZH194" s="25"/>
      <c r="ZI194" s="25"/>
      <c r="ZJ194" s="25"/>
      <c r="ZK194" s="25"/>
      <c r="ZL194" s="25"/>
      <c r="ZM194" s="25"/>
      <c r="ZN194" s="25"/>
      <c r="ZO194" s="25"/>
      <c r="ZP194" s="25"/>
      <c r="ZQ194" s="25"/>
      <c r="ZR194" s="25"/>
      <c r="ZS194" s="25"/>
      <c r="ZT194" s="25"/>
      <c r="ZU194" s="25"/>
      <c r="ZV194" s="25"/>
      <c r="ZW194" s="25"/>
      <c r="ZX194" s="25"/>
      <c r="ZY194" s="25"/>
      <c r="ZZ194" s="25"/>
      <c r="AAA194" s="25"/>
      <c r="AAB194" s="25"/>
      <c r="AAC194" s="25"/>
      <c r="AAD194" s="25"/>
      <c r="AAE194" s="25"/>
      <c r="AAF194" s="25"/>
      <c r="AAG194" s="25"/>
      <c r="AAH194" s="25"/>
      <c r="AAI194" s="25"/>
      <c r="AAJ194" s="25"/>
      <c r="AAK194" s="25"/>
      <c r="AAL194" s="25"/>
      <c r="AAM194" s="25"/>
      <c r="AAN194" s="25"/>
      <c r="AAO194" s="25"/>
      <c r="AAP194" s="25"/>
      <c r="AAQ194" s="25"/>
      <c r="AAR194" s="25"/>
      <c r="AAS194" s="25"/>
      <c r="AAT194" s="25"/>
      <c r="AAU194" s="25"/>
      <c r="AAV194" s="25"/>
      <c r="AAW194" s="25"/>
      <c r="AAX194" s="25"/>
      <c r="AAY194" s="25"/>
      <c r="AAZ194" s="25"/>
      <c r="ABA194" s="25"/>
      <c r="ABB194" s="25"/>
      <c r="ABC194" s="25"/>
      <c r="ABD194" s="25"/>
      <c r="ABE194" s="25"/>
      <c r="ABF194" s="25"/>
      <c r="ABG194" s="25"/>
      <c r="ABH194" s="25"/>
      <c r="ABI194" s="25"/>
      <c r="ABJ194" s="25"/>
      <c r="ABK194" s="25"/>
      <c r="ABL194" s="25"/>
      <c r="ABM194" s="25"/>
      <c r="ABN194" s="25"/>
      <c r="ABO194" s="25"/>
      <c r="ABP194" s="25"/>
      <c r="ABQ194" s="25"/>
      <c r="ABR194" s="25"/>
      <c r="ABS194" s="25"/>
      <c r="ABT194" s="25"/>
      <c r="ABU194" s="25"/>
      <c r="ABV194" s="25"/>
      <c r="ABW194" s="25"/>
      <c r="ABX194" s="25"/>
      <c r="ABY194" s="25"/>
      <c r="ABZ194" s="25"/>
      <c r="ACA194" s="25"/>
      <c r="ACB194" s="25"/>
      <c r="ACC194" s="25"/>
      <c r="ACD194" s="25"/>
      <c r="ACE194" s="25"/>
      <c r="ACF194" s="25"/>
      <c r="ACG194" s="25"/>
      <c r="ACH194" s="25"/>
      <c r="ACI194" s="25"/>
      <c r="ACJ194" s="25"/>
      <c r="ACK194" s="25"/>
      <c r="ACL194" s="25"/>
      <c r="ACM194" s="25"/>
      <c r="ACN194" s="25"/>
      <c r="ACO194" s="25"/>
      <c r="ACP194" s="25"/>
      <c r="ACQ194" s="25"/>
      <c r="ACR194" s="25"/>
      <c r="ACS194" s="25"/>
      <c r="ACT194" s="25"/>
      <c r="ACU194" s="25"/>
      <c r="ACV194" s="25"/>
      <c r="ACW194" s="25"/>
      <c r="ACX194" s="25"/>
      <c r="ACY194" s="25"/>
      <c r="ACZ194" s="25"/>
      <c r="ADA194" s="25"/>
      <c r="ADB194" s="25"/>
      <c r="ADC194" s="25"/>
      <c r="ADD194" s="25"/>
      <c r="ADE194" s="25"/>
      <c r="ADF194" s="25"/>
      <c r="ADG194" s="25"/>
      <c r="ADH194" s="25"/>
      <c r="ADI194" s="25"/>
      <c r="ADJ194" s="25"/>
      <c r="ADK194" s="25"/>
      <c r="ADL194" s="25"/>
      <c r="ADM194" s="25"/>
      <c r="ADN194" s="25"/>
      <c r="ADO194" s="25"/>
      <c r="ADP194" s="25"/>
      <c r="ADQ194" s="25"/>
      <c r="ADR194" s="25"/>
      <c r="ADS194" s="25"/>
      <c r="ADT194" s="25"/>
      <c r="ADU194" s="25"/>
      <c r="ADV194" s="25"/>
      <c r="ADW194" s="25"/>
      <c r="ADX194" s="25"/>
      <c r="ADY194" s="25"/>
      <c r="ADZ194" s="25"/>
      <c r="AEA194" s="25"/>
      <c r="AEB194" s="25"/>
      <c r="AEC194" s="25"/>
      <c r="AED194" s="25"/>
      <c r="AEE194" s="25"/>
      <c r="AEF194" s="25"/>
      <c r="AEG194" s="49"/>
    </row>
    <row r="195" spans="1:813" s="15" customFormat="1" ht="12.75" customHeight="1" x14ac:dyDescent="0.2">
      <c r="A195" s="318"/>
      <c r="B195" s="319"/>
      <c r="C195" s="321"/>
      <c r="D195" s="321"/>
      <c r="E195" s="321"/>
      <c r="F195" s="91"/>
      <c r="G195" s="49"/>
      <c r="AY195" s="45"/>
      <c r="AZ195" s="25"/>
      <c r="BA195" s="663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  <c r="QR195" s="25"/>
      <c r="QS195" s="25"/>
      <c r="QT195" s="25"/>
      <c r="QU195" s="25"/>
      <c r="QV195" s="25"/>
      <c r="QW195" s="25"/>
      <c r="QX195" s="25"/>
      <c r="QY195" s="25"/>
      <c r="QZ195" s="25"/>
      <c r="RA195" s="25"/>
      <c r="RB195" s="25"/>
      <c r="RC195" s="25"/>
      <c r="RD195" s="25"/>
      <c r="RE195" s="25"/>
      <c r="RF195" s="25"/>
      <c r="RG195" s="25"/>
      <c r="RH195" s="25"/>
      <c r="RI195" s="25"/>
      <c r="RJ195" s="25"/>
      <c r="RK195" s="25"/>
      <c r="RL195" s="25"/>
      <c r="RM195" s="25"/>
      <c r="RN195" s="25"/>
      <c r="RO195" s="25"/>
      <c r="RP195" s="25"/>
      <c r="RQ195" s="25"/>
      <c r="RR195" s="25"/>
      <c r="RS195" s="25"/>
      <c r="RT195" s="25"/>
      <c r="RU195" s="25"/>
      <c r="RV195" s="25"/>
      <c r="RW195" s="25"/>
      <c r="RX195" s="25"/>
      <c r="RY195" s="25"/>
      <c r="RZ195" s="25"/>
      <c r="SA195" s="25"/>
      <c r="SB195" s="25"/>
      <c r="SC195" s="25"/>
      <c r="SD195" s="25"/>
      <c r="SE195" s="25"/>
      <c r="SF195" s="25"/>
      <c r="SG195" s="25"/>
      <c r="SH195" s="25"/>
      <c r="SI195" s="25"/>
      <c r="SJ195" s="25"/>
      <c r="SK195" s="25"/>
      <c r="SL195" s="25"/>
      <c r="SM195" s="25"/>
      <c r="SN195" s="25"/>
      <c r="SO195" s="25"/>
      <c r="SP195" s="25"/>
      <c r="SQ195" s="25"/>
      <c r="SR195" s="25"/>
      <c r="SS195" s="25"/>
      <c r="ST195" s="25"/>
      <c r="SU195" s="25"/>
      <c r="SV195" s="25"/>
      <c r="SW195" s="25"/>
      <c r="SX195" s="25"/>
      <c r="SY195" s="25"/>
      <c r="SZ195" s="25"/>
      <c r="TA195" s="25"/>
      <c r="TB195" s="25"/>
      <c r="TC195" s="25"/>
      <c r="TD195" s="25"/>
      <c r="TE195" s="25"/>
      <c r="TF195" s="25"/>
      <c r="TG195" s="25"/>
      <c r="TH195" s="25"/>
      <c r="TI195" s="25"/>
      <c r="TJ195" s="25"/>
      <c r="TK195" s="25"/>
      <c r="TL195" s="25"/>
      <c r="TM195" s="25"/>
      <c r="TN195" s="25"/>
      <c r="TO195" s="25"/>
      <c r="TP195" s="25"/>
      <c r="TQ195" s="25"/>
      <c r="TR195" s="25"/>
      <c r="TS195" s="25"/>
      <c r="TT195" s="25"/>
      <c r="TU195" s="25"/>
      <c r="TV195" s="25"/>
      <c r="TW195" s="25"/>
      <c r="TX195" s="25"/>
      <c r="TY195" s="25"/>
      <c r="TZ195" s="25"/>
      <c r="UA195" s="25"/>
      <c r="UB195" s="25"/>
      <c r="UC195" s="25"/>
      <c r="UD195" s="25"/>
      <c r="UE195" s="25"/>
      <c r="UF195" s="25"/>
      <c r="UG195" s="25"/>
      <c r="UH195" s="25"/>
      <c r="UI195" s="25"/>
      <c r="UJ195" s="25"/>
      <c r="UK195" s="25"/>
      <c r="UL195" s="25"/>
      <c r="UM195" s="25"/>
      <c r="UN195" s="25"/>
      <c r="UO195" s="25"/>
      <c r="UP195" s="25"/>
      <c r="UQ195" s="25"/>
      <c r="UR195" s="25"/>
      <c r="US195" s="25"/>
      <c r="UT195" s="25"/>
      <c r="UU195" s="25"/>
      <c r="UV195" s="25"/>
      <c r="UW195" s="25"/>
      <c r="UX195" s="25"/>
      <c r="UY195" s="25"/>
      <c r="UZ195" s="25"/>
      <c r="VA195" s="25"/>
      <c r="VB195" s="25"/>
      <c r="VC195" s="25"/>
      <c r="VD195" s="25"/>
      <c r="VE195" s="25"/>
      <c r="VF195" s="25"/>
      <c r="VG195" s="25"/>
      <c r="VH195" s="25"/>
      <c r="VI195" s="25"/>
      <c r="VJ195" s="25"/>
      <c r="VK195" s="25"/>
      <c r="VL195" s="25"/>
      <c r="VM195" s="25"/>
      <c r="VN195" s="25"/>
      <c r="VO195" s="25"/>
      <c r="VP195" s="25"/>
      <c r="VQ195" s="25"/>
      <c r="VR195" s="25"/>
      <c r="VS195" s="25"/>
      <c r="VT195" s="25"/>
      <c r="VU195" s="25"/>
      <c r="VV195" s="25"/>
      <c r="VW195" s="25"/>
      <c r="VX195" s="25"/>
      <c r="VY195" s="25"/>
      <c r="VZ195" s="25"/>
      <c r="WA195" s="25"/>
      <c r="WB195" s="25"/>
      <c r="WC195" s="25"/>
      <c r="WD195" s="25"/>
      <c r="WE195" s="25"/>
      <c r="WF195" s="25"/>
      <c r="WG195" s="25"/>
      <c r="WH195" s="25"/>
      <c r="WI195" s="25"/>
      <c r="WJ195" s="25"/>
      <c r="WK195" s="25"/>
      <c r="WL195" s="25"/>
      <c r="WM195" s="25"/>
      <c r="WN195" s="25"/>
      <c r="WO195" s="25"/>
      <c r="WP195" s="25"/>
      <c r="WQ195" s="25"/>
      <c r="WR195" s="25"/>
      <c r="WS195" s="25"/>
      <c r="WT195" s="25"/>
      <c r="WU195" s="25"/>
      <c r="WV195" s="25"/>
      <c r="WW195" s="25"/>
      <c r="WX195" s="25"/>
      <c r="WY195" s="25"/>
      <c r="WZ195" s="25"/>
      <c r="XA195" s="25"/>
      <c r="XB195" s="25"/>
      <c r="XC195" s="25"/>
      <c r="XD195" s="25"/>
      <c r="XE195" s="25"/>
      <c r="XF195" s="25"/>
      <c r="XG195" s="25"/>
      <c r="XH195" s="25"/>
      <c r="XI195" s="25"/>
      <c r="XJ195" s="25"/>
      <c r="XK195" s="25"/>
      <c r="XL195" s="25"/>
      <c r="XM195" s="25"/>
      <c r="XN195" s="25"/>
      <c r="XO195" s="25"/>
      <c r="XP195" s="25"/>
      <c r="XQ195" s="25"/>
      <c r="XR195" s="25"/>
      <c r="XS195" s="25"/>
      <c r="XT195" s="25"/>
      <c r="XU195" s="25"/>
      <c r="XV195" s="25"/>
      <c r="XW195" s="25"/>
      <c r="XX195" s="25"/>
      <c r="XY195" s="25"/>
      <c r="XZ195" s="25"/>
      <c r="YA195" s="25"/>
      <c r="YB195" s="25"/>
      <c r="YC195" s="25"/>
      <c r="YD195" s="25"/>
      <c r="YE195" s="25"/>
      <c r="YF195" s="25"/>
      <c r="YG195" s="25"/>
      <c r="YH195" s="25"/>
      <c r="YI195" s="25"/>
      <c r="YJ195" s="25"/>
      <c r="YK195" s="25"/>
      <c r="YL195" s="25"/>
      <c r="YM195" s="25"/>
      <c r="YN195" s="25"/>
      <c r="YO195" s="25"/>
      <c r="YP195" s="25"/>
      <c r="YQ195" s="25"/>
      <c r="YR195" s="25"/>
      <c r="YS195" s="25"/>
      <c r="YT195" s="25"/>
      <c r="YU195" s="25"/>
      <c r="YV195" s="25"/>
      <c r="YW195" s="25"/>
      <c r="YX195" s="25"/>
      <c r="YY195" s="25"/>
      <c r="YZ195" s="25"/>
      <c r="ZA195" s="25"/>
      <c r="ZB195" s="25"/>
      <c r="ZC195" s="25"/>
      <c r="ZD195" s="25"/>
      <c r="ZE195" s="25"/>
      <c r="ZF195" s="25"/>
      <c r="ZG195" s="25"/>
      <c r="ZH195" s="25"/>
      <c r="ZI195" s="25"/>
      <c r="ZJ195" s="25"/>
      <c r="ZK195" s="25"/>
      <c r="ZL195" s="25"/>
      <c r="ZM195" s="25"/>
      <c r="ZN195" s="25"/>
      <c r="ZO195" s="25"/>
      <c r="ZP195" s="25"/>
      <c r="ZQ195" s="25"/>
      <c r="ZR195" s="25"/>
      <c r="ZS195" s="25"/>
      <c r="ZT195" s="25"/>
      <c r="ZU195" s="25"/>
      <c r="ZV195" s="25"/>
      <c r="ZW195" s="25"/>
      <c r="ZX195" s="25"/>
      <c r="ZY195" s="25"/>
      <c r="ZZ195" s="25"/>
      <c r="AAA195" s="25"/>
      <c r="AAB195" s="25"/>
      <c r="AAC195" s="25"/>
      <c r="AAD195" s="25"/>
      <c r="AAE195" s="25"/>
      <c r="AAF195" s="25"/>
      <c r="AAG195" s="25"/>
      <c r="AAH195" s="25"/>
      <c r="AAI195" s="25"/>
      <c r="AAJ195" s="25"/>
      <c r="AAK195" s="25"/>
      <c r="AAL195" s="25"/>
      <c r="AAM195" s="25"/>
      <c r="AAN195" s="25"/>
      <c r="AAO195" s="25"/>
      <c r="AAP195" s="25"/>
      <c r="AAQ195" s="25"/>
      <c r="AAR195" s="25"/>
      <c r="AAS195" s="25"/>
      <c r="AAT195" s="25"/>
      <c r="AAU195" s="25"/>
      <c r="AAV195" s="25"/>
      <c r="AAW195" s="25"/>
      <c r="AAX195" s="25"/>
      <c r="AAY195" s="25"/>
      <c r="AAZ195" s="25"/>
      <c r="ABA195" s="25"/>
      <c r="ABB195" s="25"/>
      <c r="ABC195" s="25"/>
      <c r="ABD195" s="25"/>
      <c r="ABE195" s="25"/>
      <c r="ABF195" s="25"/>
      <c r="ABG195" s="25"/>
      <c r="ABH195" s="25"/>
      <c r="ABI195" s="25"/>
      <c r="ABJ195" s="25"/>
      <c r="ABK195" s="25"/>
      <c r="ABL195" s="25"/>
      <c r="ABM195" s="25"/>
      <c r="ABN195" s="25"/>
      <c r="ABO195" s="25"/>
      <c r="ABP195" s="25"/>
      <c r="ABQ195" s="25"/>
      <c r="ABR195" s="25"/>
      <c r="ABS195" s="25"/>
      <c r="ABT195" s="25"/>
      <c r="ABU195" s="25"/>
      <c r="ABV195" s="25"/>
      <c r="ABW195" s="25"/>
      <c r="ABX195" s="25"/>
      <c r="ABY195" s="25"/>
      <c r="ABZ195" s="25"/>
      <c r="ACA195" s="25"/>
      <c r="ACB195" s="25"/>
      <c r="ACC195" s="25"/>
      <c r="ACD195" s="25"/>
      <c r="ACE195" s="25"/>
      <c r="ACF195" s="25"/>
      <c r="ACG195" s="25"/>
      <c r="ACH195" s="25"/>
      <c r="ACI195" s="25"/>
      <c r="ACJ195" s="25"/>
      <c r="ACK195" s="25"/>
      <c r="ACL195" s="25"/>
      <c r="ACM195" s="25"/>
      <c r="ACN195" s="25"/>
      <c r="ACO195" s="25"/>
      <c r="ACP195" s="25"/>
      <c r="ACQ195" s="25"/>
      <c r="ACR195" s="25"/>
      <c r="ACS195" s="25"/>
      <c r="ACT195" s="25"/>
      <c r="ACU195" s="25"/>
      <c r="ACV195" s="25"/>
      <c r="ACW195" s="25"/>
      <c r="ACX195" s="25"/>
      <c r="ACY195" s="25"/>
      <c r="ACZ195" s="25"/>
      <c r="ADA195" s="25"/>
      <c r="ADB195" s="25"/>
      <c r="ADC195" s="25"/>
      <c r="ADD195" s="25"/>
      <c r="ADE195" s="25"/>
      <c r="ADF195" s="25"/>
      <c r="ADG195" s="25"/>
      <c r="ADH195" s="25"/>
      <c r="ADI195" s="25"/>
      <c r="ADJ195" s="25"/>
      <c r="ADK195" s="25"/>
      <c r="ADL195" s="25"/>
      <c r="ADM195" s="25"/>
      <c r="ADN195" s="25"/>
      <c r="ADO195" s="25"/>
      <c r="ADP195" s="25"/>
      <c r="ADQ195" s="25"/>
      <c r="ADR195" s="25"/>
      <c r="ADS195" s="25"/>
      <c r="ADT195" s="25"/>
      <c r="ADU195" s="25"/>
      <c r="ADV195" s="25"/>
      <c r="ADW195" s="25"/>
      <c r="ADX195" s="25"/>
      <c r="ADY195" s="25"/>
      <c r="ADZ195" s="25"/>
      <c r="AEA195" s="25"/>
      <c r="AEB195" s="25"/>
      <c r="AEC195" s="25"/>
      <c r="AED195" s="25"/>
      <c r="AEE195" s="25"/>
      <c r="AEF195" s="25"/>
      <c r="AEG195" s="49"/>
    </row>
    <row r="196" spans="1:813" s="15" customFormat="1" ht="12.75" customHeight="1" x14ac:dyDescent="0.2">
      <c r="A196" s="73">
        <v>1</v>
      </c>
      <c r="B196" s="289" t="s">
        <v>70</v>
      </c>
      <c r="C196" s="109">
        <v>1805</v>
      </c>
      <c r="D196" s="71" t="s">
        <v>111</v>
      </c>
      <c r="E196" s="339">
        <v>5.5</v>
      </c>
      <c r="F196" s="91">
        <f t="shared" ref="F196:F257" si="4">ROUND(C196*E196,2)</f>
        <v>9927.5</v>
      </c>
      <c r="G196" s="49"/>
      <c r="AY196" s="45"/>
      <c r="AZ196" s="25"/>
      <c r="BA196" s="663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  <c r="QR196" s="25"/>
      <c r="QS196" s="25"/>
      <c r="QT196" s="25"/>
      <c r="QU196" s="25"/>
      <c r="QV196" s="25"/>
      <c r="QW196" s="25"/>
      <c r="QX196" s="25"/>
      <c r="QY196" s="25"/>
      <c r="QZ196" s="25"/>
      <c r="RA196" s="25"/>
      <c r="RB196" s="25"/>
      <c r="RC196" s="25"/>
      <c r="RD196" s="25"/>
      <c r="RE196" s="25"/>
      <c r="RF196" s="25"/>
      <c r="RG196" s="25"/>
      <c r="RH196" s="25"/>
      <c r="RI196" s="25"/>
      <c r="RJ196" s="25"/>
      <c r="RK196" s="25"/>
      <c r="RL196" s="25"/>
      <c r="RM196" s="25"/>
      <c r="RN196" s="25"/>
      <c r="RO196" s="25"/>
      <c r="RP196" s="25"/>
      <c r="RQ196" s="25"/>
      <c r="RR196" s="25"/>
      <c r="RS196" s="25"/>
      <c r="RT196" s="25"/>
      <c r="RU196" s="25"/>
      <c r="RV196" s="25"/>
      <c r="RW196" s="25"/>
      <c r="RX196" s="25"/>
      <c r="RY196" s="25"/>
      <c r="RZ196" s="25"/>
      <c r="SA196" s="25"/>
      <c r="SB196" s="25"/>
      <c r="SC196" s="25"/>
      <c r="SD196" s="25"/>
      <c r="SE196" s="25"/>
      <c r="SF196" s="25"/>
      <c r="SG196" s="25"/>
      <c r="SH196" s="25"/>
      <c r="SI196" s="25"/>
      <c r="SJ196" s="25"/>
      <c r="SK196" s="25"/>
      <c r="SL196" s="25"/>
      <c r="SM196" s="25"/>
      <c r="SN196" s="25"/>
      <c r="SO196" s="25"/>
      <c r="SP196" s="25"/>
      <c r="SQ196" s="25"/>
      <c r="SR196" s="25"/>
      <c r="SS196" s="25"/>
      <c r="ST196" s="25"/>
      <c r="SU196" s="25"/>
      <c r="SV196" s="25"/>
      <c r="SW196" s="25"/>
      <c r="SX196" s="25"/>
      <c r="SY196" s="25"/>
      <c r="SZ196" s="25"/>
      <c r="TA196" s="25"/>
      <c r="TB196" s="25"/>
      <c r="TC196" s="25"/>
      <c r="TD196" s="25"/>
      <c r="TE196" s="25"/>
      <c r="TF196" s="25"/>
      <c r="TG196" s="25"/>
      <c r="TH196" s="25"/>
      <c r="TI196" s="25"/>
      <c r="TJ196" s="25"/>
      <c r="TK196" s="25"/>
      <c r="TL196" s="25"/>
      <c r="TM196" s="25"/>
      <c r="TN196" s="25"/>
      <c r="TO196" s="25"/>
      <c r="TP196" s="25"/>
      <c r="TQ196" s="25"/>
      <c r="TR196" s="25"/>
      <c r="TS196" s="25"/>
      <c r="TT196" s="25"/>
      <c r="TU196" s="25"/>
      <c r="TV196" s="25"/>
      <c r="TW196" s="25"/>
      <c r="TX196" s="25"/>
      <c r="TY196" s="25"/>
      <c r="TZ196" s="25"/>
      <c r="UA196" s="25"/>
      <c r="UB196" s="25"/>
      <c r="UC196" s="25"/>
      <c r="UD196" s="25"/>
      <c r="UE196" s="25"/>
      <c r="UF196" s="25"/>
      <c r="UG196" s="25"/>
      <c r="UH196" s="25"/>
      <c r="UI196" s="25"/>
      <c r="UJ196" s="25"/>
      <c r="UK196" s="25"/>
      <c r="UL196" s="25"/>
      <c r="UM196" s="25"/>
      <c r="UN196" s="25"/>
      <c r="UO196" s="25"/>
      <c r="UP196" s="25"/>
      <c r="UQ196" s="25"/>
      <c r="UR196" s="25"/>
      <c r="US196" s="25"/>
      <c r="UT196" s="25"/>
      <c r="UU196" s="25"/>
      <c r="UV196" s="25"/>
      <c r="UW196" s="25"/>
      <c r="UX196" s="25"/>
      <c r="UY196" s="25"/>
      <c r="UZ196" s="25"/>
      <c r="VA196" s="25"/>
      <c r="VB196" s="25"/>
      <c r="VC196" s="25"/>
      <c r="VD196" s="25"/>
      <c r="VE196" s="25"/>
      <c r="VF196" s="25"/>
      <c r="VG196" s="25"/>
      <c r="VH196" s="25"/>
      <c r="VI196" s="25"/>
      <c r="VJ196" s="25"/>
      <c r="VK196" s="25"/>
      <c r="VL196" s="25"/>
      <c r="VM196" s="25"/>
      <c r="VN196" s="25"/>
      <c r="VO196" s="25"/>
      <c r="VP196" s="25"/>
      <c r="VQ196" s="25"/>
      <c r="VR196" s="25"/>
      <c r="VS196" s="25"/>
      <c r="VT196" s="25"/>
      <c r="VU196" s="25"/>
      <c r="VV196" s="25"/>
      <c r="VW196" s="25"/>
      <c r="VX196" s="25"/>
      <c r="VY196" s="25"/>
      <c r="VZ196" s="25"/>
      <c r="WA196" s="25"/>
      <c r="WB196" s="25"/>
      <c r="WC196" s="25"/>
      <c r="WD196" s="25"/>
      <c r="WE196" s="25"/>
      <c r="WF196" s="25"/>
      <c r="WG196" s="25"/>
      <c r="WH196" s="25"/>
      <c r="WI196" s="25"/>
      <c r="WJ196" s="25"/>
      <c r="WK196" s="25"/>
      <c r="WL196" s="25"/>
      <c r="WM196" s="25"/>
      <c r="WN196" s="25"/>
      <c r="WO196" s="25"/>
      <c r="WP196" s="25"/>
      <c r="WQ196" s="25"/>
      <c r="WR196" s="25"/>
      <c r="WS196" s="25"/>
      <c r="WT196" s="25"/>
      <c r="WU196" s="25"/>
      <c r="WV196" s="25"/>
      <c r="WW196" s="25"/>
      <c r="WX196" s="25"/>
      <c r="WY196" s="25"/>
      <c r="WZ196" s="25"/>
      <c r="XA196" s="25"/>
      <c r="XB196" s="25"/>
      <c r="XC196" s="25"/>
      <c r="XD196" s="25"/>
      <c r="XE196" s="25"/>
      <c r="XF196" s="25"/>
      <c r="XG196" s="25"/>
      <c r="XH196" s="25"/>
      <c r="XI196" s="25"/>
      <c r="XJ196" s="25"/>
      <c r="XK196" s="25"/>
      <c r="XL196" s="25"/>
      <c r="XM196" s="25"/>
      <c r="XN196" s="25"/>
      <c r="XO196" s="25"/>
      <c r="XP196" s="25"/>
      <c r="XQ196" s="25"/>
      <c r="XR196" s="25"/>
      <c r="XS196" s="25"/>
      <c r="XT196" s="25"/>
      <c r="XU196" s="25"/>
      <c r="XV196" s="25"/>
      <c r="XW196" s="25"/>
      <c r="XX196" s="25"/>
      <c r="XY196" s="25"/>
      <c r="XZ196" s="25"/>
      <c r="YA196" s="25"/>
      <c r="YB196" s="25"/>
      <c r="YC196" s="25"/>
      <c r="YD196" s="25"/>
      <c r="YE196" s="25"/>
      <c r="YF196" s="25"/>
      <c r="YG196" s="25"/>
      <c r="YH196" s="25"/>
      <c r="YI196" s="25"/>
      <c r="YJ196" s="25"/>
      <c r="YK196" s="25"/>
      <c r="YL196" s="25"/>
      <c r="YM196" s="25"/>
      <c r="YN196" s="25"/>
      <c r="YO196" s="25"/>
      <c r="YP196" s="25"/>
      <c r="YQ196" s="25"/>
      <c r="YR196" s="25"/>
      <c r="YS196" s="25"/>
      <c r="YT196" s="25"/>
      <c r="YU196" s="25"/>
      <c r="YV196" s="25"/>
      <c r="YW196" s="25"/>
      <c r="YX196" s="25"/>
      <c r="YY196" s="25"/>
      <c r="YZ196" s="25"/>
      <c r="ZA196" s="25"/>
      <c r="ZB196" s="25"/>
      <c r="ZC196" s="25"/>
      <c r="ZD196" s="25"/>
      <c r="ZE196" s="25"/>
      <c r="ZF196" s="25"/>
      <c r="ZG196" s="25"/>
      <c r="ZH196" s="25"/>
      <c r="ZI196" s="25"/>
      <c r="ZJ196" s="25"/>
      <c r="ZK196" s="25"/>
      <c r="ZL196" s="25"/>
      <c r="ZM196" s="25"/>
      <c r="ZN196" s="25"/>
      <c r="ZO196" s="25"/>
      <c r="ZP196" s="25"/>
      <c r="ZQ196" s="25"/>
      <c r="ZR196" s="25"/>
      <c r="ZS196" s="25"/>
      <c r="ZT196" s="25"/>
      <c r="ZU196" s="25"/>
      <c r="ZV196" s="25"/>
      <c r="ZW196" s="25"/>
      <c r="ZX196" s="25"/>
      <c r="ZY196" s="25"/>
      <c r="ZZ196" s="25"/>
      <c r="AAA196" s="25"/>
      <c r="AAB196" s="25"/>
      <c r="AAC196" s="25"/>
      <c r="AAD196" s="25"/>
      <c r="AAE196" s="25"/>
      <c r="AAF196" s="25"/>
      <c r="AAG196" s="25"/>
      <c r="AAH196" s="25"/>
      <c r="AAI196" s="25"/>
      <c r="AAJ196" s="25"/>
      <c r="AAK196" s="25"/>
      <c r="AAL196" s="25"/>
      <c r="AAM196" s="25"/>
      <c r="AAN196" s="25"/>
      <c r="AAO196" s="25"/>
      <c r="AAP196" s="25"/>
      <c r="AAQ196" s="25"/>
      <c r="AAR196" s="25"/>
      <c r="AAS196" s="25"/>
      <c r="AAT196" s="25"/>
      <c r="AAU196" s="25"/>
      <c r="AAV196" s="25"/>
      <c r="AAW196" s="25"/>
      <c r="AAX196" s="25"/>
      <c r="AAY196" s="25"/>
      <c r="AAZ196" s="25"/>
      <c r="ABA196" s="25"/>
      <c r="ABB196" s="25"/>
      <c r="ABC196" s="25"/>
      <c r="ABD196" s="25"/>
      <c r="ABE196" s="25"/>
      <c r="ABF196" s="25"/>
      <c r="ABG196" s="25"/>
      <c r="ABH196" s="25"/>
      <c r="ABI196" s="25"/>
      <c r="ABJ196" s="25"/>
      <c r="ABK196" s="25"/>
      <c r="ABL196" s="25"/>
      <c r="ABM196" s="25"/>
      <c r="ABN196" s="25"/>
      <c r="ABO196" s="25"/>
      <c r="ABP196" s="25"/>
      <c r="ABQ196" s="25"/>
      <c r="ABR196" s="25"/>
      <c r="ABS196" s="25"/>
      <c r="ABT196" s="25"/>
      <c r="ABU196" s="25"/>
      <c r="ABV196" s="25"/>
      <c r="ABW196" s="25"/>
      <c r="ABX196" s="25"/>
      <c r="ABY196" s="25"/>
      <c r="ABZ196" s="25"/>
      <c r="ACA196" s="25"/>
      <c r="ACB196" s="25"/>
      <c r="ACC196" s="25"/>
      <c r="ACD196" s="25"/>
      <c r="ACE196" s="25"/>
      <c r="ACF196" s="25"/>
      <c r="ACG196" s="25"/>
      <c r="ACH196" s="25"/>
      <c r="ACI196" s="25"/>
      <c r="ACJ196" s="25"/>
      <c r="ACK196" s="25"/>
      <c r="ACL196" s="25"/>
      <c r="ACM196" s="25"/>
      <c r="ACN196" s="25"/>
      <c r="ACO196" s="25"/>
      <c r="ACP196" s="25"/>
      <c r="ACQ196" s="25"/>
      <c r="ACR196" s="25"/>
      <c r="ACS196" s="25"/>
      <c r="ACT196" s="25"/>
      <c r="ACU196" s="25"/>
      <c r="ACV196" s="25"/>
      <c r="ACW196" s="25"/>
      <c r="ACX196" s="25"/>
      <c r="ACY196" s="25"/>
      <c r="ACZ196" s="25"/>
      <c r="ADA196" s="25"/>
      <c r="ADB196" s="25"/>
      <c r="ADC196" s="25"/>
      <c r="ADD196" s="25"/>
      <c r="ADE196" s="25"/>
      <c r="ADF196" s="25"/>
      <c r="ADG196" s="25"/>
      <c r="ADH196" s="25"/>
      <c r="ADI196" s="25"/>
      <c r="ADJ196" s="25"/>
      <c r="ADK196" s="25"/>
      <c r="ADL196" s="25"/>
      <c r="ADM196" s="25"/>
      <c r="ADN196" s="25"/>
      <c r="ADO196" s="25"/>
      <c r="ADP196" s="25"/>
      <c r="ADQ196" s="25"/>
      <c r="ADR196" s="25"/>
      <c r="ADS196" s="25"/>
      <c r="ADT196" s="25"/>
      <c r="ADU196" s="25"/>
      <c r="ADV196" s="25"/>
      <c r="ADW196" s="25"/>
      <c r="ADX196" s="25"/>
      <c r="ADY196" s="25"/>
      <c r="ADZ196" s="25"/>
      <c r="AEA196" s="25"/>
      <c r="AEB196" s="25"/>
      <c r="AEC196" s="25"/>
      <c r="AED196" s="25"/>
      <c r="AEE196" s="25"/>
      <c r="AEF196" s="25"/>
      <c r="AEG196" s="49"/>
    </row>
    <row r="197" spans="1:813" s="15" customFormat="1" ht="12.75" customHeight="1" x14ac:dyDescent="0.2">
      <c r="A197" s="322"/>
      <c r="B197" s="99"/>
      <c r="C197" s="109"/>
      <c r="D197" s="71"/>
      <c r="E197" s="339"/>
      <c r="F197" s="91"/>
      <c r="G197" s="49"/>
      <c r="AY197" s="45"/>
      <c r="AZ197" s="25"/>
      <c r="BA197" s="663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  <c r="QR197" s="25"/>
      <c r="QS197" s="25"/>
      <c r="QT197" s="25"/>
      <c r="QU197" s="25"/>
      <c r="QV197" s="25"/>
      <c r="QW197" s="25"/>
      <c r="QX197" s="25"/>
      <c r="QY197" s="25"/>
      <c r="QZ197" s="25"/>
      <c r="RA197" s="25"/>
      <c r="RB197" s="25"/>
      <c r="RC197" s="25"/>
      <c r="RD197" s="25"/>
      <c r="RE197" s="25"/>
      <c r="RF197" s="25"/>
      <c r="RG197" s="25"/>
      <c r="RH197" s="25"/>
      <c r="RI197" s="25"/>
      <c r="RJ197" s="25"/>
      <c r="RK197" s="25"/>
      <c r="RL197" s="25"/>
      <c r="RM197" s="25"/>
      <c r="RN197" s="25"/>
      <c r="RO197" s="25"/>
      <c r="RP197" s="25"/>
      <c r="RQ197" s="25"/>
      <c r="RR197" s="25"/>
      <c r="RS197" s="25"/>
      <c r="RT197" s="25"/>
      <c r="RU197" s="25"/>
      <c r="RV197" s="25"/>
      <c r="RW197" s="25"/>
      <c r="RX197" s="25"/>
      <c r="RY197" s="25"/>
      <c r="RZ197" s="25"/>
      <c r="SA197" s="25"/>
      <c r="SB197" s="25"/>
      <c r="SC197" s="25"/>
      <c r="SD197" s="25"/>
      <c r="SE197" s="25"/>
      <c r="SF197" s="25"/>
      <c r="SG197" s="25"/>
      <c r="SH197" s="25"/>
      <c r="SI197" s="25"/>
      <c r="SJ197" s="25"/>
      <c r="SK197" s="25"/>
      <c r="SL197" s="25"/>
      <c r="SM197" s="25"/>
      <c r="SN197" s="25"/>
      <c r="SO197" s="25"/>
      <c r="SP197" s="25"/>
      <c r="SQ197" s="25"/>
      <c r="SR197" s="25"/>
      <c r="SS197" s="25"/>
      <c r="ST197" s="25"/>
      <c r="SU197" s="25"/>
      <c r="SV197" s="25"/>
      <c r="SW197" s="25"/>
      <c r="SX197" s="25"/>
      <c r="SY197" s="25"/>
      <c r="SZ197" s="25"/>
      <c r="TA197" s="25"/>
      <c r="TB197" s="25"/>
      <c r="TC197" s="25"/>
      <c r="TD197" s="25"/>
      <c r="TE197" s="25"/>
      <c r="TF197" s="25"/>
      <c r="TG197" s="25"/>
      <c r="TH197" s="25"/>
      <c r="TI197" s="25"/>
      <c r="TJ197" s="25"/>
      <c r="TK197" s="25"/>
      <c r="TL197" s="25"/>
      <c r="TM197" s="25"/>
      <c r="TN197" s="25"/>
      <c r="TO197" s="25"/>
      <c r="TP197" s="25"/>
      <c r="TQ197" s="25"/>
      <c r="TR197" s="25"/>
      <c r="TS197" s="25"/>
      <c r="TT197" s="25"/>
      <c r="TU197" s="25"/>
      <c r="TV197" s="25"/>
      <c r="TW197" s="25"/>
      <c r="TX197" s="25"/>
      <c r="TY197" s="25"/>
      <c r="TZ197" s="25"/>
      <c r="UA197" s="25"/>
      <c r="UB197" s="25"/>
      <c r="UC197" s="25"/>
      <c r="UD197" s="25"/>
      <c r="UE197" s="25"/>
      <c r="UF197" s="25"/>
      <c r="UG197" s="25"/>
      <c r="UH197" s="25"/>
      <c r="UI197" s="25"/>
      <c r="UJ197" s="25"/>
      <c r="UK197" s="25"/>
      <c r="UL197" s="25"/>
      <c r="UM197" s="25"/>
      <c r="UN197" s="25"/>
      <c r="UO197" s="25"/>
      <c r="UP197" s="25"/>
      <c r="UQ197" s="25"/>
      <c r="UR197" s="25"/>
      <c r="US197" s="25"/>
      <c r="UT197" s="25"/>
      <c r="UU197" s="25"/>
      <c r="UV197" s="25"/>
      <c r="UW197" s="25"/>
      <c r="UX197" s="25"/>
      <c r="UY197" s="25"/>
      <c r="UZ197" s="25"/>
      <c r="VA197" s="25"/>
      <c r="VB197" s="25"/>
      <c r="VC197" s="25"/>
      <c r="VD197" s="25"/>
      <c r="VE197" s="25"/>
      <c r="VF197" s="25"/>
      <c r="VG197" s="25"/>
      <c r="VH197" s="25"/>
      <c r="VI197" s="25"/>
      <c r="VJ197" s="25"/>
      <c r="VK197" s="25"/>
      <c r="VL197" s="25"/>
      <c r="VM197" s="25"/>
      <c r="VN197" s="25"/>
      <c r="VO197" s="25"/>
      <c r="VP197" s="25"/>
      <c r="VQ197" s="25"/>
      <c r="VR197" s="25"/>
      <c r="VS197" s="25"/>
      <c r="VT197" s="25"/>
      <c r="VU197" s="25"/>
      <c r="VV197" s="25"/>
      <c r="VW197" s="25"/>
      <c r="VX197" s="25"/>
      <c r="VY197" s="25"/>
      <c r="VZ197" s="25"/>
      <c r="WA197" s="25"/>
      <c r="WB197" s="25"/>
      <c r="WC197" s="25"/>
      <c r="WD197" s="25"/>
      <c r="WE197" s="25"/>
      <c r="WF197" s="25"/>
      <c r="WG197" s="25"/>
      <c r="WH197" s="25"/>
      <c r="WI197" s="25"/>
      <c r="WJ197" s="25"/>
      <c r="WK197" s="25"/>
      <c r="WL197" s="25"/>
      <c r="WM197" s="25"/>
      <c r="WN197" s="25"/>
      <c r="WO197" s="25"/>
      <c r="WP197" s="25"/>
      <c r="WQ197" s="25"/>
      <c r="WR197" s="25"/>
      <c r="WS197" s="25"/>
      <c r="WT197" s="25"/>
      <c r="WU197" s="25"/>
      <c r="WV197" s="25"/>
      <c r="WW197" s="25"/>
      <c r="WX197" s="25"/>
      <c r="WY197" s="25"/>
      <c r="WZ197" s="25"/>
      <c r="XA197" s="25"/>
      <c r="XB197" s="25"/>
      <c r="XC197" s="25"/>
      <c r="XD197" s="25"/>
      <c r="XE197" s="25"/>
      <c r="XF197" s="25"/>
      <c r="XG197" s="25"/>
      <c r="XH197" s="25"/>
      <c r="XI197" s="25"/>
      <c r="XJ197" s="25"/>
      <c r="XK197" s="25"/>
      <c r="XL197" s="25"/>
      <c r="XM197" s="25"/>
      <c r="XN197" s="25"/>
      <c r="XO197" s="25"/>
      <c r="XP197" s="25"/>
      <c r="XQ197" s="25"/>
      <c r="XR197" s="25"/>
      <c r="XS197" s="25"/>
      <c r="XT197" s="25"/>
      <c r="XU197" s="25"/>
      <c r="XV197" s="25"/>
      <c r="XW197" s="25"/>
      <c r="XX197" s="25"/>
      <c r="XY197" s="25"/>
      <c r="XZ197" s="25"/>
      <c r="YA197" s="25"/>
      <c r="YB197" s="25"/>
      <c r="YC197" s="25"/>
      <c r="YD197" s="25"/>
      <c r="YE197" s="25"/>
      <c r="YF197" s="25"/>
      <c r="YG197" s="25"/>
      <c r="YH197" s="25"/>
      <c r="YI197" s="25"/>
      <c r="YJ197" s="25"/>
      <c r="YK197" s="25"/>
      <c r="YL197" s="25"/>
      <c r="YM197" s="25"/>
      <c r="YN197" s="25"/>
      <c r="YO197" s="25"/>
      <c r="YP197" s="25"/>
      <c r="YQ197" s="25"/>
      <c r="YR197" s="25"/>
      <c r="YS197" s="25"/>
      <c r="YT197" s="25"/>
      <c r="YU197" s="25"/>
      <c r="YV197" s="25"/>
      <c r="YW197" s="25"/>
      <c r="YX197" s="25"/>
      <c r="YY197" s="25"/>
      <c r="YZ197" s="25"/>
      <c r="ZA197" s="25"/>
      <c r="ZB197" s="25"/>
      <c r="ZC197" s="25"/>
      <c r="ZD197" s="25"/>
      <c r="ZE197" s="25"/>
      <c r="ZF197" s="25"/>
      <c r="ZG197" s="25"/>
      <c r="ZH197" s="25"/>
      <c r="ZI197" s="25"/>
      <c r="ZJ197" s="25"/>
      <c r="ZK197" s="25"/>
      <c r="ZL197" s="25"/>
      <c r="ZM197" s="25"/>
      <c r="ZN197" s="25"/>
      <c r="ZO197" s="25"/>
      <c r="ZP197" s="25"/>
      <c r="ZQ197" s="25"/>
      <c r="ZR197" s="25"/>
      <c r="ZS197" s="25"/>
      <c r="ZT197" s="25"/>
      <c r="ZU197" s="25"/>
      <c r="ZV197" s="25"/>
      <c r="ZW197" s="25"/>
      <c r="ZX197" s="25"/>
      <c r="ZY197" s="25"/>
      <c r="ZZ197" s="25"/>
      <c r="AAA197" s="25"/>
      <c r="AAB197" s="25"/>
      <c r="AAC197" s="25"/>
      <c r="AAD197" s="25"/>
      <c r="AAE197" s="25"/>
      <c r="AAF197" s="25"/>
      <c r="AAG197" s="25"/>
      <c r="AAH197" s="25"/>
      <c r="AAI197" s="25"/>
      <c r="AAJ197" s="25"/>
      <c r="AAK197" s="25"/>
      <c r="AAL197" s="25"/>
      <c r="AAM197" s="25"/>
      <c r="AAN197" s="25"/>
      <c r="AAO197" s="25"/>
      <c r="AAP197" s="25"/>
      <c r="AAQ197" s="25"/>
      <c r="AAR197" s="25"/>
      <c r="AAS197" s="25"/>
      <c r="AAT197" s="25"/>
      <c r="AAU197" s="25"/>
      <c r="AAV197" s="25"/>
      <c r="AAW197" s="25"/>
      <c r="AAX197" s="25"/>
      <c r="AAY197" s="25"/>
      <c r="AAZ197" s="25"/>
      <c r="ABA197" s="25"/>
      <c r="ABB197" s="25"/>
      <c r="ABC197" s="25"/>
      <c r="ABD197" s="25"/>
      <c r="ABE197" s="25"/>
      <c r="ABF197" s="25"/>
      <c r="ABG197" s="25"/>
      <c r="ABH197" s="25"/>
      <c r="ABI197" s="25"/>
      <c r="ABJ197" s="25"/>
      <c r="ABK197" s="25"/>
      <c r="ABL197" s="25"/>
      <c r="ABM197" s="25"/>
      <c r="ABN197" s="25"/>
      <c r="ABO197" s="25"/>
      <c r="ABP197" s="25"/>
      <c r="ABQ197" s="25"/>
      <c r="ABR197" s="25"/>
      <c r="ABS197" s="25"/>
      <c r="ABT197" s="25"/>
      <c r="ABU197" s="25"/>
      <c r="ABV197" s="25"/>
      <c r="ABW197" s="25"/>
      <c r="ABX197" s="25"/>
      <c r="ABY197" s="25"/>
      <c r="ABZ197" s="25"/>
      <c r="ACA197" s="25"/>
      <c r="ACB197" s="25"/>
      <c r="ACC197" s="25"/>
      <c r="ACD197" s="25"/>
      <c r="ACE197" s="25"/>
      <c r="ACF197" s="25"/>
      <c r="ACG197" s="25"/>
      <c r="ACH197" s="25"/>
      <c r="ACI197" s="25"/>
      <c r="ACJ197" s="25"/>
      <c r="ACK197" s="25"/>
      <c r="ACL197" s="25"/>
      <c r="ACM197" s="25"/>
      <c r="ACN197" s="25"/>
      <c r="ACO197" s="25"/>
      <c r="ACP197" s="25"/>
      <c r="ACQ197" s="25"/>
      <c r="ACR197" s="25"/>
      <c r="ACS197" s="25"/>
      <c r="ACT197" s="25"/>
      <c r="ACU197" s="25"/>
      <c r="ACV197" s="25"/>
      <c r="ACW197" s="25"/>
      <c r="ACX197" s="25"/>
      <c r="ACY197" s="25"/>
      <c r="ACZ197" s="25"/>
      <c r="ADA197" s="25"/>
      <c r="ADB197" s="25"/>
      <c r="ADC197" s="25"/>
      <c r="ADD197" s="25"/>
      <c r="ADE197" s="25"/>
      <c r="ADF197" s="25"/>
      <c r="ADG197" s="25"/>
      <c r="ADH197" s="25"/>
      <c r="ADI197" s="25"/>
      <c r="ADJ197" s="25"/>
      <c r="ADK197" s="25"/>
      <c r="ADL197" s="25"/>
      <c r="ADM197" s="25"/>
      <c r="ADN197" s="25"/>
      <c r="ADO197" s="25"/>
      <c r="ADP197" s="25"/>
      <c r="ADQ197" s="25"/>
      <c r="ADR197" s="25"/>
      <c r="ADS197" s="25"/>
      <c r="ADT197" s="25"/>
      <c r="ADU197" s="25"/>
      <c r="ADV197" s="25"/>
      <c r="ADW197" s="25"/>
      <c r="ADX197" s="25"/>
      <c r="ADY197" s="25"/>
      <c r="ADZ197" s="25"/>
      <c r="AEA197" s="25"/>
      <c r="AEB197" s="25"/>
      <c r="AEC197" s="25"/>
      <c r="AED197" s="25"/>
      <c r="AEE197" s="25"/>
      <c r="AEF197" s="25"/>
      <c r="AEG197" s="49"/>
    </row>
    <row r="198" spans="1:813" s="15" customFormat="1" ht="12.75" customHeight="1" x14ac:dyDescent="0.2">
      <c r="A198" s="73">
        <v>2</v>
      </c>
      <c r="B198" s="323" t="s">
        <v>112</v>
      </c>
      <c r="C198" s="109"/>
      <c r="D198" s="71"/>
      <c r="E198" s="339"/>
      <c r="F198" s="91"/>
      <c r="G198" s="49"/>
      <c r="AY198" s="45"/>
      <c r="AZ198" s="25"/>
      <c r="BA198" s="663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  <c r="QR198" s="25"/>
      <c r="QS198" s="25"/>
      <c r="QT198" s="25"/>
      <c r="QU198" s="25"/>
      <c r="QV198" s="25"/>
      <c r="QW198" s="25"/>
      <c r="QX198" s="25"/>
      <c r="QY198" s="25"/>
      <c r="QZ198" s="25"/>
      <c r="RA198" s="25"/>
      <c r="RB198" s="25"/>
      <c r="RC198" s="25"/>
      <c r="RD198" s="25"/>
      <c r="RE198" s="25"/>
      <c r="RF198" s="25"/>
      <c r="RG198" s="25"/>
      <c r="RH198" s="25"/>
      <c r="RI198" s="25"/>
      <c r="RJ198" s="25"/>
      <c r="RK198" s="25"/>
      <c r="RL198" s="25"/>
      <c r="RM198" s="25"/>
      <c r="RN198" s="25"/>
      <c r="RO198" s="25"/>
      <c r="RP198" s="25"/>
      <c r="RQ198" s="25"/>
      <c r="RR198" s="25"/>
      <c r="RS198" s="25"/>
      <c r="RT198" s="25"/>
      <c r="RU198" s="25"/>
      <c r="RV198" s="25"/>
      <c r="RW198" s="25"/>
      <c r="RX198" s="25"/>
      <c r="RY198" s="25"/>
      <c r="RZ198" s="25"/>
      <c r="SA198" s="25"/>
      <c r="SB198" s="25"/>
      <c r="SC198" s="25"/>
      <c r="SD198" s="25"/>
      <c r="SE198" s="25"/>
      <c r="SF198" s="25"/>
      <c r="SG198" s="25"/>
      <c r="SH198" s="25"/>
      <c r="SI198" s="25"/>
      <c r="SJ198" s="25"/>
      <c r="SK198" s="25"/>
      <c r="SL198" s="25"/>
      <c r="SM198" s="25"/>
      <c r="SN198" s="25"/>
      <c r="SO198" s="25"/>
      <c r="SP198" s="25"/>
      <c r="SQ198" s="25"/>
      <c r="SR198" s="25"/>
      <c r="SS198" s="25"/>
      <c r="ST198" s="25"/>
      <c r="SU198" s="25"/>
      <c r="SV198" s="25"/>
      <c r="SW198" s="25"/>
      <c r="SX198" s="25"/>
      <c r="SY198" s="25"/>
      <c r="SZ198" s="25"/>
      <c r="TA198" s="25"/>
      <c r="TB198" s="25"/>
      <c r="TC198" s="25"/>
      <c r="TD198" s="25"/>
      <c r="TE198" s="25"/>
      <c r="TF198" s="25"/>
      <c r="TG198" s="25"/>
      <c r="TH198" s="25"/>
      <c r="TI198" s="25"/>
      <c r="TJ198" s="25"/>
      <c r="TK198" s="25"/>
      <c r="TL198" s="25"/>
      <c r="TM198" s="25"/>
      <c r="TN198" s="25"/>
      <c r="TO198" s="25"/>
      <c r="TP198" s="25"/>
      <c r="TQ198" s="25"/>
      <c r="TR198" s="25"/>
      <c r="TS198" s="25"/>
      <c r="TT198" s="25"/>
      <c r="TU198" s="25"/>
      <c r="TV198" s="25"/>
      <c r="TW198" s="25"/>
      <c r="TX198" s="25"/>
      <c r="TY198" s="25"/>
      <c r="TZ198" s="25"/>
      <c r="UA198" s="25"/>
      <c r="UB198" s="25"/>
      <c r="UC198" s="25"/>
      <c r="UD198" s="25"/>
      <c r="UE198" s="25"/>
      <c r="UF198" s="25"/>
      <c r="UG198" s="25"/>
      <c r="UH198" s="25"/>
      <c r="UI198" s="25"/>
      <c r="UJ198" s="25"/>
      <c r="UK198" s="25"/>
      <c r="UL198" s="25"/>
      <c r="UM198" s="25"/>
      <c r="UN198" s="25"/>
      <c r="UO198" s="25"/>
      <c r="UP198" s="25"/>
      <c r="UQ198" s="25"/>
      <c r="UR198" s="25"/>
      <c r="US198" s="25"/>
      <c r="UT198" s="25"/>
      <c r="UU198" s="25"/>
      <c r="UV198" s="25"/>
      <c r="UW198" s="25"/>
      <c r="UX198" s="25"/>
      <c r="UY198" s="25"/>
      <c r="UZ198" s="25"/>
      <c r="VA198" s="25"/>
      <c r="VB198" s="25"/>
      <c r="VC198" s="25"/>
      <c r="VD198" s="25"/>
      <c r="VE198" s="25"/>
      <c r="VF198" s="25"/>
      <c r="VG198" s="25"/>
      <c r="VH198" s="25"/>
      <c r="VI198" s="25"/>
      <c r="VJ198" s="25"/>
      <c r="VK198" s="25"/>
      <c r="VL198" s="25"/>
      <c r="VM198" s="25"/>
      <c r="VN198" s="25"/>
      <c r="VO198" s="25"/>
      <c r="VP198" s="25"/>
      <c r="VQ198" s="25"/>
      <c r="VR198" s="25"/>
      <c r="VS198" s="25"/>
      <c r="VT198" s="25"/>
      <c r="VU198" s="25"/>
      <c r="VV198" s="25"/>
      <c r="VW198" s="25"/>
      <c r="VX198" s="25"/>
      <c r="VY198" s="25"/>
      <c r="VZ198" s="25"/>
      <c r="WA198" s="25"/>
      <c r="WB198" s="25"/>
      <c r="WC198" s="25"/>
      <c r="WD198" s="25"/>
      <c r="WE198" s="25"/>
      <c r="WF198" s="25"/>
      <c r="WG198" s="25"/>
      <c r="WH198" s="25"/>
      <c r="WI198" s="25"/>
      <c r="WJ198" s="25"/>
      <c r="WK198" s="25"/>
      <c r="WL198" s="25"/>
      <c r="WM198" s="25"/>
      <c r="WN198" s="25"/>
      <c r="WO198" s="25"/>
      <c r="WP198" s="25"/>
      <c r="WQ198" s="25"/>
      <c r="WR198" s="25"/>
      <c r="WS198" s="25"/>
      <c r="WT198" s="25"/>
      <c r="WU198" s="25"/>
      <c r="WV198" s="25"/>
      <c r="WW198" s="25"/>
      <c r="WX198" s="25"/>
      <c r="WY198" s="25"/>
      <c r="WZ198" s="25"/>
      <c r="XA198" s="25"/>
      <c r="XB198" s="25"/>
      <c r="XC198" s="25"/>
      <c r="XD198" s="25"/>
      <c r="XE198" s="25"/>
      <c r="XF198" s="25"/>
      <c r="XG198" s="25"/>
      <c r="XH198" s="25"/>
      <c r="XI198" s="25"/>
      <c r="XJ198" s="25"/>
      <c r="XK198" s="25"/>
      <c r="XL198" s="25"/>
      <c r="XM198" s="25"/>
      <c r="XN198" s="25"/>
      <c r="XO198" s="25"/>
      <c r="XP198" s="25"/>
      <c r="XQ198" s="25"/>
      <c r="XR198" s="25"/>
      <c r="XS198" s="25"/>
      <c r="XT198" s="25"/>
      <c r="XU198" s="25"/>
      <c r="XV198" s="25"/>
      <c r="XW198" s="25"/>
      <c r="XX198" s="25"/>
      <c r="XY198" s="25"/>
      <c r="XZ198" s="25"/>
      <c r="YA198" s="25"/>
      <c r="YB198" s="25"/>
      <c r="YC198" s="25"/>
      <c r="YD198" s="25"/>
      <c r="YE198" s="25"/>
      <c r="YF198" s="25"/>
      <c r="YG198" s="25"/>
      <c r="YH198" s="25"/>
      <c r="YI198" s="25"/>
      <c r="YJ198" s="25"/>
      <c r="YK198" s="25"/>
      <c r="YL198" s="25"/>
      <c r="YM198" s="25"/>
      <c r="YN198" s="25"/>
      <c r="YO198" s="25"/>
      <c r="YP198" s="25"/>
      <c r="YQ198" s="25"/>
      <c r="YR198" s="25"/>
      <c r="YS198" s="25"/>
      <c r="YT198" s="25"/>
      <c r="YU198" s="25"/>
      <c r="YV198" s="25"/>
      <c r="YW198" s="25"/>
      <c r="YX198" s="25"/>
      <c r="YY198" s="25"/>
      <c r="YZ198" s="25"/>
      <c r="ZA198" s="25"/>
      <c r="ZB198" s="25"/>
      <c r="ZC198" s="25"/>
      <c r="ZD198" s="25"/>
      <c r="ZE198" s="25"/>
      <c r="ZF198" s="25"/>
      <c r="ZG198" s="25"/>
      <c r="ZH198" s="25"/>
      <c r="ZI198" s="25"/>
      <c r="ZJ198" s="25"/>
      <c r="ZK198" s="25"/>
      <c r="ZL198" s="25"/>
      <c r="ZM198" s="25"/>
      <c r="ZN198" s="25"/>
      <c r="ZO198" s="25"/>
      <c r="ZP198" s="25"/>
      <c r="ZQ198" s="25"/>
      <c r="ZR198" s="25"/>
      <c r="ZS198" s="25"/>
      <c r="ZT198" s="25"/>
      <c r="ZU198" s="25"/>
      <c r="ZV198" s="25"/>
      <c r="ZW198" s="25"/>
      <c r="ZX198" s="25"/>
      <c r="ZY198" s="25"/>
      <c r="ZZ198" s="25"/>
      <c r="AAA198" s="25"/>
      <c r="AAB198" s="25"/>
      <c r="AAC198" s="25"/>
      <c r="AAD198" s="25"/>
      <c r="AAE198" s="25"/>
      <c r="AAF198" s="25"/>
      <c r="AAG198" s="25"/>
      <c r="AAH198" s="25"/>
      <c r="AAI198" s="25"/>
      <c r="AAJ198" s="25"/>
      <c r="AAK198" s="25"/>
      <c r="AAL198" s="25"/>
      <c r="AAM198" s="25"/>
      <c r="AAN198" s="25"/>
      <c r="AAO198" s="25"/>
      <c r="AAP198" s="25"/>
      <c r="AAQ198" s="25"/>
      <c r="AAR198" s="25"/>
      <c r="AAS198" s="25"/>
      <c r="AAT198" s="25"/>
      <c r="AAU198" s="25"/>
      <c r="AAV198" s="25"/>
      <c r="AAW198" s="25"/>
      <c r="AAX198" s="25"/>
      <c r="AAY198" s="25"/>
      <c r="AAZ198" s="25"/>
      <c r="ABA198" s="25"/>
      <c r="ABB198" s="25"/>
      <c r="ABC198" s="25"/>
      <c r="ABD198" s="25"/>
      <c r="ABE198" s="25"/>
      <c r="ABF198" s="25"/>
      <c r="ABG198" s="25"/>
      <c r="ABH198" s="25"/>
      <c r="ABI198" s="25"/>
      <c r="ABJ198" s="25"/>
      <c r="ABK198" s="25"/>
      <c r="ABL198" s="25"/>
      <c r="ABM198" s="25"/>
      <c r="ABN198" s="25"/>
      <c r="ABO198" s="25"/>
      <c r="ABP198" s="25"/>
      <c r="ABQ198" s="25"/>
      <c r="ABR198" s="25"/>
      <c r="ABS198" s="25"/>
      <c r="ABT198" s="25"/>
      <c r="ABU198" s="25"/>
      <c r="ABV198" s="25"/>
      <c r="ABW198" s="25"/>
      <c r="ABX198" s="25"/>
      <c r="ABY198" s="25"/>
      <c r="ABZ198" s="25"/>
      <c r="ACA198" s="25"/>
      <c r="ACB198" s="25"/>
      <c r="ACC198" s="25"/>
      <c r="ACD198" s="25"/>
      <c r="ACE198" s="25"/>
      <c r="ACF198" s="25"/>
      <c r="ACG198" s="25"/>
      <c r="ACH198" s="25"/>
      <c r="ACI198" s="25"/>
      <c r="ACJ198" s="25"/>
      <c r="ACK198" s="25"/>
      <c r="ACL198" s="25"/>
      <c r="ACM198" s="25"/>
      <c r="ACN198" s="25"/>
      <c r="ACO198" s="25"/>
      <c r="ACP198" s="25"/>
      <c r="ACQ198" s="25"/>
      <c r="ACR198" s="25"/>
      <c r="ACS198" s="25"/>
      <c r="ACT198" s="25"/>
      <c r="ACU198" s="25"/>
      <c r="ACV198" s="25"/>
      <c r="ACW198" s="25"/>
      <c r="ACX198" s="25"/>
      <c r="ACY198" s="25"/>
      <c r="ACZ198" s="25"/>
      <c r="ADA198" s="25"/>
      <c r="ADB198" s="25"/>
      <c r="ADC198" s="25"/>
      <c r="ADD198" s="25"/>
      <c r="ADE198" s="25"/>
      <c r="ADF198" s="25"/>
      <c r="ADG198" s="25"/>
      <c r="ADH198" s="25"/>
      <c r="ADI198" s="25"/>
      <c r="ADJ198" s="25"/>
      <c r="ADK198" s="25"/>
      <c r="ADL198" s="25"/>
      <c r="ADM198" s="25"/>
      <c r="ADN198" s="25"/>
      <c r="ADO198" s="25"/>
      <c r="ADP198" s="25"/>
      <c r="ADQ198" s="25"/>
      <c r="ADR198" s="25"/>
      <c r="ADS198" s="25"/>
      <c r="ADT198" s="25"/>
      <c r="ADU198" s="25"/>
      <c r="ADV198" s="25"/>
      <c r="ADW198" s="25"/>
      <c r="ADX198" s="25"/>
      <c r="ADY198" s="25"/>
      <c r="ADZ198" s="25"/>
      <c r="AEA198" s="25"/>
      <c r="AEB198" s="25"/>
      <c r="AEC198" s="25"/>
      <c r="AED198" s="25"/>
      <c r="AEE198" s="25"/>
      <c r="AEF198" s="25"/>
      <c r="AEG198" s="49"/>
    </row>
    <row r="199" spans="1:813" s="15" customFormat="1" ht="12.75" customHeight="1" x14ac:dyDescent="0.2">
      <c r="A199" s="75">
        <v>2.1</v>
      </c>
      <c r="B199" s="324" t="s">
        <v>113</v>
      </c>
      <c r="C199" s="109">
        <v>1191.3</v>
      </c>
      <c r="D199" s="71" t="s">
        <v>75</v>
      </c>
      <c r="E199" s="339">
        <v>165.11</v>
      </c>
      <c r="F199" s="91">
        <f t="shared" si="4"/>
        <v>196695.54</v>
      </c>
      <c r="G199" s="49"/>
      <c r="AY199" s="45"/>
      <c r="AZ199" s="25"/>
      <c r="BA199" s="663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  <c r="QR199" s="25"/>
      <c r="QS199" s="25"/>
      <c r="QT199" s="25"/>
      <c r="QU199" s="25"/>
      <c r="QV199" s="25"/>
      <c r="QW199" s="25"/>
      <c r="QX199" s="25"/>
      <c r="QY199" s="25"/>
      <c r="QZ199" s="25"/>
      <c r="RA199" s="25"/>
      <c r="RB199" s="25"/>
      <c r="RC199" s="25"/>
      <c r="RD199" s="25"/>
      <c r="RE199" s="25"/>
      <c r="RF199" s="25"/>
      <c r="RG199" s="25"/>
      <c r="RH199" s="25"/>
      <c r="RI199" s="25"/>
      <c r="RJ199" s="25"/>
      <c r="RK199" s="25"/>
      <c r="RL199" s="25"/>
      <c r="RM199" s="25"/>
      <c r="RN199" s="25"/>
      <c r="RO199" s="25"/>
      <c r="RP199" s="25"/>
      <c r="RQ199" s="25"/>
      <c r="RR199" s="25"/>
      <c r="RS199" s="25"/>
      <c r="RT199" s="25"/>
      <c r="RU199" s="25"/>
      <c r="RV199" s="25"/>
      <c r="RW199" s="25"/>
      <c r="RX199" s="25"/>
      <c r="RY199" s="25"/>
      <c r="RZ199" s="25"/>
      <c r="SA199" s="25"/>
      <c r="SB199" s="25"/>
      <c r="SC199" s="25"/>
      <c r="SD199" s="25"/>
      <c r="SE199" s="25"/>
      <c r="SF199" s="25"/>
      <c r="SG199" s="25"/>
      <c r="SH199" s="25"/>
      <c r="SI199" s="25"/>
      <c r="SJ199" s="25"/>
      <c r="SK199" s="25"/>
      <c r="SL199" s="25"/>
      <c r="SM199" s="25"/>
      <c r="SN199" s="25"/>
      <c r="SO199" s="25"/>
      <c r="SP199" s="25"/>
      <c r="SQ199" s="25"/>
      <c r="SR199" s="25"/>
      <c r="SS199" s="25"/>
      <c r="ST199" s="25"/>
      <c r="SU199" s="25"/>
      <c r="SV199" s="25"/>
      <c r="SW199" s="25"/>
      <c r="SX199" s="25"/>
      <c r="SY199" s="25"/>
      <c r="SZ199" s="25"/>
      <c r="TA199" s="25"/>
      <c r="TB199" s="25"/>
      <c r="TC199" s="25"/>
      <c r="TD199" s="25"/>
      <c r="TE199" s="25"/>
      <c r="TF199" s="25"/>
      <c r="TG199" s="25"/>
      <c r="TH199" s="25"/>
      <c r="TI199" s="25"/>
      <c r="TJ199" s="25"/>
      <c r="TK199" s="25"/>
      <c r="TL199" s="25"/>
      <c r="TM199" s="25"/>
      <c r="TN199" s="25"/>
      <c r="TO199" s="25"/>
      <c r="TP199" s="25"/>
      <c r="TQ199" s="25"/>
      <c r="TR199" s="25"/>
      <c r="TS199" s="25"/>
      <c r="TT199" s="25"/>
      <c r="TU199" s="25"/>
      <c r="TV199" s="25"/>
      <c r="TW199" s="25"/>
      <c r="TX199" s="25"/>
      <c r="TY199" s="25"/>
      <c r="TZ199" s="25"/>
      <c r="UA199" s="25"/>
      <c r="UB199" s="25"/>
      <c r="UC199" s="25"/>
      <c r="UD199" s="25"/>
      <c r="UE199" s="25"/>
      <c r="UF199" s="25"/>
      <c r="UG199" s="25"/>
      <c r="UH199" s="25"/>
      <c r="UI199" s="25"/>
      <c r="UJ199" s="25"/>
      <c r="UK199" s="25"/>
      <c r="UL199" s="25"/>
      <c r="UM199" s="25"/>
      <c r="UN199" s="25"/>
      <c r="UO199" s="25"/>
      <c r="UP199" s="25"/>
      <c r="UQ199" s="25"/>
      <c r="UR199" s="25"/>
      <c r="US199" s="25"/>
      <c r="UT199" s="25"/>
      <c r="UU199" s="25"/>
      <c r="UV199" s="25"/>
      <c r="UW199" s="25"/>
      <c r="UX199" s="25"/>
      <c r="UY199" s="25"/>
      <c r="UZ199" s="25"/>
      <c r="VA199" s="25"/>
      <c r="VB199" s="25"/>
      <c r="VC199" s="25"/>
      <c r="VD199" s="25"/>
      <c r="VE199" s="25"/>
      <c r="VF199" s="25"/>
      <c r="VG199" s="25"/>
      <c r="VH199" s="25"/>
      <c r="VI199" s="25"/>
      <c r="VJ199" s="25"/>
      <c r="VK199" s="25"/>
      <c r="VL199" s="25"/>
      <c r="VM199" s="25"/>
      <c r="VN199" s="25"/>
      <c r="VO199" s="25"/>
      <c r="VP199" s="25"/>
      <c r="VQ199" s="25"/>
      <c r="VR199" s="25"/>
      <c r="VS199" s="25"/>
      <c r="VT199" s="25"/>
      <c r="VU199" s="25"/>
      <c r="VV199" s="25"/>
      <c r="VW199" s="25"/>
      <c r="VX199" s="25"/>
      <c r="VY199" s="25"/>
      <c r="VZ199" s="25"/>
      <c r="WA199" s="25"/>
      <c r="WB199" s="25"/>
      <c r="WC199" s="25"/>
      <c r="WD199" s="25"/>
      <c r="WE199" s="25"/>
      <c r="WF199" s="25"/>
      <c r="WG199" s="25"/>
      <c r="WH199" s="25"/>
      <c r="WI199" s="25"/>
      <c r="WJ199" s="25"/>
      <c r="WK199" s="25"/>
      <c r="WL199" s="25"/>
      <c r="WM199" s="25"/>
      <c r="WN199" s="25"/>
      <c r="WO199" s="25"/>
      <c r="WP199" s="25"/>
      <c r="WQ199" s="25"/>
      <c r="WR199" s="25"/>
      <c r="WS199" s="25"/>
      <c r="WT199" s="25"/>
      <c r="WU199" s="25"/>
      <c r="WV199" s="25"/>
      <c r="WW199" s="25"/>
      <c r="WX199" s="25"/>
      <c r="WY199" s="25"/>
      <c r="WZ199" s="25"/>
      <c r="XA199" s="25"/>
      <c r="XB199" s="25"/>
      <c r="XC199" s="25"/>
      <c r="XD199" s="25"/>
      <c r="XE199" s="25"/>
      <c r="XF199" s="25"/>
      <c r="XG199" s="25"/>
      <c r="XH199" s="25"/>
      <c r="XI199" s="25"/>
      <c r="XJ199" s="25"/>
      <c r="XK199" s="25"/>
      <c r="XL199" s="25"/>
      <c r="XM199" s="25"/>
      <c r="XN199" s="25"/>
      <c r="XO199" s="25"/>
      <c r="XP199" s="25"/>
      <c r="XQ199" s="25"/>
      <c r="XR199" s="25"/>
      <c r="XS199" s="25"/>
      <c r="XT199" s="25"/>
      <c r="XU199" s="25"/>
      <c r="XV199" s="25"/>
      <c r="XW199" s="25"/>
      <c r="XX199" s="25"/>
      <c r="XY199" s="25"/>
      <c r="XZ199" s="25"/>
      <c r="YA199" s="25"/>
      <c r="YB199" s="25"/>
      <c r="YC199" s="25"/>
      <c r="YD199" s="25"/>
      <c r="YE199" s="25"/>
      <c r="YF199" s="25"/>
      <c r="YG199" s="25"/>
      <c r="YH199" s="25"/>
      <c r="YI199" s="25"/>
      <c r="YJ199" s="25"/>
      <c r="YK199" s="25"/>
      <c r="YL199" s="25"/>
      <c r="YM199" s="25"/>
      <c r="YN199" s="25"/>
      <c r="YO199" s="25"/>
      <c r="YP199" s="25"/>
      <c r="YQ199" s="25"/>
      <c r="YR199" s="25"/>
      <c r="YS199" s="25"/>
      <c r="YT199" s="25"/>
      <c r="YU199" s="25"/>
      <c r="YV199" s="25"/>
      <c r="YW199" s="25"/>
      <c r="YX199" s="25"/>
      <c r="YY199" s="25"/>
      <c r="YZ199" s="25"/>
      <c r="ZA199" s="25"/>
      <c r="ZB199" s="25"/>
      <c r="ZC199" s="25"/>
      <c r="ZD199" s="25"/>
      <c r="ZE199" s="25"/>
      <c r="ZF199" s="25"/>
      <c r="ZG199" s="25"/>
      <c r="ZH199" s="25"/>
      <c r="ZI199" s="25"/>
      <c r="ZJ199" s="25"/>
      <c r="ZK199" s="25"/>
      <c r="ZL199" s="25"/>
      <c r="ZM199" s="25"/>
      <c r="ZN199" s="25"/>
      <c r="ZO199" s="25"/>
      <c r="ZP199" s="25"/>
      <c r="ZQ199" s="25"/>
      <c r="ZR199" s="25"/>
      <c r="ZS199" s="25"/>
      <c r="ZT199" s="25"/>
      <c r="ZU199" s="25"/>
      <c r="ZV199" s="25"/>
      <c r="ZW199" s="25"/>
      <c r="ZX199" s="25"/>
      <c r="ZY199" s="25"/>
      <c r="ZZ199" s="25"/>
      <c r="AAA199" s="25"/>
      <c r="AAB199" s="25"/>
      <c r="AAC199" s="25"/>
      <c r="AAD199" s="25"/>
      <c r="AAE199" s="25"/>
      <c r="AAF199" s="25"/>
      <c r="AAG199" s="25"/>
      <c r="AAH199" s="25"/>
      <c r="AAI199" s="25"/>
      <c r="AAJ199" s="25"/>
      <c r="AAK199" s="25"/>
      <c r="AAL199" s="25"/>
      <c r="AAM199" s="25"/>
      <c r="AAN199" s="25"/>
      <c r="AAO199" s="25"/>
      <c r="AAP199" s="25"/>
      <c r="AAQ199" s="25"/>
      <c r="AAR199" s="25"/>
      <c r="AAS199" s="25"/>
      <c r="AAT199" s="25"/>
      <c r="AAU199" s="25"/>
      <c r="AAV199" s="25"/>
      <c r="AAW199" s="25"/>
      <c r="AAX199" s="25"/>
      <c r="AAY199" s="25"/>
      <c r="AAZ199" s="25"/>
      <c r="ABA199" s="25"/>
      <c r="ABB199" s="25"/>
      <c r="ABC199" s="25"/>
      <c r="ABD199" s="25"/>
      <c r="ABE199" s="25"/>
      <c r="ABF199" s="25"/>
      <c r="ABG199" s="25"/>
      <c r="ABH199" s="25"/>
      <c r="ABI199" s="25"/>
      <c r="ABJ199" s="25"/>
      <c r="ABK199" s="25"/>
      <c r="ABL199" s="25"/>
      <c r="ABM199" s="25"/>
      <c r="ABN199" s="25"/>
      <c r="ABO199" s="25"/>
      <c r="ABP199" s="25"/>
      <c r="ABQ199" s="25"/>
      <c r="ABR199" s="25"/>
      <c r="ABS199" s="25"/>
      <c r="ABT199" s="25"/>
      <c r="ABU199" s="25"/>
      <c r="ABV199" s="25"/>
      <c r="ABW199" s="25"/>
      <c r="ABX199" s="25"/>
      <c r="ABY199" s="25"/>
      <c r="ABZ199" s="25"/>
      <c r="ACA199" s="25"/>
      <c r="ACB199" s="25"/>
      <c r="ACC199" s="25"/>
      <c r="ACD199" s="25"/>
      <c r="ACE199" s="25"/>
      <c r="ACF199" s="25"/>
      <c r="ACG199" s="25"/>
      <c r="ACH199" s="25"/>
      <c r="ACI199" s="25"/>
      <c r="ACJ199" s="25"/>
      <c r="ACK199" s="25"/>
      <c r="ACL199" s="25"/>
      <c r="ACM199" s="25"/>
      <c r="ACN199" s="25"/>
      <c r="ACO199" s="25"/>
      <c r="ACP199" s="25"/>
      <c r="ACQ199" s="25"/>
      <c r="ACR199" s="25"/>
      <c r="ACS199" s="25"/>
      <c r="ACT199" s="25"/>
      <c r="ACU199" s="25"/>
      <c r="ACV199" s="25"/>
      <c r="ACW199" s="25"/>
      <c r="ACX199" s="25"/>
      <c r="ACY199" s="25"/>
      <c r="ACZ199" s="25"/>
      <c r="ADA199" s="25"/>
      <c r="ADB199" s="25"/>
      <c r="ADC199" s="25"/>
      <c r="ADD199" s="25"/>
      <c r="ADE199" s="25"/>
      <c r="ADF199" s="25"/>
      <c r="ADG199" s="25"/>
      <c r="ADH199" s="25"/>
      <c r="ADI199" s="25"/>
      <c r="ADJ199" s="25"/>
      <c r="ADK199" s="25"/>
      <c r="ADL199" s="25"/>
      <c r="ADM199" s="25"/>
      <c r="ADN199" s="25"/>
      <c r="ADO199" s="25"/>
      <c r="ADP199" s="25"/>
      <c r="ADQ199" s="25"/>
      <c r="ADR199" s="25"/>
      <c r="ADS199" s="25"/>
      <c r="ADT199" s="25"/>
      <c r="ADU199" s="25"/>
      <c r="ADV199" s="25"/>
      <c r="ADW199" s="25"/>
      <c r="ADX199" s="25"/>
      <c r="ADY199" s="25"/>
      <c r="ADZ199" s="25"/>
      <c r="AEA199" s="25"/>
      <c r="AEB199" s="25"/>
      <c r="AEC199" s="25"/>
      <c r="AED199" s="25"/>
      <c r="AEE199" s="25"/>
      <c r="AEF199" s="25"/>
      <c r="AEG199" s="49"/>
    </row>
    <row r="200" spans="1:813" s="15" customFormat="1" ht="12.75" customHeight="1" x14ac:dyDescent="0.2">
      <c r="A200" s="75">
        <v>2.2000000000000002</v>
      </c>
      <c r="B200" s="324" t="s">
        <v>114</v>
      </c>
      <c r="C200" s="109">
        <v>2030.7</v>
      </c>
      <c r="D200" s="71" t="s">
        <v>75</v>
      </c>
      <c r="E200" s="339">
        <v>121.14</v>
      </c>
      <c r="F200" s="91">
        <f t="shared" si="4"/>
        <v>245999</v>
      </c>
      <c r="G200" s="49"/>
      <c r="AY200" s="45"/>
      <c r="AZ200" s="25"/>
      <c r="BA200" s="663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  <c r="QR200" s="25"/>
      <c r="QS200" s="25"/>
      <c r="QT200" s="25"/>
      <c r="QU200" s="25"/>
      <c r="QV200" s="25"/>
      <c r="QW200" s="25"/>
      <c r="QX200" s="25"/>
      <c r="QY200" s="25"/>
      <c r="QZ200" s="25"/>
      <c r="RA200" s="25"/>
      <c r="RB200" s="25"/>
      <c r="RC200" s="25"/>
      <c r="RD200" s="25"/>
      <c r="RE200" s="25"/>
      <c r="RF200" s="25"/>
      <c r="RG200" s="25"/>
      <c r="RH200" s="25"/>
      <c r="RI200" s="25"/>
      <c r="RJ200" s="25"/>
      <c r="RK200" s="25"/>
      <c r="RL200" s="25"/>
      <c r="RM200" s="25"/>
      <c r="RN200" s="25"/>
      <c r="RO200" s="25"/>
      <c r="RP200" s="25"/>
      <c r="RQ200" s="25"/>
      <c r="RR200" s="25"/>
      <c r="RS200" s="25"/>
      <c r="RT200" s="25"/>
      <c r="RU200" s="25"/>
      <c r="RV200" s="25"/>
      <c r="RW200" s="25"/>
      <c r="RX200" s="25"/>
      <c r="RY200" s="25"/>
      <c r="RZ200" s="25"/>
      <c r="SA200" s="25"/>
      <c r="SB200" s="25"/>
      <c r="SC200" s="25"/>
      <c r="SD200" s="25"/>
      <c r="SE200" s="25"/>
      <c r="SF200" s="25"/>
      <c r="SG200" s="25"/>
      <c r="SH200" s="25"/>
      <c r="SI200" s="25"/>
      <c r="SJ200" s="25"/>
      <c r="SK200" s="25"/>
      <c r="SL200" s="25"/>
      <c r="SM200" s="25"/>
      <c r="SN200" s="25"/>
      <c r="SO200" s="25"/>
      <c r="SP200" s="25"/>
      <c r="SQ200" s="25"/>
      <c r="SR200" s="25"/>
      <c r="SS200" s="25"/>
      <c r="ST200" s="25"/>
      <c r="SU200" s="25"/>
      <c r="SV200" s="25"/>
      <c r="SW200" s="25"/>
      <c r="SX200" s="25"/>
      <c r="SY200" s="25"/>
      <c r="SZ200" s="25"/>
      <c r="TA200" s="25"/>
      <c r="TB200" s="25"/>
      <c r="TC200" s="25"/>
      <c r="TD200" s="25"/>
      <c r="TE200" s="25"/>
      <c r="TF200" s="25"/>
      <c r="TG200" s="25"/>
      <c r="TH200" s="25"/>
      <c r="TI200" s="25"/>
      <c r="TJ200" s="25"/>
      <c r="TK200" s="25"/>
      <c r="TL200" s="25"/>
      <c r="TM200" s="25"/>
      <c r="TN200" s="25"/>
      <c r="TO200" s="25"/>
      <c r="TP200" s="25"/>
      <c r="TQ200" s="25"/>
      <c r="TR200" s="25"/>
      <c r="TS200" s="25"/>
      <c r="TT200" s="25"/>
      <c r="TU200" s="25"/>
      <c r="TV200" s="25"/>
      <c r="TW200" s="25"/>
      <c r="TX200" s="25"/>
      <c r="TY200" s="25"/>
      <c r="TZ200" s="25"/>
      <c r="UA200" s="25"/>
      <c r="UB200" s="25"/>
      <c r="UC200" s="25"/>
      <c r="UD200" s="25"/>
      <c r="UE200" s="25"/>
      <c r="UF200" s="25"/>
      <c r="UG200" s="25"/>
      <c r="UH200" s="25"/>
      <c r="UI200" s="25"/>
      <c r="UJ200" s="25"/>
      <c r="UK200" s="25"/>
      <c r="UL200" s="25"/>
      <c r="UM200" s="25"/>
      <c r="UN200" s="25"/>
      <c r="UO200" s="25"/>
      <c r="UP200" s="25"/>
      <c r="UQ200" s="25"/>
      <c r="UR200" s="25"/>
      <c r="US200" s="25"/>
      <c r="UT200" s="25"/>
      <c r="UU200" s="25"/>
      <c r="UV200" s="25"/>
      <c r="UW200" s="25"/>
      <c r="UX200" s="25"/>
      <c r="UY200" s="25"/>
      <c r="UZ200" s="25"/>
      <c r="VA200" s="25"/>
      <c r="VB200" s="25"/>
      <c r="VC200" s="25"/>
      <c r="VD200" s="25"/>
      <c r="VE200" s="25"/>
      <c r="VF200" s="25"/>
      <c r="VG200" s="25"/>
      <c r="VH200" s="25"/>
      <c r="VI200" s="25"/>
      <c r="VJ200" s="25"/>
      <c r="VK200" s="25"/>
      <c r="VL200" s="25"/>
      <c r="VM200" s="25"/>
      <c r="VN200" s="25"/>
      <c r="VO200" s="25"/>
      <c r="VP200" s="25"/>
      <c r="VQ200" s="25"/>
      <c r="VR200" s="25"/>
      <c r="VS200" s="25"/>
      <c r="VT200" s="25"/>
      <c r="VU200" s="25"/>
      <c r="VV200" s="25"/>
      <c r="VW200" s="25"/>
      <c r="VX200" s="25"/>
      <c r="VY200" s="25"/>
      <c r="VZ200" s="25"/>
      <c r="WA200" s="25"/>
      <c r="WB200" s="25"/>
      <c r="WC200" s="25"/>
      <c r="WD200" s="25"/>
      <c r="WE200" s="25"/>
      <c r="WF200" s="25"/>
      <c r="WG200" s="25"/>
      <c r="WH200" s="25"/>
      <c r="WI200" s="25"/>
      <c r="WJ200" s="25"/>
      <c r="WK200" s="25"/>
      <c r="WL200" s="25"/>
      <c r="WM200" s="25"/>
      <c r="WN200" s="25"/>
      <c r="WO200" s="25"/>
      <c r="WP200" s="25"/>
      <c r="WQ200" s="25"/>
      <c r="WR200" s="25"/>
      <c r="WS200" s="25"/>
      <c r="WT200" s="25"/>
      <c r="WU200" s="25"/>
      <c r="WV200" s="25"/>
      <c r="WW200" s="25"/>
      <c r="WX200" s="25"/>
      <c r="WY200" s="25"/>
      <c r="WZ200" s="25"/>
      <c r="XA200" s="25"/>
      <c r="XB200" s="25"/>
      <c r="XC200" s="25"/>
      <c r="XD200" s="25"/>
      <c r="XE200" s="25"/>
      <c r="XF200" s="25"/>
      <c r="XG200" s="25"/>
      <c r="XH200" s="25"/>
      <c r="XI200" s="25"/>
      <c r="XJ200" s="25"/>
      <c r="XK200" s="25"/>
      <c r="XL200" s="25"/>
      <c r="XM200" s="25"/>
      <c r="XN200" s="25"/>
      <c r="XO200" s="25"/>
      <c r="XP200" s="25"/>
      <c r="XQ200" s="25"/>
      <c r="XR200" s="25"/>
      <c r="XS200" s="25"/>
      <c r="XT200" s="25"/>
      <c r="XU200" s="25"/>
      <c r="XV200" s="25"/>
      <c r="XW200" s="25"/>
      <c r="XX200" s="25"/>
      <c r="XY200" s="25"/>
      <c r="XZ200" s="25"/>
      <c r="YA200" s="25"/>
      <c r="YB200" s="25"/>
      <c r="YC200" s="25"/>
      <c r="YD200" s="25"/>
      <c r="YE200" s="25"/>
      <c r="YF200" s="25"/>
      <c r="YG200" s="25"/>
      <c r="YH200" s="25"/>
      <c r="YI200" s="25"/>
      <c r="YJ200" s="25"/>
      <c r="YK200" s="25"/>
      <c r="YL200" s="25"/>
      <c r="YM200" s="25"/>
      <c r="YN200" s="25"/>
      <c r="YO200" s="25"/>
      <c r="YP200" s="25"/>
      <c r="YQ200" s="25"/>
      <c r="YR200" s="25"/>
      <c r="YS200" s="25"/>
      <c r="YT200" s="25"/>
      <c r="YU200" s="25"/>
      <c r="YV200" s="25"/>
      <c r="YW200" s="25"/>
      <c r="YX200" s="25"/>
      <c r="YY200" s="25"/>
      <c r="YZ200" s="25"/>
      <c r="ZA200" s="25"/>
      <c r="ZB200" s="25"/>
      <c r="ZC200" s="25"/>
      <c r="ZD200" s="25"/>
      <c r="ZE200" s="25"/>
      <c r="ZF200" s="25"/>
      <c r="ZG200" s="25"/>
      <c r="ZH200" s="25"/>
      <c r="ZI200" s="25"/>
      <c r="ZJ200" s="25"/>
      <c r="ZK200" s="25"/>
      <c r="ZL200" s="25"/>
      <c r="ZM200" s="25"/>
      <c r="ZN200" s="25"/>
      <c r="ZO200" s="25"/>
      <c r="ZP200" s="25"/>
      <c r="ZQ200" s="25"/>
      <c r="ZR200" s="25"/>
      <c r="ZS200" s="25"/>
      <c r="ZT200" s="25"/>
      <c r="ZU200" s="25"/>
      <c r="ZV200" s="25"/>
      <c r="ZW200" s="25"/>
      <c r="ZX200" s="25"/>
      <c r="ZY200" s="25"/>
      <c r="ZZ200" s="25"/>
      <c r="AAA200" s="25"/>
      <c r="AAB200" s="25"/>
      <c r="AAC200" s="25"/>
      <c r="AAD200" s="25"/>
      <c r="AAE200" s="25"/>
      <c r="AAF200" s="25"/>
      <c r="AAG200" s="25"/>
      <c r="AAH200" s="25"/>
      <c r="AAI200" s="25"/>
      <c r="AAJ200" s="25"/>
      <c r="AAK200" s="25"/>
      <c r="AAL200" s="25"/>
      <c r="AAM200" s="25"/>
      <c r="AAN200" s="25"/>
      <c r="AAO200" s="25"/>
      <c r="AAP200" s="25"/>
      <c r="AAQ200" s="25"/>
      <c r="AAR200" s="25"/>
      <c r="AAS200" s="25"/>
      <c r="AAT200" s="25"/>
      <c r="AAU200" s="25"/>
      <c r="AAV200" s="25"/>
      <c r="AAW200" s="25"/>
      <c r="AAX200" s="25"/>
      <c r="AAY200" s="25"/>
      <c r="AAZ200" s="25"/>
      <c r="ABA200" s="25"/>
      <c r="ABB200" s="25"/>
      <c r="ABC200" s="25"/>
      <c r="ABD200" s="25"/>
      <c r="ABE200" s="25"/>
      <c r="ABF200" s="25"/>
      <c r="ABG200" s="25"/>
      <c r="ABH200" s="25"/>
      <c r="ABI200" s="25"/>
      <c r="ABJ200" s="25"/>
      <c r="ABK200" s="25"/>
      <c r="ABL200" s="25"/>
      <c r="ABM200" s="25"/>
      <c r="ABN200" s="25"/>
      <c r="ABO200" s="25"/>
      <c r="ABP200" s="25"/>
      <c r="ABQ200" s="25"/>
      <c r="ABR200" s="25"/>
      <c r="ABS200" s="25"/>
      <c r="ABT200" s="25"/>
      <c r="ABU200" s="25"/>
      <c r="ABV200" s="25"/>
      <c r="ABW200" s="25"/>
      <c r="ABX200" s="25"/>
      <c r="ABY200" s="25"/>
      <c r="ABZ200" s="25"/>
      <c r="ACA200" s="25"/>
      <c r="ACB200" s="25"/>
      <c r="ACC200" s="25"/>
      <c r="ACD200" s="25"/>
      <c r="ACE200" s="25"/>
      <c r="ACF200" s="25"/>
      <c r="ACG200" s="25"/>
      <c r="ACH200" s="25"/>
      <c r="ACI200" s="25"/>
      <c r="ACJ200" s="25"/>
      <c r="ACK200" s="25"/>
      <c r="ACL200" s="25"/>
      <c r="ACM200" s="25"/>
      <c r="ACN200" s="25"/>
      <c r="ACO200" s="25"/>
      <c r="ACP200" s="25"/>
      <c r="ACQ200" s="25"/>
      <c r="ACR200" s="25"/>
      <c r="ACS200" s="25"/>
      <c r="ACT200" s="25"/>
      <c r="ACU200" s="25"/>
      <c r="ACV200" s="25"/>
      <c r="ACW200" s="25"/>
      <c r="ACX200" s="25"/>
      <c r="ACY200" s="25"/>
      <c r="ACZ200" s="25"/>
      <c r="ADA200" s="25"/>
      <c r="ADB200" s="25"/>
      <c r="ADC200" s="25"/>
      <c r="ADD200" s="25"/>
      <c r="ADE200" s="25"/>
      <c r="ADF200" s="25"/>
      <c r="ADG200" s="25"/>
      <c r="ADH200" s="25"/>
      <c r="ADI200" s="25"/>
      <c r="ADJ200" s="25"/>
      <c r="ADK200" s="25"/>
      <c r="ADL200" s="25"/>
      <c r="ADM200" s="25"/>
      <c r="ADN200" s="25"/>
      <c r="ADO200" s="25"/>
      <c r="ADP200" s="25"/>
      <c r="ADQ200" s="25"/>
      <c r="ADR200" s="25"/>
      <c r="ADS200" s="25"/>
      <c r="ADT200" s="25"/>
      <c r="ADU200" s="25"/>
      <c r="ADV200" s="25"/>
      <c r="ADW200" s="25"/>
      <c r="ADX200" s="25"/>
      <c r="ADY200" s="25"/>
      <c r="ADZ200" s="25"/>
      <c r="AEA200" s="25"/>
      <c r="AEB200" s="25"/>
      <c r="AEC200" s="25"/>
      <c r="AED200" s="25"/>
      <c r="AEE200" s="25"/>
      <c r="AEF200" s="25"/>
      <c r="AEG200" s="49"/>
    </row>
    <row r="201" spans="1:813" s="15" customFormat="1" ht="12.75" customHeight="1" x14ac:dyDescent="0.2">
      <c r="A201" s="75">
        <v>2.2999999999999998</v>
      </c>
      <c r="B201" s="324" t="s">
        <v>115</v>
      </c>
      <c r="C201" s="109">
        <v>108.3</v>
      </c>
      <c r="D201" s="71" t="s">
        <v>75</v>
      </c>
      <c r="E201" s="339">
        <v>927</v>
      </c>
      <c r="F201" s="91">
        <f t="shared" si="4"/>
        <v>100394.1</v>
      </c>
      <c r="G201" s="49"/>
      <c r="AY201" s="45"/>
      <c r="AZ201" s="25"/>
      <c r="BA201" s="663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  <c r="QR201" s="25"/>
      <c r="QS201" s="25"/>
      <c r="QT201" s="25"/>
      <c r="QU201" s="25"/>
      <c r="QV201" s="25"/>
      <c r="QW201" s="25"/>
      <c r="QX201" s="25"/>
      <c r="QY201" s="25"/>
      <c r="QZ201" s="25"/>
      <c r="RA201" s="25"/>
      <c r="RB201" s="25"/>
      <c r="RC201" s="25"/>
      <c r="RD201" s="25"/>
      <c r="RE201" s="25"/>
      <c r="RF201" s="25"/>
      <c r="RG201" s="25"/>
      <c r="RH201" s="25"/>
      <c r="RI201" s="25"/>
      <c r="RJ201" s="25"/>
      <c r="RK201" s="25"/>
      <c r="RL201" s="25"/>
      <c r="RM201" s="25"/>
      <c r="RN201" s="25"/>
      <c r="RO201" s="25"/>
      <c r="RP201" s="25"/>
      <c r="RQ201" s="25"/>
      <c r="RR201" s="25"/>
      <c r="RS201" s="25"/>
      <c r="RT201" s="25"/>
      <c r="RU201" s="25"/>
      <c r="RV201" s="25"/>
      <c r="RW201" s="25"/>
      <c r="RX201" s="25"/>
      <c r="RY201" s="25"/>
      <c r="RZ201" s="25"/>
      <c r="SA201" s="25"/>
      <c r="SB201" s="25"/>
      <c r="SC201" s="25"/>
      <c r="SD201" s="25"/>
      <c r="SE201" s="25"/>
      <c r="SF201" s="25"/>
      <c r="SG201" s="25"/>
      <c r="SH201" s="25"/>
      <c r="SI201" s="25"/>
      <c r="SJ201" s="25"/>
      <c r="SK201" s="25"/>
      <c r="SL201" s="25"/>
      <c r="SM201" s="25"/>
      <c r="SN201" s="25"/>
      <c r="SO201" s="25"/>
      <c r="SP201" s="25"/>
      <c r="SQ201" s="25"/>
      <c r="SR201" s="25"/>
      <c r="SS201" s="25"/>
      <c r="ST201" s="25"/>
      <c r="SU201" s="25"/>
      <c r="SV201" s="25"/>
      <c r="SW201" s="25"/>
      <c r="SX201" s="25"/>
      <c r="SY201" s="25"/>
      <c r="SZ201" s="25"/>
      <c r="TA201" s="25"/>
      <c r="TB201" s="25"/>
      <c r="TC201" s="25"/>
      <c r="TD201" s="25"/>
      <c r="TE201" s="25"/>
      <c r="TF201" s="25"/>
      <c r="TG201" s="25"/>
      <c r="TH201" s="25"/>
      <c r="TI201" s="25"/>
      <c r="TJ201" s="25"/>
      <c r="TK201" s="25"/>
      <c r="TL201" s="25"/>
      <c r="TM201" s="25"/>
      <c r="TN201" s="25"/>
      <c r="TO201" s="25"/>
      <c r="TP201" s="25"/>
      <c r="TQ201" s="25"/>
      <c r="TR201" s="25"/>
      <c r="TS201" s="25"/>
      <c r="TT201" s="25"/>
      <c r="TU201" s="25"/>
      <c r="TV201" s="25"/>
      <c r="TW201" s="25"/>
      <c r="TX201" s="25"/>
      <c r="TY201" s="25"/>
      <c r="TZ201" s="25"/>
      <c r="UA201" s="25"/>
      <c r="UB201" s="25"/>
      <c r="UC201" s="25"/>
      <c r="UD201" s="25"/>
      <c r="UE201" s="25"/>
      <c r="UF201" s="25"/>
      <c r="UG201" s="25"/>
      <c r="UH201" s="25"/>
      <c r="UI201" s="25"/>
      <c r="UJ201" s="25"/>
      <c r="UK201" s="25"/>
      <c r="UL201" s="25"/>
      <c r="UM201" s="25"/>
      <c r="UN201" s="25"/>
      <c r="UO201" s="25"/>
      <c r="UP201" s="25"/>
      <c r="UQ201" s="25"/>
      <c r="UR201" s="25"/>
      <c r="US201" s="25"/>
      <c r="UT201" s="25"/>
      <c r="UU201" s="25"/>
      <c r="UV201" s="25"/>
      <c r="UW201" s="25"/>
      <c r="UX201" s="25"/>
      <c r="UY201" s="25"/>
      <c r="UZ201" s="25"/>
      <c r="VA201" s="25"/>
      <c r="VB201" s="25"/>
      <c r="VC201" s="25"/>
      <c r="VD201" s="25"/>
      <c r="VE201" s="25"/>
      <c r="VF201" s="25"/>
      <c r="VG201" s="25"/>
      <c r="VH201" s="25"/>
      <c r="VI201" s="25"/>
      <c r="VJ201" s="25"/>
      <c r="VK201" s="25"/>
      <c r="VL201" s="25"/>
      <c r="VM201" s="25"/>
      <c r="VN201" s="25"/>
      <c r="VO201" s="25"/>
      <c r="VP201" s="25"/>
      <c r="VQ201" s="25"/>
      <c r="VR201" s="25"/>
      <c r="VS201" s="25"/>
      <c r="VT201" s="25"/>
      <c r="VU201" s="25"/>
      <c r="VV201" s="25"/>
      <c r="VW201" s="25"/>
      <c r="VX201" s="25"/>
      <c r="VY201" s="25"/>
      <c r="VZ201" s="25"/>
      <c r="WA201" s="25"/>
      <c r="WB201" s="25"/>
      <c r="WC201" s="25"/>
      <c r="WD201" s="25"/>
      <c r="WE201" s="25"/>
      <c r="WF201" s="25"/>
      <c r="WG201" s="25"/>
      <c r="WH201" s="25"/>
      <c r="WI201" s="25"/>
      <c r="WJ201" s="25"/>
      <c r="WK201" s="25"/>
      <c r="WL201" s="25"/>
      <c r="WM201" s="25"/>
      <c r="WN201" s="25"/>
      <c r="WO201" s="25"/>
      <c r="WP201" s="25"/>
      <c r="WQ201" s="25"/>
      <c r="WR201" s="25"/>
      <c r="WS201" s="25"/>
      <c r="WT201" s="25"/>
      <c r="WU201" s="25"/>
      <c r="WV201" s="25"/>
      <c r="WW201" s="25"/>
      <c r="WX201" s="25"/>
      <c r="WY201" s="25"/>
      <c r="WZ201" s="25"/>
      <c r="XA201" s="25"/>
      <c r="XB201" s="25"/>
      <c r="XC201" s="25"/>
      <c r="XD201" s="25"/>
      <c r="XE201" s="25"/>
      <c r="XF201" s="25"/>
      <c r="XG201" s="25"/>
      <c r="XH201" s="25"/>
      <c r="XI201" s="25"/>
      <c r="XJ201" s="25"/>
      <c r="XK201" s="25"/>
      <c r="XL201" s="25"/>
      <c r="XM201" s="25"/>
      <c r="XN201" s="25"/>
      <c r="XO201" s="25"/>
      <c r="XP201" s="25"/>
      <c r="XQ201" s="25"/>
      <c r="XR201" s="25"/>
      <c r="XS201" s="25"/>
      <c r="XT201" s="25"/>
      <c r="XU201" s="25"/>
      <c r="XV201" s="25"/>
      <c r="XW201" s="25"/>
      <c r="XX201" s="25"/>
      <c r="XY201" s="25"/>
      <c r="XZ201" s="25"/>
      <c r="YA201" s="25"/>
      <c r="YB201" s="25"/>
      <c r="YC201" s="25"/>
      <c r="YD201" s="25"/>
      <c r="YE201" s="25"/>
      <c r="YF201" s="25"/>
      <c r="YG201" s="25"/>
      <c r="YH201" s="25"/>
      <c r="YI201" s="25"/>
      <c r="YJ201" s="25"/>
      <c r="YK201" s="25"/>
      <c r="YL201" s="25"/>
      <c r="YM201" s="25"/>
      <c r="YN201" s="25"/>
      <c r="YO201" s="25"/>
      <c r="YP201" s="25"/>
      <c r="YQ201" s="25"/>
      <c r="YR201" s="25"/>
      <c r="YS201" s="25"/>
      <c r="YT201" s="25"/>
      <c r="YU201" s="25"/>
      <c r="YV201" s="25"/>
      <c r="YW201" s="25"/>
      <c r="YX201" s="25"/>
      <c r="YY201" s="25"/>
      <c r="YZ201" s="25"/>
      <c r="ZA201" s="25"/>
      <c r="ZB201" s="25"/>
      <c r="ZC201" s="25"/>
      <c r="ZD201" s="25"/>
      <c r="ZE201" s="25"/>
      <c r="ZF201" s="25"/>
      <c r="ZG201" s="25"/>
      <c r="ZH201" s="25"/>
      <c r="ZI201" s="25"/>
      <c r="ZJ201" s="25"/>
      <c r="ZK201" s="25"/>
      <c r="ZL201" s="25"/>
      <c r="ZM201" s="25"/>
      <c r="ZN201" s="25"/>
      <c r="ZO201" s="25"/>
      <c r="ZP201" s="25"/>
      <c r="ZQ201" s="25"/>
      <c r="ZR201" s="25"/>
      <c r="ZS201" s="25"/>
      <c r="ZT201" s="25"/>
      <c r="ZU201" s="25"/>
      <c r="ZV201" s="25"/>
      <c r="ZW201" s="25"/>
      <c r="ZX201" s="25"/>
      <c r="ZY201" s="25"/>
      <c r="ZZ201" s="25"/>
      <c r="AAA201" s="25"/>
      <c r="AAB201" s="25"/>
      <c r="AAC201" s="25"/>
      <c r="AAD201" s="25"/>
      <c r="AAE201" s="25"/>
      <c r="AAF201" s="25"/>
      <c r="AAG201" s="25"/>
      <c r="AAH201" s="25"/>
      <c r="AAI201" s="25"/>
      <c r="AAJ201" s="25"/>
      <c r="AAK201" s="25"/>
      <c r="AAL201" s="25"/>
      <c r="AAM201" s="25"/>
      <c r="AAN201" s="25"/>
      <c r="AAO201" s="25"/>
      <c r="AAP201" s="25"/>
      <c r="AAQ201" s="25"/>
      <c r="AAR201" s="25"/>
      <c r="AAS201" s="25"/>
      <c r="AAT201" s="25"/>
      <c r="AAU201" s="25"/>
      <c r="AAV201" s="25"/>
      <c r="AAW201" s="25"/>
      <c r="AAX201" s="25"/>
      <c r="AAY201" s="25"/>
      <c r="AAZ201" s="25"/>
      <c r="ABA201" s="25"/>
      <c r="ABB201" s="25"/>
      <c r="ABC201" s="25"/>
      <c r="ABD201" s="25"/>
      <c r="ABE201" s="25"/>
      <c r="ABF201" s="25"/>
      <c r="ABG201" s="25"/>
      <c r="ABH201" s="25"/>
      <c r="ABI201" s="25"/>
      <c r="ABJ201" s="25"/>
      <c r="ABK201" s="25"/>
      <c r="ABL201" s="25"/>
      <c r="ABM201" s="25"/>
      <c r="ABN201" s="25"/>
      <c r="ABO201" s="25"/>
      <c r="ABP201" s="25"/>
      <c r="ABQ201" s="25"/>
      <c r="ABR201" s="25"/>
      <c r="ABS201" s="25"/>
      <c r="ABT201" s="25"/>
      <c r="ABU201" s="25"/>
      <c r="ABV201" s="25"/>
      <c r="ABW201" s="25"/>
      <c r="ABX201" s="25"/>
      <c r="ABY201" s="25"/>
      <c r="ABZ201" s="25"/>
      <c r="ACA201" s="25"/>
      <c r="ACB201" s="25"/>
      <c r="ACC201" s="25"/>
      <c r="ACD201" s="25"/>
      <c r="ACE201" s="25"/>
      <c r="ACF201" s="25"/>
      <c r="ACG201" s="25"/>
      <c r="ACH201" s="25"/>
      <c r="ACI201" s="25"/>
      <c r="ACJ201" s="25"/>
      <c r="ACK201" s="25"/>
      <c r="ACL201" s="25"/>
      <c r="ACM201" s="25"/>
      <c r="ACN201" s="25"/>
      <c r="ACO201" s="25"/>
      <c r="ACP201" s="25"/>
      <c r="ACQ201" s="25"/>
      <c r="ACR201" s="25"/>
      <c r="ACS201" s="25"/>
      <c r="ACT201" s="25"/>
      <c r="ACU201" s="25"/>
      <c r="ACV201" s="25"/>
      <c r="ACW201" s="25"/>
      <c r="ACX201" s="25"/>
      <c r="ACY201" s="25"/>
      <c r="ACZ201" s="25"/>
      <c r="ADA201" s="25"/>
      <c r="ADB201" s="25"/>
      <c r="ADC201" s="25"/>
      <c r="ADD201" s="25"/>
      <c r="ADE201" s="25"/>
      <c r="ADF201" s="25"/>
      <c r="ADG201" s="25"/>
      <c r="ADH201" s="25"/>
      <c r="ADI201" s="25"/>
      <c r="ADJ201" s="25"/>
      <c r="ADK201" s="25"/>
      <c r="ADL201" s="25"/>
      <c r="ADM201" s="25"/>
      <c r="ADN201" s="25"/>
      <c r="ADO201" s="25"/>
      <c r="ADP201" s="25"/>
      <c r="ADQ201" s="25"/>
      <c r="ADR201" s="25"/>
      <c r="ADS201" s="25"/>
      <c r="ADT201" s="25"/>
      <c r="ADU201" s="25"/>
      <c r="ADV201" s="25"/>
      <c r="ADW201" s="25"/>
      <c r="ADX201" s="25"/>
      <c r="ADY201" s="25"/>
      <c r="ADZ201" s="25"/>
      <c r="AEA201" s="25"/>
      <c r="AEB201" s="25"/>
      <c r="AEC201" s="25"/>
      <c r="AED201" s="25"/>
      <c r="AEE201" s="25"/>
      <c r="AEF201" s="25"/>
      <c r="AEG201" s="49"/>
    </row>
    <row r="202" spans="1:813" s="15" customFormat="1" ht="12.75" customHeight="1" x14ac:dyDescent="0.2">
      <c r="A202" s="75">
        <v>2.4</v>
      </c>
      <c r="B202" s="99" t="s">
        <v>116</v>
      </c>
      <c r="C202" s="109">
        <v>1014.96</v>
      </c>
      <c r="D202" s="71" t="s">
        <v>75</v>
      </c>
      <c r="E202" s="339">
        <v>134.34</v>
      </c>
      <c r="F202" s="91">
        <f t="shared" si="4"/>
        <v>136349.73000000001</v>
      </c>
      <c r="G202" s="49"/>
      <c r="AY202" s="45"/>
      <c r="AZ202" s="25"/>
      <c r="BA202" s="663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  <c r="QR202" s="25"/>
      <c r="QS202" s="25"/>
      <c r="QT202" s="25"/>
      <c r="QU202" s="25"/>
      <c r="QV202" s="25"/>
      <c r="QW202" s="25"/>
      <c r="QX202" s="25"/>
      <c r="QY202" s="25"/>
      <c r="QZ202" s="25"/>
      <c r="RA202" s="25"/>
      <c r="RB202" s="25"/>
      <c r="RC202" s="25"/>
      <c r="RD202" s="25"/>
      <c r="RE202" s="25"/>
      <c r="RF202" s="25"/>
      <c r="RG202" s="25"/>
      <c r="RH202" s="25"/>
      <c r="RI202" s="25"/>
      <c r="RJ202" s="25"/>
      <c r="RK202" s="25"/>
      <c r="RL202" s="25"/>
      <c r="RM202" s="25"/>
      <c r="RN202" s="25"/>
      <c r="RO202" s="25"/>
      <c r="RP202" s="25"/>
      <c r="RQ202" s="25"/>
      <c r="RR202" s="25"/>
      <c r="RS202" s="25"/>
      <c r="RT202" s="25"/>
      <c r="RU202" s="25"/>
      <c r="RV202" s="25"/>
      <c r="RW202" s="25"/>
      <c r="RX202" s="25"/>
      <c r="RY202" s="25"/>
      <c r="RZ202" s="25"/>
      <c r="SA202" s="25"/>
      <c r="SB202" s="25"/>
      <c r="SC202" s="25"/>
      <c r="SD202" s="25"/>
      <c r="SE202" s="25"/>
      <c r="SF202" s="25"/>
      <c r="SG202" s="25"/>
      <c r="SH202" s="25"/>
      <c r="SI202" s="25"/>
      <c r="SJ202" s="25"/>
      <c r="SK202" s="25"/>
      <c r="SL202" s="25"/>
      <c r="SM202" s="25"/>
      <c r="SN202" s="25"/>
      <c r="SO202" s="25"/>
      <c r="SP202" s="25"/>
      <c r="SQ202" s="25"/>
      <c r="SR202" s="25"/>
      <c r="SS202" s="25"/>
      <c r="ST202" s="25"/>
      <c r="SU202" s="25"/>
      <c r="SV202" s="25"/>
      <c r="SW202" s="25"/>
      <c r="SX202" s="25"/>
      <c r="SY202" s="25"/>
      <c r="SZ202" s="25"/>
      <c r="TA202" s="25"/>
      <c r="TB202" s="25"/>
      <c r="TC202" s="25"/>
      <c r="TD202" s="25"/>
      <c r="TE202" s="25"/>
      <c r="TF202" s="25"/>
      <c r="TG202" s="25"/>
      <c r="TH202" s="25"/>
      <c r="TI202" s="25"/>
      <c r="TJ202" s="25"/>
      <c r="TK202" s="25"/>
      <c r="TL202" s="25"/>
      <c r="TM202" s="25"/>
      <c r="TN202" s="25"/>
      <c r="TO202" s="25"/>
      <c r="TP202" s="25"/>
      <c r="TQ202" s="25"/>
      <c r="TR202" s="25"/>
      <c r="TS202" s="25"/>
      <c r="TT202" s="25"/>
      <c r="TU202" s="25"/>
      <c r="TV202" s="25"/>
      <c r="TW202" s="25"/>
      <c r="TX202" s="25"/>
      <c r="TY202" s="25"/>
      <c r="TZ202" s="25"/>
      <c r="UA202" s="25"/>
      <c r="UB202" s="25"/>
      <c r="UC202" s="25"/>
      <c r="UD202" s="25"/>
      <c r="UE202" s="25"/>
      <c r="UF202" s="25"/>
      <c r="UG202" s="25"/>
      <c r="UH202" s="25"/>
      <c r="UI202" s="25"/>
      <c r="UJ202" s="25"/>
      <c r="UK202" s="25"/>
      <c r="UL202" s="25"/>
      <c r="UM202" s="25"/>
      <c r="UN202" s="25"/>
      <c r="UO202" s="25"/>
      <c r="UP202" s="25"/>
      <c r="UQ202" s="25"/>
      <c r="UR202" s="25"/>
      <c r="US202" s="25"/>
      <c r="UT202" s="25"/>
      <c r="UU202" s="25"/>
      <c r="UV202" s="25"/>
      <c r="UW202" s="25"/>
      <c r="UX202" s="25"/>
      <c r="UY202" s="25"/>
      <c r="UZ202" s="25"/>
      <c r="VA202" s="25"/>
      <c r="VB202" s="25"/>
      <c r="VC202" s="25"/>
      <c r="VD202" s="25"/>
      <c r="VE202" s="25"/>
      <c r="VF202" s="25"/>
      <c r="VG202" s="25"/>
      <c r="VH202" s="25"/>
      <c r="VI202" s="25"/>
      <c r="VJ202" s="25"/>
      <c r="VK202" s="25"/>
      <c r="VL202" s="25"/>
      <c r="VM202" s="25"/>
      <c r="VN202" s="25"/>
      <c r="VO202" s="25"/>
      <c r="VP202" s="25"/>
      <c r="VQ202" s="25"/>
      <c r="VR202" s="25"/>
      <c r="VS202" s="25"/>
      <c r="VT202" s="25"/>
      <c r="VU202" s="25"/>
      <c r="VV202" s="25"/>
      <c r="VW202" s="25"/>
      <c r="VX202" s="25"/>
      <c r="VY202" s="25"/>
      <c r="VZ202" s="25"/>
      <c r="WA202" s="25"/>
      <c r="WB202" s="25"/>
      <c r="WC202" s="25"/>
      <c r="WD202" s="25"/>
      <c r="WE202" s="25"/>
      <c r="WF202" s="25"/>
      <c r="WG202" s="25"/>
      <c r="WH202" s="25"/>
      <c r="WI202" s="25"/>
      <c r="WJ202" s="25"/>
      <c r="WK202" s="25"/>
      <c r="WL202" s="25"/>
      <c r="WM202" s="25"/>
      <c r="WN202" s="25"/>
      <c r="WO202" s="25"/>
      <c r="WP202" s="25"/>
      <c r="WQ202" s="25"/>
      <c r="WR202" s="25"/>
      <c r="WS202" s="25"/>
      <c r="WT202" s="25"/>
      <c r="WU202" s="25"/>
      <c r="WV202" s="25"/>
      <c r="WW202" s="25"/>
      <c r="WX202" s="25"/>
      <c r="WY202" s="25"/>
      <c r="WZ202" s="25"/>
      <c r="XA202" s="25"/>
      <c r="XB202" s="25"/>
      <c r="XC202" s="25"/>
      <c r="XD202" s="25"/>
      <c r="XE202" s="25"/>
      <c r="XF202" s="25"/>
      <c r="XG202" s="25"/>
      <c r="XH202" s="25"/>
      <c r="XI202" s="25"/>
      <c r="XJ202" s="25"/>
      <c r="XK202" s="25"/>
      <c r="XL202" s="25"/>
      <c r="XM202" s="25"/>
      <c r="XN202" s="25"/>
      <c r="XO202" s="25"/>
      <c r="XP202" s="25"/>
      <c r="XQ202" s="25"/>
      <c r="XR202" s="25"/>
      <c r="XS202" s="25"/>
      <c r="XT202" s="25"/>
      <c r="XU202" s="25"/>
      <c r="XV202" s="25"/>
      <c r="XW202" s="25"/>
      <c r="XX202" s="25"/>
      <c r="XY202" s="25"/>
      <c r="XZ202" s="25"/>
      <c r="YA202" s="25"/>
      <c r="YB202" s="25"/>
      <c r="YC202" s="25"/>
      <c r="YD202" s="25"/>
      <c r="YE202" s="25"/>
      <c r="YF202" s="25"/>
      <c r="YG202" s="25"/>
      <c r="YH202" s="25"/>
      <c r="YI202" s="25"/>
      <c r="YJ202" s="25"/>
      <c r="YK202" s="25"/>
      <c r="YL202" s="25"/>
      <c r="YM202" s="25"/>
      <c r="YN202" s="25"/>
      <c r="YO202" s="25"/>
      <c r="YP202" s="25"/>
      <c r="YQ202" s="25"/>
      <c r="YR202" s="25"/>
      <c r="YS202" s="25"/>
      <c r="YT202" s="25"/>
      <c r="YU202" s="25"/>
      <c r="YV202" s="25"/>
      <c r="YW202" s="25"/>
      <c r="YX202" s="25"/>
      <c r="YY202" s="25"/>
      <c r="YZ202" s="25"/>
      <c r="ZA202" s="25"/>
      <c r="ZB202" s="25"/>
      <c r="ZC202" s="25"/>
      <c r="ZD202" s="25"/>
      <c r="ZE202" s="25"/>
      <c r="ZF202" s="25"/>
      <c r="ZG202" s="25"/>
      <c r="ZH202" s="25"/>
      <c r="ZI202" s="25"/>
      <c r="ZJ202" s="25"/>
      <c r="ZK202" s="25"/>
      <c r="ZL202" s="25"/>
      <c r="ZM202" s="25"/>
      <c r="ZN202" s="25"/>
      <c r="ZO202" s="25"/>
      <c r="ZP202" s="25"/>
      <c r="ZQ202" s="25"/>
      <c r="ZR202" s="25"/>
      <c r="ZS202" s="25"/>
      <c r="ZT202" s="25"/>
      <c r="ZU202" s="25"/>
      <c r="ZV202" s="25"/>
      <c r="ZW202" s="25"/>
      <c r="ZX202" s="25"/>
      <c r="ZY202" s="25"/>
      <c r="ZZ202" s="25"/>
      <c r="AAA202" s="25"/>
      <c r="AAB202" s="25"/>
      <c r="AAC202" s="25"/>
      <c r="AAD202" s="25"/>
      <c r="AAE202" s="25"/>
      <c r="AAF202" s="25"/>
      <c r="AAG202" s="25"/>
      <c r="AAH202" s="25"/>
      <c r="AAI202" s="25"/>
      <c r="AAJ202" s="25"/>
      <c r="AAK202" s="25"/>
      <c r="AAL202" s="25"/>
      <c r="AAM202" s="25"/>
      <c r="AAN202" s="25"/>
      <c r="AAO202" s="25"/>
      <c r="AAP202" s="25"/>
      <c r="AAQ202" s="25"/>
      <c r="AAR202" s="25"/>
      <c r="AAS202" s="25"/>
      <c r="AAT202" s="25"/>
      <c r="AAU202" s="25"/>
      <c r="AAV202" s="25"/>
      <c r="AAW202" s="25"/>
      <c r="AAX202" s="25"/>
      <c r="AAY202" s="25"/>
      <c r="AAZ202" s="25"/>
      <c r="ABA202" s="25"/>
      <c r="ABB202" s="25"/>
      <c r="ABC202" s="25"/>
      <c r="ABD202" s="25"/>
      <c r="ABE202" s="25"/>
      <c r="ABF202" s="25"/>
      <c r="ABG202" s="25"/>
      <c r="ABH202" s="25"/>
      <c r="ABI202" s="25"/>
      <c r="ABJ202" s="25"/>
      <c r="ABK202" s="25"/>
      <c r="ABL202" s="25"/>
      <c r="ABM202" s="25"/>
      <c r="ABN202" s="25"/>
      <c r="ABO202" s="25"/>
      <c r="ABP202" s="25"/>
      <c r="ABQ202" s="25"/>
      <c r="ABR202" s="25"/>
      <c r="ABS202" s="25"/>
      <c r="ABT202" s="25"/>
      <c r="ABU202" s="25"/>
      <c r="ABV202" s="25"/>
      <c r="ABW202" s="25"/>
      <c r="ABX202" s="25"/>
      <c r="ABY202" s="25"/>
      <c r="ABZ202" s="25"/>
      <c r="ACA202" s="25"/>
      <c r="ACB202" s="25"/>
      <c r="ACC202" s="25"/>
      <c r="ACD202" s="25"/>
      <c r="ACE202" s="25"/>
      <c r="ACF202" s="25"/>
      <c r="ACG202" s="25"/>
      <c r="ACH202" s="25"/>
      <c r="ACI202" s="25"/>
      <c r="ACJ202" s="25"/>
      <c r="ACK202" s="25"/>
      <c r="ACL202" s="25"/>
      <c r="ACM202" s="25"/>
      <c r="ACN202" s="25"/>
      <c r="ACO202" s="25"/>
      <c r="ACP202" s="25"/>
      <c r="ACQ202" s="25"/>
      <c r="ACR202" s="25"/>
      <c r="ACS202" s="25"/>
      <c r="ACT202" s="25"/>
      <c r="ACU202" s="25"/>
      <c r="ACV202" s="25"/>
      <c r="ACW202" s="25"/>
      <c r="ACX202" s="25"/>
      <c r="ACY202" s="25"/>
      <c r="ACZ202" s="25"/>
      <c r="ADA202" s="25"/>
      <c r="ADB202" s="25"/>
      <c r="ADC202" s="25"/>
      <c r="ADD202" s="25"/>
      <c r="ADE202" s="25"/>
      <c r="ADF202" s="25"/>
      <c r="ADG202" s="25"/>
      <c r="ADH202" s="25"/>
      <c r="ADI202" s="25"/>
      <c r="ADJ202" s="25"/>
      <c r="ADK202" s="25"/>
      <c r="ADL202" s="25"/>
      <c r="ADM202" s="25"/>
      <c r="ADN202" s="25"/>
      <c r="ADO202" s="25"/>
      <c r="ADP202" s="25"/>
      <c r="ADQ202" s="25"/>
      <c r="ADR202" s="25"/>
      <c r="ADS202" s="25"/>
      <c r="ADT202" s="25"/>
      <c r="ADU202" s="25"/>
      <c r="ADV202" s="25"/>
      <c r="ADW202" s="25"/>
      <c r="ADX202" s="25"/>
      <c r="ADY202" s="25"/>
      <c r="ADZ202" s="25"/>
      <c r="AEA202" s="25"/>
      <c r="AEB202" s="25"/>
      <c r="AEC202" s="25"/>
      <c r="AED202" s="25"/>
      <c r="AEE202" s="25"/>
      <c r="AEF202" s="25"/>
      <c r="AEG202" s="49"/>
    </row>
    <row r="203" spans="1:813" s="15" customFormat="1" ht="12.75" customHeight="1" x14ac:dyDescent="0.2">
      <c r="A203" s="75">
        <v>2.5</v>
      </c>
      <c r="B203" s="99" t="s">
        <v>117</v>
      </c>
      <c r="C203" s="109">
        <v>211.61</v>
      </c>
      <c r="D203" s="71" t="s">
        <v>75</v>
      </c>
      <c r="E203" s="339">
        <v>185.17</v>
      </c>
      <c r="F203" s="91">
        <f t="shared" si="4"/>
        <v>39183.82</v>
      </c>
      <c r="G203" s="49"/>
      <c r="AY203" s="45"/>
      <c r="AZ203" s="25"/>
      <c r="BA203" s="663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5"/>
      <c r="RF203" s="25"/>
      <c r="RG203" s="25"/>
      <c r="RH203" s="25"/>
      <c r="RI203" s="25"/>
      <c r="RJ203" s="25"/>
      <c r="RK203" s="25"/>
      <c r="RL203" s="25"/>
      <c r="RM203" s="25"/>
      <c r="RN203" s="25"/>
      <c r="RO203" s="25"/>
      <c r="RP203" s="25"/>
      <c r="RQ203" s="25"/>
      <c r="RR203" s="25"/>
      <c r="RS203" s="25"/>
      <c r="RT203" s="25"/>
      <c r="RU203" s="25"/>
      <c r="RV203" s="25"/>
      <c r="RW203" s="25"/>
      <c r="RX203" s="25"/>
      <c r="RY203" s="25"/>
      <c r="RZ203" s="25"/>
      <c r="SA203" s="25"/>
      <c r="SB203" s="25"/>
      <c r="SC203" s="25"/>
      <c r="SD203" s="25"/>
      <c r="SE203" s="25"/>
      <c r="SF203" s="25"/>
      <c r="SG203" s="25"/>
      <c r="SH203" s="25"/>
      <c r="SI203" s="25"/>
      <c r="SJ203" s="25"/>
      <c r="SK203" s="25"/>
      <c r="SL203" s="25"/>
      <c r="SM203" s="25"/>
      <c r="SN203" s="25"/>
      <c r="SO203" s="25"/>
      <c r="SP203" s="25"/>
      <c r="SQ203" s="25"/>
      <c r="SR203" s="25"/>
      <c r="SS203" s="25"/>
      <c r="ST203" s="25"/>
      <c r="SU203" s="25"/>
      <c r="SV203" s="25"/>
      <c r="SW203" s="25"/>
      <c r="SX203" s="25"/>
      <c r="SY203" s="25"/>
      <c r="SZ203" s="25"/>
      <c r="TA203" s="25"/>
      <c r="TB203" s="25"/>
      <c r="TC203" s="25"/>
      <c r="TD203" s="25"/>
      <c r="TE203" s="25"/>
      <c r="TF203" s="25"/>
      <c r="TG203" s="25"/>
      <c r="TH203" s="25"/>
      <c r="TI203" s="25"/>
      <c r="TJ203" s="25"/>
      <c r="TK203" s="25"/>
      <c r="TL203" s="25"/>
      <c r="TM203" s="25"/>
      <c r="TN203" s="25"/>
      <c r="TO203" s="25"/>
      <c r="TP203" s="25"/>
      <c r="TQ203" s="25"/>
      <c r="TR203" s="25"/>
      <c r="TS203" s="25"/>
      <c r="TT203" s="25"/>
      <c r="TU203" s="25"/>
      <c r="TV203" s="25"/>
      <c r="TW203" s="25"/>
      <c r="TX203" s="25"/>
      <c r="TY203" s="25"/>
      <c r="TZ203" s="25"/>
      <c r="UA203" s="25"/>
      <c r="UB203" s="25"/>
      <c r="UC203" s="25"/>
      <c r="UD203" s="25"/>
      <c r="UE203" s="25"/>
      <c r="UF203" s="25"/>
      <c r="UG203" s="25"/>
      <c r="UH203" s="25"/>
      <c r="UI203" s="25"/>
      <c r="UJ203" s="25"/>
      <c r="UK203" s="25"/>
      <c r="UL203" s="25"/>
      <c r="UM203" s="25"/>
      <c r="UN203" s="25"/>
      <c r="UO203" s="25"/>
      <c r="UP203" s="25"/>
      <c r="UQ203" s="25"/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  <c r="AAA203" s="25"/>
      <c r="AAB203" s="25"/>
      <c r="AAC203" s="25"/>
      <c r="AAD203" s="25"/>
      <c r="AAE203" s="25"/>
      <c r="AAF203" s="25"/>
      <c r="AAG203" s="25"/>
      <c r="AAH203" s="25"/>
      <c r="AAI203" s="25"/>
      <c r="AAJ203" s="25"/>
      <c r="AAK203" s="25"/>
      <c r="AAL203" s="25"/>
      <c r="AAM203" s="25"/>
      <c r="AAN203" s="25"/>
      <c r="AAO203" s="25"/>
      <c r="AAP203" s="25"/>
      <c r="AAQ203" s="25"/>
      <c r="AAR203" s="25"/>
      <c r="AAS203" s="25"/>
      <c r="AAT203" s="25"/>
      <c r="AAU203" s="25"/>
      <c r="AAV203" s="25"/>
      <c r="AAW203" s="25"/>
      <c r="AAX203" s="25"/>
      <c r="AAY203" s="25"/>
      <c r="AAZ203" s="25"/>
      <c r="ABA203" s="25"/>
      <c r="ABB203" s="25"/>
      <c r="ABC203" s="25"/>
      <c r="ABD203" s="25"/>
      <c r="ABE203" s="25"/>
      <c r="ABF203" s="25"/>
      <c r="ABG203" s="25"/>
      <c r="ABH203" s="25"/>
      <c r="ABI203" s="25"/>
      <c r="ABJ203" s="25"/>
      <c r="ABK203" s="25"/>
      <c r="ABL203" s="25"/>
      <c r="ABM203" s="25"/>
      <c r="ABN203" s="25"/>
      <c r="ABO203" s="25"/>
      <c r="ABP203" s="25"/>
      <c r="ABQ203" s="25"/>
      <c r="ABR203" s="25"/>
      <c r="ABS203" s="25"/>
      <c r="ABT203" s="25"/>
      <c r="ABU203" s="25"/>
      <c r="ABV203" s="25"/>
      <c r="ABW203" s="25"/>
      <c r="ABX203" s="25"/>
      <c r="ABY203" s="25"/>
      <c r="ABZ203" s="25"/>
      <c r="ACA203" s="25"/>
      <c r="ACB203" s="25"/>
      <c r="ACC203" s="25"/>
      <c r="ACD203" s="25"/>
      <c r="ACE203" s="25"/>
      <c r="ACF203" s="25"/>
      <c r="ACG203" s="25"/>
      <c r="ACH203" s="25"/>
      <c r="ACI203" s="25"/>
      <c r="ACJ203" s="25"/>
      <c r="ACK203" s="25"/>
      <c r="ACL203" s="25"/>
      <c r="ACM203" s="25"/>
      <c r="ACN203" s="25"/>
      <c r="ACO203" s="25"/>
      <c r="ACP203" s="25"/>
      <c r="ACQ203" s="25"/>
      <c r="ACR203" s="25"/>
      <c r="ACS203" s="25"/>
      <c r="ACT203" s="25"/>
      <c r="ACU203" s="25"/>
      <c r="ACV203" s="25"/>
      <c r="ACW203" s="25"/>
      <c r="ACX203" s="25"/>
      <c r="ACY203" s="25"/>
      <c r="ACZ203" s="25"/>
      <c r="ADA203" s="25"/>
      <c r="ADB203" s="25"/>
      <c r="ADC203" s="25"/>
      <c r="ADD203" s="25"/>
      <c r="ADE203" s="25"/>
      <c r="ADF203" s="25"/>
      <c r="ADG203" s="25"/>
      <c r="ADH203" s="25"/>
      <c r="ADI203" s="25"/>
      <c r="ADJ203" s="25"/>
      <c r="ADK203" s="25"/>
      <c r="ADL203" s="25"/>
      <c r="ADM203" s="25"/>
      <c r="ADN203" s="25"/>
      <c r="ADO203" s="25"/>
      <c r="ADP203" s="25"/>
      <c r="ADQ203" s="25"/>
      <c r="ADR203" s="25"/>
      <c r="ADS203" s="25"/>
      <c r="ADT203" s="25"/>
      <c r="ADU203" s="25"/>
      <c r="ADV203" s="25"/>
      <c r="ADW203" s="25"/>
      <c r="ADX203" s="25"/>
      <c r="ADY203" s="25"/>
      <c r="ADZ203" s="25"/>
      <c r="AEA203" s="25"/>
      <c r="AEB203" s="25"/>
      <c r="AEC203" s="25"/>
      <c r="AED203" s="25"/>
      <c r="AEE203" s="25"/>
      <c r="AEF203" s="25"/>
      <c r="AEG203" s="49"/>
    </row>
    <row r="204" spans="1:813" s="15" customFormat="1" ht="12.75" customHeight="1" x14ac:dyDescent="0.2">
      <c r="A204" s="75"/>
      <c r="B204" s="99"/>
      <c r="C204" s="109"/>
      <c r="D204" s="71"/>
      <c r="E204" s="339"/>
      <c r="F204" s="91"/>
      <c r="G204" s="49"/>
      <c r="AY204" s="45"/>
      <c r="AZ204" s="25"/>
      <c r="BA204" s="663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  <c r="QR204" s="25"/>
      <c r="QS204" s="25"/>
      <c r="QT204" s="25"/>
      <c r="QU204" s="25"/>
      <c r="QV204" s="25"/>
      <c r="QW204" s="25"/>
      <c r="QX204" s="25"/>
      <c r="QY204" s="25"/>
      <c r="QZ204" s="25"/>
      <c r="RA204" s="25"/>
      <c r="RB204" s="25"/>
      <c r="RC204" s="25"/>
      <c r="RD204" s="25"/>
      <c r="RE204" s="25"/>
      <c r="RF204" s="25"/>
      <c r="RG204" s="25"/>
      <c r="RH204" s="25"/>
      <c r="RI204" s="25"/>
      <c r="RJ204" s="25"/>
      <c r="RK204" s="25"/>
      <c r="RL204" s="25"/>
      <c r="RM204" s="25"/>
      <c r="RN204" s="25"/>
      <c r="RO204" s="25"/>
      <c r="RP204" s="25"/>
      <c r="RQ204" s="25"/>
      <c r="RR204" s="25"/>
      <c r="RS204" s="25"/>
      <c r="RT204" s="25"/>
      <c r="RU204" s="25"/>
      <c r="RV204" s="25"/>
      <c r="RW204" s="25"/>
      <c r="RX204" s="25"/>
      <c r="RY204" s="25"/>
      <c r="RZ204" s="25"/>
      <c r="SA204" s="25"/>
      <c r="SB204" s="25"/>
      <c r="SC204" s="25"/>
      <c r="SD204" s="25"/>
      <c r="SE204" s="25"/>
      <c r="SF204" s="25"/>
      <c r="SG204" s="25"/>
      <c r="SH204" s="25"/>
      <c r="SI204" s="25"/>
      <c r="SJ204" s="25"/>
      <c r="SK204" s="25"/>
      <c r="SL204" s="25"/>
      <c r="SM204" s="25"/>
      <c r="SN204" s="25"/>
      <c r="SO204" s="25"/>
      <c r="SP204" s="25"/>
      <c r="SQ204" s="25"/>
      <c r="SR204" s="25"/>
      <c r="SS204" s="25"/>
      <c r="ST204" s="25"/>
      <c r="SU204" s="25"/>
      <c r="SV204" s="25"/>
      <c r="SW204" s="25"/>
      <c r="SX204" s="25"/>
      <c r="SY204" s="25"/>
      <c r="SZ204" s="25"/>
      <c r="TA204" s="25"/>
      <c r="TB204" s="25"/>
      <c r="TC204" s="25"/>
      <c r="TD204" s="25"/>
      <c r="TE204" s="25"/>
      <c r="TF204" s="25"/>
      <c r="TG204" s="25"/>
      <c r="TH204" s="25"/>
      <c r="TI204" s="25"/>
      <c r="TJ204" s="25"/>
      <c r="TK204" s="25"/>
      <c r="TL204" s="25"/>
      <c r="TM204" s="25"/>
      <c r="TN204" s="25"/>
      <c r="TO204" s="25"/>
      <c r="TP204" s="25"/>
      <c r="TQ204" s="25"/>
      <c r="TR204" s="25"/>
      <c r="TS204" s="25"/>
      <c r="TT204" s="25"/>
      <c r="TU204" s="25"/>
      <c r="TV204" s="25"/>
      <c r="TW204" s="25"/>
      <c r="TX204" s="25"/>
      <c r="TY204" s="25"/>
      <c r="TZ204" s="25"/>
      <c r="UA204" s="25"/>
      <c r="UB204" s="25"/>
      <c r="UC204" s="25"/>
      <c r="UD204" s="25"/>
      <c r="UE204" s="25"/>
      <c r="UF204" s="25"/>
      <c r="UG204" s="25"/>
      <c r="UH204" s="25"/>
      <c r="UI204" s="25"/>
      <c r="UJ204" s="25"/>
      <c r="UK204" s="25"/>
      <c r="UL204" s="25"/>
      <c r="UM204" s="25"/>
      <c r="UN204" s="25"/>
      <c r="UO204" s="25"/>
      <c r="UP204" s="25"/>
      <c r="UQ204" s="25"/>
      <c r="UR204" s="25"/>
      <c r="US204" s="25"/>
      <c r="UT204" s="25"/>
      <c r="UU204" s="25"/>
      <c r="UV204" s="25"/>
      <c r="UW204" s="25"/>
      <c r="UX204" s="25"/>
      <c r="UY204" s="25"/>
      <c r="UZ204" s="25"/>
      <c r="VA204" s="25"/>
      <c r="VB204" s="25"/>
      <c r="VC204" s="25"/>
      <c r="VD204" s="25"/>
      <c r="VE204" s="25"/>
      <c r="VF204" s="25"/>
      <c r="VG204" s="25"/>
      <c r="VH204" s="25"/>
      <c r="VI204" s="25"/>
      <c r="VJ204" s="25"/>
      <c r="VK204" s="25"/>
      <c r="VL204" s="25"/>
      <c r="VM204" s="25"/>
      <c r="VN204" s="25"/>
      <c r="VO204" s="25"/>
      <c r="VP204" s="25"/>
      <c r="VQ204" s="25"/>
      <c r="VR204" s="25"/>
      <c r="VS204" s="25"/>
      <c r="VT204" s="25"/>
      <c r="VU204" s="25"/>
      <c r="VV204" s="25"/>
      <c r="VW204" s="25"/>
      <c r="VX204" s="25"/>
      <c r="VY204" s="25"/>
      <c r="VZ204" s="25"/>
      <c r="WA204" s="25"/>
      <c r="WB204" s="25"/>
      <c r="WC204" s="25"/>
      <c r="WD204" s="25"/>
      <c r="WE204" s="25"/>
      <c r="WF204" s="25"/>
      <c r="WG204" s="25"/>
      <c r="WH204" s="25"/>
      <c r="WI204" s="25"/>
      <c r="WJ204" s="25"/>
      <c r="WK204" s="25"/>
      <c r="WL204" s="25"/>
      <c r="WM204" s="25"/>
      <c r="WN204" s="25"/>
      <c r="WO204" s="25"/>
      <c r="WP204" s="25"/>
      <c r="WQ204" s="25"/>
      <c r="WR204" s="25"/>
      <c r="WS204" s="25"/>
      <c r="WT204" s="25"/>
      <c r="WU204" s="25"/>
      <c r="WV204" s="25"/>
      <c r="WW204" s="25"/>
      <c r="WX204" s="25"/>
      <c r="WY204" s="25"/>
      <c r="WZ204" s="25"/>
      <c r="XA204" s="25"/>
      <c r="XB204" s="25"/>
      <c r="XC204" s="25"/>
      <c r="XD204" s="25"/>
      <c r="XE204" s="25"/>
      <c r="XF204" s="25"/>
      <c r="XG204" s="25"/>
      <c r="XH204" s="25"/>
      <c r="XI204" s="25"/>
      <c r="XJ204" s="25"/>
      <c r="XK204" s="25"/>
      <c r="XL204" s="25"/>
      <c r="XM204" s="25"/>
      <c r="XN204" s="25"/>
      <c r="XO204" s="25"/>
      <c r="XP204" s="25"/>
      <c r="XQ204" s="25"/>
      <c r="XR204" s="25"/>
      <c r="XS204" s="25"/>
      <c r="XT204" s="25"/>
      <c r="XU204" s="25"/>
      <c r="XV204" s="25"/>
      <c r="XW204" s="25"/>
      <c r="XX204" s="25"/>
      <c r="XY204" s="25"/>
      <c r="XZ204" s="25"/>
      <c r="YA204" s="25"/>
      <c r="YB204" s="25"/>
      <c r="YC204" s="25"/>
      <c r="YD204" s="25"/>
      <c r="YE204" s="25"/>
      <c r="YF204" s="25"/>
      <c r="YG204" s="25"/>
      <c r="YH204" s="25"/>
      <c r="YI204" s="25"/>
      <c r="YJ204" s="25"/>
      <c r="YK204" s="25"/>
      <c r="YL204" s="25"/>
      <c r="YM204" s="25"/>
      <c r="YN204" s="25"/>
      <c r="YO204" s="25"/>
      <c r="YP204" s="25"/>
      <c r="YQ204" s="25"/>
      <c r="YR204" s="25"/>
      <c r="YS204" s="25"/>
      <c r="YT204" s="25"/>
      <c r="YU204" s="25"/>
      <c r="YV204" s="25"/>
      <c r="YW204" s="25"/>
      <c r="YX204" s="25"/>
      <c r="YY204" s="25"/>
      <c r="YZ204" s="25"/>
      <c r="ZA204" s="25"/>
      <c r="ZB204" s="25"/>
      <c r="ZC204" s="25"/>
      <c r="ZD204" s="25"/>
      <c r="ZE204" s="25"/>
      <c r="ZF204" s="25"/>
      <c r="ZG204" s="25"/>
      <c r="ZH204" s="25"/>
      <c r="ZI204" s="25"/>
      <c r="ZJ204" s="25"/>
      <c r="ZK204" s="25"/>
      <c r="ZL204" s="25"/>
      <c r="ZM204" s="25"/>
      <c r="ZN204" s="25"/>
      <c r="ZO204" s="25"/>
      <c r="ZP204" s="25"/>
      <c r="ZQ204" s="25"/>
      <c r="ZR204" s="25"/>
      <c r="ZS204" s="25"/>
      <c r="ZT204" s="25"/>
      <c r="ZU204" s="25"/>
      <c r="ZV204" s="25"/>
      <c r="ZW204" s="25"/>
      <c r="ZX204" s="25"/>
      <c r="ZY204" s="25"/>
      <c r="ZZ204" s="25"/>
      <c r="AAA204" s="25"/>
      <c r="AAB204" s="25"/>
      <c r="AAC204" s="25"/>
      <c r="AAD204" s="25"/>
      <c r="AAE204" s="25"/>
      <c r="AAF204" s="25"/>
      <c r="AAG204" s="25"/>
      <c r="AAH204" s="25"/>
      <c r="AAI204" s="25"/>
      <c r="AAJ204" s="25"/>
      <c r="AAK204" s="25"/>
      <c r="AAL204" s="25"/>
      <c r="AAM204" s="25"/>
      <c r="AAN204" s="25"/>
      <c r="AAO204" s="25"/>
      <c r="AAP204" s="25"/>
      <c r="AAQ204" s="25"/>
      <c r="AAR204" s="25"/>
      <c r="AAS204" s="25"/>
      <c r="AAT204" s="25"/>
      <c r="AAU204" s="25"/>
      <c r="AAV204" s="25"/>
      <c r="AAW204" s="25"/>
      <c r="AAX204" s="25"/>
      <c r="AAY204" s="25"/>
      <c r="AAZ204" s="25"/>
      <c r="ABA204" s="25"/>
      <c r="ABB204" s="25"/>
      <c r="ABC204" s="25"/>
      <c r="ABD204" s="25"/>
      <c r="ABE204" s="25"/>
      <c r="ABF204" s="25"/>
      <c r="ABG204" s="25"/>
      <c r="ABH204" s="25"/>
      <c r="ABI204" s="25"/>
      <c r="ABJ204" s="25"/>
      <c r="ABK204" s="25"/>
      <c r="ABL204" s="25"/>
      <c r="ABM204" s="25"/>
      <c r="ABN204" s="25"/>
      <c r="ABO204" s="25"/>
      <c r="ABP204" s="25"/>
      <c r="ABQ204" s="25"/>
      <c r="ABR204" s="25"/>
      <c r="ABS204" s="25"/>
      <c r="ABT204" s="25"/>
      <c r="ABU204" s="25"/>
      <c r="ABV204" s="25"/>
      <c r="ABW204" s="25"/>
      <c r="ABX204" s="25"/>
      <c r="ABY204" s="25"/>
      <c r="ABZ204" s="25"/>
      <c r="ACA204" s="25"/>
      <c r="ACB204" s="25"/>
      <c r="ACC204" s="25"/>
      <c r="ACD204" s="25"/>
      <c r="ACE204" s="25"/>
      <c r="ACF204" s="25"/>
      <c r="ACG204" s="25"/>
      <c r="ACH204" s="25"/>
      <c r="ACI204" s="25"/>
      <c r="ACJ204" s="25"/>
      <c r="ACK204" s="25"/>
      <c r="ACL204" s="25"/>
      <c r="ACM204" s="25"/>
      <c r="ACN204" s="25"/>
      <c r="ACO204" s="25"/>
      <c r="ACP204" s="25"/>
      <c r="ACQ204" s="25"/>
      <c r="ACR204" s="25"/>
      <c r="ACS204" s="25"/>
      <c r="ACT204" s="25"/>
      <c r="ACU204" s="25"/>
      <c r="ACV204" s="25"/>
      <c r="ACW204" s="25"/>
      <c r="ACX204" s="25"/>
      <c r="ACY204" s="25"/>
      <c r="ACZ204" s="25"/>
      <c r="ADA204" s="25"/>
      <c r="ADB204" s="25"/>
      <c r="ADC204" s="25"/>
      <c r="ADD204" s="25"/>
      <c r="ADE204" s="25"/>
      <c r="ADF204" s="25"/>
      <c r="ADG204" s="25"/>
      <c r="ADH204" s="25"/>
      <c r="ADI204" s="25"/>
      <c r="ADJ204" s="25"/>
      <c r="ADK204" s="25"/>
      <c r="ADL204" s="25"/>
      <c r="ADM204" s="25"/>
      <c r="ADN204" s="25"/>
      <c r="ADO204" s="25"/>
      <c r="ADP204" s="25"/>
      <c r="ADQ204" s="25"/>
      <c r="ADR204" s="25"/>
      <c r="ADS204" s="25"/>
      <c r="ADT204" s="25"/>
      <c r="ADU204" s="25"/>
      <c r="ADV204" s="25"/>
      <c r="ADW204" s="25"/>
      <c r="ADX204" s="25"/>
      <c r="ADY204" s="25"/>
      <c r="ADZ204" s="25"/>
      <c r="AEA204" s="25"/>
      <c r="AEB204" s="25"/>
      <c r="AEC204" s="25"/>
      <c r="AED204" s="25"/>
      <c r="AEE204" s="25"/>
      <c r="AEF204" s="25"/>
      <c r="AEG204" s="49"/>
    </row>
    <row r="205" spans="1:813" s="15" customFormat="1" ht="12.75" customHeight="1" x14ac:dyDescent="0.2">
      <c r="A205" s="73">
        <v>3</v>
      </c>
      <c r="B205" s="289" t="s">
        <v>118</v>
      </c>
      <c r="C205" s="109"/>
      <c r="D205" s="71"/>
      <c r="E205" s="339"/>
      <c r="F205" s="91"/>
      <c r="G205" s="49"/>
      <c r="AY205" s="45"/>
      <c r="AZ205" s="25"/>
      <c r="BA205" s="663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  <c r="QR205" s="25"/>
      <c r="QS205" s="25"/>
      <c r="QT205" s="25"/>
      <c r="QU205" s="25"/>
      <c r="QV205" s="25"/>
      <c r="QW205" s="25"/>
      <c r="QX205" s="25"/>
      <c r="QY205" s="25"/>
      <c r="QZ205" s="25"/>
      <c r="RA205" s="25"/>
      <c r="RB205" s="25"/>
      <c r="RC205" s="25"/>
      <c r="RD205" s="25"/>
      <c r="RE205" s="25"/>
      <c r="RF205" s="25"/>
      <c r="RG205" s="25"/>
      <c r="RH205" s="25"/>
      <c r="RI205" s="25"/>
      <c r="RJ205" s="25"/>
      <c r="RK205" s="25"/>
      <c r="RL205" s="25"/>
      <c r="RM205" s="25"/>
      <c r="RN205" s="25"/>
      <c r="RO205" s="25"/>
      <c r="RP205" s="25"/>
      <c r="RQ205" s="25"/>
      <c r="RR205" s="25"/>
      <c r="RS205" s="25"/>
      <c r="RT205" s="25"/>
      <c r="RU205" s="25"/>
      <c r="RV205" s="25"/>
      <c r="RW205" s="25"/>
      <c r="RX205" s="25"/>
      <c r="RY205" s="25"/>
      <c r="RZ205" s="25"/>
      <c r="SA205" s="25"/>
      <c r="SB205" s="25"/>
      <c r="SC205" s="25"/>
      <c r="SD205" s="25"/>
      <c r="SE205" s="25"/>
      <c r="SF205" s="25"/>
      <c r="SG205" s="25"/>
      <c r="SH205" s="25"/>
      <c r="SI205" s="25"/>
      <c r="SJ205" s="25"/>
      <c r="SK205" s="25"/>
      <c r="SL205" s="25"/>
      <c r="SM205" s="25"/>
      <c r="SN205" s="25"/>
      <c r="SO205" s="25"/>
      <c r="SP205" s="25"/>
      <c r="SQ205" s="25"/>
      <c r="SR205" s="25"/>
      <c r="SS205" s="25"/>
      <c r="ST205" s="25"/>
      <c r="SU205" s="25"/>
      <c r="SV205" s="25"/>
      <c r="SW205" s="25"/>
      <c r="SX205" s="25"/>
      <c r="SY205" s="25"/>
      <c r="SZ205" s="25"/>
      <c r="TA205" s="25"/>
      <c r="TB205" s="25"/>
      <c r="TC205" s="25"/>
      <c r="TD205" s="25"/>
      <c r="TE205" s="25"/>
      <c r="TF205" s="25"/>
      <c r="TG205" s="25"/>
      <c r="TH205" s="25"/>
      <c r="TI205" s="25"/>
      <c r="TJ205" s="25"/>
      <c r="TK205" s="25"/>
      <c r="TL205" s="25"/>
      <c r="TM205" s="25"/>
      <c r="TN205" s="25"/>
      <c r="TO205" s="25"/>
      <c r="TP205" s="25"/>
      <c r="TQ205" s="25"/>
      <c r="TR205" s="25"/>
      <c r="TS205" s="25"/>
      <c r="TT205" s="25"/>
      <c r="TU205" s="25"/>
      <c r="TV205" s="25"/>
      <c r="TW205" s="25"/>
      <c r="TX205" s="25"/>
      <c r="TY205" s="25"/>
      <c r="TZ205" s="25"/>
      <c r="UA205" s="25"/>
      <c r="UB205" s="25"/>
      <c r="UC205" s="25"/>
      <c r="UD205" s="25"/>
      <c r="UE205" s="25"/>
      <c r="UF205" s="25"/>
      <c r="UG205" s="25"/>
      <c r="UH205" s="25"/>
      <c r="UI205" s="25"/>
      <c r="UJ205" s="25"/>
      <c r="UK205" s="25"/>
      <c r="UL205" s="25"/>
      <c r="UM205" s="25"/>
      <c r="UN205" s="25"/>
      <c r="UO205" s="25"/>
      <c r="UP205" s="25"/>
      <c r="UQ205" s="25"/>
      <c r="UR205" s="25"/>
      <c r="US205" s="25"/>
      <c r="UT205" s="25"/>
      <c r="UU205" s="25"/>
      <c r="UV205" s="25"/>
      <c r="UW205" s="25"/>
      <c r="UX205" s="25"/>
      <c r="UY205" s="25"/>
      <c r="UZ205" s="25"/>
      <c r="VA205" s="25"/>
      <c r="VB205" s="25"/>
      <c r="VC205" s="25"/>
      <c r="VD205" s="25"/>
      <c r="VE205" s="25"/>
      <c r="VF205" s="25"/>
      <c r="VG205" s="25"/>
      <c r="VH205" s="25"/>
      <c r="VI205" s="25"/>
      <c r="VJ205" s="25"/>
      <c r="VK205" s="25"/>
      <c r="VL205" s="25"/>
      <c r="VM205" s="25"/>
      <c r="VN205" s="25"/>
      <c r="VO205" s="25"/>
      <c r="VP205" s="25"/>
      <c r="VQ205" s="25"/>
      <c r="VR205" s="25"/>
      <c r="VS205" s="25"/>
      <c r="VT205" s="25"/>
      <c r="VU205" s="25"/>
      <c r="VV205" s="25"/>
      <c r="VW205" s="25"/>
      <c r="VX205" s="25"/>
      <c r="VY205" s="25"/>
      <c r="VZ205" s="25"/>
      <c r="WA205" s="25"/>
      <c r="WB205" s="25"/>
      <c r="WC205" s="25"/>
      <c r="WD205" s="25"/>
      <c r="WE205" s="25"/>
      <c r="WF205" s="25"/>
      <c r="WG205" s="25"/>
      <c r="WH205" s="25"/>
      <c r="WI205" s="25"/>
      <c r="WJ205" s="25"/>
      <c r="WK205" s="25"/>
      <c r="WL205" s="25"/>
      <c r="WM205" s="25"/>
      <c r="WN205" s="25"/>
      <c r="WO205" s="25"/>
      <c r="WP205" s="25"/>
      <c r="WQ205" s="25"/>
      <c r="WR205" s="25"/>
      <c r="WS205" s="25"/>
      <c r="WT205" s="25"/>
      <c r="WU205" s="25"/>
      <c r="WV205" s="25"/>
      <c r="WW205" s="25"/>
      <c r="WX205" s="25"/>
      <c r="WY205" s="25"/>
      <c r="WZ205" s="25"/>
      <c r="XA205" s="25"/>
      <c r="XB205" s="25"/>
      <c r="XC205" s="25"/>
      <c r="XD205" s="25"/>
      <c r="XE205" s="25"/>
      <c r="XF205" s="25"/>
      <c r="XG205" s="25"/>
      <c r="XH205" s="25"/>
      <c r="XI205" s="25"/>
      <c r="XJ205" s="25"/>
      <c r="XK205" s="25"/>
      <c r="XL205" s="25"/>
      <c r="XM205" s="25"/>
      <c r="XN205" s="25"/>
      <c r="XO205" s="25"/>
      <c r="XP205" s="25"/>
      <c r="XQ205" s="25"/>
      <c r="XR205" s="25"/>
      <c r="XS205" s="25"/>
      <c r="XT205" s="25"/>
      <c r="XU205" s="25"/>
      <c r="XV205" s="25"/>
      <c r="XW205" s="25"/>
      <c r="XX205" s="25"/>
      <c r="XY205" s="25"/>
      <c r="XZ205" s="25"/>
      <c r="YA205" s="25"/>
      <c r="YB205" s="25"/>
      <c r="YC205" s="25"/>
      <c r="YD205" s="25"/>
      <c r="YE205" s="25"/>
      <c r="YF205" s="25"/>
      <c r="YG205" s="25"/>
      <c r="YH205" s="25"/>
      <c r="YI205" s="25"/>
      <c r="YJ205" s="25"/>
      <c r="YK205" s="25"/>
      <c r="YL205" s="25"/>
      <c r="YM205" s="25"/>
      <c r="YN205" s="25"/>
      <c r="YO205" s="25"/>
      <c r="YP205" s="25"/>
      <c r="YQ205" s="25"/>
      <c r="YR205" s="25"/>
      <c r="YS205" s="25"/>
      <c r="YT205" s="25"/>
      <c r="YU205" s="25"/>
      <c r="YV205" s="25"/>
      <c r="YW205" s="25"/>
      <c r="YX205" s="25"/>
      <c r="YY205" s="25"/>
      <c r="YZ205" s="25"/>
      <c r="ZA205" s="25"/>
      <c r="ZB205" s="25"/>
      <c r="ZC205" s="25"/>
      <c r="ZD205" s="25"/>
      <c r="ZE205" s="25"/>
      <c r="ZF205" s="25"/>
      <c r="ZG205" s="25"/>
      <c r="ZH205" s="25"/>
      <c r="ZI205" s="25"/>
      <c r="ZJ205" s="25"/>
      <c r="ZK205" s="25"/>
      <c r="ZL205" s="25"/>
      <c r="ZM205" s="25"/>
      <c r="ZN205" s="25"/>
      <c r="ZO205" s="25"/>
      <c r="ZP205" s="25"/>
      <c r="ZQ205" s="25"/>
      <c r="ZR205" s="25"/>
      <c r="ZS205" s="25"/>
      <c r="ZT205" s="25"/>
      <c r="ZU205" s="25"/>
      <c r="ZV205" s="25"/>
      <c r="ZW205" s="25"/>
      <c r="ZX205" s="25"/>
      <c r="ZY205" s="25"/>
      <c r="ZZ205" s="25"/>
      <c r="AAA205" s="25"/>
      <c r="AAB205" s="25"/>
      <c r="AAC205" s="25"/>
      <c r="AAD205" s="25"/>
      <c r="AAE205" s="25"/>
      <c r="AAF205" s="25"/>
      <c r="AAG205" s="25"/>
      <c r="AAH205" s="25"/>
      <c r="AAI205" s="25"/>
      <c r="AAJ205" s="25"/>
      <c r="AAK205" s="25"/>
      <c r="AAL205" s="25"/>
      <c r="AAM205" s="25"/>
      <c r="AAN205" s="25"/>
      <c r="AAO205" s="25"/>
      <c r="AAP205" s="25"/>
      <c r="AAQ205" s="25"/>
      <c r="AAR205" s="25"/>
      <c r="AAS205" s="25"/>
      <c r="AAT205" s="25"/>
      <c r="AAU205" s="25"/>
      <c r="AAV205" s="25"/>
      <c r="AAW205" s="25"/>
      <c r="AAX205" s="25"/>
      <c r="AAY205" s="25"/>
      <c r="AAZ205" s="25"/>
      <c r="ABA205" s="25"/>
      <c r="ABB205" s="25"/>
      <c r="ABC205" s="25"/>
      <c r="ABD205" s="25"/>
      <c r="ABE205" s="25"/>
      <c r="ABF205" s="25"/>
      <c r="ABG205" s="25"/>
      <c r="ABH205" s="25"/>
      <c r="ABI205" s="25"/>
      <c r="ABJ205" s="25"/>
      <c r="ABK205" s="25"/>
      <c r="ABL205" s="25"/>
      <c r="ABM205" s="25"/>
      <c r="ABN205" s="25"/>
      <c r="ABO205" s="25"/>
      <c r="ABP205" s="25"/>
      <c r="ABQ205" s="25"/>
      <c r="ABR205" s="25"/>
      <c r="ABS205" s="25"/>
      <c r="ABT205" s="25"/>
      <c r="ABU205" s="25"/>
      <c r="ABV205" s="25"/>
      <c r="ABW205" s="25"/>
      <c r="ABX205" s="25"/>
      <c r="ABY205" s="25"/>
      <c r="ABZ205" s="25"/>
      <c r="ACA205" s="25"/>
      <c r="ACB205" s="25"/>
      <c r="ACC205" s="25"/>
      <c r="ACD205" s="25"/>
      <c r="ACE205" s="25"/>
      <c r="ACF205" s="25"/>
      <c r="ACG205" s="25"/>
      <c r="ACH205" s="25"/>
      <c r="ACI205" s="25"/>
      <c r="ACJ205" s="25"/>
      <c r="ACK205" s="25"/>
      <c r="ACL205" s="25"/>
      <c r="ACM205" s="25"/>
      <c r="ACN205" s="25"/>
      <c r="ACO205" s="25"/>
      <c r="ACP205" s="25"/>
      <c r="ACQ205" s="25"/>
      <c r="ACR205" s="25"/>
      <c r="ACS205" s="25"/>
      <c r="ACT205" s="25"/>
      <c r="ACU205" s="25"/>
      <c r="ACV205" s="25"/>
      <c r="ACW205" s="25"/>
      <c r="ACX205" s="25"/>
      <c r="ACY205" s="25"/>
      <c r="ACZ205" s="25"/>
      <c r="ADA205" s="25"/>
      <c r="ADB205" s="25"/>
      <c r="ADC205" s="25"/>
      <c r="ADD205" s="25"/>
      <c r="ADE205" s="25"/>
      <c r="ADF205" s="25"/>
      <c r="ADG205" s="25"/>
      <c r="ADH205" s="25"/>
      <c r="ADI205" s="25"/>
      <c r="ADJ205" s="25"/>
      <c r="ADK205" s="25"/>
      <c r="ADL205" s="25"/>
      <c r="ADM205" s="25"/>
      <c r="ADN205" s="25"/>
      <c r="ADO205" s="25"/>
      <c r="ADP205" s="25"/>
      <c r="ADQ205" s="25"/>
      <c r="ADR205" s="25"/>
      <c r="ADS205" s="25"/>
      <c r="ADT205" s="25"/>
      <c r="ADU205" s="25"/>
      <c r="ADV205" s="25"/>
      <c r="ADW205" s="25"/>
      <c r="ADX205" s="25"/>
      <c r="ADY205" s="25"/>
      <c r="ADZ205" s="25"/>
      <c r="AEA205" s="25"/>
      <c r="AEB205" s="25"/>
      <c r="AEC205" s="25"/>
      <c r="AED205" s="25"/>
      <c r="AEE205" s="25"/>
      <c r="AEF205" s="25"/>
      <c r="AEG205" s="49"/>
    </row>
    <row r="206" spans="1:813" s="15" customFormat="1" ht="12.75" customHeight="1" x14ac:dyDescent="0.2">
      <c r="A206" s="75">
        <v>3.1</v>
      </c>
      <c r="B206" s="87" t="s">
        <v>187</v>
      </c>
      <c r="C206" s="109">
        <v>1841.11</v>
      </c>
      <c r="D206" s="71" t="s">
        <v>120</v>
      </c>
      <c r="E206" s="339">
        <v>338.66</v>
      </c>
      <c r="F206" s="91">
        <f t="shared" si="4"/>
        <v>623510.31000000006</v>
      </c>
      <c r="G206" s="49"/>
      <c r="AY206" s="45"/>
      <c r="AZ206" s="25"/>
      <c r="BA206" s="663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  <c r="QR206" s="25"/>
      <c r="QS206" s="25"/>
      <c r="QT206" s="25"/>
      <c r="QU206" s="25"/>
      <c r="QV206" s="25"/>
      <c r="QW206" s="25"/>
      <c r="QX206" s="25"/>
      <c r="QY206" s="25"/>
      <c r="QZ206" s="25"/>
      <c r="RA206" s="25"/>
      <c r="RB206" s="25"/>
      <c r="RC206" s="25"/>
      <c r="RD206" s="25"/>
      <c r="RE206" s="25"/>
      <c r="RF206" s="25"/>
      <c r="RG206" s="25"/>
      <c r="RH206" s="25"/>
      <c r="RI206" s="25"/>
      <c r="RJ206" s="25"/>
      <c r="RK206" s="25"/>
      <c r="RL206" s="25"/>
      <c r="RM206" s="25"/>
      <c r="RN206" s="25"/>
      <c r="RO206" s="25"/>
      <c r="RP206" s="25"/>
      <c r="RQ206" s="25"/>
      <c r="RR206" s="25"/>
      <c r="RS206" s="25"/>
      <c r="RT206" s="25"/>
      <c r="RU206" s="25"/>
      <c r="RV206" s="25"/>
      <c r="RW206" s="25"/>
      <c r="RX206" s="25"/>
      <c r="RY206" s="25"/>
      <c r="RZ206" s="25"/>
      <c r="SA206" s="25"/>
      <c r="SB206" s="25"/>
      <c r="SC206" s="25"/>
      <c r="SD206" s="25"/>
      <c r="SE206" s="25"/>
      <c r="SF206" s="25"/>
      <c r="SG206" s="25"/>
      <c r="SH206" s="25"/>
      <c r="SI206" s="25"/>
      <c r="SJ206" s="25"/>
      <c r="SK206" s="25"/>
      <c r="SL206" s="25"/>
      <c r="SM206" s="25"/>
      <c r="SN206" s="25"/>
      <c r="SO206" s="25"/>
      <c r="SP206" s="25"/>
      <c r="SQ206" s="25"/>
      <c r="SR206" s="25"/>
      <c r="SS206" s="25"/>
      <c r="ST206" s="25"/>
      <c r="SU206" s="25"/>
      <c r="SV206" s="25"/>
      <c r="SW206" s="25"/>
      <c r="SX206" s="25"/>
      <c r="SY206" s="25"/>
      <c r="SZ206" s="25"/>
      <c r="TA206" s="25"/>
      <c r="TB206" s="25"/>
      <c r="TC206" s="25"/>
      <c r="TD206" s="25"/>
      <c r="TE206" s="25"/>
      <c r="TF206" s="25"/>
      <c r="TG206" s="25"/>
      <c r="TH206" s="25"/>
      <c r="TI206" s="25"/>
      <c r="TJ206" s="25"/>
      <c r="TK206" s="25"/>
      <c r="TL206" s="25"/>
      <c r="TM206" s="25"/>
      <c r="TN206" s="25"/>
      <c r="TO206" s="25"/>
      <c r="TP206" s="25"/>
      <c r="TQ206" s="25"/>
      <c r="TR206" s="25"/>
      <c r="TS206" s="25"/>
      <c r="TT206" s="25"/>
      <c r="TU206" s="25"/>
      <c r="TV206" s="25"/>
      <c r="TW206" s="25"/>
      <c r="TX206" s="25"/>
      <c r="TY206" s="25"/>
      <c r="TZ206" s="25"/>
      <c r="UA206" s="25"/>
      <c r="UB206" s="25"/>
      <c r="UC206" s="25"/>
      <c r="UD206" s="25"/>
      <c r="UE206" s="25"/>
      <c r="UF206" s="25"/>
      <c r="UG206" s="25"/>
      <c r="UH206" s="25"/>
      <c r="UI206" s="25"/>
      <c r="UJ206" s="25"/>
      <c r="UK206" s="25"/>
      <c r="UL206" s="25"/>
      <c r="UM206" s="25"/>
      <c r="UN206" s="25"/>
      <c r="UO206" s="25"/>
      <c r="UP206" s="25"/>
      <c r="UQ206" s="25"/>
      <c r="UR206" s="25"/>
      <c r="US206" s="25"/>
      <c r="UT206" s="25"/>
      <c r="UU206" s="25"/>
      <c r="UV206" s="25"/>
      <c r="UW206" s="25"/>
      <c r="UX206" s="25"/>
      <c r="UY206" s="25"/>
      <c r="UZ206" s="25"/>
      <c r="VA206" s="25"/>
      <c r="VB206" s="25"/>
      <c r="VC206" s="25"/>
      <c r="VD206" s="25"/>
      <c r="VE206" s="25"/>
      <c r="VF206" s="25"/>
      <c r="VG206" s="25"/>
      <c r="VH206" s="25"/>
      <c r="VI206" s="25"/>
      <c r="VJ206" s="25"/>
      <c r="VK206" s="25"/>
      <c r="VL206" s="25"/>
      <c r="VM206" s="25"/>
      <c r="VN206" s="25"/>
      <c r="VO206" s="25"/>
      <c r="VP206" s="25"/>
      <c r="VQ206" s="25"/>
      <c r="VR206" s="25"/>
      <c r="VS206" s="25"/>
      <c r="VT206" s="25"/>
      <c r="VU206" s="25"/>
      <c r="VV206" s="25"/>
      <c r="VW206" s="25"/>
      <c r="VX206" s="25"/>
      <c r="VY206" s="25"/>
      <c r="VZ206" s="25"/>
      <c r="WA206" s="25"/>
      <c r="WB206" s="25"/>
      <c r="WC206" s="25"/>
      <c r="WD206" s="25"/>
      <c r="WE206" s="25"/>
      <c r="WF206" s="25"/>
      <c r="WG206" s="25"/>
      <c r="WH206" s="25"/>
      <c r="WI206" s="25"/>
      <c r="WJ206" s="25"/>
      <c r="WK206" s="25"/>
      <c r="WL206" s="25"/>
      <c r="WM206" s="25"/>
      <c r="WN206" s="25"/>
      <c r="WO206" s="25"/>
      <c r="WP206" s="25"/>
      <c r="WQ206" s="25"/>
      <c r="WR206" s="25"/>
      <c r="WS206" s="25"/>
      <c r="WT206" s="25"/>
      <c r="WU206" s="25"/>
      <c r="WV206" s="25"/>
      <c r="WW206" s="25"/>
      <c r="WX206" s="25"/>
      <c r="WY206" s="25"/>
      <c r="WZ206" s="25"/>
      <c r="XA206" s="25"/>
      <c r="XB206" s="25"/>
      <c r="XC206" s="25"/>
      <c r="XD206" s="25"/>
      <c r="XE206" s="25"/>
      <c r="XF206" s="25"/>
      <c r="XG206" s="25"/>
      <c r="XH206" s="25"/>
      <c r="XI206" s="25"/>
      <c r="XJ206" s="25"/>
      <c r="XK206" s="25"/>
      <c r="XL206" s="25"/>
      <c r="XM206" s="25"/>
      <c r="XN206" s="25"/>
      <c r="XO206" s="25"/>
      <c r="XP206" s="25"/>
      <c r="XQ206" s="25"/>
      <c r="XR206" s="25"/>
      <c r="XS206" s="25"/>
      <c r="XT206" s="25"/>
      <c r="XU206" s="25"/>
      <c r="XV206" s="25"/>
      <c r="XW206" s="25"/>
      <c r="XX206" s="25"/>
      <c r="XY206" s="25"/>
      <c r="XZ206" s="25"/>
      <c r="YA206" s="25"/>
      <c r="YB206" s="25"/>
      <c r="YC206" s="25"/>
      <c r="YD206" s="25"/>
      <c r="YE206" s="25"/>
      <c r="YF206" s="25"/>
      <c r="YG206" s="25"/>
      <c r="YH206" s="25"/>
      <c r="YI206" s="25"/>
      <c r="YJ206" s="25"/>
      <c r="YK206" s="25"/>
      <c r="YL206" s="25"/>
      <c r="YM206" s="25"/>
      <c r="YN206" s="25"/>
      <c r="YO206" s="25"/>
      <c r="YP206" s="25"/>
      <c r="YQ206" s="25"/>
      <c r="YR206" s="25"/>
      <c r="YS206" s="25"/>
      <c r="YT206" s="25"/>
      <c r="YU206" s="25"/>
      <c r="YV206" s="25"/>
      <c r="YW206" s="25"/>
      <c r="YX206" s="25"/>
      <c r="YY206" s="25"/>
      <c r="YZ206" s="25"/>
      <c r="ZA206" s="25"/>
      <c r="ZB206" s="25"/>
      <c r="ZC206" s="25"/>
      <c r="ZD206" s="25"/>
      <c r="ZE206" s="25"/>
      <c r="ZF206" s="25"/>
      <c r="ZG206" s="25"/>
      <c r="ZH206" s="25"/>
      <c r="ZI206" s="25"/>
      <c r="ZJ206" s="25"/>
      <c r="ZK206" s="25"/>
      <c r="ZL206" s="25"/>
      <c r="ZM206" s="25"/>
      <c r="ZN206" s="25"/>
      <c r="ZO206" s="25"/>
      <c r="ZP206" s="25"/>
      <c r="ZQ206" s="25"/>
      <c r="ZR206" s="25"/>
      <c r="ZS206" s="25"/>
      <c r="ZT206" s="25"/>
      <c r="ZU206" s="25"/>
      <c r="ZV206" s="25"/>
      <c r="ZW206" s="25"/>
      <c r="ZX206" s="25"/>
      <c r="ZY206" s="25"/>
      <c r="ZZ206" s="25"/>
      <c r="AAA206" s="25"/>
      <c r="AAB206" s="25"/>
      <c r="AAC206" s="25"/>
      <c r="AAD206" s="25"/>
      <c r="AAE206" s="25"/>
      <c r="AAF206" s="25"/>
      <c r="AAG206" s="25"/>
      <c r="AAH206" s="25"/>
      <c r="AAI206" s="25"/>
      <c r="AAJ206" s="25"/>
      <c r="AAK206" s="25"/>
      <c r="AAL206" s="25"/>
      <c r="AAM206" s="25"/>
      <c r="AAN206" s="25"/>
      <c r="AAO206" s="25"/>
      <c r="AAP206" s="25"/>
      <c r="AAQ206" s="25"/>
      <c r="AAR206" s="25"/>
      <c r="AAS206" s="25"/>
      <c r="AAT206" s="25"/>
      <c r="AAU206" s="25"/>
      <c r="AAV206" s="25"/>
      <c r="AAW206" s="25"/>
      <c r="AAX206" s="25"/>
      <c r="AAY206" s="25"/>
      <c r="AAZ206" s="25"/>
      <c r="ABA206" s="25"/>
      <c r="ABB206" s="25"/>
      <c r="ABC206" s="25"/>
      <c r="ABD206" s="25"/>
      <c r="ABE206" s="25"/>
      <c r="ABF206" s="25"/>
      <c r="ABG206" s="25"/>
      <c r="ABH206" s="25"/>
      <c r="ABI206" s="25"/>
      <c r="ABJ206" s="25"/>
      <c r="ABK206" s="25"/>
      <c r="ABL206" s="25"/>
      <c r="ABM206" s="25"/>
      <c r="ABN206" s="25"/>
      <c r="ABO206" s="25"/>
      <c r="ABP206" s="25"/>
      <c r="ABQ206" s="25"/>
      <c r="ABR206" s="25"/>
      <c r="ABS206" s="25"/>
      <c r="ABT206" s="25"/>
      <c r="ABU206" s="25"/>
      <c r="ABV206" s="25"/>
      <c r="ABW206" s="25"/>
      <c r="ABX206" s="25"/>
      <c r="ABY206" s="25"/>
      <c r="ABZ206" s="25"/>
      <c r="ACA206" s="25"/>
      <c r="ACB206" s="25"/>
      <c r="ACC206" s="25"/>
      <c r="ACD206" s="25"/>
      <c r="ACE206" s="25"/>
      <c r="ACF206" s="25"/>
      <c r="ACG206" s="25"/>
      <c r="ACH206" s="25"/>
      <c r="ACI206" s="25"/>
      <c r="ACJ206" s="25"/>
      <c r="ACK206" s="25"/>
      <c r="ACL206" s="25"/>
      <c r="ACM206" s="25"/>
      <c r="ACN206" s="25"/>
      <c r="ACO206" s="25"/>
      <c r="ACP206" s="25"/>
      <c r="ACQ206" s="25"/>
      <c r="ACR206" s="25"/>
      <c r="ACS206" s="25"/>
      <c r="ACT206" s="25"/>
      <c r="ACU206" s="25"/>
      <c r="ACV206" s="25"/>
      <c r="ACW206" s="25"/>
      <c r="ACX206" s="25"/>
      <c r="ACY206" s="25"/>
      <c r="ACZ206" s="25"/>
      <c r="ADA206" s="25"/>
      <c r="ADB206" s="25"/>
      <c r="ADC206" s="25"/>
      <c r="ADD206" s="25"/>
      <c r="ADE206" s="25"/>
      <c r="ADF206" s="25"/>
      <c r="ADG206" s="25"/>
      <c r="ADH206" s="25"/>
      <c r="ADI206" s="25"/>
      <c r="ADJ206" s="25"/>
      <c r="ADK206" s="25"/>
      <c r="ADL206" s="25"/>
      <c r="ADM206" s="25"/>
      <c r="ADN206" s="25"/>
      <c r="ADO206" s="25"/>
      <c r="ADP206" s="25"/>
      <c r="ADQ206" s="25"/>
      <c r="ADR206" s="25"/>
      <c r="ADS206" s="25"/>
      <c r="ADT206" s="25"/>
      <c r="ADU206" s="25"/>
      <c r="ADV206" s="25"/>
      <c r="ADW206" s="25"/>
      <c r="ADX206" s="25"/>
      <c r="ADY206" s="25"/>
      <c r="ADZ206" s="25"/>
      <c r="AEA206" s="25"/>
      <c r="AEB206" s="25"/>
      <c r="AEC206" s="25"/>
      <c r="AED206" s="25"/>
      <c r="AEE206" s="25"/>
      <c r="AEF206" s="25"/>
      <c r="AEG206" s="49"/>
    </row>
    <row r="207" spans="1:813" s="15" customFormat="1" ht="12.75" customHeight="1" x14ac:dyDescent="0.2">
      <c r="A207" s="75" t="s">
        <v>121</v>
      </c>
      <c r="B207" s="99"/>
      <c r="C207" s="109"/>
      <c r="D207" s="71"/>
      <c r="E207" s="339"/>
      <c r="F207" s="91"/>
      <c r="G207" s="49"/>
      <c r="AY207" s="45"/>
      <c r="AZ207" s="25"/>
      <c r="BA207" s="663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  <c r="QR207" s="25"/>
      <c r="QS207" s="25"/>
      <c r="QT207" s="25"/>
      <c r="QU207" s="25"/>
      <c r="QV207" s="25"/>
      <c r="QW207" s="25"/>
      <c r="QX207" s="25"/>
      <c r="QY207" s="25"/>
      <c r="QZ207" s="25"/>
      <c r="RA207" s="25"/>
      <c r="RB207" s="25"/>
      <c r="RC207" s="25"/>
      <c r="RD207" s="25"/>
      <c r="RE207" s="25"/>
      <c r="RF207" s="25"/>
      <c r="RG207" s="25"/>
      <c r="RH207" s="25"/>
      <c r="RI207" s="25"/>
      <c r="RJ207" s="25"/>
      <c r="RK207" s="25"/>
      <c r="RL207" s="25"/>
      <c r="RM207" s="25"/>
      <c r="RN207" s="25"/>
      <c r="RO207" s="25"/>
      <c r="RP207" s="25"/>
      <c r="RQ207" s="25"/>
      <c r="RR207" s="25"/>
      <c r="RS207" s="25"/>
      <c r="RT207" s="25"/>
      <c r="RU207" s="25"/>
      <c r="RV207" s="25"/>
      <c r="RW207" s="25"/>
      <c r="RX207" s="25"/>
      <c r="RY207" s="25"/>
      <c r="RZ207" s="25"/>
      <c r="SA207" s="25"/>
      <c r="SB207" s="25"/>
      <c r="SC207" s="25"/>
      <c r="SD207" s="25"/>
      <c r="SE207" s="25"/>
      <c r="SF207" s="25"/>
      <c r="SG207" s="25"/>
      <c r="SH207" s="25"/>
      <c r="SI207" s="25"/>
      <c r="SJ207" s="25"/>
      <c r="SK207" s="25"/>
      <c r="SL207" s="25"/>
      <c r="SM207" s="25"/>
      <c r="SN207" s="25"/>
      <c r="SO207" s="25"/>
      <c r="SP207" s="25"/>
      <c r="SQ207" s="25"/>
      <c r="SR207" s="25"/>
      <c r="SS207" s="25"/>
      <c r="ST207" s="25"/>
      <c r="SU207" s="25"/>
      <c r="SV207" s="25"/>
      <c r="SW207" s="25"/>
      <c r="SX207" s="25"/>
      <c r="SY207" s="25"/>
      <c r="SZ207" s="25"/>
      <c r="TA207" s="25"/>
      <c r="TB207" s="25"/>
      <c r="TC207" s="25"/>
      <c r="TD207" s="25"/>
      <c r="TE207" s="25"/>
      <c r="TF207" s="25"/>
      <c r="TG207" s="25"/>
      <c r="TH207" s="25"/>
      <c r="TI207" s="25"/>
      <c r="TJ207" s="25"/>
      <c r="TK207" s="25"/>
      <c r="TL207" s="25"/>
      <c r="TM207" s="25"/>
      <c r="TN207" s="25"/>
      <c r="TO207" s="25"/>
      <c r="TP207" s="25"/>
      <c r="TQ207" s="25"/>
      <c r="TR207" s="25"/>
      <c r="TS207" s="25"/>
      <c r="TT207" s="25"/>
      <c r="TU207" s="25"/>
      <c r="TV207" s="25"/>
      <c r="TW207" s="25"/>
      <c r="TX207" s="25"/>
      <c r="TY207" s="25"/>
      <c r="TZ207" s="25"/>
      <c r="UA207" s="25"/>
      <c r="UB207" s="25"/>
      <c r="UC207" s="25"/>
      <c r="UD207" s="25"/>
      <c r="UE207" s="25"/>
      <c r="UF207" s="25"/>
      <c r="UG207" s="25"/>
      <c r="UH207" s="25"/>
      <c r="UI207" s="25"/>
      <c r="UJ207" s="25"/>
      <c r="UK207" s="25"/>
      <c r="UL207" s="25"/>
      <c r="UM207" s="25"/>
      <c r="UN207" s="25"/>
      <c r="UO207" s="25"/>
      <c r="UP207" s="25"/>
      <c r="UQ207" s="25"/>
      <c r="UR207" s="25"/>
      <c r="US207" s="25"/>
      <c r="UT207" s="25"/>
      <c r="UU207" s="25"/>
      <c r="UV207" s="25"/>
      <c r="UW207" s="25"/>
      <c r="UX207" s="25"/>
      <c r="UY207" s="25"/>
      <c r="UZ207" s="25"/>
      <c r="VA207" s="25"/>
      <c r="VB207" s="25"/>
      <c r="VC207" s="25"/>
      <c r="VD207" s="25"/>
      <c r="VE207" s="25"/>
      <c r="VF207" s="25"/>
      <c r="VG207" s="25"/>
      <c r="VH207" s="25"/>
      <c r="VI207" s="25"/>
      <c r="VJ207" s="25"/>
      <c r="VK207" s="25"/>
      <c r="VL207" s="25"/>
      <c r="VM207" s="25"/>
      <c r="VN207" s="25"/>
      <c r="VO207" s="25"/>
      <c r="VP207" s="25"/>
      <c r="VQ207" s="25"/>
      <c r="VR207" s="25"/>
      <c r="VS207" s="25"/>
      <c r="VT207" s="25"/>
      <c r="VU207" s="25"/>
      <c r="VV207" s="25"/>
      <c r="VW207" s="25"/>
      <c r="VX207" s="25"/>
      <c r="VY207" s="25"/>
      <c r="VZ207" s="25"/>
      <c r="WA207" s="25"/>
      <c r="WB207" s="25"/>
      <c r="WC207" s="25"/>
      <c r="WD207" s="25"/>
      <c r="WE207" s="25"/>
      <c r="WF207" s="25"/>
      <c r="WG207" s="25"/>
      <c r="WH207" s="25"/>
      <c r="WI207" s="25"/>
      <c r="WJ207" s="25"/>
      <c r="WK207" s="25"/>
      <c r="WL207" s="25"/>
      <c r="WM207" s="25"/>
      <c r="WN207" s="25"/>
      <c r="WO207" s="25"/>
      <c r="WP207" s="25"/>
      <c r="WQ207" s="25"/>
      <c r="WR207" s="25"/>
      <c r="WS207" s="25"/>
      <c r="WT207" s="25"/>
      <c r="WU207" s="25"/>
      <c r="WV207" s="25"/>
      <c r="WW207" s="25"/>
      <c r="WX207" s="25"/>
      <c r="WY207" s="25"/>
      <c r="WZ207" s="25"/>
      <c r="XA207" s="25"/>
      <c r="XB207" s="25"/>
      <c r="XC207" s="25"/>
      <c r="XD207" s="25"/>
      <c r="XE207" s="25"/>
      <c r="XF207" s="25"/>
      <c r="XG207" s="25"/>
      <c r="XH207" s="25"/>
      <c r="XI207" s="25"/>
      <c r="XJ207" s="25"/>
      <c r="XK207" s="25"/>
      <c r="XL207" s="25"/>
      <c r="XM207" s="25"/>
      <c r="XN207" s="25"/>
      <c r="XO207" s="25"/>
      <c r="XP207" s="25"/>
      <c r="XQ207" s="25"/>
      <c r="XR207" s="25"/>
      <c r="XS207" s="25"/>
      <c r="XT207" s="25"/>
      <c r="XU207" s="25"/>
      <c r="XV207" s="25"/>
      <c r="XW207" s="25"/>
      <c r="XX207" s="25"/>
      <c r="XY207" s="25"/>
      <c r="XZ207" s="25"/>
      <c r="YA207" s="25"/>
      <c r="YB207" s="25"/>
      <c r="YC207" s="25"/>
      <c r="YD207" s="25"/>
      <c r="YE207" s="25"/>
      <c r="YF207" s="25"/>
      <c r="YG207" s="25"/>
      <c r="YH207" s="25"/>
      <c r="YI207" s="25"/>
      <c r="YJ207" s="25"/>
      <c r="YK207" s="25"/>
      <c r="YL207" s="25"/>
      <c r="YM207" s="25"/>
      <c r="YN207" s="25"/>
      <c r="YO207" s="25"/>
      <c r="YP207" s="25"/>
      <c r="YQ207" s="25"/>
      <c r="YR207" s="25"/>
      <c r="YS207" s="25"/>
      <c r="YT207" s="25"/>
      <c r="YU207" s="25"/>
      <c r="YV207" s="25"/>
      <c r="YW207" s="25"/>
      <c r="YX207" s="25"/>
      <c r="YY207" s="25"/>
      <c r="YZ207" s="25"/>
      <c r="ZA207" s="25"/>
      <c r="ZB207" s="25"/>
      <c r="ZC207" s="25"/>
      <c r="ZD207" s="25"/>
      <c r="ZE207" s="25"/>
      <c r="ZF207" s="25"/>
      <c r="ZG207" s="25"/>
      <c r="ZH207" s="25"/>
      <c r="ZI207" s="25"/>
      <c r="ZJ207" s="25"/>
      <c r="ZK207" s="25"/>
      <c r="ZL207" s="25"/>
      <c r="ZM207" s="25"/>
      <c r="ZN207" s="25"/>
      <c r="ZO207" s="25"/>
      <c r="ZP207" s="25"/>
      <c r="ZQ207" s="25"/>
      <c r="ZR207" s="25"/>
      <c r="ZS207" s="25"/>
      <c r="ZT207" s="25"/>
      <c r="ZU207" s="25"/>
      <c r="ZV207" s="25"/>
      <c r="ZW207" s="25"/>
      <c r="ZX207" s="25"/>
      <c r="ZY207" s="25"/>
      <c r="ZZ207" s="25"/>
      <c r="AAA207" s="25"/>
      <c r="AAB207" s="25"/>
      <c r="AAC207" s="25"/>
      <c r="AAD207" s="25"/>
      <c r="AAE207" s="25"/>
      <c r="AAF207" s="25"/>
      <c r="AAG207" s="25"/>
      <c r="AAH207" s="25"/>
      <c r="AAI207" s="25"/>
      <c r="AAJ207" s="25"/>
      <c r="AAK207" s="25"/>
      <c r="AAL207" s="25"/>
      <c r="AAM207" s="25"/>
      <c r="AAN207" s="25"/>
      <c r="AAO207" s="25"/>
      <c r="AAP207" s="25"/>
      <c r="AAQ207" s="25"/>
      <c r="AAR207" s="25"/>
      <c r="AAS207" s="25"/>
      <c r="AAT207" s="25"/>
      <c r="AAU207" s="25"/>
      <c r="AAV207" s="25"/>
      <c r="AAW207" s="25"/>
      <c r="AAX207" s="25"/>
      <c r="AAY207" s="25"/>
      <c r="AAZ207" s="25"/>
      <c r="ABA207" s="25"/>
      <c r="ABB207" s="25"/>
      <c r="ABC207" s="25"/>
      <c r="ABD207" s="25"/>
      <c r="ABE207" s="25"/>
      <c r="ABF207" s="25"/>
      <c r="ABG207" s="25"/>
      <c r="ABH207" s="25"/>
      <c r="ABI207" s="25"/>
      <c r="ABJ207" s="25"/>
      <c r="ABK207" s="25"/>
      <c r="ABL207" s="25"/>
      <c r="ABM207" s="25"/>
      <c r="ABN207" s="25"/>
      <c r="ABO207" s="25"/>
      <c r="ABP207" s="25"/>
      <c r="ABQ207" s="25"/>
      <c r="ABR207" s="25"/>
      <c r="ABS207" s="25"/>
      <c r="ABT207" s="25"/>
      <c r="ABU207" s="25"/>
      <c r="ABV207" s="25"/>
      <c r="ABW207" s="25"/>
      <c r="ABX207" s="25"/>
      <c r="ABY207" s="25"/>
      <c r="ABZ207" s="25"/>
      <c r="ACA207" s="25"/>
      <c r="ACB207" s="25"/>
      <c r="ACC207" s="25"/>
      <c r="ACD207" s="25"/>
      <c r="ACE207" s="25"/>
      <c r="ACF207" s="25"/>
      <c r="ACG207" s="25"/>
      <c r="ACH207" s="25"/>
      <c r="ACI207" s="25"/>
      <c r="ACJ207" s="25"/>
      <c r="ACK207" s="25"/>
      <c r="ACL207" s="25"/>
      <c r="ACM207" s="25"/>
      <c r="ACN207" s="25"/>
      <c r="ACO207" s="25"/>
      <c r="ACP207" s="25"/>
      <c r="ACQ207" s="25"/>
      <c r="ACR207" s="25"/>
      <c r="ACS207" s="25"/>
      <c r="ACT207" s="25"/>
      <c r="ACU207" s="25"/>
      <c r="ACV207" s="25"/>
      <c r="ACW207" s="25"/>
      <c r="ACX207" s="25"/>
      <c r="ACY207" s="25"/>
      <c r="ACZ207" s="25"/>
      <c r="ADA207" s="25"/>
      <c r="ADB207" s="25"/>
      <c r="ADC207" s="25"/>
      <c r="ADD207" s="25"/>
      <c r="ADE207" s="25"/>
      <c r="ADF207" s="25"/>
      <c r="ADG207" s="25"/>
      <c r="ADH207" s="25"/>
      <c r="ADI207" s="25"/>
      <c r="ADJ207" s="25"/>
      <c r="ADK207" s="25"/>
      <c r="ADL207" s="25"/>
      <c r="ADM207" s="25"/>
      <c r="ADN207" s="25"/>
      <c r="ADO207" s="25"/>
      <c r="ADP207" s="25"/>
      <c r="ADQ207" s="25"/>
      <c r="ADR207" s="25"/>
      <c r="ADS207" s="25"/>
      <c r="ADT207" s="25"/>
      <c r="ADU207" s="25"/>
      <c r="ADV207" s="25"/>
      <c r="ADW207" s="25"/>
      <c r="ADX207" s="25"/>
      <c r="ADY207" s="25"/>
      <c r="ADZ207" s="25"/>
      <c r="AEA207" s="25"/>
      <c r="AEB207" s="25"/>
      <c r="AEC207" s="25"/>
      <c r="AED207" s="25"/>
      <c r="AEE207" s="25"/>
      <c r="AEF207" s="25"/>
      <c r="AEG207" s="49"/>
    </row>
    <row r="208" spans="1:813" s="15" customFormat="1" ht="12.75" customHeight="1" x14ac:dyDescent="0.2">
      <c r="A208" s="326">
        <v>4</v>
      </c>
      <c r="B208" s="327" t="s">
        <v>122</v>
      </c>
      <c r="C208" s="109"/>
      <c r="D208" s="71"/>
      <c r="E208" s="339"/>
      <c r="F208" s="91"/>
      <c r="G208" s="49"/>
      <c r="AY208" s="45"/>
      <c r="AZ208" s="25"/>
      <c r="BA208" s="663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  <c r="QR208" s="25"/>
      <c r="QS208" s="25"/>
      <c r="QT208" s="25"/>
      <c r="QU208" s="25"/>
      <c r="QV208" s="25"/>
      <c r="QW208" s="25"/>
      <c r="QX208" s="25"/>
      <c r="QY208" s="25"/>
      <c r="QZ208" s="25"/>
      <c r="RA208" s="25"/>
      <c r="RB208" s="25"/>
      <c r="RC208" s="25"/>
      <c r="RD208" s="25"/>
      <c r="RE208" s="25"/>
      <c r="RF208" s="25"/>
      <c r="RG208" s="25"/>
      <c r="RH208" s="25"/>
      <c r="RI208" s="25"/>
      <c r="RJ208" s="25"/>
      <c r="RK208" s="25"/>
      <c r="RL208" s="25"/>
      <c r="RM208" s="25"/>
      <c r="RN208" s="25"/>
      <c r="RO208" s="25"/>
      <c r="RP208" s="25"/>
      <c r="RQ208" s="25"/>
      <c r="RR208" s="25"/>
      <c r="RS208" s="25"/>
      <c r="RT208" s="25"/>
      <c r="RU208" s="25"/>
      <c r="RV208" s="25"/>
      <c r="RW208" s="25"/>
      <c r="RX208" s="25"/>
      <c r="RY208" s="25"/>
      <c r="RZ208" s="25"/>
      <c r="SA208" s="25"/>
      <c r="SB208" s="25"/>
      <c r="SC208" s="25"/>
      <c r="SD208" s="25"/>
      <c r="SE208" s="25"/>
      <c r="SF208" s="25"/>
      <c r="SG208" s="25"/>
      <c r="SH208" s="25"/>
      <c r="SI208" s="25"/>
      <c r="SJ208" s="25"/>
      <c r="SK208" s="25"/>
      <c r="SL208" s="25"/>
      <c r="SM208" s="25"/>
      <c r="SN208" s="25"/>
      <c r="SO208" s="25"/>
      <c r="SP208" s="25"/>
      <c r="SQ208" s="25"/>
      <c r="SR208" s="25"/>
      <c r="SS208" s="25"/>
      <c r="ST208" s="25"/>
      <c r="SU208" s="25"/>
      <c r="SV208" s="25"/>
      <c r="SW208" s="25"/>
      <c r="SX208" s="25"/>
      <c r="SY208" s="25"/>
      <c r="SZ208" s="25"/>
      <c r="TA208" s="25"/>
      <c r="TB208" s="25"/>
      <c r="TC208" s="25"/>
      <c r="TD208" s="25"/>
      <c r="TE208" s="25"/>
      <c r="TF208" s="25"/>
      <c r="TG208" s="25"/>
      <c r="TH208" s="25"/>
      <c r="TI208" s="25"/>
      <c r="TJ208" s="25"/>
      <c r="TK208" s="25"/>
      <c r="TL208" s="25"/>
      <c r="TM208" s="25"/>
      <c r="TN208" s="25"/>
      <c r="TO208" s="25"/>
      <c r="TP208" s="25"/>
      <c r="TQ208" s="25"/>
      <c r="TR208" s="25"/>
      <c r="TS208" s="25"/>
      <c r="TT208" s="25"/>
      <c r="TU208" s="25"/>
      <c r="TV208" s="25"/>
      <c r="TW208" s="25"/>
      <c r="TX208" s="25"/>
      <c r="TY208" s="25"/>
      <c r="TZ208" s="25"/>
      <c r="UA208" s="25"/>
      <c r="UB208" s="25"/>
      <c r="UC208" s="25"/>
      <c r="UD208" s="25"/>
      <c r="UE208" s="25"/>
      <c r="UF208" s="25"/>
      <c r="UG208" s="25"/>
      <c r="UH208" s="25"/>
      <c r="UI208" s="25"/>
      <c r="UJ208" s="25"/>
      <c r="UK208" s="25"/>
      <c r="UL208" s="25"/>
      <c r="UM208" s="25"/>
      <c r="UN208" s="25"/>
      <c r="UO208" s="25"/>
      <c r="UP208" s="25"/>
      <c r="UQ208" s="25"/>
      <c r="UR208" s="25"/>
      <c r="US208" s="25"/>
      <c r="UT208" s="25"/>
      <c r="UU208" s="25"/>
      <c r="UV208" s="25"/>
      <c r="UW208" s="25"/>
      <c r="UX208" s="25"/>
      <c r="UY208" s="25"/>
      <c r="UZ208" s="25"/>
      <c r="VA208" s="25"/>
      <c r="VB208" s="25"/>
      <c r="VC208" s="25"/>
      <c r="VD208" s="25"/>
      <c r="VE208" s="25"/>
      <c r="VF208" s="25"/>
      <c r="VG208" s="25"/>
      <c r="VH208" s="25"/>
      <c r="VI208" s="25"/>
      <c r="VJ208" s="25"/>
      <c r="VK208" s="25"/>
      <c r="VL208" s="25"/>
      <c r="VM208" s="25"/>
      <c r="VN208" s="25"/>
      <c r="VO208" s="25"/>
      <c r="VP208" s="25"/>
      <c r="VQ208" s="25"/>
      <c r="VR208" s="25"/>
      <c r="VS208" s="25"/>
      <c r="VT208" s="25"/>
      <c r="VU208" s="25"/>
      <c r="VV208" s="25"/>
      <c r="VW208" s="25"/>
      <c r="VX208" s="25"/>
      <c r="VY208" s="25"/>
      <c r="VZ208" s="25"/>
      <c r="WA208" s="25"/>
      <c r="WB208" s="25"/>
      <c r="WC208" s="25"/>
      <c r="WD208" s="25"/>
      <c r="WE208" s="25"/>
      <c r="WF208" s="25"/>
      <c r="WG208" s="25"/>
      <c r="WH208" s="25"/>
      <c r="WI208" s="25"/>
      <c r="WJ208" s="25"/>
      <c r="WK208" s="25"/>
      <c r="WL208" s="25"/>
      <c r="WM208" s="25"/>
      <c r="WN208" s="25"/>
      <c r="WO208" s="25"/>
      <c r="WP208" s="25"/>
      <c r="WQ208" s="25"/>
      <c r="WR208" s="25"/>
      <c r="WS208" s="25"/>
      <c r="WT208" s="25"/>
      <c r="WU208" s="25"/>
      <c r="WV208" s="25"/>
      <c r="WW208" s="25"/>
      <c r="WX208" s="25"/>
      <c r="WY208" s="25"/>
      <c r="WZ208" s="25"/>
      <c r="XA208" s="25"/>
      <c r="XB208" s="25"/>
      <c r="XC208" s="25"/>
      <c r="XD208" s="25"/>
      <c r="XE208" s="25"/>
      <c r="XF208" s="25"/>
      <c r="XG208" s="25"/>
      <c r="XH208" s="25"/>
      <c r="XI208" s="25"/>
      <c r="XJ208" s="25"/>
      <c r="XK208" s="25"/>
      <c r="XL208" s="25"/>
      <c r="XM208" s="25"/>
      <c r="XN208" s="25"/>
      <c r="XO208" s="25"/>
      <c r="XP208" s="25"/>
      <c r="XQ208" s="25"/>
      <c r="XR208" s="25"/>
      <c r="XS208" s="25"/>
      <c r="XT208" s="25"/>
      <c r="XU208" s="25"/>
      <c r="XV208" s="25"/>
      <c r="XW208" s="25"/>
      <c r="XX208" s="25"/>
      <c r="XY208" s="25"/>
      <c r="XZ208" s="25"/>
      <c r="YA208" s="25"/>
      <c r="YB208" s="25"/>
      <c r="YC208" s="25"/>
      <c r="YD208" s="25"/>
      <c r="YE208" s="25"/>
      <c r="YF208" s="25"/>
      <c r="YG208" s="25"/>
      <c r="YH208" s="25"/>
      <c r="YI208" s="25"/>
      <c r="YJ208" s="25"/>
      <c r="YK208" s="25"/>
      <c r="YL208" s="25"/>
      <c r="YM208" s="25"/>
      <c r="YN208" s="25"/>
      <c r="YO208" s="25"/>
      <c r="YP208" s="25"/>
      <c r="YQ208" s="25"/>
      <c r="YR208" s="25"/>
      <c r="YS208" s="25"/>
      <c r="YT208" s="25"/>
      <c r="YU208" s="25"/>
      <c r="YV208" s="25"/>
      <c r="YW208" s="25"/>
      <c r="YX208" s="25"/>
      <c r="YY208" s="25"/>
      <c r="YZ208" s="25"/>
      <c r="ZA208" s="25"/>
      <c r="ZB208" s="25"/>
      <c r="ZC208" s="25"/>
      <c r="ZD208" s="25"/>
      <c r="ZE208" s="25"/>
      <c r="ZF208" s="25"/>
      <c r="ZG208" s="25"/>
      <c r="ZH208" s="25"/>
      <c r="ZI208" s="25"/>
      <c r="ZJ208" s="25"/>
      <c r="ZK208" s="25"/>
      <c r="ZL208" s="25"/>
      <c r="ZM208" s="25"/>
      <c r="ZN208" s="25"/>
      <c r="ZO208" s="25"/>
      <c r="ZP208" s="25"/>
      <c r="ZQ208" s="25"/>
      <c r="ZR208" s="25"/>
      <c r="ZS208" s="25"/>
      <c r="ZT208" s="25"/>
      <c r="ZU208" s="25"/>
      <c r="ZV208" s="25"/>
      <c r="ZW208" s="25"/>
      <c r="ZX208" s="25"/>
      <c r="ZY208" s="25"/>
      <c r="ZZ208" s="25"/>
      <c r="AAA208" s="25"/>
      <c r="AAB208" s="25"/>
      <c r="AAC208" s="25"/>
      <c r="AAD208" s="25"/>
      <c r="AAE208" s="25"/>
      <c r="AAF208" s="25"/>
      <c r="AAG208" s="25"/>
      <c r="AAH208" s="25"/>
      <c r="AAI208" s="25"/>
      <c r="AAJ208" s="25"/>
      <c r="AAK208" s="25"/>
      <c r="AAL208" s="25"/>
      <c r="AAM208" s="25"/>
      <c r="AAN208" s="25"/>
      <c r="AAO208" s="25"/>
      <c r="AAP208" s="25"/>
      <c r="AAQ208" s="25"/>
      <c r="AAR208" s="25"/>
      <c r="AAS208" s="25"/>
      <c r="AAT208" s="25"/>
      <c r="AAU208" s="25"/>
      <c r="AAV208" s="25"/>
      <c r="AAW208" s="25"/>
      <c r="AAX208" s="25"/>
      <c r="AAY208" s="25"/>
      <c r="AAZ208" s="25"/>
      <c r="ABA208" s="25"/>
      <c r="ABB208" s="25"/>
      <c r="ABC208" s="25"/>
      <c r="ABD208" s="25"/>
      <c r="ABE208" s="25"/>
      <c r="ABF208" s="25"/>
      <c r="ABG208" s="25"/>
      <c r="ABH208" s="25"/>
      <c r="ABI208" s="25"/>
      <c r="ABJ208" s="25"/>
      <c r="ABK208" s="25"/>
      <c r="ABL208" s="25"/>
      <c r="ABM208" s="25"/>
      <c r="ABN208" s="25"/>
      <c r="ABO208" s="25"/>
      <c r="ABP208" s="25"/>
      <c r="ABQ208" s="25"/>
      <c r="ABR208" s="25"/>
      <c r="ABS208" s="25"/>
      <c r="ABT208" s="25"/>
      <c r="ABU208" s="25"/>
      <c r="ABV208" s="25"/>
      <c r="ABW208" s="25"/>
      <c r="ABX208" s="25"/>
      <c r="ABY208" s="25"/>
      <c r="ABZ208" s="25"/>
      <c r="ACA208" s="25"/>
      <c r="ACB208" s="25"/>
      <c r="ACC208" s="25"/>
      <c r="ACD208" s="25"/>
      <c r="ACE208" s="25"/>
      <c r="ACF208" s="25"/>
      <c r="ACG208" s="25"/>
      <c r="ACH208" s="25"/>
      <c r="ACI208" s="25"/>
      <c r="ACJ208" s="25"/>
      <c r="ACK208" s="25"/>
      <c r="ACL208" s="25"/>
      <c r="ACM208" s="25"/>
      <c r="ACN208" s="25"/>
      <c r="ACO208" s="25"/>
      <c r="ACP208" s="25"/>
      <c r="ACQ208" s="25"/>
      <c r="ACR208" s="25"/>
      <c r="ACS208" s="25"/>
      <c r="ACT208" s="25"/>
      <c r="ACU208" s="25"/>
      <c r="ACV208" s="25"/>
      <c r="ACW208" s="25"/>
      <c r="ACX208" s="25"/>
      <c r="ACY208" s="25"/>
      <c r="ACZ208" s="25"/>
      <c r="ADA208" s="25"/>
      <c r="ADB208" s="25"/>
      <c r="ADC208" s="25"/>
      <c r="ADD208" s="25"/>
      <c r="ADE208" s="25"/>
      <c r="ADF208" s="25"/>
      <c r="ADG208" s="25"/>
      <c r="ADH208" s="25"/>
      <c r="ADI208" s="25"/>
      <c r="ADJ208" s="25"/>
      <c r="ADK208" s="25"/>
      <c r="ADL208" s="25"/>
      <c r="ADM208" s="25"/>
      <c r="ADN208" s="25"/>
      <c r="ADO208" s="25"/>
      <c r="ADP208" s="25"/>
      <c r="ADQ208" s="25"/>
      <c r="ADR208" s="25"/>
      <c r="ADS208" s="25"/>
      <c r="ADT208" s="25"/>
      <c r="ADU208" s="25"/>
      <c r="ADV208" s="25"/>
      <c r="ADW208" s="25"/>
      <c r="ADX208" s="25"/>
      <c r="ADY208" s="25"/>
      <c r="ADZ208" s="25"/>
      <c r="AEA208" s="25"/>
      <c r="AEB208" s="25"/>
      <c r="AEC208" s="25"/>
      <c r="AED208" s="25"/>
      <c r="AEE208" s="25"/>
      <c r="AEF208" s="25"/>
      <c r="AEG208" s="49"/>
    </row>
    <row r="209" spans="1:813" s="15" customFormat="1" ht="12.75" customHeight="1" x14ac:dyDescent="0.2">
      <c r="A209" s="75">
        <v>4.0999999999999996</v>
      </c>
      <c r="B209" s="87" t="s">
        <v>187</v>
      </c>
      <c r="C209" s="109">
        <v>1841.11</v>
      </c>
      <c r="D209" s="71" t="s">
        <v>120</v>
      </c>
      <c r="E209" s="339">
        <v>20.3</v>
      </c>
      <c r="F209" s="91">
        <f t="shared" si="4"/>
        <v>37374.53</v>
      </c>
      <c r="G209" s="49"/>
      <c r="AY209" s="45"/>
      <c r="AZ209" s="25"/>
      <c r="BA209" s="663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  <c r="QR209" s="25"/>
      <c r="QS209" s="25"/>
      <c r="QT209" s="25"/>
      <c r="QU209" s="25"/>
      <c r="QV209" s="25"/>
      <c r="QW209" s="25"/>
      <c r="QX209" s="25"/>
      <c r="QY209" s="25"/>
      <c r="QZ209" s="25"/>
      <c r="RA209" s="25"/>
      <c r="RB209" s="25"/>
      <c r="RC209" s="25"/>
      <c r="RD209" s="25"/>
      <c r="RE209" s="25"/>
      <c r="RF209" s="25"/>
      <c r="RG209" s="25"/>
      <c r="RH209" s="25"/>
      <c r="RI209" s="25"/>
      <c r="RJ209" s="25"/>
      <c r="RK209" s="25"/>
      <c r="RL209" s="25"/>
      <c r="RM209" s="25"/>
      <c r="RN209" s="25"/>
      <c r="RO209" s="25"/>
      <c r="RP209" s="25"/>
      <c r="RQ209" s="25"/>
      <c r="RR209" s="25"/>
      <c r="RS209" s="25"/>
      <c r="RT209" s="25"/>
      <c r="RU209" s="25"/>
      <c r="RV209" s="25"/>
      <c r="RW209" s="25"/>
      <c r="RX209" s="25"/>
      <c r="RY209" s="25"/>
      <c r="RZ209" s="25"/>
      <c r="SA209" s="25"/>
      <c r="SB209" s="25"/>
      <c r="SC209" s="25"/>
      <c r="SD209" s="25"/>
      <c r="SE209" s="25"/>
      <c r="SF209" s="25"/>
      <c r="SG209" s="25"/>
      <c r="SH209" s="25"/>
      <c r="SI209" s="25"/>
      <c r="SJ209" s="25"/>
      <c r="SK209" s="25"/>
      <c r="SL209" s="25"/>
      <c r="SM209" s="25"/>
      <c r="SN209" s="25"/>
      <c r="SO209" s="25"/>
      <c r="SP209" s="25"/>
      <c r="SQ209" s="25"/>
      <c r="SR209" s="25"/>
      <c r="SS209" s="25"/>
      <c r="ST209" s="25"/>
      <c r="SU209" s="25"/>
      <c r="SV209" s="25"/>
      <c r="SW209" s="25"/>
      <c r="SX209" s="25"/>
      <c r="SY209" s="25"/>
      <c r="SZ209" s="25"/>
      <c r="TA209" s="25"/>
      <c r="TB209" s="25"/>
      <c r="TC209" s="25"/>
      <c r="TD209" s="25"/>
      <c r="TE209" s="25"/>
      <c r="TF209" s="25"/>
      <c r="TG209" s="25"/>
      <c r="TH209" s="25"/>
      <c r="TI209" s="25"/>
      <c r="TJ209" s="25"/>
      <c r="TK209" s="25"/>
      <c r="TL209" s="25"/>
      <c r="TM209" s="25"/>
      <c r="TN209" s="25"/>
      <c r="TO209" s="25"/>
      <c r="TP209" s="25"/>
      <c r="TQ209" s="25"/>
      <c r="TR209" s="25"/>
      <c r="TS209" s="25"/>
      <c r="TT209" s="25"/>
      <c r="TU209" s="25"/>
      <c r="TV209" s="25"/>
      <c r="TW209" s="25"/>
      <c r="TX209" s="25"/>
      <c r="TY209" s="25"/>
      <c r="TZ209" s="25"/>
      <c r="UA209" s="25"/>
      <c r="UB209" s="25"/>
      <c r="UC209" s="25"/>
      <c r="UD209" s="25"/>
      <c r="UE209" s="25"/>
      <c r="UF209" s="25"/>
      <c r="UG209" s="25"/>
      <c r="UH209" s="25"/>
      <c r="UI209" s="25"/>
      <c r="UJ209" s="25"/>
      <c r="UK209" s="25"/>
      <c r="UL209" s="25"/>
      <c r="UM209" s="25"/>
      <c r="UN209" s="25"/>
      <c r="UO209" s="25"/>
      <c r="UP209" s="25"/>
      <c r="UQ209" s="25"/>
      <c r="UR209" s="25"/>
      <c r="US209" s="25"/>
      <c r="UT209" s="25"/>
      <c r="UU209" s="25"/>
      <c r="UV209" s="25"/>
      <c r="UW209" s="25"/>
      <c r="UX209" s="25"/>
      <c r="UY209" s="25"/>
      <c r="UZ209" s="25"/>
      <c r="VA209" s="25"/>
      <c r="VB209" s="25"/>
      <c r="VC209" s="25"/>
      <c r="VD209" s="25"/>
      <c r="VE209" s="25"/>
      <c r="VF209" s="25"/>
      <c r="VG209" s="25"/>
      <c r="VH209" s="25"/>
      <c r="VI209" s="25"/>
      <c r="VJ209" s="25"/>
      <c r="VK209" s="25"/>
      <c r="VL209" s="25"/>
      <c r="VM209" s="25"/>
      <c r="VN209" s="25"/>
      <c r="VO209" s="25"/>
      <c r="VP209" s="25"/>
      <c r="VQ209" s="25"/>
      <c r="VR209" s="25"/>
      <c r="VS209" s="25"/>
      <c r="VT209" s="25"/>
      <c r="VU209" s="25"/>
      <c r="VV209" s="25"/>
      <c r="VW209" s="25"/>
      <c r="VX209" s="25"/>
      <c r="VY209" s="25"/>
      <c r="VZ209" s="25"/>
      <c r="WA209" s="25"/>
      <c r="WB209" s="25"/>
      <c r="WC209" s="25"/>
      <c r="WD209" s="25"/>
      <c r="WE209" s="25"/>
      <c r="WF209" s="25"/>
      <c r="WG209" s="25"/>
      <c r="WH209" s="25"/>
      <c r="WI209" s="25"/>
      <c r="WJ209" s="25"/>
      <c r="WK209" s="25"/>
      <c r="WL209" s="25"/>
      <c r="WM209" s="25"/>
      <c r="WN209" s="25"/>
      <c r="WO209" s="25"/>
      <c r="WP209" s="25"/>
      <c r="WQ209" s="25"/>
      <c r="WR209" s="25"/>
      <c r="WS209" s="25"/>
      <c r="WT209" s="25"/>
      <c r="WU209" s="25"/>
      <c r="WV209" s="25"/>
      <c r="WW209" s="25"/>
      <c r="WX209" s="25"/>
      <c r="WY209" s="25"/>
      <c r="WZ209" s="25"/>
      <c r="XA209" s="25"/>
      <c r="XB209" s="25"/>
      <c r="XC209" s="25"/>
      <c r="XD209" s="25"/>
      <c r="XE209" s="25"/>
      <c r="XF209" s="25"/>
      <c r="XG209" s="25"/>
      <c r="XH209" s="25"/>
      <c r="XI209" s="25"/>
      <c r="XJ209" s="25"/>
      <c r="XK209" s="25"/>
      <c r="XL209" s="25"/>
      <c r="XM209" s="25"/>
      <c r="XN209" s="25"/>
      <c r="XO209" s="25"/>
      <c r="XP209" s="25"/>
      <c r="XQ209" s="25"/>
      <c r="XR209" s="25"/>
      <c r="XS209" s="25"/>
      <c r="XT209" s="25"/>
      <c r="XU209" s="25"/>
      <c r="XV209" s="25"/>
      <c r="XW209" s="25"/>
      <c r="XX209" s="25"/>
      <c r="XY209" s="25"/>
      <c r="XZ209" s="25"/>
      <c r="YA209" s="25"/>
      <c r="YB209" s="25"/>
      <c r="YC209" s="25"/>
      <c r="YD209" s="25"/>
      <c r="YE209" s="25"/>
      <c r="YF209" s="25"/>
      <c r="YG209" s="25"/>
      <c r="YH209" s="25"/>
      <c r="YI209" s="25"/>
      <c r="YJ209" s="25"/>
      <c r="YK209" s="25"/>
      <c r="YL209" s="25"/>
      <c r="YM209" s="25"/>
      <c r="YN209" s="25"/>
      <c r="YO209" s="25"/>
      <c r="YP209" s="25"/>
      <c r="YQ209" s="25"/>
      <c r="YR209" s="25"/>
      <c r="YS209" s="25"/>
      <c r="YT209" s="25"/>
      <c r="YU209" s="25"/>
      <c r="YV209" s="25"/>
      <c r="YW209" s="25"/>
      <c r="YX209" s="25"/>
      <c r="YY209" s="25"/>
      <c r="YZ209" s="25"/>
      <c r="ZA209" s="25"/>
      <c r="ZB209" s="25"/>
      <c r="ZC209" s="25"/>
      <c r="ZD209" s="25"/>
      <c r="ZE209" s="25"/>
      <c r="ZF209" s="25"/>
      <c r="ZG209" s="25"/>
      <c r="ZH209" s="25"/>
      <c r="ZI209" s="25"/>
      <c r="ZJ209" s="25"/>
      <c r="ZK209" s="25"/>
      <c r="ZL209" s="25"/>
      <c r="ZM209" s="25"/>
      <c r="ZN209" s="25"/>
      <c r="ZO209" s="25"/>
      <c r="ZP209" s="25"/>
      <c r="ZQ209" s="25"/>
      <c r="ZR209" s="25"/>
      <c r="ZS209" s="25"/>
      <c r="ZT209" s="25"/>
      <c r="ZU209" s="25"/>
      <c r="ZV209" s="25"/>
      <c r="ZW209" s="25"/>
      <c r="ZX209" s="25"/>
      <c r="ZY209" s="25"/>
      <c r="ZZ209" s="25"/>
      <c r="AAA209" s="25"/>
      <c r="AAB209" s="25"/>
      <c r="AAC209" s="25"/>
      <c r="AAD209" s="25"/>
      <c r="AAE209" s="25"/>
      <c r="AAF209" s="25"/>
      <c r="AAG209" s="25"/>
      <c r="AAH209" s="25"/>
      <c r="AAI209" s="25"/>
      <c r="AAJ209" s="25"/>
      <c r="AAK209" s="25"/>
      <c r="AAL209" s="25"/>
      <c r="AAM209" s="25"/>
      <c r="AAN209" s="25"/>
      <c r="AAO209" s="25"/>
      <c r="AAP209" s="25"/>
      <c r="AAQ209" s="25"/>
      <c r="AAR209" s="25"/>
      <c r="AAS209" s="25"/>
      <c r="AAT209" s="25"/>
      <c r="AAU209" s="25"/>
      <c r="AAV209" s="25"/>
      <c r="AAW209" s="25"/>
      <c r="AAX209" s="25"/>
      <c r="AAY209" s="25"/>
      <c r="AAZ209" s="25"/>
      <c r="ABA209" s="25"/>
      <c r="ABB209" s="25"/>
      <c r="ABC209" s="25"/>
      <c r="ABD209" s="25"/>
      <c r="ABE209" s="25"/>
      <c r="ABF209" s="25"/>
      <c r="ABG209" s="25"/>
      <c r="ABH209" s="25"/>
      <c r="ABI209" s="25"/>
      <c r="ABJ209" s="25"/>
      <c r="ABK209" s="25"/>
      <c r="ABL209" s="25"/>
      <c r="ABM209" s="25"/>
      <c r="ABN209" s="25"/>
      <c r="ABO209" s="25"/>
      <c r="ABP209" s="25"/>
      <c r="ABQ209" s="25"/>
      <c r="ABR209" s="25"/>
      <c r="ABS209" s="25"/>
      <c r="ABT209" s="25"/>
      <c r="ABU209" s="25"/>
      <c r="ABV209" s="25"/>
      <c r="ABW209" s="25"/>
      <c r="ABX209" s="25"/>
      <c r="ABY209" s="25"/>
      <c r="ABZ209" s="25"/>
      <c r="ACA209" s="25"/>
      <c r="ACB209" s="25"/>
      <c r="ACC209" s="25"/>
      <c r="ACD209" s="25"/>
      <c r="ACE209" s="25"/>
      <c r="ACF209" s="25"/>
      <c r="ACG209" s="25"/>
      <c r="ACH209" s="25"/>
      <c r="ACI209" s="25"/>
      <c r="ACJ209" s="25"/>
      <c r="ACK209" s="25"/>
      <c r="ACL209" s="25"/>
      <c r="ACM209" s="25"/>
      <c r="ACN209" s="25"/>
      <c r="ACO209" s="25"/>
      <c r="ACP209" s="25"/>
      <c r="ACQ209" s="25"/>
      <c r="ACR209" s="25"/>
      <c r="ACS209" s="25"/>
      <c r="ACT209" s="25"/>
      <c r="ACU209" s="25"/>
      <c r="ACV209" s="25"/>
      <c r="ACW209" s="25"/>
      <c r="ACX209" s="25"/>
      <c r="ACY209" s="25"/>
      <c r="ACZ209" s="25"/>
      <c r="ADA209" s="25"/>
      <c r="ADB209" s="25"/>
      <c r="ADC209" s="25"/>
      <c r="ADD209" s="25"/>
      <c r="ADE209" s="25"/>
      <c r="ADF209" s="25"/>
      <c r="ADG209" s="25"/>
      <c r="ADH209" s="25"/>
      <c r="ADI209" s="25"/>
      <c r="ADJ209" s="25"/>
      <c r="ADK209" s="25"/>
      <c r="ADL209" s="25"/>
      <c r="ADM209" s="25"/>
      <c r="ADN209" s="25"/>
      <c r="ADO209" s="25"/>
      <c r="ADP209" s="25"/>
      <c r="ADQ209" s="25"/>
      <c r="ADR209" s="25"/>
      <c r="ADS209" s="25"/>
      <c r="ADT209" s="25"/>
      <c r="ADU209" s="25"/>
      <c r="ADV209" s="25"/>
      <c r="ADW209" s="25"/>
      <c r="ADX209" s="25"/>
      <c r="ADY209" s="25"/>
      <c r="ADZ209" s="25"/>
      <c r="AEA209" s="25"/>
      <c r="AEB209" s="25"/>
      <c r="AEC209" s="25"/>
      <c r="AED209" s="25"/>
      <c r="AEE209" s="25"/>
      <c r="AEF209" s="25"/>
      <c r="AEG209" s="49"/>
    </row>
    <row r="210" spans="1:813" s="15" customFormat="1" ht="12.75" customHeight="1" x14ac:dyDescent="0.2">
      <c r="A210" s="328"/>
      <c r="B210" s="99"/>
      <c r="C210" s="325"/>
      <c r="D210" s="71"/>
      <c r="E210" s="339"/>
      <c r="F210" s="91"/>
      <c r="G210" s="49"/>
      <c r="AY210" s="45"/>
      <c r="AZ210" s="25"/>
      <c r="BA210" s="663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  <c r="QR210" s="25"/>
      <c r="QS210" s="25"/>
      <c r="QT210" s="25"/>
      <c r="QU210" s="25"/>
      <c r="QV210" s="25"/>
      <c r="QW210" s="25"/>
      <c r="QX210" s="25"/>
      <c r="QY210" s="25"/>
      <c r="QZ210" s="25"/>
      <c r="RA210" s="25"/>
      <c r="RB210" s="25"/>
      <c r="RC210" s="25"/>
      <c r="RD210" s="25"/>
      <c r="RE210" s="25"/>
      <c r="RF210" s="25"/>
      <c r="RG210" s="25"/>
      <c r="RH210" s="25"/>
      <c r="RI210" s="25"/>
      <c r="RJ210" s="25"/>
      <c r="RK210" s="25"/>
      <c r="RL210" s="25"/>
      <c r="RM210" s="25"/>
      <c r="RN210" s="25"/>
      <c r="RO210" s="25"/>
      <c r="RP210" s="25"/>
      <c r="RQ210" s="25"/>
      <c r="RR210" s="25"/>
      <c r="RS210" s="25"/>
      <c r="RT210" s="25"/>
      <c r="RU210" s="25"/>
      <c r="RV210" s="25"/>
      <c r="RW210" s="25"/>
      <c r="RX210" s="25"/>
      <c r="RY210" s="25"/>
      <c r="RZ210" s="25"/>
      <c r="SA210" s="25"/>
      <c r="SB210" s="25"/>
      <c r="SC210" s="25"/>
      <c r="SD210" s="25"/>
      <c r="SE210" s="25"/>
      <c r="SF210" s="25"/>
      <c r="SG210" s="25"/>
      <c r="SH210" s="25"/>
      <c r="SI210" s="25"/>
      <c r="SJ210" s="25"/>
      <c r="SK210" s="25"/>
      <c r="SL210" s="25"/>
      <c r="SM210" s="25"/>
      <c r="SN210" s="25"/>
      <c r="SO210" s="25"/>
      <c r="SP210" s="25"/>
      <c r="SQ210" s="25"/>
      <c r="SR210" s="25"/>
      <c r="SS210" s="25"/>
      <c r="ST210" s="25"/>
      <c r="SU210" s="25"/>
      <c r="SV210" s="25"/>
      <c r="SW210" s="25"/>
      <c r="SX210" s="25"/>
      <c r="SY210" s="25"/>
      <c r="SZ210" s="25"/>
      <c r="TA210" s="25"/>
      <c r="TB210" s="25"/>
      <c r="TC210" s="25"/>
      <c r="TD210" s="25"/>
      <c r="TE210" s="25"/>
      <c r="TF210" s="25"/>
      <c r="TG210" s="25"/>
      <c r="TH210" s="25"/>
      <c r="TI210" s="25"/>
      <c r="TJ210" s="25"/>
      <c r="TK210" s="25"/>
      <c r="TL210" s="25"/>
      <c r="TM210" s="25"/>
      <c r="TN210" s="25"/>
      <c r="TO210" s="25"/>
      <c r="TP210" s="25"/>
      <c r="TQ210" s="25"/>
      <c r="TR210" s="25"/>
      <c r="TS210" s="25"/>
      <c r="TT210" s="25"/>
      <c r="TU210" s="25"/>
      <c r="TV210" s="25"/>
      <c r="TW210" s="25"/>
      <c r="TX210" s="25"/>
      <c r="TY210" s="25"/>
      <c r="TZ210" s="25"/>
      <c r="UA210" s="25"/>
      <c r="UB210" s="25"/>
      <c r="UC210" s="25"/>
      <c r="UD210" s="25"/>
      <c r="UE210" s="25"/>
      <c r="UF210" s="25"/>
      <c r="UG210" s="25"/>
      <c r="UH210" s="25"/>
      <c r="UI210" s="25"/>
      <c r="UJ210" s="25"/>
      <c r="UK210" s="25"/>
      <c r="UL210" s="25"/>
      <c r="UM210" s="25"/>
      <c r="UN210" s="25"/>
      <c r="UO210" s="25"/>
      <c r="UP210" s="25"/>
      <c r="UQ210" s="25"/>
      <c r="UR210" s="25"/>
      <c r="US210" s="25"/>
      <c r="UT210" s="25"/>
      <c r="UU210" s="25"/>
      <c r="UV210" s="25"/>
      <c r="UW210" s="25"/>
      <c r="UX210" s="25"/>
      <c r="UY210" s="25"/>
      <c r="UZ210" s="25"/>
      <c r="VA210" s="25"/>
      <c r="VB210" s="25"/>
      <c r="VC210" s="25"/>
      <c r="VD210" s="25"/>
      <c r="VE210" s="25"/>
      <c r="VF210" s="25"/>
      <c r="VG210" s="25"/>
      <c r="VH210" s="25"/>
      <c r="VI210" s="25"/>
      <c r="VJ210" s="25"/>
      <c r="VK210" s="25"/>
      <c r="VL210" s="25"/>
      <c r="VM210" s="25"/>
      <c r="VN210" s="25"/>
      <c r="VO210" s="25"/>
      <c r="VP210" s="25"/>
      <c r="VQ210" s="25"/>
      <c r="VR210" s="25"/>
      <c r="VS210" s="25"/>
      <c r="VT210" s="25"/>
      <c r="VU210" s="25"/>
      <c r="VV210" s="25"/>
      <c r="VW210" s="25"/>
      <c r="VX210" s="25"/>
      <c r="VY210" s="25"/>
      <c r="VZ210" s="25"/>
      <c r="WA210" s="25"/>
      <c r="WB210" s="25"/>
      <c r="WC210" s="25"/>
      <c r="WD210" s="25"/>
      <c r="WE210" s="25"/>
      <c r="WF210" s="25"/>
      <c r="WG210" s="25"/>
      <c r="WH210" s="25"/>
      <c r="WI210" s="25"/>
      <c r="WJ210" s="25"/>
      <c r="WK210" s="25"/>
      <c r="WL210" s="25"/>
      <c r="WM210" s="25"/>
      <c r="WN210" s="25"/>
      <c r="WO210" s="25"/>
      <c r="WP210" s="25"/>
      <c r="WQ210" s="25"/>
      <c r="WR210" s="25"/>
      <c r="WS210" s="25"/>
      <c r="WT210" s="25"/>
      <c r="WU210" s="25"/>
      <c r="WV210" s="25"/>
      <c r="WW210" s="25"/>
      <c r="WX210" s="25"/>
      <c r="WY210" s="25"/>
      <c r="WZ210" s="25"/>
      <c r="XA210" s="25"/>
      <c r="XB210" s="25"/>
      <c r="XC210" s="25"/>
      <c r="XD210" s="25"/>
      <c r="XE210" s="25"/>
      <c r="XF210" s="25"/>
      <c r="XG210" s="25"/>
      <c r="XH210" s="25"/>
      <c r="XI210" s="25"/>
      <c r="XJ210" s="25"/>
      <c r="XK210" s="25"/>
      <c r="XL210" s="25"/>
      <c r="XM210" s="25"/>
      <c r="XN210" s="25"/>
      <c r="XO210" s="25"/>
      <c r="XP210" s="25"/>
      <c r="XQ210" s="25"/>
      <c r="XR210" s="25"/>
      <c r="XS210" s="25"/>
      <c r="XT210" s="25"/>
      <c r="XU210" s="25"/>
      <c r="XV210" s="25"/>
      <c r="XW210" s="25"/>
      <c r="XX210" s="25"/>
      <c r="XY210" s="25"/>
      <c r="XZ210" s="25"/>
      <c r="YA210" s="25"/>
      <c r="YB210" s="25"/>
      <c r="YC210" s="25"/>
      <c r="YD210" s="25"/>
      <c r="YE210" s="25"/>
      <c r="YF210" s="25"/>
      <c r="YG210" s="25"/>
      <c r="YH210" s="25"/>
      <c r="YI210" s="25"/>
      <c r="YJ210" s="25"/>
      <c r="YK210" s="25"/>
      <c r="YL210" s="25"/>
      <c r="YM210" s="25"/>
      <c r="YN210" s="25"/>
      <c r="YO210" s="25"/>
      <c r="YP210" s="25"/>
      <c r="YQ210" s="25"/>
      <c r="YR210" s="25"/>
      <c r="YS210" s="25"/>
      <c r="YT210" s="25"/>
      <c r="YU210" s="25"/>
      <c r="YV210" s="25"/>
      <c r="YW210" s="25"/>
      <c r="YX210" s="25"/>
      <c r="YY210" s="25"/>
      <c r="YZ210" s="25"/>
      <c r="ZA210" s="25"/>
      <c r="ZB210" s="25"/>
      <c r="ZC210" s="25"/>
      <c r="ZD210" s="25"/>
      <c r="ZE210" s="25"/>
      <c r="ZF210" s="25"/>
      <c r="ZG210" s="25"/>
      <c r="ZH210" s="25"/>
      <c r="ZI210" s="25"/>
      <c r="ZJ210" s="25"/>
      <c r="ZK210" s="25"/>
      <c r="ZL210" s="25"/>
      <c r="ZM210" s="25"/>
      <c r="ZN210" s="25"/>
      <c r="ZO210" s="25"/>
      <c r="ZP210" s="25"/>
      <c r="ZQ210" s="25"/>
      <c r="ZR210" s="25"/>
      <c r="ZS210" s="25"/>
      <c r="ZT210" s="25"/>
      <c r="ZU210" s="25"/>
      <c r="ZV210" s="25"/>
      <c r="ZW210" s="25"/>
      <c r="ZX210" s="25"/>
      <c r="ZY210" s="25"/>
      <c r="ZZ210" s="25"/>
      <c r="AAA210" s="25"/>
      <c r="AAB210" s="25"/>
      <c r="AAC210" s="25"/>
      <c r="AAD210" s="25"/>
      <c r="AAE210" s="25"/>
      <c r="AAF210" s="25"/>
      <c r="AAG210" s="25"/>
      <c r="AAH210" s="25"/>
      <c r="AAI210" s="25"/>
      <c r="AAJ210" s="25"/>
      <c r="AAK210" s="25"/>
      <c r="AAL210" s="25"/>
      <c r="AAM210" s="25"/>
      <c r="AAN210" s="25"/>
      <c r="AAO210" s="25"/>
      <c r="AAP210" s="25"/>
      <c r="AAQ210" s="25"/>
      <c r="AAR210" s="25"/>
      <c r="AAS210" s="25"/>
      <c r="AAT210" s="25"/>
      <c r="AAU210" s="25"/>
      <c r="AAV210" s="25"/>
      <c r="AAW210" s="25"/>
      <c r="AAX210" s="25"/>
      <c r="AAY210" s="25"/>
      <c r="AAZ210" s="25"/>
      <c r="ABA210" s="25"/>
      <c r="ABB210" s="25"/>
      <c r="ABC210" s="25"/>
      <c r="ABD210" s="25"/>
      <c r="ABE210" s="25"/>
      <c r="ABF210" s="25"/>
      <c r="ABG210" s="25"/>
      <c r="ABH210" s="25"/>
      <c r="ABI210" s="25"/>
      <c r="ABJ210" s="25"/>
      <c r="ABK210" s="25"/>
      <c r="ABL210" s="25"/>
      <c r="ABM210" s="25"/>
      <c r="ABN210" s="25"/>
      <c r="ABO210" s="25"/>
      <c r="ABP210" s="25"/>
      <c r="ABQ210" s="25"/>
      <c r="ABR210" s="25"/>
      <c r="ABS210" s="25"/>
      <c r="ABT210" s="25"/>
      <c r="ABU210" s="25"/>
      <c r="ABV210" s="25"/>
      <c r="ABW210" s="25"/>
      <c r="ABX210" s="25"/>
      <c r="ABY210" s="25"/>
      <c r="ABZ210" s="25"/>
      <c r="ACA210" s="25"/>
      <c r="ACB210" s="25"/>
      <c r="ACC210" s="25"/>
      <c r="ACD210" s="25"/>
      <c r="ACE210" s="25"/>
      <c r="ACF210" s="25"/>
      <c r="ACG210" s="25"/>
      <c r="ACH210" s="25"/>
      <c r="ACI210" s="25"/>
      <c r="ACJ210" s="25"/>
      <c r="ACK210" s="25"/>
      <c r="ACL210" s="25"/>
      <c r="ACM210" s="25"/>
      <c r="ACN210" s="25"/>
      <c r="ACO210" s="25"/>
      <c r="ACP210" s="25"/>
      <c r="ACQ210" s="25"/>
      <c r="ACR210" s="25"/>
      <c r="ACS210" s="25"/>
      <c r="ACT210" s="25"/>
      <c r="ACU210" s="25"/>
      <c r="ACV210" s="25"/>
      <c r="ACW210" s="25"/>
      <c r="ACX210" s="25"/>
      <c r="ACY210" s="25"/>
      <c r="ACZ210" s="25"/>
      <c r="ADA210" s="25"/>
      <c r="ADB210" s="25"/>
      <c r="ADC210" s="25"/>
      <c r="ADD210" s="25"/>
      <c r="ADE210" s="25"/>
      <c r="ADF210" s="25"/>
      <c r="ADG210" s="25"/>
      <c r="ADH210" s="25"/>
      <c r="ADI210" s="25"/>
      <c r="ADJ210" s="25"/>
      <c r="ADK210" s="25"/>
      <c r="ADL210" s="25"/>
      <c r="ADM210" s="25"/>
      <c r="ADN210" s="25"/>
      <c r="ADO210" s="25"/>
      <c r="ADP210" s="25"/>
      <c r="ADQ210" s="25"/>
      <c r="ADR210" s="25"/>
      <c r="ADS210" s="25"/>
      <c r="ADT210" s="25"/>
      <c r="ADU210" s="25"/>
      <c r="ADV210" s="25"/>
      <c r="ADW210" s="25"/>
      <c r="ADX210" s="25"/>
      <c r="ADY210" s="25"/>
      <c r="ADZ210" s="25"/>
      <c r="AEA210" s="25"/>
      <c r="AEB210" s="25"/>
      <c r="AEC210" s="25"/>
      <c r="AED210" s="25"/>
      <c r="AEE210" s="25"/>
      <c r="AEF210" s="25"/>
      <c r="AEG210" s="49"/>
    </row>
    <row r="211" spans="1:813" s="15" customFormat="1" ht="12.75" customHeight="1" x14ac:dyDescent="0.2">
      <c r="A211" s="73">
        <v>5</v>
      </c>
      <c r="B211" s="327" t="s">
        <v>123</v>
      </c>
      <c r="C211" s="342"/>
      <c r="D211" s="71"/>
      <c r="E211" s="339"/>
      <c r="F211" s="91"/>
      <c r="G211" s="49"/>
      <c r="AY211" s="45"/>
      <c r="AZ211" s="25"/>
      <c r="BA211" s="663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  <c r="QR211" s="25"/>
      <c r="QS211" s="25"/>
      <c r="QT211" s="25"/>
      <c r="QU211" s="25"/>
      <c r="QV211" s="25"/>
      <c r="QW211" s="25"/>
      <c r="QX211" s="25"/>
      <c r="QY211" s="25"/>
      <c r="QZ211" s="25"/>
      <c r="RA211" s="25"/>
      <c r="RB211" s="25"/>
      <c r="RC211" s="25"/>
      <c r="RD211" s="25"/>
      <c r="RE211" s="25"/>
      <c r="RF211" s="25"/>
      <c r="RG211" s="25"/>
      <c r="RH211" s="25"/>
      <c r="RI211" s="25"/>
      <c r="RJ211" s="25"/>
      <c r="RK211" s="25"/>
      <c r="RL211" s="25"/>
      <c r="RM211" s="25"/>
      <c r="RN211" s="25"/>
      <c r="RO211" s="25"/>
      <c r="RP211" s="25"/>
      <c r="RQ211" s="25"/>
      <c r="RR211" s="25"/>
      <c r="RS211" s="25"/>
      <c r="RT211" s="25"/>
      <c r="RU211" s="25"/>
      <c r="RV211" s="25"/>
      <c r="RW211" s="25"/>
      <c r="RX211" s="25"/>
      <c r="RY211" s="25"/>
      <c r="RZ211" s="25"/>
      <c r="SA211" s="25"/>
      <c r="SB211" s="25"/>
      <c r="SC211" s="25"/>
      <c r="SD211" s="25"/>
      <c r="SE211" s="25"/>
      <c r="SF211" s="25"/>
      <c r="SG211" s="25"/>
      <c r="SH211" s="25"/>
      <c r="SI211" s="25"/>
      <c r="SJ211" s="25"/>
      <c r="SK211" s="25"/>
      <c r="SL211" s="25"/>
      <c r="SM211" s="25"/>
      <c r="SN211" s="25"/>
      <c r="SO211" s="25"/>
      <c r="SP211" s="25"/>
      <c r="SQ211" s="25"/>
      <c r="SR211" s="25"/>
      <c r="SS211" s="25"/>
      <c r="ST211" s="25"/>
      <c r="SU211" s="25"/>
      <c r="SV211" s="25"/>
      <c r="SW211" s="25"/>
      <c r="SX211" s="25"/>
      <c r="SY211" s="25"/>
      <c r="SZ211" s="25"/>
      <c r="TA211" s="25"/>
      <c r="TB211" s="25"/>
      <c r="TC211" s="25"/>
      <c r="TD211" s="25"/>
      <c r="TE211" s="25"/>
      <c r="TF211" s="25"/>
      <c r="TG211" s="25"/>
      <c r="TH211" s="25"/>
      <c r="TI211" s="25"/>
      <c r="TJ211" s="25"/>
      <c r="TK211" s="25"/>
      <c r="TL211" s="25"/>
      <c r="TM211" s="25"/>
      <c r="TN211" s="25"/>
      <c r="TO211" s="25"/>
      <c r="TP211" s="25"/>
      <c r="TQ211" s="25"/>
      <c r="TR211" s="25"/>
      <c r="TS211" s="25"/>
      <c r="TT211" s="25"/>
      <c r="TU211" s="25"/>
      <c r="TV211" s="25"/>
      <c r="TW211" s="25"/>
      <c r="TX211" s="25"/>
      <c r="TY211" s="25"/>
      <c r="TZ211" s="25"/>
      <c r="UA211" s="25"/>
      <c r="UB211" s="25"/>
      <c r="UC211" s="25"/>
      <c r="UD211" s="25"/>
      <c r="UE211" s="25"/>
      <c r="UF211" s="25"/>
      <c r="UG211" s="25"/>
      <c r="UH211" s="25"/>
      <c r="UI211" s="25"/>
      <c r="UJ211" s="25"/>
      <c r="UK211" s="25"/>
      <c r="UL211" s="25"/>
      <c r="UM211" s="25"/>
      <c r="UN211" s="25"/>
      <c r="UO211" s="25"/>
      <c r="UP211" s="25"/>
      <c r="UQ211" s="25"/>
      <c r="UR211" s="25"/>
      <c r="US211" s="25"/>
      <c r="UT211" s="25"/>
      <c r="UU211" s="25"/>
      <c r="UV211" s="25"/>
      <c r="UW211" s="25"/>
      <c r="UX211" s="25"/>
      <c r="UY211" s="25"/>
      <c r="UZ211" s="25"/>
      <c r="VA211" s="25"/>
      <c r="VB211" s="25"/>
      <c r="VC211" s="25"/>
      <c r="VD211" s="25"/>
      <c r="VE211" s="25"/>
      <c r="VF211" s="25"/>
      <c r="VG211" s="25"/>
      <c r="VH211" s="25"/>
      <c r="VI211" s="25"/>
      <c r="VJ211" s="25"/>
      <c r="VK211" s="25"/>
      <c r="VL211" s="25"/>
      <c r="VM211" s="25"/>
      <c r="VN211" s="25"/>
      <c r="VO211" s="25"/>
      <c r="VP211" s="25"/>
      <c r="VQ211" s="25"/>
      <c r="VR211" s="25"/>
      <c r="VS211" s="25"/>
      <c r="VT211" s="25"/>
      <c r="VU211" s="25"/>
      <c r="VV211" s="25"/>
      <c r="VW211" s="25"/>
      <c r="VX211" s="25"/>
      <c r="VY211" s="25"/>
      <c r="VZ211" s="25"/>
      <c r="WA211" s="25"/>
      <c r="WB211" s="25"/>
      <c r="WC211" s="25"/>
      <c r="WD211" s="25"/>
      <c r="WE211" s="25"/>
      <c r="WF211" s="25"/>
      <c r="WG211" s="25"/>
      <c r="WH211" s="25"/>
      <c r="WI211" s="25"/>
      <c r="WJ211" s="25"/>
      <c r="WK211" s="25"/>
      <c r="WL211" s="25"/>
      <c r="WM211" s="25"/>
      <c r="WN211" s="25"/>
      <c r="WO211" s="25"/>
      <c r="WP211" s="25"/>
      <c r="WQ211" s="25"/>
      <c r="WR211" s="25"/>
      <c r="WS211" s="25"/>
      <c r="WT211" s="25"/>
      <c r="WU211" s="25"/>
      <c r="WV211" s="25"/>
      <c r="WW211" s="25"/>
      <c r="WX211" s="25"/>
      <c r="WY211" s="25"/>
      <c r="WZ211" s="25"/>
      <c r="XA211" s="25"/>
      <c r="XB211" s="25"/>
      <c r="XC211" s="25"/>
      <c r="XD211" s="25"/>
      <c r="XE211" s="25"/>
      <c r="XF211" s="25"/>
      <c r="XG211" s="25"/>
      <c r="XH211" s="25"/>
      <c r="XI211" s="25"/>
      <c r="XJ211" s="25"/>
      <c r="XK211" s="25"/>
      <c r="XL211" s="25"/>
      <c r="XM211" s="25"/>
      <c r="XN211" s="25"/>
      <c r="XO211" s="25"/>
      <c r="XP211" s="25"/>
      <c r="XQ211" s="25"/>
      <c r="XR211" s="25"/>
      <c r="XS211" s="25"/>
      <c r="XT211" s="25"/>
      <c r="XU211" s="25"/>
      <c r="XV211" s="25"/>
      <c r="XW211" s="25"/>
      <c r="XX211" s="25"/>
      <c r="XY211" s="25"/>
      <c r="XZ211" s="25"/>
      <c r="YA211" s="25"/>
      <c r="YB211" s="25"/>
      <c r="YC211" s="25"/>
      <c r="YD211" s="25"/>
      <c r="YE211" s="25"/>
      <c r="YF211" s="25"/>
      <c r="YG211" s="25"/>
      <c r="YH211" s="25"/>
      <c r="YI211" s="25"/>
      <c r="YJ211" s="25"/>
      <c r="YK211" s="25"/>
      <c r="YL211" s="25"/>
      <c r="YM211" s="25"/>
      <c r="YN211" s="25"/>
      <c r="YO211" s="25"/>
      <c r="YP211" s="25"/>
      <c r="YQ211" s="25"/>
      <c r="YR211" s="25"/>
      <c r="YS211" s="25"/>
      <c r="YT211" s="25"/>
      <c r="YU211" s="25"/>
      <c r="YV211" s="25"/>
      <c r="YW211" s="25"/>
      <c r="YX211" s="25"/>
      <c r="YY211" s="25"/>
      <c r="YZ211" s="25"/>
      <c r="ZA211" s="25"/>
      <c r="ZB211" s="25"/>
      <c r="ZC211" s="25"/>
      <c r="ZD211" s="25"/>
      <c r="ZE211" s="25"/>
      <c r="ZF211" s="25"/>
      <c r="ZG211" s="25"/>
      <c r="ZH211" s="25"/>
      <c r="ZI211" s="25"/>
      <c r="ZJ211" s="25"/>
      <c r="ZK211" s="25"/>
      <c r="ZL211" s="25"/>
      <c r="ZM211" s="25"/>
      <c r="ZN211" s="25"/>
      <c r="ZO211" s="25"/>
      <c r="ZP211" s="25"/>
      <c r="ZQ211" s="25"/>
      <c r="ZR211" s="25"/>
      <c r="ZS211" s="25"/>
      <c r="ZT211" s="25"/>
      <c r="ZU211" s="25"/>
      <c r="ZV211" s="25"/>
      <c r="ZW211" s="25"/>
      <c r="ZX211" s="25"/>
      <c r="ZY211" s="25"/>
      <c r="ZZ211" s="25"/>
      <c r="AAA211" s="25"/>
      <c r="AAB211" s="25"/>
      <c r="AAC211" s="25"/>
      <c r="AAD211" s="25"/>
      <c r="AAE211" s="25"/>
      <c r="AAF211" s="25"/>
      <c r="AAG211" s="25"/>
      <c r="AAH211" s="25"/>
      <c r="AAI211" s="25"/>
      <c r="AAJ211" s="25"/>
      <c r="AAK211" s="25"/>
      <c r="AAL211" s="25"/>
      <c r="AAM211" s="25"/>
      <c r="AAN211" s="25"/>
      <c r="AAO211" s="25"/>
      <c r="AAP211" s="25"/>
      <c r="AAQ211" s="25"/>
      <c r="AAR211" s="25"/>
      <c r="AAS211" s="25"/>
      <c r="AAT211" s="25"/>
      <c r="AAU211" s="25"/>
      <c r="AAV211" s="25"/>
      <c r="AAW211" s="25"/>
      <c r="AAX211" s="25"/>
      <c r="AAY211" s="25"/>
      <c r="AAZ211" s="25"/>
      <c r="ABA211" s="25"/>
      <c r="ABB211" s="25"/>
      <c r="ABC211" s="25"/>
      <c r="ABD211" s="25"/>
      <c r="ABE211" s="25"/>
      <c r="ABF211" s="25"/>
      <c r="ABG211" s="25"/>
      <c r="ABH211" s="25"/>
      <c r="ABI211" s="25"/>
      <c r="ABJ211" s="25"/>
      <c r="ABK211" s="25"/>
      <c r="ABL211" s="25"/>
      <c r="ABM211" s="25"/>
      <c r="ABN211" s="25"/>
      <c r="ABO211" s="25"/>
      <c r="ABP211" s="25"/>
      <c r="ABQ211" s="25"/>
      <c r="ABR211" s="25"/>
      <c r="ABS211" s="25"/>
      <c r="ABT211" s="25"/>
      <c r="ABU211" s="25"/>
      <c r="ABV211" s="25"/>
      <c r="ABW211" s="25"/>
      <c r="ABX211" s="25"/>
      <c r="ABY211" s="25"/>
      <c r="ABZ211" s="25"/>
      <c r="ACA211" s="25"/>
      <c r="ACB211" s="25"/>
      <c r="ACC211" s="25"/>
      <c r="ACD211" s="25"/>
      <c r="ACE211" s="25"/>
      <c r="ACF211" s="25"/>
      <c r="ACG211" s="25"/>
      <c r="ACH211" s="25"/>
      <c r="ACI211" s="25"/>
      <c r="ACJ211" s="25"/>
      <c r="ACK211" s="25"/>
      <c r="ACL211" s="25"/>
      <c r="ACM211" s="25"/>
      <c r="ACN211" s="25"/>
      <c r="ACO211" s="25"/>
      <c r="ACP211" s="25"/>
      <c r="ACQ211" s="25"/>
      <c r="ACR211" s="25"/>
      <c r="ACS211" s="25"/>
      <c r="ACT211" s="25"/>
      <c r="ACU211" s="25"/>
      <c r="ACV211" s="25"/>
      <c r="ACW211" s="25"/>
      <c r="ACX211" s="25"/>
      <c r="ACY211" s="25"/>
      <c r="ACZ211" s="25"/>
      <c r="ADA211" s="25"/>
      <c r="ADB211" s="25"/>
      <c r="ADC211" s="25"/>
      <c r="ADD211" s="25"/>
      <c r="ADE211" s="25"/>
      <c r="ADF211" s="25"/>
      <c r="ADG211" s="25"/>
      <c r="ADH211" s="25"/>
      <c r="ADI211" s="25"/>
      <c r="ADJ211" s="25"/>
      <c r="ADK211" s="25"/>
      <c r="ADL211" s="25"/>
      <c r="ADM211" s="25"/>
      <c r="ADN211" s="25"/>
      <c r="ADO211" s="25"/>
      <c r="ADP211" s="25"/>
      <c r="ADQ211" s="25"/>
      <c r="ADR211" s="25"/>
      <c r="ADS211" s="25"/>
      <c r="ADT211" s="25"/>
      <c r="ADU211" s="25"/>
      <c r="ADV211" s="25"/>
      <c r="ADW211" s="25"/>
      <c r="ADX211" s="25"/>
      <c r="ADY211" s="25"/>
      <c r="ADZ211" s="25"/>
      <c r="AEA211" s="25"/>
      <c r="AEB211" s="25"/>
      <c r="AEC211" s="25"/>
      <c r="AED211" s="25"/>
      <c r="AEE211" s="25"/>
      <c r="AEF211" s="25"/>
      <c r="AEG211" s="49"/>
    </row>
    <row r="212" spans="1:813" s="15" customFormat="1" ht="12.75" customHeight="1" x14ac:dyDescent="0.2">
      <c r="A212" s="75">
        <v>5.0999999999999996</v>
      </c>
      <c r="B212" s="329" t="s">
        <v>188</v>
      </c>
      <c r="C212" s="325">
        <v>29</v>
      </c>
      <c r="D212" s="71" t="s">
        <v>71</v>
      </c>
      <c r="E212" s="339">
        <v>1775.55</v>
      </c>
      <c r="F212" s="91">
        <f t="shared" si="4"/>
        <v>51490.95</v>
      </c>
      <c r="G212" s="49"/>
      <c r="AY212" s="45"/>
      <c r="AZ212" s="25"/>
      <c r="BA212" s="663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  <c r="QR212" s="25"/>
      <c r="QS212" s="25"/>
      <c r="QT212" s="25"/>
      <c r="QU212" s="25"/>
      <c r="QV212" s="25"/>
      <c r="QW212" s="25"/>
      <c r="QX212" s="25"/>
      <c r="QY212" s="25"/>
      <c r="QZ212" s="25"/>
      <c r="RA212" s="25"/>
      <c r="RB212" s="25"/>
      <c r="RC212" s="25"/>
      <c r="RD212" s="25"/>
      <c r="RE212" s="25"/>
      <c r="RF212" s="25"/>
      <c r="RG212" s="25"/>
      <c r="RH212" s="25"/>
      <c r="RI212" s="25"/>
      <c r="RJ212" s="25"/>
      <c r="RK212" s="25"/>
      <c r="RL212" s="25"/>
      <c r="RM212" s="25"/>
      <c r="RN212" s="25"/>
      <c r="RO212" s="25"/>
      <c r="RP212" s="25"/>
      <c r="RQ212" s="25"/>
      <c r="RR212" s="25"/>
      <c r="RS212" s="25"/>
      <c r="RT212" s="25"/>
      <c r="RU212" s="25"/>
      <c r="RV212" s="25"/>
      <c r="RW212" s="25"/>
      <c r="RX212" s="25"/>
      <c r="RY212" s="25"/>
      <c r="RZ212" s="25"/>
      <c r="SA212" s="25"/>
      <c r="SB212" s="25"/>
      <c r="SC212" s="25"/>
      <c r="SD212" s="25"/>
      <c r="SE212" s="25"/>
      <c r="SF212" s="25"/>
      <c r="SG212" s="25"/>
      <c r="SH212" s="25"/>
      <c r="SI212" s="25"/>
      <c r="SJ212" s="25"/>
      <c r="SK212" s="25"/>
      <c r="SL212" s="25"/>
      <c r="SM212" s="25"/>
      <c r="SN212" s="25"/>
      <c r="SO212" s="25"/>
      <c r="SP212" s="25"/>
      <c r="SQ212" s="25"/>
      <c r="SR212" s="25"/>
      <c r="SS212" s="25"/>
      <c r="ST212" s="25"/>
      <c r="SU212" s="25"/>
      <c r="SV212" s="25"/>
      <c r="SW212" s="25"/>
      <c r="SX212" s="25"/>
      <c r="SY212" s="25"/>
      <c r="SZ212" s="25"/>
      <c r="TA212" s="25"/>
      <c r="TB212" s="25"/>
      <c r="TC212" s="25"/>
      <c r="TD212" s="25"/>
      <c r="TE212" s="25"/>
      <c r="TF212" s="25"/>
      <c r="TG212" s="25"/>
      <c r="TH212" s="25"/>
      <c r="TI212" s="25"/>
      <c r="TJ212" s="25"/>
      <c r="TK212" s="25"/>
      <c r="TL212" s="25"/>
      <c r="TM212" s="25"/>
      <c r="TN212" s="25"/>
      <c r="TO212" s="25"/>
      <c r="TP212" s="25"/>
      <c r="TQ212" s="25"/>
      <c r="TR212" s="25"/>
      <c r="TS212" s="25"/>
      <c r="TT212" s="25"/>
      <c r="TU212" s="25"/>
      <c r="TV212" s="25"/>
      <c r="TW212" s="25"/>
      <c r="TX212" s="25"/>
      <c r="TY212" s="25"/>
      <c r="TZ212" s="25"/>
      <c r="UA212" s="25"/>
      <c r="UB212" s="25"/>
      <c r="UC212" s="25"/>
      <c r="UD212" s="25"/>
      <c r="UE212" s="25"/>
      <c r="UF212" s="25"/>
      <c r="UG212" s="25"/>
      <c r="UH212" s="25"/>
      <c r="UI212" s="25"/>
      <c r="UJ212" s="25"/>
      <c r="UK212" s="25"/>
      <c r="UL212" s="25"/>
      <c r="UM212" s="25"/>
      <c r="UN212" s="25"/>
      <c r="UO212" s="25"/>
      <c r="UP212" s="25"/>
      <c r="UQ212" s="25"/>
      <c r="UR212" s="25"/>
      <c r="US212" s="25"/>
      <c r="UT212" s="25"/>
      <c r="UU212" s="25"/>
      <c r="UV212" s="25"/>
      <c r="UW212" s="25"/>
      <c r="UX212" s="25"/>
      <c r="UY212" s="25"/>
      <c r="UZ212" s="25"/>
      <c r="VA212" s="25"/>
      <c r="VB212" s="25"/>
      <c r="VC212" s="25"/>
      <c r="VD212" s="25"/>
      <c r="VE212" s="25"/>
      <c r="VF212" s="25"/>
      <c r="VG212" s="25"/>
      <c r="VH212" s="25"/>
      <c r="VI212" s="25"/>
      <c r="VJ212" s="25"/>
      <c r="VK212" s="25"/>
      <c r="VL212" s="25"/>
      <c r="VM212" s="25"/>
      <c r="VN212" s="25"/>
      <c r="VO212" s="25"/>
      <c r="VP212" s="25"/>
      <c r="VQ212" s="25"/>
      <c r="VR212" s="25"/>
      <c r="VS212" s="25"/>
      <c r="VT212" s="25"/>
      <c r="VU212" s="25"/>
      <c r="VV212" s="25"/>
      <c r="VW212" s="25"/>
      <c r="VX212" s="25"/>
      <c r="VY212" s="25"/>
      <c r="VZ212" s="25"/>
      <c r="WA212" s="25"/>
      <c r="WB212" s="25"/>
      <c r="WC212" s="25"/>
      <c r="WD212" s="25"/>
      <c r="WE212" s="25"/>
      <c r="WF212" s="25"/>
      <c r="WG212" s="25"/>
      <c r="WH212" s="25"/>
      <c r="WI212" s="25"/>
      <c r="WJ212" s="25"/>
      <c r="WK212" s="25"/>
      <c r="WL212" s="25"/>
      <c r="WM212" s="25"/>
      <c r="WN212" s="25"/>
      <c r="WO212" s="25"/>
      <c r="WP212" s="25"/>
      <c r="WQ212" s="25"/>
      <c r="WR212" s="25"/>
      <c r="WS212" s="25"/>
      <c r="WT212" s="25"/>
      <c r="WU212" s="25"/>
      <c r="WV212" s="25"/>
      <c r="WW212" s="25"/>
      <c r="WX212" s="25"/>
      <c r="WY212" s="25"/>
      <c r="WZ212" s="25"/>
      <c r="XA212" s="25"/>
      <c r="XB212" s="25"/>
      <c r="XC212" s="25"/>
      <c r="XD212" s="25"/>
      <c r="XE212" s="25"/>
      <c r="XF212" s="25"/>
      <c r="XG212" s="25"/>
      <c r="XH212" s="25"/>
      <c r="XI212" s="25"/>
      <c r="XJ212" s="25"/>
      <c r="XK212" s="25"/>
      <c r="XL212" s="25"/>
      <c r="XM212" s="25"/>
      <c r="XN212" s="25"/>
      <c r="XO212" s="25"/>
      <c r="XP212" s="25"/>
      <c r="XQ212" s="25"/>
      <c r="XR212" s="25"/>
      <c r="XS212" s="25"/>
      <c r="XT212" s="25"/>
      <c r="XU212" s="25"/>
      <c r="XV212" s="25"/>
      <c r="XW212" s="25"/>
      <c r="XX212" s="25"/>
      <c r="XY212" s="25"/>
      <c r="XZ212" s="25"/>
      <c r="YA212" s="25"/>
      <c r="YB212" s="25"/>
      <c r="YC212" s="25"/>
      <c r="YD212" s="25"/>
      <c r="YE212" s="25"/>
      <c r="YF212" s="25"/>
      <c r="YG212" s="25"/>
      <c r="YH212" s="25"/>
      <c r="YI212" s="25"/>
      <c r="YJ212" s="25"/>
      <c r="YK212" s="25"/>
      <c r="YL212" s="25"/>
      <c r="YM212" s="25"/>
      <c r="YN212" s="25"/>
      <c r="YO212" s="25"/>
      <c r="YP212" s="25"/>
      <c r="YQ212" s="25"/>
      <c r="YR212" s="25"/>
      <c r="YS212" s="25"/>
      <c r="YT212" s="25"/>
      <c r="YU212" s="25"/>
      <c r="YV212" s="25"/>
      <c r="YW212" s="25"/>
      <c r="YX212" s="25"/>
      <c r="YY212" s="25"/>
      <c r="YZ212" s="25"/>
      <c r="ZA212" s="25"/>
      <c r="ZB212" s="25"/>
      <c r="ZC212" s="25"/>
      <c r="ZD212" s="25"/>
      <c r="ZE212" s="25"/>
      <c r="ZF212" s="25"/>
      <c r="ZG212" s="25"/>
      <c r="ZH212" s="25"/>
      <c r="ZI212" s="25"/>
      <c r="ZJ212" s="25"/>
      <c r="ZK212" s="25"/>
      <c r="ZL212" s="25"/>
      <c r="ZM212" s="25"/>
      <c r="ZN212" s="25"/>
      <c r="ZO212" s="25"/>
      <c r="ZP212" s="25"/>
      <c r="ZQ212" s="25"/>
      <c r="ZR212" s="25"/>
      <c r="ZS212" s="25"/>
      <c r="ZT212" s="25"/>
      <c r="ZU212" s="25"/>
      <c r="ZV212" s="25"/>
      <c r="ZW212" s="25"/>
      <c r="ZX212" s="25"/>
      <c r="ZY212" s="25"/>
      <c r="ZZ212" s="25"/>
      <c r="AAA212" s="25"/>
      <c r="AAB212" s="25"/>
      <c r="AAC212" s="25"/>
      <c r="AAD212" s="25"/>
      <c r="AAE212" s="25"/>
      <c r="AAF212" s="25"/>
      <c r="AAG212" s="25"/>
      <c r="AAH212" s="25"/>
      <c r="AAI212" s="25"/>
      <c r="AAJ212" s="25"/>
      <c r="AAK212" s="25"/>
      <c r="AAL212" s="25"/>
      <c r="AAM212" s="25"/>
      <c r="AAN212" s="25"/>
      <c r="AAO212" s="25"/>
      <c r="AAP212" s="25"/>
      <c r="AAQ212" s="25"/>
      <c r="AAR212" s="25"/>
      <c r="AAS212" s="25"/>
      <c r="AAT212" s="25"/>
      <c r="AAU212" s="25"/>
      <c r="AAV212" s="25"/>
      <c r="AAW212" s="25"/>
      <c r="AAX212" s="25"/>
      <c r="AAY212" s="25"/>
      <c r="AAZ212" s="25"/>
      <c r="ABA212" s="25"/>
      <c r="ABB212" s="25"/>
      <c r="ABC212" s="25"/>
      <c r="ABD212" s="25"/>
      <c r="ABE212" s="25"/>
      <c r="ABF212" s="25"/>
      <c r="ABG212" s="25"/>
      <c r="ABH212" s="25"/>
      <c r="ABI212" s="25"/>
      <c r="ABJ212" s="25"/>
      <c r="ABK212" s="25"/>
      <c r="ABL212" s="25"/>
      <c r="ABM212" s="25"/>
      <c r="ABN212" s="25"/>
      <c r="ABO212" s="25"/>
      <c r="ABP212" s="25"/>
      <c r="ABQ212" s="25"/>
      <c r="ABR212" s="25"/>
      <c r="ABS212" s="25"/>
      <c r="ABT212" s="25"/>
      <c r="ABU212" s="25"/>
      <c r="ABV212" s="25"/>
      <c r="ABW212" s="25"/>
      <c r="ABX212" s="25"/>
      <c r="ABY212" s="25"/>
      <c r="ABZ212" s="25"/>
      <c r="ACA212" s="25"/>
      <c r="ACB212" s="25"/>
      <c r="ACC212" s="25"/>
      <c r="ACD212" s="25"/>
      <c r="ACE212" s="25"/>
      <c r="ACF212" s="25"/>
      <c r="ACG212" s="25"/>
      <c r="ACH212" s="25"/>
      <c r="ACI212" s="25"/>
      <c r="ACJ212" s="25"/>
      <c r="ACK212" s="25"/>
      <c r="ACL212" s="25"/>
      <c r="ACM212" s="25"/>
      <c r="ACN212" s="25"/>
      <c r="ACO212" s="25"/>
      <c r="ACP212" s="25"/>
      <c r="ACQ212" s="25"/>
      <c r="ACR212" s="25"/>
      <c r="ACS212" s="25"/>
      <c r="ACT212" s="25"/>
      <c r="ACU212" s="25"/>
      <c r="ACV212" s="25"/>
      <c r="ACW212" s="25"/>
      <c r="ACX212" s="25"/>
      <c r="ACY212" s="25"/>
      <c r="ACZ212" s="25"/>
      <c r="ADA212" s="25"/>
      <c r="ADB212" s="25"/>
      <c r="ADC212" s="25"/>
      <c r="ADD212" s="25"/>
      <c r="ADE212" s="25"/>
      <c r="ADF212" s="25"/>
      <c r="ADG212" s="25"/>
      <c r="ADH212" s="25"/>
      <c r="ADI212" s="25"/>
      <c r="ADJ212" s="25"/>
      <c r="ADK212" s="25"/>
      <c r="ADL212" s="25"/>
      <c r="ADM212" s="25"/>
      <c r="ADN212" s="25"/>
      <c r="ADO212" s="25"/>
      <c r="ADP212" s="25"/>
      <c r="ADQ212" s="25"/>
      <c r="ADR212" s="25"/>
      <c r="ADS212" s="25"/>
      <c r="ADT212" s="25"/>
      <c r="ADU212" s="25"/>
      <c r="ADV212" s="25"/>
      <c r="ADW212" s="25"/>
      <c r="ADX212" s="25"/>
      <c r="ADY212" s="25"/>
      <c r="ADZ212" s="25"/>
      <c r="AEA212" s="25"/>
      <c r="AEB212" s="25"/>
      <c r="AEC212" s="25"/>
      <c r="AED212" s="25"/>
      <c r="AEE212" s="25"/>
      <c r="AEF212" s="25"/>
      <c r="AEG212" s="49"/>
    </row>
    <row r="213" spans="1:813" s="15" customFormat="1" ht="12.75" customHeight="1" x14ac:dyDescent="0.2">
      <c r="A213" s="75">
        <v>5.2</v>
      </c>
      <c r="B213" s="329" t="s">
        <v>189</v>
      </c>
      <c r="C213" s="325">
        <v>1</v>
      </c>
      <c r="D213" s="71" t="s">
        <v>71</v>
      </c>
      <c r="E213" s="339">
        <v>2606.8000000000002</v>
      </c>
      <c r="F213" s="91">
        <f t="shared" si="4"/>
        <v>2606.8000000000002</v>
      </c>
      <c r="G213" s="49"/>
      <c r="AY213" s="45"/>
      <c r="AZ213" s="25"/>
      <c r="BA213" s="663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  <c r="QR213" s="25"/>
      <c r="QS213" s="25"/>
      <c r="QT213" s="25"/>
      <c r="QU213" s="25"/>
      <c r="QV213" s="25"/>
      <c r="QW213" s="25"/>
      <c r="QX213" s="25"/>
      <c r="QY213" s="25"/>
      <c r="QZ213" s="25"/>
      <c r="RA213" s="25"/>
      <c r="RB213" s="25"/>
      <c r="RC213" s="25"/>
      <c r="RD213" s="25"/>
      <c r="RE213" s="25"/>
      <c r="RF213" s="25"/>
      <c r="RG213" s="25"/>
      <c r="RH213" s="25"/>
      <c r="RI213" s="25"/>
      <c r="RJ213" s="25"/>
      <c r="RK213" s="25"/>
      <c r="RL213" s="25"/>
      <c r="RM213" s="25"/>
      <c r="RN213" s="25"/>
      <c r="RO213" s="25"/>
      <c r="RP213" s="25"/>
      <c r="RQ213" s="25"/>
      <c r="RR213" s="25"/>
      <c r="RS213" s="25"/>
      <c r="RT213" s="25"/>
      <c r="RU213" s="25"/>
      <c r="RV213" s="25"/>
      <c r="RW213" s="25"/>
      <c r="RX213" s="25"/>
      <c r="RY213" s="25"/>
      <c r="RZ213" s="25"/>
      <c r="SA213" s="25"/>
      <c r="SB213" s="25"/>
      <c r="SC213" s="25"/>
      <c r="SD213" s="25"/>
      <c r="SE213" s="25"/>
      <c r="SF213" s="25"/>
      <c r="SG213" s="25"/>
      <c r="SH213" s="25"/>
      <c r="SI213" s="25"/>
      <c r="SJ213" s="25"/>
      <c r="SK213" s="25"/>
      <c r="SL213" s="25"/>
      <c r="SM213" s="25"/>
      <c r="SN213" s="25"/>
      <c r="SO213" s="25"/>
      <c r="SP213" s="25"/>
      <c r="SQ213" s="25"/>
      <c r="SR213" s="25"/>
      <c r="SS213" s="25"/>
      <c r="ST213" s="25"/>
      <c r="SU213" s="25"/>
      <c r="SV213" s="25"/>
      <c r="SW213" s="25"/>
      <c r="SX213" s="25"/>
      <c r="SY213" s="25"/>
      <c r="SZ213" s="25"/>
      <c r="TA213" s="25"/>
      <c r="TB213" s="25"/>
      <c r="TC213" s="25"/>
      <c r="TD213" s="25"/>
      <c r="TE213" s="25"/>
      <c r="TF213" s="25"/>
      <c r="TG213" s="25"/>
      <c r="TH213" s="25"/>
      <c r="TI213" s="25"/>
      <c r="TJ213" s="25"/>
      <c r="TK213" s="25"/>
      <c r="TL213" s="25"/>
      <c r="TM213" s="25"/>
      <c r="TN213" s="25"/>
      <c r="TO213" s="25"/>
      <c r="TP213" s="25"/>
      <c r="TQ213" s="25"/>
      <c r="TR213" s="25"/>
      <c r="TS213" s="25"/>
      <c r="TT213" s="25"/>
      <c r="TU213" s="25"/>
      <c r="TV213" s="25"/>
      <c r="TW213" s="25"/>
      <c r="TX213" s="25"/>
      <c r="TY213" s="25"/>
      <c r="TZ213" s="25"/>
      <c r="UA213" s="25"/>
      <c r="UB213" s="25"/>
      <c r="UC213" s="25"/>
      <c r="UD213" s="25"/>
      <c r="UE213" s="25"/>
      <c r="UF213" s="25"/>
      <c r="UG213" s="25"/>
      <c r="UH213" s="25"/>
      <c r="UI213" s="25"/>
      <c r="UJ213" s="25"/>
      <c r="UK213" s="25"/>
      <c r="UL213" s="25"/>
      <c r="UM213" s="25"/>
      <c r="UN213" s="25"/>
      <c r="UO213" s="25"/>
      <c r="UP213" s="25"/>
      <c r="UQ213" s="25"/>
      <c r="UR213" s="25"/>
      <c r="US213" s="25"/>
      <c r="UT213" s="25"/>
      <c r="UU213" s="25"/>
      <c r="UV213" s="25"/>
      <c r="UW213" s="25"/>
      <c r="UX213" s="25"/>
      <c r="UY213" s="25"/>
      <c r="UZ213" s="25"/>
      <c r="VA213" s="25"/>
      <c r="VB213" s="25"/>
      <c r="VC213" s="25"/>
      <c r="VD213" s="25"/>
      <c r="VE213" s="25"/>
      <c r="VF213" s="25"/>
      <c r="VG213" s="25"/>
      <c r="VH213" s="25"/>
      <c r="VI213" s="25"/>
      <c r="VJ213" s="25"/>
      <c r="VK213" s="25"/>
      <c r="VL213" s="25"/>
      <c r="VM213" s="25"/>
      <c r="VN213" s="25"/>
      <c r="VO213" s="25"/>
      <c r="VP213" s="25"/>
      <c r="VQ213" s="25"/>
      <c r="VR213" s="25"/>
      <c r="VS213" s="25"/>
      <c r="VT213" s="25"/>
      <c r="VU213" s="25"/>
      <c r="VV213" s="25"/>
      <c r="VW213" s="25"/>
      <c r="VX213" s="25"/>
      <c r="VY213" s="25"/>
      <c r="VZ213" s="25"/>
      <c r="WA213" s="25"/>
      <c r="WB213" s="25"/>
      <c r="WC213" s="25"/>
      <c r="WD213" s="25"/>
      <c r="WE213" s="25"/>
      <c r="WF213" s="25"/>
      <c r="WG213" s="25"/>
      <c r="WH213" s="25"/>
      <c r="WI213" s="25"/>
      <c r="WJ213" s="25"/>
      <c r="WK213" s="25"/>
      <c r="WL213" s="25"/>
      <c r="WM213" s="25"/>
      <c r="WN213" s="25"/>
      <c r="WO213" s="25"/>
      <c r="WP213" s="25"/>
      <c r="WQ213" s="25"/>
      <c r="WR213" s="25"/>
      <c r="WS213" s="25"/>
      <c r="WT213" s="25"/>
      <c r="WU213" s="25"/>
      <c r="WV213" s="25"/>
      <c r="WW213" s="25"/>
      <c r="WX213" s="25"/>
      <c r="WY213" s="25"/>
      <c r="WZ213" s="25"/>
      <c r="XA213" s="25"/>
      <c r="XB213" s="25"/>
      <c r="XC213" s="25"/>
      <c r="XD213" s="25"/>
      <c r="XE213" s="25"/>
      <c r="XF213" s="25"/>
      <c r="XG213" s="25"/>
      <c r="XH213" s="25"/>
      <c r="XI213" s="25"/>
      <c r="XJ213" s="25"/>
      <c r="XK213" s="25"/>
      <c r="XL213" s="25"/>
      <c r="XM213" s="25"/>
      <c r="XN213" s="25"/>
      <c r="XO213" s="25"/>
      <c r="XP213" s="25"/>
      <c r="XQ213" s="25"/>
      <c r="XR213" s="25"/>
      <c r="XS213" s="25"/>
      <c r="XT213" s="25"/>
      <c r="XU213" s="25"/>
      <c r="XV213" s="25"/>
      <c r="XW213" s="25"/>
      <c r="XX213" s="25"/>
      <c r="XY213" s="25"/>
      <c r="XZ213" s="25"/>
      <c r="YA213" s="25"/>
      <c r="YB213" s="25"/>
      <c r="YC213" s="25"/>
      <c r="YD213" s="25"/>
      <c r="YE213" s="25"/>
      <c r="YF213" s="25"/>
      <c r="YG213" s="25"/>
      <c r="YH213" s="25"/>
      <c r="YI213" s="25"/>
      <c r="YJ213" s="25"/>
      <c r="YK213" s="25"/>
      <c r="YL213" s="25"/>
      <c r="YM213" s="25"/>
      <c r="YN213" s="25"/>
      <c r="YO213" s="25"/>
      <c r="YP213" s="25"/>
      <c r="YQ213" s="25"/>
      <c r="YR213" s="25"/>
      <c r="YS213" s="25"/>
      <c r="YT213" s="25"/>
      <c r="YU213" s="25"/>
      <c r="YV213" s="25"/>
      <c r="YW213" s="25"/>
      <c r="YX213" s="25"/>
      <c r="YY213" s="25"/>
      <c r="YZ213" s="25"/>
      <c r="ZA213" s="25"/>
      <c r="ZB213" s="25"/>
      <c r="ZC213" s="25"/>
      <c r="ZD213" s="25"/>
      <c r="ZE213" s="25"/>
      <c r="ZF213" s="25"/>
      <c r="ZG213" s="25"/>
      <c r="ZH213" s="25"/>
      <c r="ZI213" s="25"/>
      <c r="ZJ213" s="25"/>
      <c r="ZK213" s="25"/>
      <c r="ZL213" s="25"/>
      <c r="ZM213" s="25"/>
      <c r="ZN213" s="25"/>
      <c r="ZO213" s="25"/>
      <c r="ZP213" s="25"/>
      <c r="ZQ213" s="25"/>
      <c r="ZR213" s="25"/>
      <c r="ZS213" s="25"/>
      <c r="ZT213" s="25"/>
      <c r="ZU213" s="25"/>
      <c r="ZV213" s="25"/>
      <c r="ZW213" s="25"/>
      <c r="ZX213" s="25"/>
      <c r="ZY213" s="25"/>
      <c r="ZZ213" s="25"/>
      <c r="AAA213" s="25"/>
      <c r="AAB213" s="25"/>
      <c r="AAC213" s="25"/>
      <c r="AAD213" s="25"/>
      <c r="AAE213" s="25"/>
      <c r="AAF213" s="25"/>
      <c r="AAG213" s="25"/>
      <c r="AAH213" s="25"/>
      <c r="AAI213" s="25"/>
      <c r="AAJ213" s="25"/>
      <c r="AAK213" s="25"/>
      <c r="AAL213" s="25"/>
      <c r="AAM213" s="25"/>
      <c r="AAN213" s="25"/>
      <c r="AAO213" s="25"/>
      <c r="AAP213" s="25"/>
      <c r="AAQ213" s="25"/>
      <c r="AAR213" s="25"/>
      <c r="AAS213" s="25"/>
      <c r="AAT213" s="25"/>
      <c r="AAU213" s="25"/>
      <c r="AAV213" s="25"/>
      <c r="AAW213" s="25"/>
      <c r="AAX213" s="25"/>
      <c r="AAY213" s="25"/>
      <c r="AAZ213" s="25"/>
      <c r="ABA213" s="25"/>
      <c r="ABB213" s="25"/>
      <c r="ABC213" s="25"/>
      <c r="ABD213" s="25"/>
      <c r="ABE213" s="25"/>
      <c r="ABF213" s="25"/>
      <c r="ABG213" s="25"/>
      <c r="ABH213" s="25"/>
      <c r="ABI213" s="25"/>
      <c r="ABJ213" s="25"/>
      <c r="ABK213" s="25"/>
      <c r="ABL213" s="25"/>
      <c r="ABM213" s="25"/>
      <c r="ABN213" s="25"/>
      <c r="ABO213" s="25"/>
      <c r="ABP213" s="25"/>
      <c r="ABQ213" s="25"/>
      <c r="ABR213" s="25"/>
      <c r="ABS213" s="25"/>
      <c r="ABT213" s="25"/>
      <c r="ABU213" s="25"/>
      <c r="ABV213" s="25"/>
      <c r="ABW213" s="25"/>
      <c r="ABX213" s="25"/>
      <c r="ABY213" s="25"/>
      <c r="ABZ213" s="25"/>
      <c r="ACA213" s="25"/>
      <c r="ACB213" s="25"/>
      <c r="ACC213" s="25"/>
      <c r="ACD213" s="25"/>
      <c r="ACE213" s="25"/>
      <c r="ACF213" s="25"/>
      <c r="ACG213" s="25"/>
      <c r="ACH213" s="25"/>
      <c r="ACI213" s="25"/>
      <c r="ACJ213" s="25"/>
      <c r="ACK213" s="25"/>
      <c r="ACL213" s="25"/>
      <c r="ACM213" s="25"/>
      <c r="ACN213" s="25"/>
      <c r="ACO213" s="25"/>
      <c r="ACP213" s="25"/>
      <c r="ACQ213" s="25"/>
      <c r="ACR213" s="25"/>
      <c r="ACS213" s="25"/>
      <c r="ACT213" s="25"/>
      <c r="ACU213" s="25"/>
      <c r="ACV213" s="25"/>
      <c r="ACW213" s="25"/>
      <c r="ACX213" s="25"/>
      <c r="ACY213" s="25"/>
      <c r="ACZ213" s="25"/>
      <c r="ADA213" s="25"/>
      <c r="ADB213" s="25"/>
      <c r="ADC213" s="25"/>
      <c r="ADD213" s="25"/>
      <c r="ADE213" s="25"/>
      <c r="ADF213" s="25"/>
      <c r="ADG213" s="25"/>
      <c r="ADH213" s="25"/>
      <c r="ADI213" s="25"/>
      <c r="ADJ213" s="25"/>
      <c r="ADK213" s="25"/>
      <c r="ADL213" s="25"/>
      <c r="ADM213" s="25"/>
      <c r="ADN213" s="25"/>
      <c r="ADO213" s="25"/>
      <c r="ADP213" s="25"/>
      <c r="ADQ213" s="25"/>
      <c r="ADR213" s="25"/>
      <c r="ADS213" s="25"/>
      <c r="ADT213" s="25"/>
      <c r="ADU213" s="25"/>
      <c r="ADV213" s="25"/>
      <c r="ADW213" s="25"/>
      <c r="ADX213" s="25"/>
      <c r="ADY213" s="25"/>
      <c r="ADZ213" s="25"/>
      <c r="AEA213" s="25"/>
      <c r="AEB213" s="25"/>
      <c r="AEC213" s="25"/>
      <c r="AED213" s="25"/>
      <c r="AEE213" s="25"/>
      <c r="AEF213" s="25"/>
      <c r="AEG213" s="49"/>
    </row>
    <row r="214" spans="1:813" s="15" customFormat="1" ht="12.75" customHeight="1" x14ac:dyDescent="0.2">
      <c r="A214" s="75">
        <v>5.3</v>
      </c>
      <c r="B214" s="329" t="s">
        <v>190</v>
      </c>
      <c r="C214" s="325">
        <v>2</v>
      </c>
      <c r="D214" s="71" t="s">
        <v>71</v>
      </c>
      <c r="E214" s="339">
        <v>796.2</v>
      </c>
      <c r="F214" s="91">
        <f t="shared" si="4"/>
        <v>1592.4</v>
      </c>
      <c r="G214" s="49"/>
      <c r="AY214" s="45"/>
      <c r="AZ214" s="25"/>
      <c r="BA214" s="663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  <c r="QR214" s="25"/>
      <c r="QS214" s="25"/>
      <c r="QT214" s="25"/>
      <c r="QU214" s="25"/>
      <c r="QV214" s="25"/>
      <c r="QW214" s="25"/>
      <c r="QX214" s="25"/>
      <c r="QY214" s="25"/>
      <c r="QZ214" s="25"/>
      <c r="RA214" s="25"/>
      <c r="RB214" s="25"/>
      <c r="RC214" s="25"/>
      <c r="RD214" s="25"/>
      <c r="RE214" s="25"/>
      <c r="RF214" s="25"/>
      <c r="RG214" s="25"/>
      <c r="RH214" s="25"/>
      <c r="RI214" s="25"/>
      <c r="RJ214" s="25"/>
      <c r="RK214" s="25"/>
      <c r="RL214" s="25"/>
      <c r="RM214" s="25"/>
      <c r="RN214" s="25"/>
      <c r="RO214" s="25"/>
      <c r="RP214" s="25"/>
      <c r="RQ214" s="25"/>
      <c r="RR214" s="25"/>
      <c r="RS214" s="25"/>
      <c r="RT214" s="25"/>
      <c r="RU214" s="25"/>
      <c r="RV214" s="25"/>
      <c r="RW214" s="25"/>
      <c r="RX214" s="25"/>
      <c r="RY214" s="25"/>
      <c r="RZ214" s="25"/>
      <c r="SA214" s="25"/>
      <c r="SB214" s="25"/>
      <c r="SC214" s="25"/>
      <c r="SD214" s="25"/>
      <c r="SE214" s="25"/>
      <c r="SF214" s="25"/>
      <c r="SG214" s="25"/>
      <c r="SH214" s="25"/>
      <c r="SI214" s="25"/>
      <c r="SJ214" s="25"/>
      <c r="SK214" s="25"/>
      <c r="SL214" s="25"/>
      <c r="SM214" s="25"/>
      <c r="SN214" s="25"/>
      <c r="SO214" s="25"/>
      <c r="SP214" s="25"/>
      <c r="SQ214" s="25"/>
      <c r="SR214" s="25"/>
      <c r="SS214" s="25"/>
      <c r="ST214" s="25"/>
      <c r="SU214" s="25"/>
      <c r="SV214" s="25"/>
      <c r="SW214" s="25"/>
      <c r="SX214" s="25"/>
      <c r="SY214" s="25"/>
      <c r="SZ214" s="25"/>
      <c r="TA214" s="25"/>
      <c r="TB214" s="25"/>
      <c r="TC214" s="25"/>
      <c r="TD214" s="25"/>
      <c r="TE214" s="25"/>
      <c r="TF214" s="25"/>
      <c r="TG214" s="25"/>
      <c r="TH214" s="25"/>
      <c r="TI214" s="25"/>
      <c r="TJ214" s="25"/>
      <c r="TK214" s="25"/>
      <c r="TL214" s="25"/>
      <c r="TM214" s="25"/>
      <c r="TN214" s="25"/>
      <c r="TO214" s="25"/>
      <c r="TP214" s="25"/>
      <c r="TQ214" s="25"/>
      <c r="TR214" s="25"/>
      <c r="TS214" s="25"/>
      <c r="TT214" s="25"/>
      <c r="TU214" s="25"/>
      <c r="TV214" s="25"/>
      <c r="TW214" s="25"/>
      <c r="TX214" s="25"/>
      <c r="TY214" s="25"/>
      <c r="TZ214" s="25"/>
      <c r="UA214" s="25"/>
      <c r="UB214" s="25"/>
      <c r="UC214" s="25"/>
      <c r="UD214" s="25"/>
      <c r="UE214" s="25"/>
      <c r="UF214" s="25"/>
      <c r="UG214" s="25"/>
      <c r="UH214" s="25"/>
      <c r="UI214" s="25"/>
      <c r="UJ214" s="25"/>
      <c r="UK214" s="25"/>
      <c r="UL214" s="25"/>
      <c r="UM214" s="25"/>
      <c r="UN214" s="25"/>
      <c r="UO214" s="25"/>
      <c r="UP214" s="25"/>
      <c r="UQ214" s="25"/>
      <c r="UR214" s="25"/>
      <c r="US214" s="25"/>
      <c r="UT214" s="25"/>
      <c r="UU214" s="25"/>
      <c r="UV214" s="25"/>
      <c r="UW214" s="25"/>
      <c r="UX214" s="25"/>
      <c r="UY214" s="25"/>
      <c r="UZ214" s="25"/>
      <c r="VA214" s="25"/>
      <c r="VB214" s="25"/>
      <c r="VC214" s="25"/>
      <c r="VD214" s="25"/>
      <c r="VE214" s="25"/>
      <c r="VF214" s="25"/>
      <c r="VG214" s="25"/>
      <c r="VH214" s="25"/>
      <c r="VI214" s="25"/>
      <c r="VJ214" s="25"/>
      <c r="VK214" s="25"/>
      <c r="VL214" s="25"/>
      <c r="VM214" s="25"/>
      <c r="VN214" s="25"/>
      <c r="VO214" s="25"/>
      <c r="VP214" s="25"/>
      <c r="VQ214" s="25"/>
      <c r="VR214" s="25"/>
      <c r="VS214" s="25"/>
      <c r="VT214" s="25"/>
      <c r="VU214" s="25"/>
      <c r="VV214" s="25"/>
      <c r="VW214" s="25"/>
      <c r="VX214" s="25"/>
      <c r="VY214" s="25"/>
      <c r="VZ214" s="25"/>
      <c r="WA214" s="25"/>
      <c r="WB214" s="25"/>
      <c r="WC214" s="25"/>
      <c r="WD214" s="25"/>
      <c r="WE214" s="25"/>
      <c r="WF214" s="25"/>
      <c r="WG214" s="25"/>
      <c r="WH214" s="25"/>
      <c r="WI214" s="25"/>
      <c r="WJ214" s="25"/>
      <c r="WK214" s="25"/>
      <c r="WL214" s="25"/>
      <c r="WM214" s="25"/>
      <c r="WN214" s="25"/>
      <c r="WO214" s="25"/>
      <c r="WP214" s="25"/>
      <c r="WQ214" s="25"/>
      <c r="WR214" s="25"/>
      <c r="WS214" s="25"/>
      <c r="WT214" s="25"/>
      <c r="WU214" s="25"/>
      <c r="WV214" s="25"/>
      <c r="WW214" s="25"/>
      <c r="WX214" s="25"/>
      <c r="WY214" s="25"/>
      <c r="WZ214" s="25"/>
      <c r="XA214" s="25"/>
      <c r="XB214" s="25"/>
      <c r="XC214" s="25"/>
      <c r="XD214" s="25"/>
      <c r="XE214" s="25"/>
      <c r="XF214" s="25"/>
      <c r="XG214" s="25"/>
      <c r="XH214" s="25"/>
      <c r="XI214" s="25"/>
      <c r="XJ214" s="25"/>
      <c r="XK214" s="25"/>
      <c r="XL214" s="25"/>
      <c r="XM214" s="25"/>
      <c r="XN214" s="25"/>
      <c r="XO214" s="25"/>
      <c r="XP214" s="25"/>
      <c r="XQ214" s="25"/>
      <c r="XR214" s="25"/>
      <c r="XS214" s="25"/>
      <c r="XT214" s="25"/>
      <c r="XU214" s="25"/>
      <c r="XV214" s="25"/>
      <c r="XW214" s="25"/>
      <c r="XX214" s="25"/>
      <c r="XY214" s="25"/>
      <c r="XZ214" s="25"/>
      <c r="YA214" s="25"/>
      <c r="YB214" s="25"/>
      <c r="YC214" s="25"/>
      <c r="YD214" s="25"/>
      <c r="YE214" s="25"/>
      <c r="YF214" s="25"/>
      <c r="YG214" s="25"/>
      <c r="YH214" s="25"/>
      <c r="YI214" s="25"/>
      <c r="YJ214" s="25"/>
      <c r="YK214" s="25"/>
      <c r="YL214" s="25"/>
      <c r="YM214" s="25"/>
      <c r="YN214" s="25"/>
      <c r="YO214" s="25"/>
      <c r="YP214" s="25"/>
      <c r="YQ214" s="25"/>
      <c r="YR214" s="25"/>
      <c r="YS214" s="25"/>
      <c r="YT214" s="25"/>
      <c r="YU214" s="25"/>
      <c r="YV214" s="25"/>
      <c r="YW214" s="25"/>
      <c r="YX214" s="25"/>
      <c r="YY214" s="25"/>
      <c r="YZ214" s="25"/>
      <c r="ZA214" s="25"/>
      <c r="ZB214" s="25"/>
      <c r="ZC214" s="25"/>
      <c r="ZD214" s="25"/>
      <c r="ZE214" s="25"/>
      <c r="ZF214" s="25"/>
      <c r="ZG214" s="25"/>
      <c r="ZH214" s="25"/>
      <c r="ZI214" s="25"/>
      <c r="ZJ214" s="25"/>
      <c r="ZK214" s="25"/>
      <c r="ZL214" s="25"/>
      <c r="ZM214" s="25"/>
      <c r="ZN214" s="25"/>
      <c r="ZO214" s="25"/>
      <c r="ZP214" s="25"/>
      <c r="ZQ214" s="25"/>
      <c r="ZR214" s="25"/>
      <c r="ZS214" s="25"/>
      <c r="ZT214" s="25"/>
      <c r="ZU214" s="25"/>
      <c r="ZV214" s="25"/>
      <c r="ZW214" s="25"/>
      <c r="ZX214" s="25"/>
      <c r="ZY214" s="25"/>
      <c r="ZZ214" s="25"/>
      <c r="AAA214" s="25"/>
      <c r="AAB214" s="25"/>
      <c r="AAC214" s="25"/>
      <c r="AAD214" s="25"/>
      <c r="AAE214" s="25"/>
      <c r="AAF214" s="25"/>
      <c r="AAG214" s="25"/>
      <c r="AAH214" s="25"/>
      <c r="AAI214" s="25"/>
      <c r="AAJ214" s="25"/>
      <c r="AAK214" s="25"/>
      <c r="AAL214" s="25"/>
      <c r="AAM214" s="25"/>
      <c r="AAN214" s="25"/>
      <c r="AAO214" s="25"/>
      <c r="AAP214" s="25"/>
      <c r="AAQ214" s="25"/>
      <c r="AAR214" s="25"/>
      <c r="AAS214" s="25"/>
      <c r="AAT214" s="25"/>
      <c r="AAU214" s="25"/>
      <c r="AAV214" s="25"/>
      <c r="AAW214" s="25"/>
      <c r="AAX214" s="25"/>
      <c r="AAY214" s="25"/>
      <c r="AAZ214" s="25"/>
      <c r="ABA214" s="25"/>
      <c r="ABB214" s="25"/>
      <c r="ABC214" s="25"/>
      <c r="ABD214" s="25"/>
      <c r="ABE214" s="25"/>
      <c r="ABF214" s="25"/>
      <c r="ABG214" s="25"/>
      <c r="ABH214" s="25"/>
      <c r="ABI214" s="25"/>
      <c r="ABJ214" s="25"/>
      <c r="ABK214" s="25"/>
      <c r="ABL214" s="25"/>
      <c r="ABM214" s="25"/>
      <c r="ABN214" s="25"/>
      <c r="ABO214" s="25"/>
      <c r="ABP214" s="25"/>
      <c r="ABQ214" s="25"/>
      <c r="ABR214" s="25"/>
      <c r="ABS214" s="25"/>
      <c r="ABT214" s="25"/>
      <c r="ABU214" s="25"/>
      <c r="ABV214" s="25"/>
      <c r="ABW214" s="25"/>
      <c r="ABX214" s="25"/>
      <c r="ABY214" s="25"/>
      <c r="ABZ214" s="25"/>
      <c r="ACA214" s="25"/>
      <c r="ACB214" s="25"/>
      <c r="ACC214" s="25"/>
      <c r="ACD214" s="25"/>
      <c r="ACE214" s="25"/>
      <c r="ACF214" s="25"/>
      <c r="ACG214" s="25"/>
      <c r="ACH214" s="25"/>
      <c r="ACI214" s="25"/>
      <c r="ACJ214" s="25"/>
      <c r="ACK214" s="25"/>
      <c r="ACL214" s="25"/>
      <c r="ACM214" s="25"/>
      <c r="ACN214" s="25"/>
      <c r="ACO214" s="25"/>
      <c r="ACP214" s="25"/>
      <c r="ACQ214" s="25"/>
      <c r="ACR214" s="25"/>
      <c r="ACS214" s="25"/>
      <c r="ACT214" s="25"/>
      <c r="ACU214" s="25"/>
      <c r="ACV214" s="25"/>
      <c r="ACW214" s="25"/>
      <c r="ACX214" s="25"/>
      <c r="ACY214" s="25"/>
      <c r="ACZ214" s="25"/>
      <c r="ADA214" s="25"/>
      <c r="ADB214" s="25"/>
      <c r="ADC214" s="25"/>
      <c r="ADD214" s="25"/>
      <c r="ADE214" s="25"/>
      <c r="ADF214" s="25"/>
      <c r="ADG214" s="25"/>
      <c r="ADH214" s="25"/>
      <c r="ADI214" s="25"/>
      <c r="ADJ214" s="25"/>
      <c r="ADK214" s="25"/>
      <c r="ADL214" s="25"/>
      <c r="ADM214" s="25"/>
      <c r="ADN214" s="25"/>
      <c r="ADO214" s="25"/>
      <c r="ADP214" s="25"/>
      <c r="ADQ214" s="25"/>
      <c r="ADR214" s="25"/>
      <c r="ADS214" s="25"/>
      <c r="ADT214" s="25"/>
      <c r="ADU214" s="25"/>
      <c r="ADV214" s="25"/>
      <c r="ADW214" s="25"/>
      <c r="ADX214" s="25"/>
      <c r="ADY214" s="25"/>
      <c r="ADZ214" s="25"/>
      <c r="AEA214" s="25"/>
      <c r="AEB214" s="25"/>
      <c r="AEC214" s="25"/>
      <c r="AED214" s="25"/>
      <c r="AEE214" s="25"/>
      <c r="AEF214" s="25"/>
      <c r="AEG214" s="49"/>
    </row>
    <row r="215" spans="1:813" s="15" customFormat="1" ht="6.75" customHeight="1" x14ac:dyDescent="0.2">
      <c r="A215" s="75"/>
      <c r="B215" s="329"/>
      <c r="C215" s="325"/>
      <c r="D215" s="71"/>
      <c r="E215" s="109"/>
      <c r="F215" s="91"/>
      <c r="G215" s="49"/>
      <c r="AY215" s="45"/>
      <c r="AZ215" s="25"/>
      <c r="BA215" s="663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  <c r="QR215" s="25"/>
      <c r="QS215" s="25"/>
      <c r="QT215" s="25"/>
      <c r="QU215" s="25"/>
      <c r="QV215" s="25"/>
      <c r="QW215" s="25"/>
      <c r="QX215" s="25"/>
      <c r="QY215" s="25"/>
      <c r="QZ215" s="25"/>
      <c r="RA215" s="25"/>
      <c r="RB215" s="25"/>
      <c r="RC215" s="25"/>
      <c r="RD215" s="25"/>
      <c r="RE215" s="25"/>
      <c r="RF215" s="25"/>
      <c r="RG215" s="25"/>
      <c r="RH215" s="25"/>
      <c r="RI215" s="25"/>
      <c r="RJ215" s="25"/>
      <c r="RK215" s="25"/>
      <c r="RL215" s="25"/>
      <c r="RM215" s="25"/>
      <c r="RN215" s="25"/>
      <c r="RO215" s="25"/>
      <c r="RP215" s="25"/>
      <c r="RQ215" s="25"/>
      <c r="RR215" s="25"/>
      <c r="RS215" s="25"/>
      <c r="RT215" s="25"/>
      <c r="RU215" s="25"/>
      <c r="RV215" s="25"/>
      <c r="RW215" s="25"/>
      <c r="RX215" s="25"/>
      <c r="RY215" s="25"/>
      <c r="RZ215" s="25"/>
      <c r="SA215" s="25"/>
      <c r="SB215" s="25"/>
      <c r="SC215" s="25"/>
      <c r="SD215" s="25"/>
      <c r="SE215" s="25"/>
      <c r="SF215" s="25"/>
      <c r="SG215" s="25"/>
      <c r="SH215" s="25"/>
      <c r="SI215" s="25"/>
      <c r="SJ215" s="25"/>
      <c r="SK215" s="25"/>
      <c r="SL215" s="25"/>
      <c r="SM215" s="25"/>
      <c r="SN215" s="25"/>
      <c r="SO215" s="25"/>
      <c r="SP215" s="25"/>
      <c r="SQ215" s="25"/>
      <c r="SR215" s="25"/>
      <c r="SS215" s="25"/>
      <c r="ST215" s="25"/>
      <c r="SU215" s="25"/>
      <c r="SV215" s="25"/>
      <c r="SW215" s="25"/>
      <c r="SX215" s="25"/>
      <c r="SY215" s="25"/>
      <c r="SZ215" s="25"/>
      <c r="TA215" s="25"/>
      <c r="TB215" s="25"/>
      <c r="TC215" s="25"/>
      <c r="TD215" s="25"/>
      <c r="TE215" s="25"/>
      <c r="TF215" s="25"/>
      <c r="TG215" s="25"/>
      <c r="TH215" s="25"/>
      <c r="TI215" s="25"/>
      <c r="TJ215" s="25"/>
      <c r="TK215" s="25"/>
      <c r="TL215" s="25"/>
      <c r="TM215" s="25"/>
      <c r="TN215" s="25"/>
      <c r="TO215" s="25"/>
      <c r="TP215" s="25"/>
      <c r="TQ215" s="25"/>
      <c r="TR215" s="25"/>
      <c r="TS215" s="25"/>
      <c r="TT215" s="25"/>
      <c r="TU215" s="25"/>
      <c r="TV215" s="25"/>
      <c r="TW215" s="25"/>
      <c r="TX215" s="25"/>
      <c r="TY215" s="25"/>
      <c r="TZ215" s="25"/>
      <c r="UA215" s="25"/>
      <c r="UB215" s="25"/>
      <c r="UC215" s="25"/>
      <c r="UD215" s="25"/>
      <c r="UE215" s="25"/>
      <c r="UF215" s="25"/>
      <c r="UG215" s="25"/>
      <c r="UH215" s="25"/>
      <c r="UI215" s="25"/>
      <c r="UJ215" s="25"/>
      <c r="UK215" s="25"/>
      <c r="UL215" s="25"/>
      <c r="UM215" s="25"/>
      <c r="UN215" s="25"/>
      <c r="UO215" s="25"/>
      <c r="UP215" s="25"/>
      <c r="UQ215" s="25"/>
      <c r="UR215" s="25"/>
      <c r="US215" s="25"/>
      <c r="UT215" s="25"/>
      <c r="UU215" s="25"/>
      <c r="UV215" s="25"/>
      <c r="UW215" s="25"/>
      <c r="UX215" s="25"/>
      <c r="UY215" s="25"/>
      <c r="UZ215" s="25"/>
      <c r="VA215" s="25"/>
      <c r="VB215" s="25"/>
      <c r="VC215" s="25"/>
      <c r="VD215" s="25"/>
      <c r="VE215" s="25"/>
      <c r="VF215" s="25"/>
      <c r="VG215" s="25"/>
      <c r="VH215" s="25"/>
      <c r="VI215" s="25"/>
      <c r="VJ215" s="25"/>
      <c r="VK215" s="25"/>
      <c r="VL215" s="25"/>
      <c r="VM215" s="25"/>
      <c r="VN215" s="25"/>
      <c r="VO215" s="25"/>
      <c r="VP215" s="25"/>
      <c r="VQ215" s="25"/>
      <c r="VR215" s="25"/>
      <c r="VS215" s="25"/>
      <c r="VT215" s="25"/>
      <c r="VU215" s="25"/>
      <c r="VV215" s="25"/>
      <c r="VW215" s="25"/>
      <c r="VX215" s="25"/>
      <c r="VY215" s="25"/>
      <c r="VZ215" s="25"/>
      <c r="WA215" s="25"/>
      <c r="WB215" s="25"/>
      <c r="WC215" s="25"/>
      <c r="WD215" s="25"/>
      <c r="WE215" s="25"/>
      <c r="WF215" s="25"/>
      <c r="WG215" s="25"/>
      <c r="WH215" s="25"/>
      <c r="WI215" s="25"/>
      <c r="WJ215" s="25"/>
      <c r="WK215" s="25"/>
      <c r="WL215" s="25"/>
      <c r="WM215" s="25"/>
      <c r="WN215" s="25"/>
      <c r="WO215" s="25"/>
      <c r="WP215" s="25"/>
      <c r="WQ215" s="25"/>
      <c r="WR215" s="25"/>
      <c r="WS215" s="25"/>
      <c r="WT215" s="25"/>
      <c r="WU215" s="25"/>
      <c r="WV215" s="25"/>
      <c r="WW215" s="25"/>
      <c r="WX215" s="25"/>
      <c r="WY215" s="25"/>
      <c r="WZ215" s="25"/>
      <c r="XA215" s="25"/>
      <c r="XB215" s="25"/>
      <c r="XC215" s="25"/>
      <c r="XD215" s="25"/>
      <c r="XE215" s="25"/>
      <c r="XF215" s="25"/>
      <c r="XG215" s="25"/>
      <c r="XH215" s="25"/>
      <c r="XI215" s="25"/>
      <c r="XJ215" s="25"/>
      <c r="XK215" s="25"/>
      <c r="XL215" s="25"/>
      <c r="XM215" s="25"/>
      <c r="XN215" s="25"/>
      <c r="XO215" s="25"/>
      <c r="XP215" s="25"/>
      <c r="XQ215" s="25"/>
      <c r="XR215" s="25"/>
      <c r="XS215" s="25"/>
      <c r="XT215" s="25"/>
      <c r="XU215" s="25"/>
      <c r="XV215" s="25"/>
      <c r="XW215" s="25"/>
      <c r="XX215" s="25"/>
      <c r="XY215" s="25"/>
      <c r="XZ215" s="25"/>
      <c r="YA215" s="25"/>
      <c r="YB215" s="25"/>
      <c r="YC215" s="25"/>
      <c r="YD215" s="25"/>
      <c r="YE215" s="25"/>
      <c r="YF215" s="25"/>
      <c r="YG215" s="25"/>
      <c r="YH215" s="25"/>
      <c r="YI215" s="25"/>
      <c r="YJ215" s="25"/>
      <c r="YK215" s="25"/>
      <c r="YL215" s="25"/>
      <c r="YM215" s="25"/>
      <c r="YN215" s="25"/>
      <c r="YO215" s="25"/>
      <c r="YP215" s="25"/>
      <c r="YQ215" s="25"/>
      <c r="YR215" s="25"/>
      <c r="YS215" s="25"/>
      <c r="YT215" s="25"/>
      <c r="YU215" s="25"/>
      <c r="YV215" s="25"/>
      <c r="YW215" s="25"/>
      <c r="YX215" s="25"/>
      <c r="YY215" s="25"/>
      <c r="YZ215" s="25"/>
      <c r="ZA215" s="25"/>
      <c r="ZB215" s="25"/>
      <c r="ZC215" s="25"/>
      <c r="ZD215" s="25"/>
      <c r="ZE215" s="25"/>
      <c r="ZF215" s="25"/>
      <c r="ZG215" s="25"/>
      <c r="ZH215" s="25"/>
      <c r="ZI215" s="25"/>
      <c r="ZJ215" s="25"/>
      <c r="ZK215" s="25"/>
      <c r="ZL215" s="25"/>
      <c r="ZM215" s="25"/>
      <c r="ZN215" s="25"/>
      <c r="ZO215" s="25"/>
      <c r="ZP215" s="25"/>
      <c r="ZQ215" s="25"/>
      <c r="ZR215" s="25"/>
      <c r="ZS215" s="25"/>
      <c r="ZT215" s="25"/>
      <c r="ZU215" s="25"/>
      <c r="ZV215" s="25"/>
      <c r="ZW215" s="25"/>
      <c r="ZX215" s="25"/>
      <c r="ZY215" s="25"/>
      <c r="ZZ215" s="25"/>
      <c r="AAA215" s="25"/>
      <c r="AAB215" s="25"/>
      <c r="AAC215" s="25"/>
      <c r="AAD215" s="25"/>
      <c r="AAE215" s="25"/>
      <c r="AAF215" s="25"/>
      <c r="AAG215" s="25"/>
      <c r="AAH215" s="25"/>
      <c r="AAI215" s="25"/>
      <c r="AAJ215" s="25"/>
      <c r="AAK215" s="25"/>
      <c r="AAL215" s="25"/>
      <c r="AAM215" s="25"/>
      <c r="AAN215" s="25"/>
      <c r="AAO215" s="25"/>
      <c r="AAP215" s="25"/>
      <c r="AAQ215" s="25"/>
      <c r="AAR215" s="25"/>
      <c r="AAS215" s="25"/>
      <c r="AAT215" s="25"/>
      <c r="AAU215" s="25"/>
      <c r="AAV215" s="25"/>
      <c r="AAW215" s="25"/>
      <c r="AAX215" s="25"/>
      <c r="AAY215" s="25"/>
      <c r="AAZ215" s="25"/>
      <c r="ABA215" s="25"/>
      <c r="ABB215" s="25"/>
      <c r="ABC215" s="25"/>
      <c r="ABD215" s="25"/>
      <c r="ABE215" s="25"/>
      <c r="ABF215" s="25"/>
      <c r="ABG215" s="25"/>
      <c r="ABH215" s="25"/>
      <c r="ABI215" s="25"/>
      <c r="ABJ215" s="25"/>
      <c r="ABK215" s="25"/>
      <c r="ABL215" s="25"/>
      <c r="ABM215" s="25"/>
      <c r="ABN215" s="25"/>
      <c r="ABO215" s="25"/>
      <c r="ABP215" s="25"/>
      <c r="ABQ215" s="25"/>
      <c r="ABR215" s="25"/>
      <c r="ABS215" s="25"/>
      <c r="ABT215" s="25"/>
      <c r="ABU215" s="25"/>
      <c r="ABV215" s="25"/>
      <c r="ABW215" s="25"/>
      <c r="ABX215" s="25"/>
      <c r="ABY215" s="25"/>
      <c r="ABZ215" s="25"/>
      <c r="ACA215" s="25"/>
      <c r="ACB215" s="25"/>
      <c r="ACC215" s="25"/>
      <c r="ACD215" s="25"/>
      <c r="ACE215" s="25"/>
      <c r="ACF215" s="25"/>
      <c r="ACG215" s="25"/>
      <c r="ACH215" s="25"/>
      <c r="ACI215" s="25"/>
      <c r="ACJ215" s="25"/>
      <c r="ACK215" s="25"/>
      <c r="ACL215" s="25"/>
      <c r="ACM215" s="25"/>
      <c r="ACN215" s="25"/>
      <c r="ACO215" s="25"/>
      <c r="ACP215" s="25"/>
      <c r="ACQ215" s="25"/>
      <c r="ACR215" s="25"/>
      <c r="ACS215" s="25"/>
      <c r="ACT215" s="25"/>
      <c r="ACU215" s="25"/>
      <c r="ACV215" s="25"/>
      <c r="ACW215" s="25"/>
      <c r="ACX215" s="25"/>
      <c r="ACY215" s="25"/>
      <c r="ACZ215" s="25"/>
      <c r="ADA215" s="25"/>
      <c r="ADB215" s="25"/>
      <c r="ADC215" s="25"/>
      <c r="ADD215" s="25"/>
      <c r="ADE215" s="25"/>
      <c r="ADF215" s="25"/>
      <c r="ADG215" s="25"/>
      <c r="ADH215" s="25"/>
      <c r="ADI215" s="25"/>
      <c r="ADJ215" s="25"/>
      <c r="ADK215" s="25"/>
      <c r="ADL215" s="25"/>
      <c r="ADM215" s="25"/>
      <c r="ADN215" s="25"/>
      <c r="ADO215" s="25"/>
      <c r="ADP215" s="25"/>
      <c r="ADQ215" s="25"/>
      <c r="ADR215" s="25"/>
      <c r="ADS215" s="25"/>
      <c r="ADT215" s="25"/>
      <c r="ADU215" s="25"/>
      <c r="ADV215" s="25"/>
      <c r="ADW215" s="25"/>
      <c r="ADX215" s="25"/>
      <c r="ADY215" s="25"/>
      <c r="ADZ215" s="25"/>
      <c r="AEA215" s="25"/>
      <c r="AEB215" s="25"/>
      <c r="AEC215" s="25"/>
      <c r="AED215" s="25"/>
      <c r="AEE215" s="25"/>
      <c r="AEF215" s="25"/>
      <c r="AEG215" s="49"/>
    </row>
    <row r="216" spans="1:813" s="15" customFormat="1" ht="12.75" customHeight="1" x14ac:dyDescent="0.2">
      <c r="A216" s="73">
        <v>6</v>
      </c>
      <c r="B216" s="289" t="s">
        <v>132</v>
      </c>
      <c r="C216" s="342"/>
      <c r="D216" s="71"/>
      <c r="E216" s="303"/>
      <c r="F216" s="91"/>
      <c r="G216" s="49"/>
      <c r="AY216" s="45"/>
      <c r="AZ216" s="25"/>
      <c r="BA216" s="663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  <c r="QR216" s="25"/>
      <c r="QS216" s="25"/>
      <c r="QT216" s="25"/>
      <c r="QU216" s="25"/>
      <c r="QV216" s="25"/>
      <c r="QW216" s="25"/>
      <c r="QX216" s="25"/>
      <c r="QY216" s="25"/>
      <c r="QZ216" s="25"/>
      <c r="RA216" s="25"/>
      <c r="RB216" s="25"/>
      <c r="RC216" s="25"/>
      <c r="RD216" s="25"/>
      <c r="RE216" s="25"/>
      <c r="RF216" s="25"/>
      <c r="RG216" s="25"/>
      <c r="RH216" s="25"/>
      <c r="RI216" s="25"/>
      <c r="RJ216" s="25"/>
      <c r="RK216" s="25"/>
      <c r="RL216" s="25"/>
      <c r="RM216" s="25"/>
      <c r="RN216" s="25"/>
      <c r="RO216" s="25"/>
      <c r="RP216" s="25"/>
      <c r="RQ216" s="25"/>
      <c r="RR216" s="25"/>
      <c r="RS216" s="25"/>
      <c r="RT216" s="25"/>
      <c r="RU216" s="25"/>
      <c r="RV216" s="25"/>
      <c r="RW216" s="25"/>
      <c r="RX216" s="25"/>
      <c r="RY216" s="25"/>
      <c r="RZ216" s="25"/>
      <c r="SA216" s="25"/>
      <c r="SB216" s="25"/>
      <c r="SC216" s="25"/>
      <c r="SD216" s="25"/>
      <c r="SE216" s="25"/>
      <c r="SF216" s="25"/>
      <c r="SG216" s="25"/>
      <c r="SH216" s="25"/>
      <c r="SI216" s="25"/>
      <c r="SJ216" s="25"/>
      <c r="SK216" s="25"/>
      <c r="SL216" s="25"/>
      <c r="SM216" s="25"/>
      <c r="SN216" s="25"/>
      <c r="SO216" s="25"/>
      <c r="SP216" s="25"/>
      <c r="SQ216" s="25"/>
      <c r="SR216" s="25"/>
      <c r="SS216" s="25"/>
      <c r="ST216" s="25"/>
      <c r="SU216" s="25"/>
      <c r="SV216" s="25"/>
      <c r="SW216" s="25"/>
      <c r="SX216" s="25"/>
      <c r="SY216" s="25"/>
      <c r="SZ216" s="25"/>
      <c r="TA216" s="25"/>
      <c r="TB216" s="25"/>
      <c r="TC216" s="25"/>
      <c r="TD216" s="25"/>
      <c r="TE216" s="25"/>
      <c r="TF216" s="25"/>
      <c r="TG216" s="25"/>
      <c r="TH216" s="25"/>
      <c r="TI216" s="25"/>
      <c r="TJ216" s="25"/>
      <c r="TK216" s="25"/>
      <c r="TL216" s="25"/>
      <c r="TM216" s="25"/>
      <c r="TN216" s="25"/>
      <c r="TO216" s="25"/>
      <c r="TP216" s="25"/>
      <c r="TQ216" s="25"/>
      <c r="TR216" s="25"/>
      <c r="TS216" s="25"/>
      <c r="TT216" s="25"/>
      <c r="TU216" s="25"/>
      <c r="TV216" s="25"/>
      <c r="TW216" s="25"/>
      <c r="TX216" s="25"/>
      <c r="TY216" s="25"/>
      <c r="TZ216" s="25"/>
      <c r="UA216" s="25"/>
      <c r="UB216" s="25"/>
      <c r="UC216" s="25"/>
      <c r="UD216" s="25"/>
      <c r="UE216" s="25"/>
      <c r="UF216" s="25"/>
      <c r="UG216" s="25"/>
      <c r="UH216" s="25"/>
      <c r="UI216" s="25"/>
      <c r="UJ216" s="25"/>
      <c r="UK216" s="25"/>
      <c r="UL216" s="25"/>
      <c r="UM216" s="25"/>
      <c r="UN216" s="25"/>
      <c r="UO216" s="25"/>
      <c r="UP216" s="25"/>
      <c r="UQ216" s="25"/>
      <c r="UR216" s="25"/>
      <c r="US216" s="25"/>
      <c r="UT216" s="25"/>
      <c r="UU216" s="25"/>
      <c r="UV216" s="25"/>
      <c r="UW216" s="25"/>
      <c r="UX216" s="25"/>
      <c r="UY216" s="25"/>
      <c r="UZ216" s="25"/>
      <c r="VA216" s="25"/>
      <c r="VB216" s="25"/>
      <c r="VC216" s="25"/>
      <c r="VD216" s="25"/>
      <c r="VE216" s="25"/>
      <c r="VF216" s="25"/>
      <c r="VG216" s="25"/>
      <c r="VH216" s="25"/>
      <c r="VI216" s="25"/>
      <c r="VJ216" s="25"/>
      <c r="VK216" s="25"/>
      <c r="VL216" s="25"/>
      <c r="VM216" s="25"/>
      <c r="VN216" s="25"/>
      <c r="VO216" s="25"/>
      <c r="VP216" s="25"/>
      <c r="VQ216" s="25"/>
      <c r="VR216" s="25"/>
      <c r="VS216" s="25"/>
      <c r="VT216" s="25"/>
      <c r="VU216" s="25"/>
      <c r="VV216" s="25"/>
      <c r="VW216" s="25"/>
      <c r="VX216" s="25"/>
      <c r="VY216" s="25"/>
      <c r="VZ216" s="25"/>
      <c r="WA216" s="25"/>
      <c r="WB216" s="25"/>
      <c r="WC216" s="25"/>
      <c r="WD216" s="25"/>
      <c r="WE216" s="25"/>
      <c r="WF216" s="25"/>
      <c r="WG216" s="25"/>
      <c r="WH216" s="25"/>
      <c r="WI216" s="25"/>
      <c r="WJ216" s="25"/>
      <c r="WK216" s="25"/>
      <c r="WL216" s="25"/>
      <c r="WM216" s="25"/>
      <c r="WN216" s="25"/>
      <c r="WO216" s="25"/>
      <c r="WP216" s="25"/>
      <c r="WQ216" s="25"/>
      <c r="WR216" s="25"/>
      <c r="WS216" s="25"/>
      <c r="WT216" s="25"/>
      <c r="WU216" s="25"/>
      <c r="WV216" s="25"/>
      <c r="WW216" s="25"/>
      <c r="WX216" s="25"/>
      <c r="WY216" s="25"/>
      <c r="WZ216" s="25"/>
      <c r="XA216" s="25"/>
      <c r="XB216" s="25"/>
      <c r="XC216" s="25"/>
      <c r="XD216" s="25"/>
      <c r="XE216" s="25"/>
      <c r="XF216" s="25"/>
      <c r="XG216" s="25"/>
      <c r="XH216" s="25"/>
      <c r="XI216" s="25"/>
      <c r="XJ216" s="25"/>
      <c r="XK216" s="25"/>
      <c r="XL216" s="25"/>
      <c r="XM216" s="25"/>
      <c r="XN216" s="25"/>
      <c r="XO216" s="25"/>
      <c r="XP216" s="25"/>
      <c r="XQ216" s="25"/>
      <c r="XR216" s="25"/>
      <c r="XS216" s="25"/>
      <c r="XT216" s="25"/>
      <c r="XU216" s="25"/>
      <c r="XV216" s="25"/>
      <c r="XW216" s="25"/>
      <c r="XX216" s="25"/>
      <c r="XY216" s="25"/>
      <c r="XZ216" s="25"/>
      <c r="YA216" s="25"/>
      <c r="YB216" s="25"/>
      <c r="YC216" s="25"/>
      <c r="YD216" s="25"/>
      <c r="YE216" s="25"/>
      <c r="YF216" s="25"/>
      <c r="YG216" s="25"/>
      <c r="YH216" s="25"/>
      <c r="YI216" s="25"/>
      <c r="YJ216" s="25"/>
      <c r="YK216" s="25"/>
      <c r="YL216" s="25"/>
      <c r="YM216" s="25"/>
      <c r="YN216" s="25"/>
      <c r="YO216" s="25"/>
      <c r="YP216" s="25"/>
      <c r="YQ216" s="25"/>
      <c r="YR216" s="25"/>
      <c r="YS216" s="25"/>
      <c r="YT216" s="25"/>
      <c r="YU216" s="25"/>
      <c r="YV216" s="25"/>
      <c r="YW216" s="25"/>
      <c r="YX216" s="25"/>
      <c r="YY216" s="25"/>
      <c r="YZ216" s="25"/>
      <c r="ZA216" s="25"/>
      <c r="ZB216" s="25"/>
      <c r="ZC216" s="25"/>
      <c r="ZD216" s="25"/>
      <c r="ZE216" s="25"/>
      <c r="ZF216" s="25"/>
      <c r="ZG216" s="25"/>
      <c r="ZH216" s="25"/>
      <c r="ZI216" s="25"/>
      <c r="ZJ216" s="25"/>
      <c r="ZK216" s="25"/>
      <c r="ZL216" s="25"/>
      <c r="ZM216" s="25"/>
      <c r="ZN216" s="25"/>
      <c r="ZO216" s="25"/>
      <c r="ZP216" s="25"/>
      <c r="ZQ216" s="25"/>
      <c r="ZR216" s="25"/>
      <c r="ZS216" s="25"/>
      <c r="ZT216" s="25"/>
      <c r="ZU216" s="25"/>
      <c r="ZV216" s="25"/>
      <c r="ZW216" s="25"/>
      <c r="ZX216" s="25"/>
      <c r="ZY216" s="25"/>
      <c r="ZZ216" s="25"/>
      <c r="AAA216" s="25"/>
      <c r="AAB216" s="25"/>
      <c r="AAC216" s="25"/>
      <c r="AAD216" s="25"/>
      <c r="AAE216" s="25"/>
      <c r="AAF216" s="25"/>
      <c r="AAG216" s="25"/>
      <c r="AAH216" s="25"/>
      <c r="AAI216" s="25"/>
      <c r="AAJ216" s="25"/>
      <c r="AAK216" s="25"/>
      <c r="AAL216" s="25"/>
      <c r="AAM216" s="25"/>
      <c r="AAN216" s="25"/>
      <c r="AAO216" s="25"/>
      <c r="AAP216" s="25"/>
      <c r="AAQ216" s="25"/>
      <c r="AAR216" s="25"/>
      <c r="AAS216" s="25"/>
      <c r="AAT216" s="25"/>
      <c r="AAU216" s="25"/>
      <c r="AAV216" s="25"/>
      <c r="AAW216" s="25"/>
      <c r="AAX216" s="25"/>
      <c r="AAY216" s="25"/>
      <c r="AAZ216" s="25"/>
      <c r="ABA216" s="25"/>
      <c r="ABB216" s="25"/>
      <c r="ABC216" s="25"/>
      <c r="ABD216" s="25"/>
      <c r="ABE216" s="25"/>
      <c r="ABF216" s="25"/>
      <c r="ABG216" s="25"/>
      <c r="ABH216" s="25"/>
      <c r="ABI216" s="25"/>
      <c r="ABJ216" s="25"/>
      <c r="ABK216" s="25"/>
      <c r="ABL216" s="25"/>
      <c r="ABM216" s="25"/>
      <c r="ABN216" s="25"/>
      <c r="ABO216" s="25"/>
      <c r="ABP216" s="25"/>
      <c r="ABQ216" s="25"/>
      <c r="ABR216" s="25"/>
      <c r="ABS216" s="25"/>
      <c r="ABT216" s="25"/>
      <c r="ABU216" s="25"/>
      <c r="ABV216" s="25"/>
      <c r="ABW216" s="25"/>
      <c r="ABX216" s="25"/>
      <c r="ABY216" s="25"/>
      <c r="ABZ216" s="25"/>
      <c r="ACA216" s="25"/>
      <c r="ACB216" s="25"/>
      <c r="ACC216" s="25"/>
      <c r="ACD216" s="25"/>
      <c r="ACE216" s="25"/>
      <c r="ACF216" s="25"/>
      <c r="ACG216" s="25"/>
      <c r="ACH216" s="25"/>
      <c r="ACI216" s="25"/>
      <c r="ACJ216" s="25"/>
      <c r="ACK216" s="25"/>
      <c r="ACL216" s="25"/>
      <c r="ACM216" s="25"/>
      <c r="ACN216" s="25"/>
      <c r="ACO216" s="25"/>
      <c r="ACP216" s="25"/>
      <c r="ACQ216" s="25"/>
      <c r="ACR216" s="25"/>
      <c r="ACS216" s="25"/>
      <c r="ACT216" s="25"/>
      <c r="ACU216" s="25"/>
      <c r="ACV216" s="25"/>
      <c r="ACW216" s="25"/>
      <c r="ACX216" s="25"/>
      <c r="ACY216" s="25"/>
      <c r="ACZ216" s="25"/>
      <c r="ADA216" s="25"/>
      <c r="ADB216" s="25"/>
      <c r="ADC216" s="25"/>
      <c r="ADD216" s="25"/>
      <c r="ADE216" s="25"/>
      <c r="ADF216" s="25"/>
      <c r="ADG216" s="25"/>
      <c r="ADH216" s="25"/>
      <c r="ADI216" s="25"/>
      <c r="ADJ216" s="25"/>
      <c r="ADK216" s="25"/>
      <c r="ADL216" s="25"/>
      <c r="ADM216" s="25"/>
      <c r="ADN216" s="25"/>
      <c r="ADO216" s="25"/>
      <c r="ADP216" s="25"/>
      <c r="ADQ216" s="25"/>
      <c r="ADR216" s="25"/>
      <c r="ADS216" s="25"/>
      <c r="ADT216" s="25"/>
      <c r="ADU216" s="25"/>
      <c r="ADV216" s="25"/>
      <c r="ADW216" s="25"/>
      <c r="ADX216" s="25"/>
      <c r="ADY216" s="25"/>
      <c r="ADZ216" s="25"/>
      <c r="AEA216" s="25"/>
      <c r="AEB216" s="25"/>
      <c r="AEC216" s="25"/>
      <c r="AED216" s="25"/>
      <c r="AEE216" s="25"/>
      <c r="AEF216" s="25"/>
      <c r="AEG216" s="49"/>
    </row>
    <row r="217" spans="1:813" s="15" customFormat="1" ht="12.75" customHeight="1" x14ac:dyDescent="0.2">
      <c r="A217" s="75">
        <v>6.1</v>
      </c>
      <c r="B217" s="99" t="s">
        <v>191</v>
      </c>
      <c r="C217" s="109">
        <v>1</v>
      </c>
      <c r="D217" s="71" t="s">
        <v>71</v>
      </c>
      <c r="E217" s="339">
        <v>18029.18</v>
      </c>
      <c r="F217" s="91">
        <f t="shared" si="4"/>
        <v>18029.18</v>
      </c>
      <c r="G217" s="49"/>
      <c r="AY217" s="45"/>
      <c r="AZ217" s="25"/>
      <c r="BA217" s="663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  <c r="QR217" s="25"/>
      <c r="QS217" s="25"/>
      <c r="QT217" s="25"/>
      <c r="QU217" s="25"/>
      <c r="QV217" s="25"/>
      <c r="QW217" s="25"/>
      <c r="QX217" s="25"/>
      <c r="QY217" s="25"/>
      <c r="QZ217" s="25"/>
      <c r="RA217" s="25"/>
      <c r="RB217" s="25"/>
      <c r="RC217" s="25"/>
      <c r="RD217" s="25"/>
      <c r="RE217" s="25"/>
      <c r="RF217" s="25"/>
      <c r="RG217" s="25"/>
      <c r="RH217" s="25"/>
      <c r="RI217" s="25"/>
      <c r="RJ217" s="25"/>
      <c r="RK217" s="25"/>
      <c r="RL217" s="25"/>
      <c r="RM217" s="25"/>
      <c r="RN217" s="25"/>
      <c r="RO217" s="25"/>
      <c r="RP217" s="25"/>
      <c r="RQ217" s="25"/>
      <c r="RR217" s="25"/>
      <c r="RS217" s="25"/>
      <c r="RT217" s="25"/>
      <c r="RU217" s="25"/>
      <c r="RV217" s="25"/>
      <c r="RW217" s="25"/>
      <c r="RX217" s="25"/>
      <c r="RY217" s="25"/>
      <c r="RZ217" s="25"/>
      <c r="SA217" s="25"/>
      <c r="SB217" s="25"/>
      <c r="SC217" s="25"/>
      <c r="SD217" s="25"/>
      <c r="SE217" s="25"/>
      <c r="SF217" s="25"/>
      <c r="SG217" s="25"/>
      <c r="SH217" s="25"/>
      <c r="SI217" s="25"/>
      <c r="SJ217" s="25"/>
      <c r="SK217" s="25"/>
      <c r="SL217" s="25"/>
      <c r="SM217" s="25"/>
      <c r="SN217" s="25"/>
      <c r="SO217" s="25"/>
      <c r="SP217" s="25"/>
      <c r="SQ217" s="25"/>
      <c r="SR217" s="25"/>
      <c r="SS217" s="25"/>
      <c r="ST217" s="25"/>
      <c r="SU217" s="25"/>
      <c r="SV217" s="25"/>
      <c r="SW217" s="25"/>
      <c r="SX217" s="25"/>
      <c r="SY217" s="25"/>
      <c r="SZ217" s="25"/>
      <c r="TA217" s="25"/>
      <c r="TB217" s="25"/>
      <c r="TC217" s="25"/>
      <c r="TD217" s="25"/>
      <c r="TE217" s="25"/>
      <c r="TF217" s="25"/>
      <c r="TG217" s="25"/>
      <c r="TH217" s="25"/>
      <c r="TI217" s="25"/>
      <c r="TJ217" s="25"/>
      <c r="TK217" s="25"/>
      <c r="TL217" s="25"/>
      <c r="TM217" s="25"/>
      <c r="TN217" s="25"/>
      <c r="TO217" s="25"/>
      <c r="TP217" s="25"/>
      <c r="TQ217" s="25"/>
      <c r="TR217" s="25"/>
      <c r="TS217" s="25"/>
      <c r="TT217" s="25"/>
      <c r="TU217" s="25"/>
      <c r="TV217" s="25"/>
      <c r="TW217" s="25"/>
      <c r="TX217" s="25"/>
      <c r="TY217" s="25"/>
      <c r="TZ217" s="25"/>
      <c r="UA217" s="25"/>
      <c r="UB217" s="25"/>
      <c r="UC217" s="25"/>
      <c r="UD217" s="25"/>
      <c r="UE217" s="25"/>
      <c r="UF217" s="25"/>
      <c r="UG217" s="25"/>
      <c r="UH217" s="25"/>
      <c r="UI217" s="25"/>
      <c r="UJ217" s="25"/>
      <c r="UK217" s="25"/>
      <c r="UL217" s="25"/>
      <c r="UM217" s="25"/>
      <c r="UN217" s="25"/>
      <c r="UO217" s="25"/>
      <c r="UP217" s="25"/>
      <c r="UQ217" s="25"/>
      <c r="UR217" s="25"/>
      <c r="US217" s="25"/>
      <c r="UT217" s="25"/>
      <c r="UU217" s="25"/>
      <c r="UV217" s="25"/>
      <c r="UW217" s="25"/>
      <c r="UX217" s="25"/>
      <c r="UY217" s="25"/>
      <c r="UZ217" s="25"/>
      <c r="VA217" s="25"/>
      <c r="VB217" s="25"/>
      <c r="VC217" s="25"/>
      <c r="VD217" s="25"/>
      <c r="VE217" s="25"/>
      <c r="VF217" s="25"/>
      <c r="VG217" s="25"/>
      <c r="VH217" s="25"/>
      <c r="VI217" s="25"/>
      <c r="VJ217" s="25"/>
      <c r="VK217" s="25"/>
      <c r="VL217" s="25"/>
      <c r="VM217" s="25"/>
      <c r="VN217" s="25"/>
      <c r="VO217" s="25"/>
      <c r="VP217" s="25"/>
      <c r="VQ217" s="25"/>
      <c r="VR217" s="25"/>
      <c r="VS217" s="25"/>
      <c r="VT217" s="25"/>
      <c r="VU217" s="25"/>
      <c r="VV217" s="25"/>
      <c r="VW217" s="25"/>
      <c r="VX217" s="25"/>
      <c r="VY217" s="25"/>
      <c r="VZ217" s="25"/>
      <c r="WA217" s="25"/>
      <c r="WB217" s="25"/>
      <c r="WC217" s="25"/>
      <c r="WD217" s="25"/>
      <c r="WE217" s="25"/>
      <c r="WF217" s="25"/>
      <c r="WG217" s="25"/>
      <c r="WH217" s="25"/>
      <c r="WI217" s="25"/>
      <c r="WJ217" s="25"/>
      <c r="WK217" s="25"/>
      <c r="WL217" s="25"/>
      <c r="WM217" s="25"/>
      <c r="WN217" s="25"/>
      <c r="WO217" s="25"/>
      <c r="WP217" s="25"/>
      <c r="WQ217" s="25"/>
      <c r="WR217" s="25"/>
      <c r="WS217" s="25"/>
      <c r="WT217" s="25"/>
      <c r="WU217" s="25"/>
      <c r="WV217" s="25"/>
      <c r="WW217" s="25"/>
      <c r="WX217" s="25"/>
      <c r="WY217" s="25"/>
      <c r="WZ217" s="25"/>
      <c r="XA217" s="25"/>
      <c r="XB217" s="25"/>
      <c r="XC217" s="25"/>
      <c r="XD217" s="25"/>
      <c r="XE217" s="25"/>
      <c r="XF217" s="25"/>
      <c r="XG217" s="25"/>
      <c r="XH217" s="25"/>
      <c r="XI217" s="25"/>
      <c r="XJ217" s="25"/>
      <c r="XK217" s="25"/>
      <c r="XL217" s="25"/>
      <c r="XM217" s="25"/>
      <c r="XN217" s="25"/>
      <c r="XO217" s="25"/>
      <c r="XP217" s="25"/>
      <c r="XQ217" s="25"/>
      <c r="XR217" s="25"/>
      <c r="XS217" s="25"/>
      <c r="XT217" s="25"/>
      <c r="XU217" s="25"/>
      <c r="XV217" s="25"/>
      <c r="XW217" s="25"/>
      <c r="XX217" s="25"/>
      <c r="XY217" s="25"/>
      <c r="XZ217" s="25"/>
      <c r="YA217" s="25"/>
      <c r="YB217" s="25"/>
      <c r="YC217" s="25"/>
      <c r="YD217" s="25"/>
      <c r="YE217" s="25"/>
      <c r="YF217" s="25"/>
      <c r="YG217" s="25"/>
      <c r="YH217" s="25"/>
      <c r="YI217" s="25"/>
      <c r="YJ217" s="25"/>
      <c r="YK217" s="25"/>
      <c r="YL217" s="25"/>
      <c r="YM217" s="25"/>
      <c r="YN217" s="25"/>
      <c r="YO217" s="25"/>
      <c r="YP217" s="25"/>
      <c r="YQ217" s="25"/>
      <c r="YR217" s="25"/>
      <c r="YS217" s="25"/>
      <c r="YT217" s="25"/>
      <c r="YU217" s="25"/>
      <c r="YV217" s="25"/>
      <c r="YW217" s="25"/>
      <c r="YX217" s="25"/>
      <c r="YY217" s="25"/>
      <c r="YZ217" s="25"/>
      <c r="ZA217" s="25"/>
      <c r="ZB217" s="25"/>
      <c r="ZC217" s="25"/>
      <c r="ZD217" s="25"/>
      <c r="ZE217" s="25"/>
      <c r="ZF217" s="25"/>
      <c r="ZG217" s="25"/>
      <c r="ZH217" s="25"/>
      <c r="ZI217" s="25"/>
      <c r="ZJ217" s="25"/>
      <c r="ZK217" s="25"/>
      <c r="ZL217" s="25"/>
      <c r="ZM217" s="25"/>
      <c r="ZN217" s="25"/>
      <c r="ZO217" s="25"/>
      <c r="ZP217" s="25"/>
      <c r="ZQ217" s="25"/>
      <c r="ZR217" s="25"/>
      <c r="ZS217" s="25"/>
      <c r="ZT217" s="25"/>
      <c r="ZU217" s="25"/>
      <c r="ZV217" s="25"/>
      <c r="ZW217" s="25"/>
      <c r="ZX217" s="25"/>
      <c r="ZY217" s="25"/>
      <c r="ZZ217" s="25"/>
      <c r="AAA217" s="25"/>
      <c r="AAB217" s="25"/>
      <c r="AAC217" s="25"/>
      <c r="AAD217" s="25"/>
      <c r="AAE217" s="25"/>
      <c r="AAF217" s="25"/>
      <c r="AAG217" s="25"/>
      <c r="AAH217" s="25"/>
      <c r="AAI217" s="25"/>
      <c r="AAJ217" s="25"/>
      <c r="AAK217" s="25"/>
      <c r="AAL217" s="25"/>
      <c r="AAM217" s="25"/>
      <c r="AAN217" s="25"/>
      <c r="AAO217" s="25"/>
      <c r="AAP217" s="25"/>
      <c r="AAQ217" s="25"/>
      <c r="AAR217" s="25"/>
      <c r="AAS217" s="25"/>
      <c r="AAT217" s="25"/>
      <c r="AAU217" s="25"/>
      <c r="AAV217" s="25"/>
      <c r="AAW217" s="25"/>
      <c r="AAX217" s="25"/>
      <c r="AAY217" s="25"/>
      <c r="AAZ217" s="25"/>
      <c r="ABA217" s="25"/>
      <c r="ABB217" s="25"/>
      <c r="ABC217" s="25"/>
      <c r="ABD217" s="25"/>
      <c r="ABE217" s="25"/>
      <c r="ABF217" s="25"/>
      <c r="ABG217" s="25"/>
      <c r="ABH217" s="25"/>
      <c r="ABI217" s="25"/>
      <c r="ABJ217" s="25"/>
      <c r="ABK217" s="25"/>
      <c r="ABL217" s="25"/>
      <c r="ABM217" s="25"/>
      <c r="ABN217" s="25"/>
      <c r="ABO217" s="25"/>
      <c r="ABP217" s="25"/>
      <c r="ABQ217" s="25"/>
      <c r="ABR217" s="25"/>
      <c r="ABS217" s="25"/>
      <c r="ABT217" s="25"/>
      <c r="ABU217" s="25"/>
      <c r="ABV217" s="25"/>
      <c r="ABW217" s="25"/>
      <c r="ABX217" s="25"/>
      <c r="ABY217" s="25"/>
      <c r="ABZ217" s="25"/>
      <c r="ACA217" s="25"/>
      <c r="ACB217" s="25"/>
      <c r="ACC217" s="25"/>
      <c r="ACD217" s="25"/>
      <c r="ACE217" s="25"/>
      <c r="ACF217" s="25"/>
      <c r="ACG217" s="25"/>
      <c r="ACH217" s="25"/>
      <c r="ACI217" s="25"/>
      <c r="ACJ217" s="25"/>
      <c r="ACK217" s="25"/>
      <c r="ACL217" s="25"/>
      <c r="ACM217" s="25"/>
      <c r="ACN217" s="25"/>
      <c r="ACO217" s="25"/>
      <c r="ACP217" s="25"/>
      <c r="ACQ217" s="25"/>
      <c r="ACR217" s="25"/>
      <c r="ACS217" s="25"/>
      <c r="ACT217" s="25"/>
      <c r="ACU217" s="25"/>
      <c r="ACV217" s="25"/>
      <c r="ACW217" s="25"/>
      <c r="ACX217" s="25"/>
      <c r="ACY217" s="25"/>
      <c r="ACZ217" s="25"/>
      <c r="ADA217" s="25"/>
      <c r="ADB217" s="25"/>
      <c r="ADC217" s="25"/>
      <c r="ADD217" s="25"/>
      <c r="ADE217" s="25"/>
      <c r="ADF217" s="25"/>
      <c r="ADG217" s="25"/>
      <c r="ADH217" s="25"/>
      <c r="ADI217" s="25"/>
      <c r="ADJ217" s="25"/>
      <c r="ADK217" s="25"/>
      <c r="ADL217" s="25"/>
      <c r="ADM217" s="25"/>
      <c r="ADN217" s="25"/>
      <c r="ADO217" s="25"/>
      <c r="ADP217" s="25"/>
      <c r="ADQ217" s="25"/>
      <c r="ADR217" s="25"/>
      <c r="ADS217" s="25"/>
      <c r="ADT217" s="25"/>
      <c r="ADU217" s="25"/>
      <c r="ADV217" s="25"/>
      <c r="ADW217" s="25"/>
      <c r="ADX217" s="25"/>
      <c r="ADY217" s="25"/>
      <c r="ADZ217" s="25"/>
      <c r="AEA217" s="25"/>
      <c r="AEB217" s="25"/>
      <c r="AEC217" s="25"/>
      <c r="AED217" s="25"/>
      <c r="AEE217" s="25"/>
      <c r="AEF217" s="25"/>
      <c r="AEG217" s="49"/>
    </row>
    <row r="218" spans="1:813" s="15" customFormat="1" ht="12.75" customHeight="1" x14ac:dyDescent="0.2">
      <c r="A218" s="75">
        <v>6.2</v>
      </c>
      <c r="B218" s="99" t="s">
        <v>192</v>
      </c>
      <c r="C218" s="109">
        <v>1</v>
      </c>
      <c r="D218" s="71" t="s">
        <v>71</v>
      </c>
      <c r="E218" s="339">
        <v>12251.3</v>
      </c>
      <c r="F218" s="91">
        <f t="shared" si="4"/>
        <v>12251.3</v>
      </c>
      <c r="G218" s="49"/>
      <c r="AY218" s="45"/>
      <c r="AZ218" s="25"/>
      <c r="BA218" s="663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  <c r="QR218" s="25"/>
      <c r="QS218" s="25"/>
      <c r="QT218" s="25"/>
      <c r="QU218" s="25"/>
      <c r="QV218" s="25"/>
      <c r="QW218" s="25"/>
      <c r="QX218" s="25"/>
      <c r="QY218" s="25"/>
      <c r="QZ218" s="25"/>
      <c r="RA218" s="25"/>
      <c r="RB218" s="25"/>
      <c r="RC218" s="25"/>
      <c r="RD218" s="25"/>
      <c r="RE218" s="25"/>
      <c r="RF218" s="25"/>
      <c r="RG218" s="25"/>
      <c r="RH218" s="25"/>
      <c r="RI218" s="25"/>
      <c r="RJ218" s="25"/>
      <c r="RK218" s="25"/>
      <c r="RL218" s="25"/>
      <c r="RM218" s="25"/>
      <c r="RN218" s="25"/>
      <c r="RO218" s="25"/>
      <c r="RP218" s="25"/>
      <c r="RQ218" s="25"/>
      <c r="RR218" s="25"/>
      <c r="RS218" s="25"/>
      <c r="RT218" s="25"/>
      <c r="RU218" s="25"/>
      <c r="RV218" s="25"/>
      <c r="RW218" s="25"/>
      <c r="RX218" s="25"/>
      <c r="RY218" s="25"/>
      <c r="RZ218" s="25"/>
      <c r="SA218" s="25"/>
      <c r="SB218" s="25"/>
      <c r="SC218" s="25"/>
      <c r="SD218" s="25"/>
      <c r="SE218" s="25"/>
      <c r="SF218" s="25"/>
      <c r="SG218" s="25"/>
      <c r="SH218" s="25"/>
      <c r="SI218" s="25"/>
      <c r="SJ218" s="25"/>
      <c r="SK218" s="25"/>
      <c r="SL218" s="25"/>
      <c r="SM218" s="25"/>
      <c r="SN218" s="25"/>
      <c r="SO218" s="25"/>
      <c r="SP218" s="25"/>
      <c r="SQ218" s="25"/>
      <c r="SR218" s="25"/>
      <c r="SS218" s="25"/>
      <c r="ST218" s="25"/>
      <c r="SU218" s="25"/>
      <c r="SV218" s="25"/>
      <c r="SW218" s="25"/>
      <c r="SX218" s="25"/>
      <c r="SY218" s="25"/>
      <c r="SZ218" s="25"/>
      <c r="TA218" s="25"/>
      <c r="TB218" s="25"/>
      <c r="TC218" s="25"/>
      <c r="TD218" s="25"/>
      <c r="TE218" s="25"/>
      <c r="TF218" s="25"/>
      <c r="TG218" s="25"/>
      <c r="TH218" s="25"/>
      <c r="TI218" s="25"/>
      <c r="TJ218" s="25"/>
      <c r="TK218" s="25"/>
      <c r="TL218" s="25"/>
      <c r="TM218" s="25"/>
      <c r="TN218" s="25"/>
      <c r="TO218" s="25"/>
      <c r="TP218" s="25"/>
      <c r="TQ218" s="25"/>
      <c r="TR218" s="25"/>
      <c r="TS218" s="25"/>
      <c r="TT218" s="25"/>
      <c r="TU218" s="25"/>
      <c r="TV218" s="25"/>
      <c r="TW218" s="25"/>
      <c r="TX218" s="25"/>
      <c r="TY218" s="25"/>
      <c r="TZ218" s="25"/>
      <c r="UA218" s="25"/>
      <c r="UB218" s="25"/>
      <c r="UC218" s="25"/>
      <c r="UD218" s="25"/>
      <c r="UE218" s="25"/>
      <c r="UF218" s="25"/>
      <c r="UG218" s="25"/>
      <c r="UH218" s="25"/>
      <c r="UI218" s="25"/>
      <c r="UJ218" s="25"/>
      <c r="UK218" s="25"/>
      <c r="UL218" s="25"/>
      <c r="UM218" s="25"/>
      <c r="UN218" s="25"/>
      <c r="UO218" s="25"/>
      <c r="UP218" s="25"/>
      <c r="UQ218" s="25"/>
      <c r="UR218" s="25"/>
      <c r="US218" s="25"/>
      <c r="UT218" s="25"/>
      <c r="UU218" s="25"/>
      <c r="UV218" s="25"/>
      <c r="UW218" s="25"/>
      <c r="UX218" s="25"/>
      <c r="UY218" s="25"/>
      <c r="UZ218" s="25"/>
      <c r="VA218" s="25"/>
      <c r="VB218" s="25"/>
      <c r="VC218" s="25"/>
      <c r="VD218" s="25"/>
      <c r="VE218" s="25"/>
      <c r="VF218" s="25"/>
      <c r="VG218" s="25"/>
      <c r="VH218" s="25"/>
      <c r="VI218" s="25"/>
      <c r="VJ218" s="25"/>
      <c r="VK218" s="25"/>
      <c r="VL218" s="25"/>
      <c r="VM218" s="25"/>
      <c r="VN218" s="25"/>
      <c r="VO218" s="25"/>
      <c r="VP218" s="25"/>
      <c r="VQ218" s="25"/>
      <c r="VR218" s="25"/>
      <c r="VS218" s="25"/>
      <c r="VT218" s="25"/>
      <c r="VU218" s="25"/>
      <c r="VV218" s="25"/>
      <c r="VW218" s="25"/>
      <c r="VX218" s="25"/>
      <c r="VY218" s="25"/>
      <c r="VZ218" s="25"/>
      <c r="WA218" s="25"/>
      <c r="WB218" s="25"/>
      <c r="WC218" s="25"/>
      <c r="WD218" s="25"/>
      <c r="WE218" s="25"/>
      <c r="WF218" s="25"/>
      <c r="WG218" s="25"/>
      <c r="WH218" s="25"/>
      <c r="WI218" s="25"/>
      <c r="WJ218" s="25"/>
      <c r="WK218" s="25"/>
      <c r="WL218" s="25"/>
      <c r="WM218" s="25"/>
      <c r="WN218" s="25"/>
      <c r="WO218" s="25"/>
      <c r="WP218" s="25"/>
      <c r="WQ218" s="25"/>
      <c r="WR218" s="25"/>
      <c r="WS218" s="25"/>
      <c r="WT218" s="25"/>
      <c r="WU218" s="25"/>
      <c r="WV218" s="25"/>
      <c r="WW218" s="25"/>
      <c r="WX218" s="25"/>
      <c r="WY218" s="25"/>
      <c r="WZ218" s="25"/>
      <c r="XA218" s="25"/>
      <c r="XB218" s="25"/>
      <c r="XC218" s="25"/>
      <c r="XD218" s="25"/>
      <c r="XE218" s="25"/>
      <c r="XF218" s="25"/>
      <c r="XG218" s="25"/>
      <c r="XH218" s="25"/>
      <c r="XI218" s="25"/>
      <c r="XJ218" s="25"/>
      <c r="XK218" s="25"/>
      <c r="XL218" s="25"/>
      <c r="XM218" s="25"/>
      <c r="XN218" s="25"/>
      <c r="XO218" s="25"/>
      <c r="XP218" s="25"/>
      <c r="XQ218" s="25"/>
      <c r="XR218" s="25"/>
      <c r="XS218" s="25"/>
      <c r="XT218" s="25"/>
      <c r="XU218" s="25"/>
      <c r="XV218" s="25"/>
      <c r="XW218" s="25"/>
      <c r="XX218" s="25"/>
      <c r="XY218" s="25"/>
      <c r="XZ218" s="25"/>
      <c r="YA218" s="25"/>
      <c r="YB218" s="25"/>
      <c r="YC218" s="25"/>
      <c r="YD218" s="25"/>
      <c r="YE218" s="25"/>
      <c r="YF218" s="25"/>
      <c r="YG218" s="25"/>
      <c r="YH218" s="25"/>
      <c r="YI218" s="25"/>
      <c r="YJ218" s="25"/>
      <c r="YK218" s="25"/>
      <c r="YL218" s="25"/>
      <c r="YM218" s="25"/>
      <c r="YN218" s="25"/>
      <c r="YO218" s="25"/>
      <c r="YP218" s="25"/>
      <c r="YQ218" s="25"/>
      <c r="YR218" s="25"/>
      <c r="YS218" s="25"/>
      <c r="YT218" s="25"/>
      <c r="YU218" s="25"/>
      <c r="YV218" s="25"/>
      <c r="YW218" s="25"/>
      <c r="YX218" s="25"/>
      <c r="YY218" s="25"/>
      <c r="YZ218" s="25"/>
      <c r="ZA218" s="25"/>
      <c r="ZB218" s="25"/>
      <c r="ZC218" s="25"/>
      <c r="ZD218" s="25"/>
      <c r="ZE218" s="25"/>
      <c r="ZF218" s="25"/>
      <c r="ZG218" s="25"/>
      <c r="ZH218" s="25"/>
      <c r="ZI218" s="25"/>
      <c r="ZJ218" s="25"/>
      <c r="ZK218" s="25"/>
      <c r="ZL218" s="25"/>
      <c r="ZM218" s="25"/>
      <c r="ZN218" s="25"/>
      <c r="ZO218" s="25"/>
      <c r="ZP218" s="25"/>
      <c r="ZQ218" s="25"/>
      <c r="ZR218" s="25"/>
      <c r="ZS218" s="25"/>
      <c r="ZT218" s="25"/>
      <c r="ZU218" s="25"/>
      <c r="ZV218" s="25"/>
      <c r="ZW218" s="25"/>
      <c r="ZX218" s="25"/>
      <c r="ZY218" s="25"/>
      <c r="ZZ218" s="25"/>
      <c r="AAA218" s="25"/>
      <c r="AAB218" s="25"/>
      <c r="AAC218" s="25"/>
      <c r="AAD218" s="25"/>
      <c r="AAE218" s="25"/>
      <c r="AAF218" s="25"/>
      <c r="AAG218" s="25"/>
      <c r="AAH218" s="25"/>
      <c r="AAI218" s="25"/>
      <c r="AAJ218" s="25"/>
      <c r="AAK218" s="25"/>
      <c r="AAL218" s="25"/>
      <c r="AAM218" s="25"/>
      <c r="AAN218" s="25"/>
      <c r="AAO218" s="25"/>
      <c r="AAP218" s="25"/>
      <c r="AAQ218" s="25"/>
      <c r="AAR218" s="25"/>
      <c r="AAS218" s="25"/>
      <c r="AAT218" s="25"/>
      <c r="AAU218" s="25"/>
      <c r="AAV218" s="25"/>
      <c r="AAW218" s="25"/>
      <c r="AAX218" s="25"/>
      <c r="AAY218" s="25"/>
      <c r="AAZ218" s="25"/>
      <c r="ABA218" s="25"/>
      <c r="ABB218" s="25"/>
      <c r="ABC218" s="25"/>
      <c r="ABD218" s="25"/>
      <c r="ABE218" s="25"/>
      <c r="ABF218" s="25"/>
      <c r="ABG218" s="25"/>
      <c r="ABH218" s="25"/>
      <c r="ABI218" s="25"/>
      <c r="ABJ218" s="25"/>
      <c r="ABK218" s="25"/>
      <c r="ABL218" s="25"/>
      <c r="ABM218" s="25"/>
      <c r="ABN218" s="25"/>
      <c r="ABO218" s="25"/>
      <c r="ABP218" s="25"/>
      <c r="ABQ218" s="25"/>
      <c r="ABR218" s="25"/>
      <c r="ABS218" s="25"/>
      <c r="ABT218" s="25"/>
      <c r="ABU218" s="25"/>
      <c r="ABV218" s="25"/>
      <c r="ABW218" s="25"/>
      <c r="ABX218" s="25"/>
      <c r="ABY218" s="25"/>
      <c r="ABZ218" s="25"/>
      <c r="ACA218" s="25"/>
      <c r="ACB218" s="25"/>
      <c r="ACC218" s="25"/>
      <c r="ACD218" s="25"/>
      <c r="ACE218" s="25"/>
      <c r="ACF218" s="25"/>
      <c r="ACG218" s="25"/>
      <c r="ACH218" s="25"/>
      <c r="ACI218" s="25"/>
      <c r="ACJ218" s="25"/>
      <c r="ACK218" s="25"/>
      <c r="ACL218" s="25"/>
      <c r="ACM218" s="25"/>
      <c r="ACN218" s="25"/>
      <c r="ACO218" s="25"/>
      <c r="ACP218" s="25"/>
      <c r="ACQ218" s="25"/>
      <c r="ACR218" s="25"/>
      <c r="ACS218" s="25"/>
      <c r="ACT218" s="25"/>
      <c r="ACU218" s="25"/>
      <c r="ACV218" s="25"/>
      <c r="ACW218" s="25"/>
      <c r="ACX218" s="25"/>
      <c r="ACY218" s="25"/>
      <c r="ACZ218" s="25"/>
      <c r="ADA218" s="25"/>
      <c r="ADB218" s="25"/>
      <c r="ADC218" s="25"/>
      <c r="ADD218" s="25"/>
      <c r="ADE218" s="25"/>
      <c r="ADF218" s="25"/>
      <c r="ADG218" s="25"/>
      <c r="ADH218" s="25"/>
      <c r="ADI218" s="25"/>
      <c r="ADJ218" s="25"/>
      <c r="ADK218" s="25"/>
      <c r="ADL218" s="25"/>
      <c r="ADM218" s="25"/>
      <c r="ADN218" s="25"/>
      <c r="ADO218" s="25"/>
      <c r="ADP218" s="25"/>
      <c r="ADQ218" s="25"/>
      <c r="ADR218" s="25"/>
      <c r="ADS218" s="25"/>
      <c r="ADT218" s="25"/>
      <c r="ADU218" s="25"/>
      <c r="ADV218" s="25"/>
      <c r="ADW218" s="25"/>
      <c r="ADX218" s="25"/>
      <c r="ADY218" s="25"/>
      <c r="ADZ218" s="25"/>
      <c r="AEA218" s="25"/>
      <c r="AEB218" s="25"/>
      <c r="AEC218" s="25"/>
      <c r="AED218" s="25"/>
      <c r="AEE218" s="25"/>
      <c r="AEF218" s="25"/>
      <c r="AEG218" s="49"/>
    </row>
    <row r="219" spans="1:813" s="15" customFormat="1" ht="7.5" customHeight="1" x14ac:dyDescent="0.2">
      <c r="A219" s="75"/>
      <c r="B219" s="99"/>
      <c r="C219" s="109"/>
      <c r="D219" s="71"/>
      <c r="E219" s="109"/>
      <c r="F219" s="91"/>
      <c r="G219" s="49"/>
      <c r="AY219" s="45"/>
      <c r="AZ219" s="25"/>
      <c r="BA219" s="663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  <c r="QR219" s="25"/>
      <c r="QS219" s="25"/>
      <c r="QT219" s="25"/>
      <c r="QU219" s="25"/>
      <c r="QV219" s="25"/>
      <c r="QW219" s="25"/>
      <c r="QX219" s="25"/>
      <c r="QY219" s="25"/>
      <c r="QZ219" s="25"/>
      <c r="RA219" s="25"/>
      <c r="RB219" s="25"/>
      <c r="RC219" s="25"/>
      <c r="RD219" s="25"/>
      <c r="RE219" s="25"/>
      <c r="RF219" s="25"/>
      <c r="RG219" s="25"/>
      <c r="RH219" s="25"/>
      <c r="RI219" s="25"/>
      <c r="RJ219" s="25"/>
      <c r="RK219" s="25"/>
      <c r="RL219" s="25"/>
      <c r="RM219" s="25"/>
      <c r="RN219" s="25"/>
      <c r="RO219" s="25"/>
      <c r="RP219" s="25"/>
      <c r="RQ219" s="25"/>
      <c r="RR219" s="25"/>
      <c r="RS219" s="25"/>
      <c r="RT219" s="25"/>
      <c r="RU219" s="25"/>
      <c r="RV219" s="25"/>
      <c r="RW219" s="25"/>
      <c r="RX219" s="25"/>
      <c r="RY219" s="25"/>
      <c r="RZ219" s="25"/>
      <c r="SA219" s="25"/>
      <c r="SB219" s="25"/>
      <c r="SC219" s="25"/>
      <c r="SD219" s="25"/>
      <c r="SE219" s="25"/>
      <c r="SF219" s="25"/>
      <c r="SG219" s="25"/>
      <c r="SH219" s="25"/>
      <c r="SI219" s="25"/>
      <c r="SJ219" s="25"/>
      <c r="SK219" s="25"/>
      <c r="SL219" s="25"/>
      <c r="SM219" s="25"/>
      <c r="SN219" s="25"/>
      <c r="SO219" s="25"/>
      <c r="SP219" s="25"/>
      <c r="SQ219" s="25"/>
      <c r="SR219" s="25"/>
      <c r="SS219" s="25"/>
      <c r="ST219" s="25"/>
      <c r="SU219" s="25"/>
      <c r="SV219" s="25"/>
      <c r="SW219" s="25"/>
      <c r="SX219" s="25"/>
      <c r="SY219" s="25"/>
      <c r="SZ219" s="25"/>
      <c r="TA219" s="25"/>
      <c r="TB219" s="25"/>
      <c r="TC219" s="25"/>
      <c r="TD219" s="25"/>
      <c r="TE219" s="25"/>
      <c r="TF219" s="25"/>
      <c r="TG219" s="25"/>
      <c r="TH219" s="25"/>
      <c r="TI219" s="25"/>
      <c r="TJ219" s="25"/>
      <c r="TK219" s="25"/>
      <c r="TL219" s="25"/>
      <c r="TM219" s="25"/>
      <c r="TN219" s="25"/>
      <c r="TO219" s="25"/>
      <c r="TP219" s="25"/>
      <c r="TQ219" s="25"/>
      <c r="TR219" s="25"/>
      <c r="TS219" s="25"/>
      <c r="TT219" s="25"/>
      <c r="TU219" s="25"/>
      <c r="TV219" s="25"/>
      <c r="TW219" s="25"/>
      <c r="TX219" s="25"/>
      <c r="TY219" s="25"/>
      <c r="TZ219" s="25"/>
      <c r="UA219" s="25"/>
      <c r="UB219" s="25"/>
      <c r="UC219" s="25"/>
      <c r="UD219" s="25"/>
      <c r="UE219" s="25"/>
      <c r="UF219" s="25"/>
      <c r="UG219" s="25"/>
      <c r="UH219" s="25"/>
      <c r="UI219" s="25"/>
      <c r="UJ219" s="25"/>
      <c r="UK219" s="25"/>
      <c r="UL219" s="25"/>
      <c r="UM219" s="25"/>
      <c r="UN219" s="25"/>
      <c r="UO219" s="25"/>
      <c r="UP219" s="25"/>
      <c r="UQ219" s="25"/>
      <c r="UR219" s="25"/>
      <c r="US219" s="25"/>
      <c r="UT219" s="25"/>
      <c r="UU219" s="25"/>
      <c r="UV219" s="25"/>
      <c r="UW219" s="25"/>
      <c r="UX219" s="25"/>
      <c r="UY219" s="25"/>
      <c r="UZ219" s="25"/>
      <c r="VA219" s="25"/>
      <c r="VB219" s="25"/>
      <c r="VC219" s="25"/>
      <c r="VD219" s="25"/>
      <c r="VE219" s="25"/>
      <c r="VF219" s="25"/>
      <c r="VG219" s="25"/>
      <c r="VH219" s="25"/>
      <c r="VI219" s="25"/>
      <c r="VJ219" s="25"/>
      <c r="VK219" s="25"/>
      <c r="VL219" s="25"/>
      <c r="VM219" s="25"/>
      <c r="VN219" s="25"/>
      <c r="VO219" s="25"/>
      <c r="VP219" s="25"/>
      <c r="VQ219" s="25"/>
      <c r="VR219" s="25"/>
      <c r="VS219" s="25"/>
      <c r="VT219" s="25"/>
      <c r="VU219" s="25"/>
      <c r="VV219" s="25"/>
      <c r="VW219" s="25"/>
      <c r="VX219" s="25"/>
      <c r="VY219" s="25"/>
      <c r="VZ219" s="25"/>
      <c r="WA219" s="25"/>
      <c r="WB219" s="25"/>
      <c r="WC219" s="25"/>
      <c r="WD219" s="25"/>
      <c r="WE219" s="25"/>
      <c r="WF219" s="25"/>
      <c r="WG219" s="25"/>
      <c r="WH219" s="25"/>
      <c r="WI219" s="25"/>
      <c r="WJ219" s="25"/>
      <c r="WK219" s="25"/>
      <c r="WL219" s="25"/>
      <c r="WM219" s="25"/>
      <c r="WN219" s="25"/>
      <c r="WO219" s="25"/>
      <c r="WP219" s="25"/>
      <c r="WQ219" s="25"/>
      <c r="WR219" s="25"/>
      <c r="WS219" s="25"/>
      <c r="WT219" s="25"/>
      <c r="WU219" s="25"/>
      <c r="WV219" s="25"/>
      <c r="WW219" s="25"/>
      <c r="WX219" s="25"/>
      <c r="WY219" s="25"/>
      <c r="WZ219" s="25"/>
      <c r="XA219" s="25"/>
      <c r="XB219" s="25"/>
      <c r="XC219" s="25"/>
      <c r="XD219" s="25"/>
      <c r="XE219" s="25"/>
      <c r="XF219" s="25"/>
      <c r="XG219" s="25"/>
      <c r="XH219" s="25"/>
      <c r="XI219" s="25"/>
      <c r="XJ219" s="25"/>
      <c r="XK219" s="25"/>
      <c r="XL219" s="25"/>
      <c r="XM219" s="25"/>
      <c r="XN219" s="25"/>
      <c r="XO219" s="25"/>
      <c r="XP219" s="25"/>
      <c r="XQ219" s="25"/>
      <c r="XR219" s="25"/>
      <c r="XS219" s="25"/>
      <c r="XT219" s="25"/>
      <c r="XU219" s="25"/>
      <c r="XV219" s="25"/>
      <c r="XW219" s="25"/>
      <c r="XX219" s="25"/>
      <c r="XY219" s="25"/>
      <c r="XZ219" s="25"/>
      <c r="YA219" s="25"/>
      <c r="YB219" s="25"/>
      <c r="YC219" s="25"/>
      <c r="YD219" s="25"/>
      <c r="YE219" s="25"/>
      <c r="YF219" s="25"/>
      <c r="YG219" s="25"/>
      <c r="YH219" s="25"/>
      <c r="YI219" s="25"/>
      <c r="YJ219" s="25"/>
      <c r="YK219" s="25"/>
      <c r="YL219" s="25"/>
      <c r="YM219" s="25"/>
      <c r="YN219" s="25"/>
      <c r="YO219" s="25"/>
      <c r="YP219" s="25"/>
      <c r="YQ219" s="25"/>
      <c r="YR219" s="25"/>
      <c r="YS219" s="25"/>
      <c r="YT219" s="25"/>
      <c r="YU219" s="25"/>
      <c r="YV219" s="25"/>
      <c r="YW219" s="25"/>
      <c r="YX219" s="25"/>
      <c r="YY219" s="25"/>
      <c r="YZ219" s="25"/>
      <c r="ZA219" s="25"/>
      <c r="ZB219" s="25"/>
      <c r="ZC219" s="25"/>
      <c r="ZD219" s="25"/>
      <c r="ZE219" s="25"/>
      <c r="ZF219" s="25"/>
      <c r="ZG219" s="25"/>
      <c r="ZH219" s="25"/>
      <c r="ZI219" s="25"/>
      <c r="ZJ219" s="25"/>
      <c r="ZK219" s="25"/>
      <c r="ZL219" s="25"/>
      <c r="ZM219" s="25"/>
      <c r="ZN219" s="25"/>
      <c r="ZO219" s="25"/>
      <c r="ZP219" s="25"/>
      <c r="ZQ219" s="25"/>
      <c r="ZR219" s="25"/>
      <c r="ZS219" s="25"/>
      <c r="ZT219" s="25"/>
      <c r="ZU219" s="25"/>
      <c r="ZV219" s="25"/>
      <c r="ZW219" s="25"/>
      <c r="ZX219" s="25"/>
      <c r="ZY219" s="25"/>
      <c r="ZZ219" s="25"/>
      <c r="AAA219" s="25"/>
      <c r="AAB219" s="25"/>
      <c r="AAC219" s="25"/>
      <c r="AAD219" s="25"/>
      <c r="AAE219" s="25"/>
      <c r="AAF219" s="25"/>
      <c r="AAG219" s="25"/>
      <c r="AAH219" s="25"/>
      <c r="AAI219" s="25"/>
      <c r="AAJ219" s="25"/>
      <c r="AAK219" s="25"/>
      <c r="AAL219" s="25"/>
      <c r="AAM219" s="25"/>
      <c r="AAN219" s="25"/>
      <c r="AAO219" s="25"/>
      <c r="AAP219" s="25"/>
      <c r="AAQ219" s="25"/>
      <c r="AAR219" s="25"/>
      <c r="AAS219" s="25"/>
      <c r="AAT219" s="25"/>
      <c r="AAU219" s="25"/>
      <c r="AAV219" s="25"/>
      <c r="AAW219" s="25"/>
      <c r="AAX219" s="25"/>
      <c r="AAY219" s="25"/>
      <c r="AAZ219" s="25"/>
      <c r="ABA219" s="25"/>
      <c r="ABB219" s="25"/>
      <c r="ABC219" s="25"/>
      <c r="ABD219" s="25"/>
      <c r="ABE219" s="25"/>
      <c r="ABF219" s="25"/>
      <c r="ABG219" s="25"/>
      <c r="ABH219" s="25"/>
      <c r="ABI219" s="25"/>
      <c r="ABJ219" s="25"/>
      <c r="ABK219" s="25"/>
      <c r="ABL219" s="25"/>
      <c r="ABM219" s="25"/>
      <c r="ABN219" s="25"/>
      <c r="ABO219" s="25"/>
      <c r="ABP219" s="25"/>
      <c r="ABQ219" s="25"/>
      <c r="ABR219" s="25"/>
      <c r="ABS219" s="25"/>
      <c r="ABT219" s="25"/>
      <c r="ABU219" s="25"/>
      <c r="ABV219" s="25"/>
      <c r="ABW219" s="25"/>
      <c r="ABX219" s="25"/>
      <c r="ABY219" s="25"/>
      <c r="ABZ219" s="25"/>
      <c r="ACA219" s="25"/>
      <c r="ACB219" s="25"/>
      <c r="ACC219" s="25"/>
      <c r="ACD219" s="25"/>
      <c r="ACE219" s="25"/>
      <c r="ACF219" s="25"/>
      <c r="ACG219" s="25"/>
      <c r="ACH219" s="25"/>
      <c r="ACI219" s="25"/>
      <c r="ACJ219" s="25"/>
      <c r="ACK219" s="25"/>
      <c r="ACL219" s="25"/>
      <c r="ACM219" s="25"/>
      <c r="ACN219" s="25"/>
      <c r="ACO219" s="25"/>
      <c r="ACP219" s="25"/>
      <c r="ACQ219" s="25"/>
      <c r="ACR219" s="25"/>
      <c r="ACS219" s="25"/>
      <c r="ACT219" s="25"/>
      <c r="ACU219" s="25"/>
      <c r="ACV219" s="25"/>
      <c r="ACW219" s="25"/>
      <c r="ACX219" s="25"/>
      <c r="ACY219" s="25"/>
      <c r="ACZ219" s="25"/>
      <c r="ADA219" s="25"/>
      <c r="ADB219" s="25"/>
      <c r="ADC219" s="25"/>
      <c r="ADD219" s="25"/>
      <c r="ADE219" s="25"/>
      <c r="ADF219" s="25"/>
      <c r="ADG219" s="25"/>
      <c r="ADH219" s="25"/>
      <c r="ADI219" s="25"/>
      <c r="ADJ219" s="25"/>
      <c r="ADK219" s="25"/>
      <c r="ADL219" s="25"/>
      <c r="ADM219" s="25"/>
      <c r="ADN219" s="25"/>
      <c r="ADO219" s="25"/>
      <c r="ADP219" s="25"/>
      <c r="ADQ219" s="25"/>
      <c r="ADR219" s="25"/>
      <c r="ADS219" s="25"/>
      <c r="ADT219" s="25"/>
      <c r="ADU219" s="25"/>
      <c r="ADV219" s="25"/>
      <c r="ADW219" s="25"/>
      <c r="ADX219" s="25"/>
      <c r="ADY219" s="25"/>
      <c r="ADZ219" s="25"/>
      <c r="AEA219" s="25"/>
      <c r="AEB219" s="25"/>
      <c r="AEC219" s="25"/>
      <c r="AED219" s="25"/>
      <c r="AEE219" s="25"/>
      <c r="AEF219" s="25"/>
      <c r="AEG219" s="49"/>
    </row>
    <row r="220" spans="1:813" s="15" customFormat="1" ht="12.75" customHeight="1" x14ac:dyDescent="0.2">
      <c r="A220" s="73">
        <v>7</v>
      </c>
      <c r="B220" s="289" t="s">
        <v>137</v>
      </c>
      <c r="C220" s="109"/>
      <c r="D220" s="71"/>
      <c r="E220" s="109"/>
      <c r="F220" s="91"/>
      <c r="G220" s="49"/>
      <c r="AY220" s="45"/>
      <c r="AZ220" s="25"/>
      <c r="BA220" s="663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  <c r="QR220" s="25"/>
      <c r="QS220" s="25"/>
      <c r="QT220" s="25"/>
      <c r="QU220" s="25"/>
      <c r="QV220" s="25"/>
      <c r="QW220" s="25"/>
      <c r="QX220" s="25"/>
      <c r="QY220" s="25"/>
      <c r="QZ220" s="25"/>
      <c r="RA220" s="25"/>
      <c r="RB220" s="25"/>
      <c r="RC220" s="25"/>
      <c r="RD220" s="25"/>
      <c r="RE220" s="25"/>
      <c r="RF220" s="25"/>
      <c r="RG220" s="25"/>
      <c r="RH220" s="25"/>
      <c r="RI220" s="25"/>
      <c r="RJ220" s="25"/>
      <c r="RK220" s="25"/>
      <c r="RL220" s="25"/>
      <c r="RM220" s="25"/>
      <c r="RN220" s="25"/>
      <c r="RO220" s="25"/>
      <c r="RP220" s="25"/>
      <c r="RQ220" s="25"/>
      <c r="RR220" s="25"/>
      <c r="RS220" s="25"/>
      <c r="RT220" s="25"/>
      <c r="RU220" s="25"/>
      <c r="RV220" s="25"/>
      <c r="RW220" s="25"/>
      <c r="RX220" s="25"/>
      <c r="RY220" s="25"/>
      <c r="RZ220" s="25"/>
      <c r="SA220" s="25"/>
      <c r="SB220" s="25"/>
      <c r="SC220" s="25"/>
      <c r="SD220" s="25"/>
      <c r="SE220" s="25"/>
      <c r="SF220" s="25"/>
      <c r="SG220" s="25"/>
      <c r="SH220" s="25"/>
      <c r="SI220" s="25"/>
      <c r="SJ220" s="25"/>
      <c r="SK220" s="25"/>
      <c r="SL220" s="25"/>
      <c r="SM220" s="25"/>
      <c r="SN220" s="25"/>
      <c r="SO220" s="25"/>
      <c r="SP220" s="25"/>
      <c r="SQ220" s="25"/>
      <c r="SR220" s="25"/>
      <c r="SS220" s="25"/>
      <c r="ST220" s="25"/>
      <c r="SU220" s="25"/>
      <c r="SV220" s="25"/>
      <c r="SW220" s="25"/>
      <c r="SX220" s="25"/>
      <c r="SY220" s="25"/>
      <c r="SZ220" s="25"/>
      <c r="TA220" s="25"/>
      <c r="TB220" s="25"/>
      <c r="TC220" s="25"/>
      <c r="TD220" s="25"/>
      <c r="TE220" s="25"/>
      <c r="TF220" s="25"/>
      <c r="TG220" s="25"/>
      <c r="TH220" s="25"/>
      <c r="TI220" s="25"/>
      <c r="TJ220" s="25"/>
      <c r="TK220" s="25"/>
      <c r="TL220" s="25"/>
      <c r="TM220" s="25"/>
      <c r="TN220" s="25"/>
      <c r="TO220" s="25"/>
      <c r="TP220" s="25"/>
      <c r="TQ220" s="25"/>
      <c r="TR220" s="25"/>
      <c r="TS220" s="25"/>
      <c r="TT220" s="25"/>
      <c r="TU220" s="25"/>
      <c r="TV220" s="25"/>
      <c r="TW220" s="25"/>
      <c r="TX220" s="25"/>
      <c r="TY220" s="25"/>
      <c r="TZ220" s="25"/>
      <c r="UA220" s="25"/>
      <c r="UB220" s="25"/>
      <c r="UC220" s="25"/>
      <c r="UD220" s="25"/>
      <c r="UE220" s="25"/>
      <c r="UF220" s="25"/>
      <c r="UG220" s="25"/>
      <c r="UH220" s="25"/>
      <c r="UI220" s="25"/>
      <c r="UJ220" s="25"/>
      <c r="UK220" s="25"/>
      <c r="UL220" s="25"/>
      <c r="UM220" s="25"/>
      <c r="UN220" s="25"/>
      <c r="UO220" s="25"/>
      <c r="UP220" s="25"/>
      <c r="UQ220" s="25"/>
      <c r="UR220" s="25"/>
      <c r="US220" s="25"/>
      <c r="UT220" s="25"/>
      <c r="UU220" s="25"/>
      <c r="UV220" s="25"/>
      <c r="UW220" s="25"/>
      <c r="UX220" s="25"/>
      <c r="UY220" s="25"/>
      <c r="UZ220" s="25"/>
      <c r="VA220" s="25"/>
      <c r="VB220" s="25"/>
      <c r="VC220" s="25"/>
      <c r="VD220" s="25"/>
      <c r="VE220" s="25"/>
      <c r="VF220" s="25"/>
      <c r="VG220" s="25"/>
      <c r="VH220" s="25"/>
      <c r="VI220" s="25"/>
      <c r="VJ220" s="25"/>
      <c r="VK220" s="25"/>
      <c r="VL220" s="25"/>
      <c r="VM220" s="25"/>
      <c r="VN220" s="25"/>
      <c r="VO220" s="25"/>
      <c r="VP220" s="25"/>
      <c r="VQ220" s="25"/>
      <c r="VR220" s="25"/>
      <c r="VS220" s="25"/>
      <c r="VT220" s="25"/>
      <c r="VU220" s="25"/>
      <c r="VV220" s="25"/>
      <c r="VW220" s="25"/>
      <c r="VX220" s="25"/>
      <c r="VY220" s="25"/>
      <c r="VZ220" s="25"/>
      <c r="WA220" s="25"/>
      <c r="WB220" s="25"/>
      <c r="WC220" s="25"/>
      <c r="WD220" s="25"/>
      <c r="WE220" s="25"/>
      <c r="WF220" s="25"/>
      <c r="WG220" s="25"/>
      <c r="WH220" s="25"/>
      <c r="WI220" s="25"/>
      <c r="WJ220" s="25"/>
      <c r="WK220" s="25"/>
      <c r="WL220" s="25"/>
      <c r="WM220" s="25"/>
      <c r="WN220" s="25"/>
      <c r="WO220" s="25"/>
      <c r="WP220" s="25"/>
      <c r="WQ220" s="25"/>
      <c r="WR220" s="25"/>
      <c r="WS220" s="25"/>
      <c r="WT220" s="25"/>
      <c r="WU220" s="25"/>
      <c r="WV220" s="25"/>
      <c r="WW220" s="25"/>
      <c r="WX220" s="25"/>
      <c r="WY220" s="25"/>
      <c r="WZ220" s="25"/>
      <c r="XA220" s="25"/>
      <c r="XB220" s="25"/>
      <c r="XC220" s="25"/>
      <c r="XD220" s="25"/>
      <c r="XE220" s="25"/>
      <c r="XF220" s="25"/>
      <c r="XG220" s="25"/>
      <c r="XH220" s="25"/>
      <c r="XI220" s="25"/>
      <c r="XJ220" s="25"/>
      <c r="XK220" s="25"/>
      <c r="XL220" s="25"/>
      <c r="XM220" s="25"/>
      <c r="XN220" s="25"/>
      <c r="XO220" s="25"/>
      <c r="XP220" s="25"/>
      <c r="XQ220" s="25"/>
      <c r="XR220" s="25"/>
      <c r="XS220" s="25"/>
      <c r="XT220" s="25"/>
      <c r="XU220" s="25"/>
      <c r="XV220" s="25"/>
      <c r="XW220" s="25"/>
      <c r="XX220" s="25"/>
      <c r="XY220" s="25"/>
      <c r="XZ220" s="25"/>
      <c r="YA220" s="25"/>
      <c r="YB220" s="25"/>
      <c r="YC220" s="25"/>
      <c r="YD220" s="25"/>
      <c r="YE220" s="25"/>
      <c r="YF220" s="25"/>
      <c r="YG220" s="25"/>
      <c r="YH220" s="25"/>
      <c r="YI220" s="25"/>
      <c r="YJ220" s="25"/>
      <c r="YK220" s="25"/>
      <c r="YL220" s="25"/>
      <c r="YM220" s="25"/>
      <c r="YN220" s="25"/>
      <c r="YO220" s="25"/>
      <c r="YP220" s="25"/>
      <c r="YQ220" s="25"/>
      <c r="YR220" s="25"/>
      <c r="YS220" s="25"/>
      <c r="YT220" s="25"/>
      <c r="YU220" s="25"/>
      <c r="YV220" s="25"/>
      <c r="YW220" s="25"/>
      <c r="YX220" s="25"/>
      <c r="YY220" s="25"/>
      <c r="YZ220" s="25"/>
      <c r="ZA220" s="25"/>
      <c r="ZB220" s="25"/>
      <c r="ZC220" s="25"/>
      <c r="ZD220" s="25"/>
      <c r="ZE220" s="25"/>
      <c r="ZF220" s="25"/>
      <c r="ZG220" s="25"/>
      <c r="ZH220" s="25"/>
      <c r="ZI220" s="25"/>
      <c r="ZJ220" s="25"/>
      <c r="ZK220" s="25"/>
      <c r="ZL220" s="25"/>
      <c r="ZM220" s="25"/>
      <c r="ZN220" s="25"/>
      <c r="ZO220" s="25"/>
      <c r="ZP220" s="25"/>
      <c r="ZQ220" s="25"/>
      <c r="ZR220" s="25"/>
      <c r="ZS220" s="25"/>
      <c r="ZT220" s="25"/>
      <c r="ZU220" s="25"/>
      <c r="ZV220" s="25"/>
      <c r="ZW220" s="25"/>
      <c r="ZX220" s="25"/>
      <c r="ZY220" s="25"/>
      <c r="ZZ220" s="25"/>
      <c r="AAA220" s="25"/>
      <c r="AAB220" s="25"/>
      <c r="AAC220" s="25"/>
      <c r="AAD220" s="25"/>
      <c r="AAE220" s="25"/>
      <c r="AAF220" s="25"/>
      <c r="AAG220" s="25"/>
      <c r="AAH220" s="25"/>
      <c r="AAI220" s="25"/>
      <c r="AAJ220" s="25"/>
      <c r="AAK220" s="25"/>
      <c r="AAL220" s="25"/>
      <c r="AAM220" s="25"/>
      <c r="AAN220" s="25"/>
      <c r="AAO220" s="25"/>
      <c r="AAP220" s="25"/>
      <c r="AAQ220" s="25"/>
      <c r="AAR220" s="25"/>
      <c r="AAS220" s="25"/>
      <c r="AAT220" s="25"/>
      <c r="AAU220" s="25"/>
      <c r="AAV220" s="25"/>
      <c r="AAW220" s="25"/>
      <c r="AAX220" s="25"/>
      <c r="AAY220" s="25"/>
      <c r="AAZ220" s="25"/>
      <c r="ABA220" s="25"/>
      <c r="ABB220" s="25"/>
      <c r="ABC220" s="25"/>
      <c r="ABD220" s="25"/>
      <c r="ABE220" s="25"/>
      <c r="ABF220" s="25"/>
      <c r="ABG220" s="25"/>
      <c r="ABH220" s="25"/>
      <c r="ABI220" s="25"/>
      <c r="ABJ220" s="25"/>
      <c r="ABK220" s="25"/>
      <c r="ABL220" s="25"/>
      <c r="ABM220" s="25"/>
      <c r="ABN220" s="25"/>
      <c r="ABO220" s="25"/>
      <c r="ABP220" s="25"/>
      <c r="ABQ220" s="25"/>
      <c r="ABR220" s="25"/>
      <c r="ABS220" s="25"/>
      <c r="ABT220" s="25"/>
      <c r="ABU220" s="25"/>
      <c r="ABV220" s="25"/>
      <c r="ABW220" s="25"/>
      <c r="ABX220" s="25"/>
      <c r="ABY220" s="25"/>
      <c r="ABZ220" s="25"/>
      <c r="ACA220" s="25"/>
      <c r="ACB220" s="25"/>
      <c r="ACC220" s="25"/>
      <c r="ACD220" s="25"/>
      <c r="ACE220" s="25"/>
      <c r="ACF220" s="25"/>
      <c r="ACG220" s="25"/>
      <c r="ACH220" s="25"/>
      <c r="ACI220" s="25"/>
      <c r="ACJ220" s="25"/>
      <c r="ACK220" s="25"/>
      <c r="ACL220" s="25"/>
      <c r="ACM220" s="25"/>
      <c r="ACN220" s="25"/>
      <c r="ACO220" s="25"/>
      <c r="ACP220" s="25"/>
      <c r="ACQ220" s="25"/>
      <c r="ACR220" s="25"/>
      <c r="ACS220" s="25"/>
      <c r="ACT220" s="25"/>
      <c r="ACU220" s="25"/>
      <c r="ACV220" s="25"/>
      <c r="ACW220" s="25"/>
      <c r="ACX220" s="25"/>
      <c r="ACY220" s="25"/>
      <c r="ACZ220" s="25"/>
      <c r="ADA220" s="25"/>
      <c r="ADB220" s="25"/>
      <c r="ADC220" s="25"/>
      <c r="ADD220" s="25"/>
      <c r="ADE220" s="25"/>
      <c r="ADF220" s="25"/>
      <c r="ADG220" s="25"/>
      <c r="ADH220" s="25"/>
      <c r="ADI220" s="25"/>
      <c r="ADJ220" s="25"/>
      <c r="ADK220" s="25"/>
      <c r="ADL220" s="25"/>
      <c r="ADM220" s="25"/>
      <c r="ADN220" s="25"/>
      <c r="ADO220" s="25"/>
      <c r="ADP220" s="25"/>
      <c r="ADQ220" s="25"/>
      <c r="ADR220" s="25"/>
      <c r="ADS220" s="25"/>
      <c r="ADT220" s="25"/>
      <c r="ADU220" s="25"/>
      <c r="ADV220" s="25"/>
      <c r="ADW220" s="25"/>
      <c r="ADX220" s="25"/>
      <c r="ADY220" s="25"/>
      <c r="ADZ220" s="25"/>
      <c r="AEA220" s="25"/>
      <c r="AEB220" s="25"/>
      <c r="AEC220" s="25"/>
      <c r="AED220" s="25"/>
      <c r="AEE220" s="25"/>
      <c r="AEF220" s="25"/>
      <c r="AEG220" s="49"/>
    </row>
    <row r="221" spans="1:813" s="15" customFormat="1" ht="25.5" x14ac:dyDescent="0.2">
      <c r="A221" s="316">
        <v>7.1</v>
      </c>
      <c r="B221" s="81" t="s">
        <v>491</v>
      </c>
      <c r="C221" s="333"/>
      <c r="D221" s="334"/>
      <c r="E221" s="335"/>
      <c r="F221" s="91"/>
      <c r="G221" s="49"/>
      <c r="AY221" s="45"/>
      <c r="AZ221" s="25"/>
      <c r="BA221" s="663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  <c r="QR221" s="25"/>
      <c r="QS221" s="25"/>
      <c r="QT221" s="25"/>
      <c r="QU221" s="25"/>
      <c r="QV221" s="25"/>
      <c r="QW221" s="25"/>
      <c r="QX221" s="25"/>
      <c r="QY221" s="25"/>
      <c r="QZ221" s="25"/>
      <c r="RA221" s="25"/>
      <c r="RB221" s="25"/>
      <c r="RC221" s="25"/>
      <c r="RD221" s="25"/>
      <c r="RE221" s="25"/>
      <c r="RF221" s="25"/>
      <c r="RG221" s="25"/>
      <c r="RH221" s="25"/>
      <c r="RI221" s="25"/>
      <c r="RJ221" s="25"/>
      <c r="RK221" s="25"/>
      <c r="RL221" s="25"/>
      <c r="RM221" s="25"/>
      <c r="RN221" s="25"/>
      <c r="RO221" s="25"/>
      <c r="RP221" s="25"/>
      <c r="RQ221" s="25"/>
      <c r="RR221" s="25"/>
      <c r="RS221" s="25"/>
      <c r="RT221" s="25"/>
      <c r="RU221" s="25"/>
      <c r="RV221" s="25"/>
      <c r="RW221" s="25"/>
      <c r="RX221" s="25"/>
      <c r="RY221" s="25"/>
      <c r="RZ221" s="25"/>
      <c r="SA221" s="25"/>
      <c r="SB221" s="25"/>
      <c r="SC221" s="25"/>
      <c r="SD221" s="25"/>
      <c r="SE221" s="25"/>
      <c r="SF221" s="25"/>
      <c r="SG221" s="25"/>
      <c r="SH221" s="25"/>
      <c r="SI221" s="25"/>
      <c r="SJ221" s="25"/>
      <c r="SK221" s="25"/>
      <c r="SL221" s="25"/>
      <c r="SM221" s="25"/>
      <c r="SN221" s="25"/>
      <c r="SO221" s="25"/>
      <c r="SP221" s="25"/>
      <c r="SQ221" s="25"/>
      <c r="SR221" s="25"/>
      <c r="SS221" s="25"/>
      <c r="ST221" s="25"/>
      <c r="SU221" s="25"/>
      <c r="SV221" s="25"/>
      <c r="SW221" s="25"/>
      <c r="SX221" s="25"/>
      <c r="SY221" s="25"/>
      <c r="SZ221" s="25"/>
      <c r="TA221" s="25"/>
      <c r="TB221" s="25"/>
      <c r="TC221" s="25"/>
      <c r="TD221" s="25"/>
      <c r="TE221" s="25"/>
      <c r="TF221" s="25"/>
      <c r="TG221" s="25"/>
      <c r="TH221" s="25"/>
      <c r="TI221" s="25"/>
      <c r="TJ221" s="25"/>
      <c r="TK221" s="25"/>
      <c r="TL221" s="25"/>
      <c r="TM221" s="25"/>
      <c r="TN221" s="25"/>
      <c r="TO221" s="25"/>
      <c r="TP221" s="25"/>
      <c r="TQ221" s="25"/>
      <c r="TR221" s="25"/>
      <c r="TS221" s="25"/>
      <c r="TT221" s="25"/>
      <c r="TU221" s="25"/>
      <c r="TV221" s="25"/>
      <c r="TW221" s="25"/>
      <c r="TX221" s="25"/>
      <c r="TY221" s="25"/>
      <c r="TZ221" s="25"/>
      <c r="UA221" s="25"/>
      <c r="UB221" s="25"/>
      <c r="UC221" s="25"/>
      <c r="UD221" s="25"/>
      <c r="UE221" s="25"/>
      <c r="UF221" s="25"/>
      <c r="UG221" s="25"/>
      <c r="UH221" s="25"/>
      <c r="UI221" s="25"/>
      <c r="UJ221" s="25"/>
      <c r="UK221" s="25"/>
      <c r="UL221" s="25"/>
      <c r="UM221" s="25"/>
      <c r="UN221" s="25"/>
      <c r="UO221" s="25"/>
      <c r="UP221" s="25"/>
      <c r="UQ221" s="25"/>
      <c r="UR221" s="25"/>
      <c r="US221" s="25"/>
      <c r="UT221" s="25"/>
      <c r="UU221" s="25"/>
      <c r="UV221" s="25"/>
      <c r="UW221" s="25"/>
      <c r="UX221" s="25"/>
      <c r="UY221" s="25"/>
      <c r="UZ221" s="25"/>
      <c r="VA221" s="25"/>
      <c r="VB221" s="25"/>
      <c r="VC221" s="25"/>
      <c r="VD221" s="25"/>
      <c r="VE221" s="25"/>
      <c r="VF221" s="25"/>
      <c r="VG221" s="25"/>
      <c r="VH221" s="25"/>
      <c r="VI221" s="25"/>
      <c r="VJ221" s="25"/>
      <c r="VK221" s="25"/>
      <c r="VL221" s="25"/>
      <c r="VM221" s="25"/>
      <c r="VN221" s="25"/>
      <c r="VO221" s="25"/>
      <c r="VP221" s="25"/>
      <c r="VQ221" s="25"/>
      <c r="VR221" s="25"/>
      <c r="VS221" s="25"/>
      <c r="VT221" s="25"/>
      <c r="VU221" s="25"/>
      <c r="VV221" s="25"/>
      <c r="VW221" s="25"/>
      <c r="VX221" s="25"/>
      <c r="VY221" s="25"/>
      <c r="VZ221" s="25"/>
      <c r="WA221" s="25"/>
      <c r="WB221" s="25"/>
      <c r="WC221" s="25"/>
      <c r="WD221" s="25"/>
      <c r="WE221" s="25"/>
      <c r="WF221" s="25"/>
      <c r="WG221" s="25"/>
      <c r="WH221" s="25"/>
      <c r="WI221" s="25"/>
      <c r="WJ221" s="25"/>
      <c r="WK221" s="25"/>
      <c r="WL221" s="25"/>
      <c r="WM221" s="25"/>
      <c r="WN221" s="25"/>
      <c r="WO221" s="25"/>
      <c r="WP221" s="25"/>
      <c r="WQ221" s="25"/>
      <c r="WR221" s="25"/>
      <c r="WS221" s="25"/>
      <c r="WT221" s="25"/>
      <c r="WU221" s="25"/>
      <c r="WV221" s="25"/>
      <c r="WW221" s="25"/>
      <c r="WX221" s="25"/>
      <c r="WY221" s="25"/>
      <c r="WZ221" s="25"/>
      <c r="XA221" s="25"/>
      <c r="XB221" s="25"/>
      <c r="XC221" s="25"/>
      <c r="XD221" s="25"/>
      <c r="XE221" s="25"/>
      <c r="XF221" s="25"/>
      <c r="XG221" s="25"/>
      <c r="XH221" s="25"/>
      <c r="XI221" s="25"/>
      <c r="XJ221" s="25"/>
      <c r="XK221" s="25"/>
      <c r="XL221" s="25"/>
      <c r="XM221" s="25"/>
      <c r="XN221" s="25"/>
      <c r="XO221" s="25"/>
      <c r="XP221" s="25"/>
      <c r="XQ221" s="25"/>
      <c r="XR221" s="25"/>
      <c r="XS221" s="25"/>
      <c r="XT221" s="25"/>
      <c r="XU221" s="25"/>
      <c r="XV221" s="25"/>
      <c r="XW221" s="25"/>
      <c r="XX221" s="25"/>
      <c r="XY221" s="25"/>
      <c r="XZ221" s="25"/>
      <c r="YA221" s="25"/>
      <c r="YB221" s="25"/>
      <c r="YC221" s="25"/>
      <c r="YD221" s="25"/>
      <c r="YE221" s="25"/>
      <c r="YF221" s="25"/>
      <c r="YG221" s="25"/>
      <c r="YH221" s="25"/>
      <c r="YI221" s="25"/>
      <c r="YJ221" s="25"/>
      <c r="YK221" s="25"/>
      <c r="YL221" s="25"/>
      <c r="YM221" s="25"/>
      <c r="YN221" s="25"/>
      <c r="YO221" s="25"/>
      <c r="YP221" s="25"/>
      <c r="YQ221" s="25"/>
      <c r="YR221" s="25"/>
      <c r="YS221" s="25"/>
      <c r="YT221" s="25"/>
      <c r="YU221" s="25"/>
      <c r="YV221" s="25"/>
      <c r="YW221" s="25"/>
      <c r="YX221" s="25"/>
      <c r="YY221" s="25"/>
      <c r="YZ221" s="25"/>
      <c r="ZA221" s="25"/>
      <c r="ZB221" s="25"/>
      <c r="ZC221" s="25"/>
      <c r="ZD221" s="25"/>
      <c r="ZE221" s="25"/>
      <c r="ZF221" s="25"/>
      <c r="ZG221" s="25"/>
      <c r="ZH221" s="25"/>
      <c r="ZI221" s="25"/>
      <c r="ZJ221" s="25"/>
      <c r="ZK221" s="25"/>
      <c r="ZL221" s="25"/>
      <c r="ZM221" s="25"/>
      <c r="ZN221" s="25"/>
      <c r="ZO221" s="25"/>
      <c r="ZP221" s="25"/>
      <c r="ZQ221" s="25"/>
      <c r="ZR221" s="25"/>
      <c r="ZS221" s="25"/>
      <c r="ZT221" s="25"/>
      <c r="ZU221" s="25"/>
      <c r="ZV221" s="25"/>
      <c r="ZW221" s="25"/>
      <c r="ZX221" s="25"/>
      <c r="ZY221" s="25"/>
      <c r="ZZ221" s="25"/>
      <c r="AAA221" s="25"/>
      <c r="AAB221" s="25"/>
      <c r="AAC221" s="25"/>
      <c r="AAD221" s="25"/>
      <c r="AAE221" s="25"/>
      <c r="AAF221" s="25"/>
      <c r="AAG221" s="25"/>
      <c r="AAH221" s="25"/>
      <c r="AAI221" s="25"/>
      <c r="AAJ221" s="25"/>
      <c r="AAK221" s="25"/>
      <c r="AAL221" s="25"/>
      <c r="AAM221" s="25"/>
      <c r="AAN221" s="25"/>
      <c r="AAO221" s="25"/>
      <c r="AAP221" s="25"/>
      <c r="AAQ221" s="25"/>
      <c r="AAR221" s="25"/>
      <c r="AAS221" s="25"/>
      <c r="AAT221" s="25"/>
      <c r="AAU221" s="25"/>
      <c r="AAV221" s="25"/>
      <c r="AAW221" s="25"/>
      <c r="AAX221" s="25"/>
      <c r="AAY221" s="25"/>
      <c r="AAZ221" s="25"/>
      <c r="ABA221" s="25"/>
      <c r="ABB221" s="25"/>
      <c r="ABC221" s="25"/>
      <c r="ABD221" s="25"/>
      <c r="ABE221" s="25"/>
      <c r="ABF221" s="25"/>
      <c r="ABG221" s="25"/>
      <c r="ABH221" s="25"/>
      <c r="ABI221" s="25"/>
      <c r="ABJ221" s="25"/>
      <c r="ABK221" s="25"/>
      <c r="ABL221" s="25"/>
      <c r="ABM221" s="25"/>
      <c r="ABN221" s="25"/>
      <c r="ABO221" s="25"/>
      <c r="ABP221" s="25"/>
      <c r="ABQ221" s="25"/>
      <c r="ABR221" s="25"/>
      <c r="ABS221" s="25"/>
      <c r="ABT221" s="25"/>
      <c r="ABU221" s="25"/>
      <c r="ABV221" s="25"/>
      <c r="ABW221" s="25"/>
      <c r="ABX221" s="25"/>
      <c r="ABY221" s="25"/>
      <c r="ABZ221" s="25"/>
      <c r="ACA221" s="25"/>
      <c r="ACB221" s="25"/>
      <c r="ACC221" s="25"/>
      <c r="ACD221" s="25"/>
      <c r="ACE221" s="25"/>
      <c r="ACF221" s="25"/>
      <c r="ACG221" s="25"/>
      <c r="ACH221" s="25"/>
      <c r="ACI221" s="25"/>
      <c r="ACJ221" s="25"/>
      <c r="ACK221" s="25"/>
      <c r="ACL221" s="25"/>
      <c r="ACM221" s="25"/>
      <c r="ACN221" s="25"/>
      <c r="ACO221" s="25"/>
      <c r="ACP221" s="25"/>
      <c r="ACQ221" s="25"/>
      <c r="ACR221" s="25"/>
      <c r="ACS221" s="25"/>
      <c r="ACT221" s="25"/>
      <c r="ACU221" s="25"/>
      <c r="ACV221" s="25"/>
      <c r="ACW221" s="25"/>
      <c r="ACX221" s="25"/>
      <c r="ACY221" s="25"/>
      <c r="ACZ221" s="25"/>
      <c r="ADA221" s="25"/>
      <c r="ADB221" s="25"/>
      <c r="ADC221" s="25"/>
      <c r="ADD221" s="25"/>
      <c r="ADE221" s="25"/>
      <c r="ADF221" s="25"/>
      <c r="ADG221" s="25"/>
      <c r="ADH221" s="25"/>
      <c r="ADI221" s="25"/>
      <c r="ADJ221" s="25"/>
      <c r="ADK221" s="25"/>
      <c r="ADL221" s="25"/>
      <c r="ADM221" s="25"/>
      <c r="ADN221" s="25"/>
      <c r="ADO221" s="25"/>
      <c r="ADP221" s="25"/>
      <c r="ADQ221" s="25"/>
      <c r="ADR221" s="25"/>
      <c r="ADS221" s="25"/>
      <c r="ADT221" s="25"/>
      <c r="ADU221" s="25"/>
      <c r="ADV221" s="25"/>
      <c r="ADW221" s="25"/>
      <c r="ADX221" s="25"/>
      <c r="ADY221" s="25"/>
      <c r="ADZ221" s="25"/>
      <c r="AEA221" s="25"/>
      <c r="AEB221" s="25"/>
      <c r="AEC221" s="25"/>
      <c r="AED221" s="25"/>
      <c r="AEE221" s="25"/>
      <c r="AEF221" s="25"/>
      <c r="AEG221" s="49"/>
    </row>
    <row r="222" spans="1:813" s="15" customFormat="1" ht="12.75" customHeight="1" x14ac:dyDescent="0.2">
      <c r="A222" s="71" t="s">
        <v>138</v>
      </c>
      <c r="B222" s="87" t="s">
        <v>70</v>
      </c>
      <c r="C222" s="336">
        <v>12</v>
      </c>
      <c r="D222" s="337" t="s">
        <v>82</v>
      </c>
      <c r="E222" s="339">
        <v>5.5</v>
      </c>
      <c r="F222" s="91">
        <f t="shared" si="4"/>
        <v>66</v>
      </c>
      <c r="G222" s="49"/>
      <c r="AY222" s="45"/>
      <c r="AZ222" s="25"/>
      <c r="BA222" s="663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  <c r="QR222" s="25"/>
      <c r="QS222" s="25"/>
      <c r="QT222" s="25"/>
      <c r="QU222" s="25"/>
      <c r="QV222" s="25"/>
      <c r="QW222" s="25"/>
      <c r="QX222" s="25"/>
      <c r="QY222" s="25"/>
      <c r="QZ222" s="25"/>
      <c r="RA222" s="25"/>
      <c r="RB222" s="25"/>
      <c r="RC222" s="25"/>
      <c r="RD222" s="25"/>
      <c r="RE222" s="25"/>
      <c r="RF222" s="25"/>
      <c r="RG222" s="25"/>
      <c r="RH222" s="25"/>
      <c r="RI222" s="25"/>
      <c r="RJ222" s="25"/>
      <c r="RK222" s="25"/>
      <c r="RL222" s="25"/>
      <c r="RM222" s="25"/>
      <c r="RN222" s="25"/>
      <c r="RO222" s="25"/>
      <c r="RP222" s="25"/>
      <c r="RQ222" s="25"/>
      <c r="RR222" s="25"/>
      <c r="RS222" s="25"/>
      <c r="RT222" s="25"/>
      <c r="RU222" s="25"/>
      <c r="RV222" s="25"/>
      <c r="RW222" s="25"/>
      <c r="RX222" s="25"/>
      <c r="RY222" s="25"/>
      <c r="RZ222" s="25"/>
      <c r="SA222" s="25"/>
      <c r="SB222" s="25"/>
      <c r="SC222" s="25"/>
      <c r="SD222" s="25"/>
      <c r="SE222" s="25"/>
      <c r="SF222" s="25"/>
      <c r="SG222" s="25"/>
      <c r="SH222" s="25"/>
      <c r="SI222" s="25"/>
      <c r="SJ222" s="25"/>
      <c r="SK222" s="25"/>
      <c r="SL222" s="25"/>
      <c r="SM222" s="25"/>
      <c r="SN222" s="25"/>
      <c r="SO222" s="25"/>
      <c r="SP222" s="25"/>
      <c r="SQ222" s="25"/>
      <c r="SR222" s="25"/>
      <c r="SS222" s="25"/>
      <c r="ST222" s="25"/>
      <c r="SU222" s="25"/>
      <c r="SV222" s="25"/>
      <c r="SW222" s="25"/>
      <c r="SX222" s="25"/>
      <c r="SY222" s="25"/>
      <c r="SZ222" s="25"/>
      <c r="TA222" s="25"/>
      <c r="TB222" s="25"/>
      <c r="TC222" s="25"/>
      <c r="TD222" s="25"/>
      <c r="TE222" s="25"/>
      <c r="TF222" s="25"/>
      <c r="TG222" s="25"/>
      <c r="TH222" s="25"/>
      <c r="TI222" s="25"/>
      <c r="TJ222" s="25"/>
      <c r="TK222" s="25"/>
      <c r="TL222" s="25"/>
      <c r="TM222" s="25"/>
      <c r="TN222" s="25"/>
      <c r="TO222" s="25"/>
      <c r="TP222" s="25"/>
      <c r="TQ222" s="25"/>
      <c r="TR222" s="25"/>
      <c r="TS222" s="25"/>
      <c r="TT222" s="25"/>
      <c r="TU222" s="25"/>
      <c r="TV222" s="25"/>
      <c r="TW222" s="25"/>
      <c r="TX222" s="25"/>
      <c r="TY222" s="25"/>
      <c r="TZ222" s="25"/>
      <c r="UA222" s="25"/>
      <c r="UB222" s="25"/>
      <c r="UC222" s="25"/>
      <c r="UD222" s="25"/>
      <c r="UE222" s="25"/>
      <c r="UF222" s="25"/>
      <c r="UG222" s="25"/>
      <c r="UH222" s="25"/>
      <c r="UI222" s="25"/>
      <c r="UJ222" s="25"/>
      <c r="UK222" s="25"/>
      <c r="UL222" s="25"/>
      <c r="UM222" s="25"/>
      <c r="UN222" s="25"/>
      <c r="UO222" s="25"/>
      <c r="UP222" s="25"/>
      <c r="UQ222" s="25"/>
      <c r="UR222" s="25"/>
      <c r="US222" s="25"/>
      <c r="UT222" s="25"/>
      <c r="UU222" s="25"/>
      <c r="UV222" s="25"/>
      <c r="UW222" s="25"/>
      <c r="UX222" s="25"/>
      <c r="UY222" s="25"/>
      <c r="UZ222" s="25"/>
      <c r="VA222" s="25"/>
      <c r="VB222" s="25"/>
      <c r="VC222" s="25"/>
      <c r="VD222" s="25"/>
      <c r="VE222" s="25"/>
      <c r="VF222" s="25"/>
      <c r="VG222" s="25"/>
      <c r="VH222" s="25"/>
      <c r="VI222" s="25"/>
      <c r="VJ222" s="25"/>
      <c r="VK222" s="25"/>
      <c r="VL222" s="25"/>
      <c r="VM222" s="25"/>
      <c r="VN222" s="25"/>
      <c r="VO222" s="25"/>
      <c r="VP222" s="25"/>
      <c r="VQ222" s="25"/>
      <c r="VR222" s="25"/>
      <c r="VS222" s="25"/>
      <c r="VT222" s="25"/>
      <c r="VU222" s="25"/>
      <c r="VV222" s="25"/>
      <c r="VW222" s="25"/>
      <c r="VX222" s="25"/>
      <c r="VY222" s="25"/>
      <c r="VZ222" s="25"/>
      <c r="WA222" s="25"/>
      <c r="WB222" s="25"/>
      <c r="WC222" s="25"/>
      <c r="WD222" s="25"/>
      <c r="WE222" s="25"/>
      <c r="WF222" s="25"/>
      <c r="WG222" s="25"/>
      <c r="WH222" s="25"/>
      <c r="WI222" s="25"/>
      <c r="WJ222" s="25"/>
      <c r="WK222" s="25"/>
      <c r="WL222" s="25"/>
      <c r="WM222" s="25"/>
      <c r="WN222" s="25"/>
      <c r="WO222" s="25"/>
      <c r="WP222" s="25"/>
      <c r="WQ222" s="25"/>
      <c r="WR222" s="25"/>
      <c r="WS222" s="25"/>
      <c r="WT222" s="25"/>
      <c r="WU222" s="25"/>
      <c r="WV222" s="25"/>
      <c r="WW222" s="25"/>
      <c r="WX222" s="25"/>
      <c r="WY222" s="25"/>
      <c r="WZ222" s="25"/>
      <c r="XA222" s="25"/>
      <c r="XB222" s="25"/>
      <c r="XC222" s="25"/>
      <c r="XD222" s="25"/>
      <c r="XE222" s="25"/>
      <c r="XF222" s="25"/>
      <c r="XG222" s="25"/>
      <c r="XH222" s="25"/>
      <c r="XI222" s="25"/>
      <c r="XJ222" s="25"/>
      <c r="XK222" s="25"/>
      <c r="XL222" s="25"/>
      <c r="XM222" s="25"/>
      <c r="XN222" s="25"/>
      <c r="XO222" s="25"/>
      <c r="XP222" s="25"/>
      <c r="XQ222" s="25"/>
      <c r="XR222" s="25"/>
      <c r="XS222" s="25"/>
      <c r="XT222" s="25"/>
      <c r="XU222" s="25"/>
      <c r="XV222" s="25"/>
      <c r="XW222" s="25"/>
      <c r="XX222" s="25"/>
      <c r="XY222" s="25"/>
      <c r="XZ222" s="25"/>
      <c r="YA222" s="25"/>
      <c r="YB222" s="25"/>
      <c r="YC222" s="25"/>
      <c r="YD222" s="25"/>
      <c r="YE222" s="25"/>
      <c r="YF222" s="25"/>
      <c r="YG222" s="25"/>
      <c r="YH222" s="25"/>
      <c r="YI222" s="25"/>
      <c r="YJ222" s="25"/>
      <c r="YK222" s="25"/>
      <c r="YL222" s="25"/>
      <c r="YM222" s="25"/>
      <c r="YN222" s="25"/>
      <c r="YO222" s="25"/>
      <c r="YP222" s="25"/>
      <c r="YQ222" s="25"/>
      <c r="YR222" s="25"/>
      <c r="YS222" s="25"/>
      <c r="YT222" s="25"/>
      <c r="YU222" s="25"/>
      <c r="YV222" s="25"/>
      <c r="YW222" s="25"/>
      <c r="YX222" s="25"/>
      <c r="YY222" s="25"/>
      <c r="YZ222" s="25"/>
      <c r="ZA222" s="25"/>
      <c r="ZB222" s="25"/>
      <c r="ZC222" s="25"/>
      <c r="ZD222" s="25"/>
      <c r="ZE222" s="25"/>
      <c r="ZF222" s="25"/>
      <c r="ZG222" s="25"/>
      <c r="ZH222" s="25"/>
      <c r="ZI222" s="25"/>
      <c r="ZJ222" s="25"/>
      <c r="ZK222" s="25"/>
      <c r="ZL222" s="25"/>
      <c r="ZM222" s="25"/>
      <c r="ZN222" s="25"/>
      <c r="ZO222" s="25"/>
      <c r="ZP222" s="25"/>
      <c r="ZQ222" s="25"/>
      <c r="ZR222" s="25"/>
      <c r="ZS222" s="25"/>
      <c r="ZT222" s="25"/>
      <c r="ZU222" s="25"/>
      <c r="ZV222" s="25"/>
      <c r="ZW222" s="25"/>
      <c r="ZX222" s="25"/>
      <c r="ZY222" s="25"/>
      <c r="ZZ222" s="25"/>
      <c r="AAA222" s="25"/>
      <c r="AAB222" s="25"/>
      <c r="AAC222" s="25"/>
      <c r="AAD222" s="25"/>
      <c r="AAE222" s="25"/>
      <c r="AAF222" s="25"/>
      <c r="AAG222" s="25"/>
      <c r="AAH222" s="25"/>
      <c r="AAI222" s="25"/>
      <c r="AAJ222" s="25"/>
      <c r="AAK222" s="25"/>
      <c r="AAL222" s="25"/>
      <c r="AAM222" s="25"/>
      <c r="AAN222" s="25"/>
      <c r="AAO222" s="25"/>
      <c r="AAP222" s="25"/>
      <c r="AAQ222" s="25"/>
      <c r="AAR222" s="25"/>
      <c r="AAS222" s="25"/>
      <c r="AAT222" s="25"/>
      <c r="AAU222" s="25"/>
      <c r="AAV222" s="25"/>
      <c r="AAW222" s="25"/>
      <c r="AAX222" s="25"/>
      <c r="AAY222" s="25"/>
      <c r="AAZ222" s="25"/>
      <c r="ABA222" s="25"/>
      <c r="ABB222" s="25"/>
      <c r="ABC222" s="25"/>
      <c r="ABD222" s="25"/>
      <c r="ABE222" s="25"/>
      <c r="ABF222" s="25"/>
      <c r="ABG222" s="25"/>
      <c r="ABH222" s="25"/>
      <c r="ABI222" s="25"/>
      <c r="ABJ222" s="25"/>
      <c r="ABK222" s="25"/>
      <c r="ABL222" s="25"/>
      <c r="ABM222" s="25"/>
      <c r="ABN222" s="25"/>
      <c r="ABO222" s="25"/>
      <c r="ABP222" s="25"/>
      <c r="ABQ222" s="25"/>
      <c r="ABR222" s="25"/>
      <c r="ABS222" s="25"/>
      <c r="ABT222" s="25"/>
      <c r="ABU222" s="25"/>
      <c r="ABV222" s="25"/>
      <c r="ABW222" s="25"/>
      <c r="ABX222" s="25"/>
      <c r="ABY222" s="25"/>
      <c r="ABZ222" s="25"/>
      <c r="ACA222" s="25"/>
      <c r="ACB222" s="25"/>
      <c r="ACC222" s="25"/>
      <c r="ACD222" s="25"/>
      <c r="ACE222" s="25"/>
      <c r="ACF222" s="25"/>
      <c r="ACG222" s="25"/>
      <c r="ACH222" s="25"/>
      <c r="ACI222" s="25"/>
      <c r="ACJ222" s="25"/>
      <c r="ACK222" s="25"/>
      <c r="ACL222" s="25"/>
      <c r="ACM222" s="25"/>
      <c r="ACN222" s="25"/>
      <c r="ACO222" s="25"/>
      <c r="ACP222" s="25"/>
      <c r="ACQ222" s="25"/>
      <c r="ACR222" s="25"/>
      <c r="ACS222" s="25"/>
      <c r="ACT222" s="25"/>
      <c r="ACU222" s="25"/>
      <c r="ACV222" s="25"/>
      <c r="ACW222" s="25"/>
      <c r="ACX222" s="25"/>
      <c r="ACY222" s="25"/>
      <c r="ACZ222" s="25"/>
      <c r="ADA222" s="25"/>
      <c r="ADB222" s="25"/>
      <c r="ADC222" s="25"/>
      <c r="ADD222" s="25"/>
      <c r="ADE222" s="25"/>
      <c r="ADF222" s="25"/>
      <c r="ADG222" s="25"/>
      <c r="ADH222" s="25"/>
      <c r="ADI222" s="25"/>
      <c r="ADJ222" s="25"/>
      <c r="ADK222" s="25"/>
      <c r="ADL222" s="25"/>
      <c r="ADM222" s="25"/>
      <c r="ADN222" s="25"/>
      <c r="ADO222" s="25"/>
      <c r="ADP222" s="25"/>
      <c r="ADQ222" s="25"/>
      <c r="ADR222" s="25"/>
      <c r="ADS222" s="25"/>
      <c r="ADT222" s="25"/>
      <c r="ADU222" s="25"/>
      <c r="ADV222" s="25"/>
      <c r="ADW222" s="25"/>
      <c r="ADX222" s="25"/>
      <c r="ADY222" s="25"/>
      <c r="ADZ222" s="25"/>
      <c r="AEA222" s="25"/>
      <c r="AEB222" s="25"/>
      <c r="AEC222" s="25"/>
      <c r="AED222" s="25"/>
      <c r="AEE222" s="25"/>
      <c r="AEF222" s="25"/>
      <c r="AEG222" s="49"/>
    </row>
    <row r="223" spans="1:813" s="15" customFormat="1" ht="12.75" customHeight="1" x14ac:dyDescent="0.2">
      <c r="A223" s="71" t="s">
        <v>139</v>
      </c>
      <c r="B223" s="99" t="s">
        <v>193</v>
      </c>
      <c r="C223" s="338">
        <v>12</v>
      </c>
      <c r="D223" s="101" t="s">
        <v>82</v>
      </c>
      <c r="E223" s="339">
        <v>1263.5</v>
      </c>
      <c r="F223" s="91">
        <f t="shared" si="4"/>
        <v>15162</v>
      </c>
      <c r="G223" s="49"/>
      <c r="AY223" s="45"/>
      <c r="AZ223" s="25"/>
      <c r="BA223" s="663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  <c r="QR223" s="25"/>
      <c r="QS223" s="25"/>
      <c r="QT223" s="25"/>
      <c r="QU223" s="25"/>
      <c r="QV223" s="25"/>
      <c r="QW223" s="25"/>
      <c r="QX223" s="25"/>
      <c r="QY223" s="25"/>
      <c r="QZ223" s="25"/>
      <c r="RA223" s="25"/>
      <c r="RB223" s="25"/>
      <c r="RC223" s="25"/>
      <c r="RD223" s="25"/>
      <c r="RE223" s="25"/>
      <c r="RF223" s="25"/>
      <c r="RG223" s="25"/>
      <c r="RH223" s="25"/>
      <c r="RI223" s="25"/>
      <c r="RJ223" s="25"/>
      <c r="RK223" s="25"/>
      <c r="RL223" s="25"/>
      <c r="RM223" s="25"/>
      <c r="RN223" s="25"/>
      <c r="RO223" s="25"/>
      <c r="RP223" s="25"/>
      <c r="RQ223" s="25"/>
      <c r="RR223" s="25"/>
      <c r="RS223" s="25"/>
      <c r="RT223" s="25"/>
      <c r="RU223" s="25"/>
      <c r="RV223" s="25"/>
      <c r="RW223" s="25"/>
      <c r="RX223" s="25"/>
      <c r="RY223" s="25"/>
      <c r="RZ223" s="25"/>
      <c r="SA223" s="25"/>
      <c r="SB223" s="25"/>
      <c r="SC223" s="25"/>
      <c r="SD223" s="25"/>
      <c r="SE223" s="25"/>
      <c r="SF223" s="25"/>
      <c r="SG223" s="25"/>
      <c r="SH223" s="25"/>
      <c r="SI223" s="25"/>
      <c r="SJ223" s="25"/>
      <c r="SK223" s="25"/>
      <c r="SL223" s="25"/>
      <c r="SM223" s="25"/>
      <c r="SN223" s="25"/>
      <c r="SO223" s="25"/>
      <c r="SP223" s="25"/>
      <c r="SQ223" s="25"/>
      <c r="SR223" s="25"/>
      <c r="SS223" s="25"/>
      <c r="ST223" s="25"/>
      <c r="SU223" s="25"/>
      <c r="SV223" s="25"/>
      <c r="SW223" s="25"/>
      <c r="SX223" s="25"/>
      <c r="SY223" s="25"/>
      <c r="SZ223" s="25"/>
      <c r="TA223" s="25"/>
      <c r="TB223" s="25"/>
      <c r="TC223" s="25"/>
      <c r="TD223" s="25"/>
      <c r="TE223" s="25"/>
      <c r="TF223" s="25"/>
      <c r="TG223" s="25"/>
      <c r="TH223" s="25"/>
      <c r="TI223" s="25"/>
      <c r="TJ223" s="25"/>
      <c r="TK223" s="25"/>
      <c r="TL223" s="25"/>
      <c r="TM223" s="25"/>
      <c r="TN223" s="25"/>
      <c r="TO223" s="25"/>
      <c r="TP223" s="25"/>
      <c r="TQ223" s="25"/>
      <c r="TR223" s="25"/>
      <c r="TS223" s="25"/>
      <c r="TT223" s="25"/>
      <c r="TU223" s="25"/>
      <c r="TV223" s="25"/>
      <c r="TW223" s="25"/>
      <c r="TX223" s="25"/>
      <c r="TY223" s="25"/>
      <c r="TZ223" s="25"/>
      <c r="UA223" s="25"/>
      <c r="UB223" s="25"/>
      <c r="UC223" s="25"/>
      <c r="UD223" s="25"/>
      <c r="UE223" s="25"/>
      <c r="UF223" s="25"/>
      <c r="UG223" s="25"/>
      <c r="UH223" s="25"/>
      <c r="UI223" s="25"/>
      <c r="UJ223" s="25"/>
      <c r="UK223" s="25"/>
      <c r="UL223" s="25"/>
      <c r="UM223" s="25"/>
      <c r="UN223" s="25"/>
      <c r="UO223" s="25"/>
      <c r="UP223" s="25"/>
      <c r="UQ223" s="25"/>
      <c r="UR223" s="25"/>
      <c r="US223" s="25"/>
      <c r="UT223" s="25"/>
      <c r="UU223" s="25"/>
      <c r="UV223" s="25"/>
      <c r="UW223" s="25"/>
      <c r="UX223" s="25"/>
      <c r="UY223" s="25"/>
      <c r="UZ223" s="25"/>
      <c r="VA223" s="25"/>
      <c r="VB223" s="25"/>
      <c r="VC223" s="25"/>
      <c r="VD223" s="25"/>
      <c r="VE223" s="25"/>
      <c r="VF223" s="25"/>
      <c r="VG223" s="25"/>
      <c r="VH223" s="25"/>
      <c r="VI223" s="25"/>
      <c r="VJ223" s="25"/>
      <c r="VK223" s="25"/>
      <c r="VL223" s="25"/>
      <c r="VM223" s="25"/>
      <c r="VN223" s="25"/>
      <c r="VO223" s="25"/>
      <c r="VP223" s="25"/>
      <c r="VQ223" s="25"/>
      <c r="VR223" s="25"/>
      <c r="VS223" s="25"/>
      <c r="VT223" s="25"/>
      <c r="VU223" s="25"/>
      <c r="VV223" s="25"/>
      <c r="VW223" s="25"/>
      <c r="VX223" s="25"/>
      <c r="VY223" s="25"/>
      <c r="VZ223" s="25"/>
      <c r="WA223" s="25"/>
      <c r="WB223" s="25"/>
      <c r="WC223" s="25"/>
      <c r="WD223" s="25"/>
      <c r="WE223" s="25"/>
      <c r="WF223" s="25"/>
      <c r="WG223" s="25"/>
      <c r="WH223" s="25"/>
      <c r="WI223" s="25"/>
      <c r="WJ223" s="25"/>
      <c r="WK223" s="25"/>
      <c r="WL223" s="25"/>
      <c r="WM223" s="25"/>
      <c r="WN223" s="25"/>
      <c r="WO223" s="25"/>
      <c r="WP223" s="25"/>
      <c r="WQ223" s="25"/>
      <c r="WR223" s="25"/>
      <c r="WS223" s="25"/>
      <c r="WT223" s="25"/>
      <c r="WU223" s="25"/>
      <c r="WV223" s="25"/>
      <c r="WW223" s="25"/>
      <c r="WX223" s="25"/>
      <c r="WY223" s="25"/>
      <c r="WZ223" s="25"/>
      <c r="XA223" s="25"/>
      <c r="XB223" s="25"/>
      <c r="XC223" s="25"/>
      <c r="XD223" s="25"/>
      <c r="XE223" s="25"/>
      <c r="XF223" s="25"/>
      <c r="XG223" s="25"/>
      <c r="XH223" s="25"/>
      <c r="XI223" s="25"/>
      <c r="XJ223" s="25"/>
      <c r="XK223" s="25"/>
      <c r="XL223" s="25"/>
      <c r="XM223" s="25"/>
      <c r="XN223" s="25"/>
      <c r="XO223" s="25"/>
      <c r="XP223" s="25"/>
      <c r="XQ223" s="25"/>
      <c r="XR223" s="25"/>
      <c r="XS223" s="25"/>
      <c r="XT223" s="25"/>
      <c r="XU223" s="25"/>
      <c r="XV223" s="25"/>
      <c r="XW223" s="25"/>
      <c r="XX223" s="25"/>
      <c r="XY223" s="25"/>
      <c r="XZ223" s="25"/>
      <c r="YA223" s="25"/>
      <c r="YB223" s="25"/>
      <c r="YC223" s="25"/>
      <c r="YD223" s="25"/>
      <c r="YE223" s="25"/>
      <c r="YF223" s="25"/>
      <c r="YG223" s="25"/>
      <c r="YH223" s="25"/>
      <c r="YI223" s="25"/>
      <c r="YJ223" s="25"/>
      <c r="YK223" s="25"/>
      <c r="YL223" s="25"/>
      <c r="YM223" s="25"/>
      <c r="YN223" s="25"/>
      <c r="YO223" s="25"/>
      <c r="YP223" s="25"/>
      <c r="YQ223" s="25"/>
      <c r="YR223" s="25"/>
      <c r="YS223" s="25"/>
      <c r="YT223" s="25"/>
      <c r="YU223" s="25"/>
      <c r="YV223" s="25"/>
      <c r="YW223" s="25"/>
      <c r="YX223" s="25"/>
      <c r="YY223" s="25"/>
      <c r="YZ223" s="25"/>
      <c r="ZA223" s="25"/>
      <c r="ZB223" s="25"/>
      <c r="ZC223" s="25"/>
      <c r="ZD223" s="25"/>
      <c r="ZE223" s="25"/>
      <c r="ZF223" s="25"/>
      <c r="ZG223" s="25"/>
      <c r="ZH223" s="25"/>
      <c r="ZI223" s="25"/>
      <c r="ZJ223" s="25"/>
      <c r="ZK223" s="25"/>
      <c r="ZL223" s="25"/>
      <c r="ZM223" s="25"/>
      <c r="ZN223" s="25"/>
      <c r="ZO223" s="25"/>
      <c r="ZP223" s="25"/>
      <c r="ZQ223" s="25"/>
      <c r="ZR223" s="25"/>
      <c r="ZS223" s="25"/>
      <c r="ZT223" s="25"/>
      <c r="ZU223" s="25"/>
      <c r="ZV223" s="25"/>
      <c r="ZW223" s="25"/>
      <c r="ZX223" s="25"/>
      <c r="ZY223" s="25"/>
      <c r="ZZ223" s="25"/>
      <c r="AAA223" s="25"/>
      <c r="AAB223" s="25"/>
      <c r="AAC223" s="25"/>
      <c r="AAD223" s="25"/>
      <c r="AAE223" s="25"/>
      <c r="AAF223" s="25"/>
      <c r="AAG223" s="25"/>
      <c r="AAH223" s="25"/>
      <c r="AAI223" s="25"/>
      <c r="AAJ223" s="25"/>
      <c r="AAK223" s="25"/>
      <c r="AAL223" s="25"/>
      <c r="AAM223" s="25"/>
      <c r="AAN223" s="25"/>
      <c r="AAO223" s="25"/>
      <c r="AAP223" s="25"/>
      <c r="AAQ223" s="25"/>
      <c r="AAR223" s="25"/>
      <c r="AAS223" s="25"/>
      <c r="AAT223" s="25"/>
      <c r="AAU223" s="25"/>
      <c r="AAV223" s="25"/>
      <c r="AAW223" s="25"/>
      <c r="AAX223" s="25"/>
      <c r="AAY223" s="25"/>
      <c r="AAZ223" s="25"/>
      <c r="ABA223" s="25"/>
      <c r="ABB223" s="25"/>
      <c r="ABC223" s="25"/>
      <c r="ABD223" s="25"/>
      <c r="ABE223" s="25"/>
      <c r="ABF223" s="25"/>
      <c r="ABG223" s="25"/>
      <c r="ABH223" s="25"/>
      <c r="ABI223" s="25"/>
      <c r="ABJ223" s="25"/>
      <c r="ABK223" s="25"/>
      <c r="ABL223" s="25"/>
      <c r="ABM223" s="25"/>
      <c r="ABN223" s="25"/>
      <c r="ABO223" s="25"/>
      <c r="ABP223" s="25"/>
      <c r="ABQ223" s="25"/>
      <c r="ABR223" s="25"/>
      <c r="ABS223" s="25"/>
      <c r="ABT223" s="25"/>
      <c r="ABU223" s="25"/>
      <c r="ABV223" s="25"/>
      <c r="ABW223" s="25"/>
      <c r="ABX223" s="25"/>
      <c r="ABY223" s="25"/>
      <c r="ABZ223" s="25"/>
      <c r="ACA223" s="25"/>
      <c r="ACB223" s="25"/>
      <c r="ACC223" s="25"/>
      <c r="ACD223" s="25"/>
      <c r="ACE223" s="25"/>
      <c r="ACF223" s="25"/>
      <c r="ACG223" s="25"/>
      <c r="ACH223" s="25"/>
      <c r="ACI223" s="25"/>
      <c r="ACJ223" s="25"/>
      <c r="ACK223" s="25"/>
      <c r="ACL223" s="25"/>
      <c r="ACM223" s="25"/>
      <c r="ACN223" s="25"/>
      <c r="ACO223" s="25"/>
      <c r="ACP223" s="25"/>
      <c r="ACQ223" s="25"/>
      <c r="ACR223" s="25"/>
      <c r="ACS223" s="25"/>
      <c r="ACT223" s="25"/>
      <c r="ACU223" s="25"/>
      <c r="ACV223" s="25"/>
      <c r="ACW223" s="25"/>
      <c r="ACX223" s="25"/>
      <c r="ACY223" s="25"/>
      <c r="ACZ223" s="25"/>
      <c r="ADA223" s="25"/>
      <c r="ADB223" s="25"/>
      <c r="ADC223" s="25"/>
      <c r="ADD223" s="25"/>
      <c r="ADE223" s="25"/>
      <c r="ADF223" s="25"/>
      <c r="ADG223" s="25"/>
      <c r="ADH223" s="25"/>
      <c r="ADI223" s="25"/>
      <c r="ADJ223" s="25"/>
      <c r="ADK223" s="25"/>
      <c r="ADL223" s="25"/>
      <c r="ADM223" s="25"/>
      <c r="ADN223" s="25"/>
      <c r="ADO223" s="25"/>
      <c r="ADP223" s="25"/>
      <c r="ADQ223" s="25"/>
      <c r="ADR223" s="25"/>
      <c r="ADS223" s="25"/>
      <c r="ADT223" s="25"/>
      <c r="ADU223" s="25"/>
      <c r="ADV223" s="25"/>
      <c r="ADW223" s="25"/>
      <c r="ADX223" s="25"/>
      <c r="ADY223" s="25"/>
      <c r="ADZ223" s="25"/>
      <c r="AEA223" s="25"/>
      <c r="AEB223" s="25"/>
      <c r="AEC223" s="25"/>
      <c r="AED223" s="25"/>
      <c r="AEE223" s="25"/>
      <c r="AEF223" s="25"/>
      <c r="AEG223" s="49"/>
    </row>
    <row r="224" spans="1:813" s="15" customFormat="1" ht="12.75" customHeight="1" x14ac:dyDescent="0.2">
      <c r="A224" s="71" t="s">
        <v>141</v>
      </c>
      <c r="B224" s="99" t="s">
        <v>194</v>
      </c>
      <c r="C224" s="338">
        <v>8</v>
      </c>
      <c r="D224" s="101" t="s">
        <v>71</v>
      </c>
      <c r="E224" s="339">
        <v>2606.8000000000002</v>
      </c>
      <c r="F224" s="91">
        <f t="shared" si="4"/>
        <v>20854.400000000001</v>
      </c>
      <c r="G224" s="49"/>
      <c r="AY224" s="45"/>
      <c r="AZ224" s="25"/>
      <c r="BA224" s="663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  <c r="QR224" s="25"/>
      <c r="QS224" s="25"/>
      <c r="QT224" s="25"/>
      <c r="QU224" s="25"/>
      <c r="QV224" s="25"/>
      <c r="QW224" s="25"/>
      <c r="QX224" s="25"/>
      <c r="QY224" s="25"/>
      <c r="QZ224" s="25"/>
      <c r="RA224" s="25"/>
      <c r="RB224" s="25"/>
      <c r="RC224" s="25"/>
      <c r="RD224" s="25"/>
      <c r="RE224" s="25"/>
      <c r="RF224" s="25"/>
      <c r="RG224" s="25"/>
      <c r="RH224" s="25"/>
      <c r="RI224" s="25"/>
      <c r="RJ224" s="25"/>
      <c r="RK224" s="25"/>
      <c r="RL224" s="25"/>
      <c r="RM224" s="25"/>
      <c r="RN224" s="25"/>
      <c r="RO224" s="25"/>
      <c r="RP224" s="25"/>
      <c r="RQ224" s="25"/>
      <c r="RR224" s="25"/>
      <c r="RS224" s="25"/>
      <c r="RT224" s="25"/>
      <c r="RU224" s="25"/>
      <c r="RV224" s="25"/>
      <c r="RW224" s="25"/>
      <c r="RX224" s="25"/>
      <c r="RY224" s="25"/>
      <c r="RZ224" s="25"/>
      <c r="SA224" s="25"/>
      <c r="SB224" s="25"/>
      <c r="SC224" s="25"/>
      <c r="SD224" s="25"/>
      <c r="SE224" s="25"/>
      <c r="SF224" s="25"/>
      <c r="SG224" s="25"/>
      <c r="SH224" s="25"/>
      <c r="SI224" s="25"/>
      <c r="SJ224" s="25"/>
      <c r="SK224" s="25"/>
      <c r="SL224" s="25"/>
      <c r="SM224" s="25"/>
      <c r="SN224" s="25"/>
      <c r="SO224" s="25"/>
      <c r="SP224" s="25"/>
      <c r="SQ224" s="25"/>
      <c r="SR224" s="25"/>
      <c r="SS224" s="25"/>
      <c r="ST224" s="25"/>
      <c r="SU224" s="25"/>
      <c r="SV224" s="25"/>
      <c r="SW224" s="25"/>
      <c r="SX224" s="25"/>
      <c r="SY224" s="25"/>
      <c r="SZ224" s="25"/>
      <c r="TA224" s="25"/>
      <c r="TB224" s="25"/>
      <c r="TC224" s="25"/>
      <c r="TD224" s="25"/>
      <c r="TE224" s="25"/>
      <c r="TF224" s="25"/>
      <c r="TG224" s="25"/>
      <c r="TH224" s="25"/>
      <c r="TI224" s="25"/>
      <c r="TJ224" s="25"/>
      <c r="TK224" s="25"/>
      <c r="TL224" s="25"/>
      <c r="TM224" s="25"/>
      <c r="TN224" s="25"/>
      <c r="TO224" s="25"/>
      <c r="TP224" s="25"/>
      <c r="TQ224" s="25"/>
      <c r="TR224" s="25"/>
      <c r="TS224" s="25"/>
      <c r="TT224" s="25"/>
      <c r="TU224" s="25"/>
      <c r="TV224" s="25"/>
      <c r="TW224" s="25"/>
      <c r="TX224" s="25"/>
      <c r="TY224" s="25"/>
      <c r="TZ224" s="25"/>
      <c r="UA224" s="25"/>
      <c r="UB224" s="25"/>
      <c r="UC224" s="25"/>
      <c r="UD224" s="25"/>
      <c r="UE224" s="25"/>
      <c r="UF224" s="25"/>
      <c r="UG224" s="25"/>
      <c r="UH224" s="25"/>
      <c r="UI224" s="25"/>
      <c r="UJ224" s="25"/>
      <c r="UK224" s="25"/>
      <c r="UL224" s="25"/>
      <c r="UM224" s="25"/>
      <c r="UN224" s="25"/>
      <c r="UO224" s="25"/>
      <c r="UP224" s="25"/>
      <c r="UQ224" s="25"/>
      <c r="UR224" s="25"/>
      <c r="US224" s="25"/>
      <c r="UT224" s="25"/>
      <c r="UU224" s="25"/>
      <c r="UV224" s="25"/>
      <c r="UW224" s="25"/>
      <c r="UX224" s="25"/>
      <c r="UY224" s="25"/>
      <c r="UZ224" s="25"/>
      <c r="VA224" s="25"/>
      <c r="VB224" s="25"/>
      <c r="VC224" s="25"/>
      <c r="VD224" s="25"/>
      <c r="VE224" s="25"/>
      <c r="VF224" s="25"/>
      <c r="VG224" s="25"/>
      <c r="VH224" s="25"/>
      <c r="VI224" s="25"/>
      <c r="VJ224" s="25"/>
      <c r="VK224" s="25"/>
      <c r="VL224" s="25"/>
      <c r="VM224" s="25"/>
      <c r="VN224" s="25"/>
      <c r="VO224" s="25"/>
      <c r="VP224" s="25"/>
      <c r="VQ224" s="25"/>
      <c r="VR224" s="25"/>
      <c r="VS224" s="25"/>
      <c r="VT224" s="25"/>
      <c r="VU224" s="25"/>
      <c r="VV224" s="25"/>
      <c r="VW224" s="25"/>
      <c r="VX224" s="25"/>
      <c r="VY224" s="25"/>
      <c r="VZ224" s="25"/>
      <c r="WA224" s="25"/>
      <c r="WB224" s="25"/>
      <c r="WC224" s="25"/>
      <c r="WD224" s="25"/>
      <c r="WE224" s="25"/>
      <c r="WF224" s="25"/>
      <c r="WG224" s="25"/>
      <c r="WH224" s="25"/>
      <c r="WI224" s="25"/>
      <c r="WJ224" s="25"/>
      <c r="WK224" s="25"/>
      <c r="WL224" s="25"/>
      <c r="WM224" s="25"/>
      <c r="WN224" s="25"/>
      <c r="WO224" s="25"/>
      <c r="WP224" s="25"/>
      <c r="WQ224" s="25"/>
      <c r="WR224" s="25"/>
      <c r="WS224" s="25"/>
      <c r="WT224" s="25"/>
      <c r="WU224" s="25"/>
      <c r="WV224" s="25"/>
      <c r="WW224" s="25"/>
      <c r="WX224" s="25"/>
      <c r="WY224" s="25"/>
      <c r="WZ224" s="25"/>
      <c r="XA224" s="25"/>
      <c r="XB224" s="25"/>
      <c r="XC224" s="25"/>
      <c r="XD224" s="25"/>
      <c r="XE224" s="25"/>
      <c r="XF224" s="25"/>
      <c r="XG224" s="25"/>
      <c r="XH224" s="25"/>
      <c r="XI224" s="25"/>
      <c r="XJ224" s="25"/>
      <c r="XK224" s="25"/>
      <c r="XL224" s="25"/>
      <c r="XM224" s="25"/>
      <c r="XN224" s="25"/>
      <c r="XO224" s="25"/>
      <c r="XP224" s="25"/>
      <c r="XQ224" s="25"/>
      <c r="XR224" s="25"/>
      <c r="XS224" s="25"/>
      <c r="XT224" s="25"/>
      <c r="XU224" s="25"/>
      <c r="XV224" s="25"/>
      <c r="XW224" s="25"/>
      <c r="XX224" s="25"/>
      <c r="XY224" s="25"/>
      <c r="XZ224" s="25"/>
      <c r="YA224" s="25"/>
      <c r="YB224" s="25"/>
      <c r="YC224" s="25"/>
      <c r="YD224" s="25"/>
      <c r="YE224" s="25"/>
      <c r="YF224" s="25"/>
      <c r="YG224" s="25"/>
      <c r="YH224" s="25"/>
      <c r="YI224" s="25"/>
      <c r="YJ224" s="25"/>
      <c r="YK224" s="25"/>
      <c r="YL224" s="25"/>
      <c r="YM224" s="25"/>
      <c r="YN224" s="25"/>
      <c r="YO224" s="25"/>
      <c r="YP224" s="25"/>
      <c r="YQ224" s="25"/>
      <c r="YR224" s="25"/>
      <c r="YS224" s="25"/>
      <c r="YT224" s="25"/>
      <c r="YU224" s="25"/>
      <c r="YV224" s="25"/>
      <c r="YW224" s="25"/>
      <c r="YX224" s="25"/>
      <c r="YY224" s="25"/>
      <c r="YZ224" s="25"/>
      <c r="ZA224" s="25"/>
      <c r="ZB224" s="25"/>
      <c r="ZC224" s="25"/>
      <c r="ZD224" s="25"/>
      <c r="ZE224" s="25"/>
      <c r="ZF224" s="25"/>
      <c r="ZG224" s="25"/>
      <c r="ZH224" s="25"/>
      <c r="ZI224" s="25"/>
      <c r="ZJ224" s="25"/>
      <c r="ZK224" s="25"/>
      <c r="ZL224" s="25"/>
      <c r="ZM224" s="25"/>
      <c r="ZN224" s="25"/>
      <c r="ZO224" s="25"/>
      <c r="ZP224" s="25"/>
      <c r="ZQ224" s="25"/>
      <c r="ZR224" s="25"/>
      <c r="ZS224" s="25"/>
      <c r="ZT224" s="25"/>
      <c r="ZU224" s="25"/>
      <c r="ZV224" s="25"/>
      <c r="ZW224" s="25"/>
      <c r="ZX224" s="25"/>
      <c r="ZY224" s="25"/>
      <c r="ZZ224" s="25"/>
      <c r="AAA224" s="25"/>
      <c r="AAB224" s="25"/>
      <c r="AAC224" s="25"/>
      <c r="AAD224" s="25"/>
      <c r="AAE224" s="25"/>
      <c r="AAF224" s="25"/>
      <c r="AAG224" s="25"/>
      <c r="AAH224" s="25"/>
      <c r="AAI224" s="25"/>
      <c r="AAJ224" s="25"/>
      <c r="AAK224" s="25"/>
      <c r="AAL224" s="25"/>
      <c r="AAM224" s="25"/>
      <c r="AAN224" s="25"/>
      <c r="AAO224" s="25"/>
      <c r="AAP224" s="25"/>
      <c r="AAQ224" s="25"/>
      <c r="AAR224" s="25"/>
      <c r="AAS224" s="25"/>
      <c r="AAT224" s="25"/>
      <c r="AAU224" s="25"/>
      <c r="AAV224" s="25"/>
      <c r="AAW224" s="25"/>
      <c r="AAX224" s="25"/>
      <c r="AAY224" s="25"/>
      <c r="AAZ224" s="25"/>
      <c r="ABA224" s="25"/>
      <c r="ABB224" s="25"/>
      <c r="ABC224" s="25"/>
      <c r="ABD224" s="25"/>
      <c r="ABE224" s="25"/>
      <c r="ABF224" s="25"/>
      <c r="ABG224" s="25"/>
      <c r="ABH224" s="25"/>
      <c r="ABI224" s="25"/>
      <c r="ABJ224" s="25"/>
      <c r="ABK224" s="25"/>
      <c r="ABL224" s="25"/>
      <c r="ABM224" s="25"/>
      <c r="ABN224" s="25"/>
      <c r="ABO224" s="25"/>
      <c r="ABP224" s="25"/>
      <c r="ABQ224" s="25"/>
      <c r="ABR224" s="25"/>
      <c r="ABS224" s="25"/>
      <c r="ABT224" s="25"/>
      <c r="ABU224" s="25"/>
      <c r="ABV224" s="25"/>
      <c r="ABW224" s="25"/>
      <c r="ABX224" s="25"/>
      <c r="ABY224" s="25"/>
      <c r="ABZ224" s="25"/>
      <c r="ACA224" s="25"/>
      <c r="ACB224" s="25"/>
      <c r="ACC224" s="25"/>
      <c r="ACD224" s="25"/>
      <c r="ACE224" s="25"/>
      <c r="ACF224" s="25"/>
      <c r="ACG224" s="25"/>
      <c r="ACH224" s="25"/>
      <c r="ACI224" s="25"/>
      <c r="ACJ224" s="25"/>
      <c r="ACK224" s="25"/>
      <c r="ACL224" s="25"/>
      <c r="ACM224" s="25"/>
      <c r="ACN224" s="25"/>
      <c r="ACO224" s="25"/>
      <c r="ACP224" s="25"/>
      <c r="ACQ224" s="25"/>
      <c r="ACR224" s="25"/>
      <c r="ACS224" s="25"/>
      <c r="ACT224" s="25"/>
      <c r="ACU224" s="25"/>
      <c r="ACV224" s="25"/>
      <c r="ACW224" s="25"/>
      <c r="ACX224" s="25"/>
      <c r="ACY224" s="25"/>
      <c r="ACZ224" s="25"/>
      <c r="ADA224" s="25"/>
      <c r="ADB224" s="25"/>
      <c r="ADC224" s="25"/>
      <c r="ADD224" s="25"/>
      <c r="ADE224" s="25"/>
      <c r="ADF224" s="25"/>
      <c r="ADG224" s="25"/>
      <c r="ADH224" s="25"/>
      <c r="ADI224" s="25"/>
      <c r="ADJ224" s="25"/>
      <c r="ADK224" s="25"/>
      <c r="ADL224" s="25"/>
      <c r="ADM224" s="25"/>
      <c r="ADN224" s="25"/>
      <c r="ADO224" s="25"/>
      <c r="ADP224" s="25"/>
      <c r="ADQ224" s="25"/>
      <c r="ADR224" s="25"/>
      <c r="ADS224" s="25"/>
      <c r="ADT224" s="25"/>
      <c r="ADU224" s="25"/>
      <c r="ADV224" s="25"/>
      <c r="ADW224" s="25"/>
      <c r="ADX224" s="25"/>
      <c r="ADY224" s="25"/>
      <c r="ADZ224" s="25"/>
      <c r="AEA224" s="25"/>
      <c r="AEB224" s="25"/>
      <c r="AEC224" s="25"/>
      <c r="AED224" s="25"/>
      <c r="AEE224" s="25"/>
      <c r="AEF224" s="25"/>
      <c r="AEG224" s="49"/>
    </row>
    <row r="225" spans="1:813" s="15" customFormat="1" ht="12.75" customHeight="1" x14ac:dyDescent="0.2">
      <c r="A225" s="71" t="s">
        <v>143</v>
      </c>
      <c r="B225" s="99" t="s">
        <v>195</v>
      </c>
      <c r="C225" s="338">
        <v>4</v>
      </c>
      <c r="D225" s="101" t="s">
        <v>71</v>
      </c>
      <c r="E225" s="339">
        <v>1264.33</v>
      </c>
      <c r="F225" s="91">
        <f t="shared" si="4"/>
        <v>5057.32</v>
      </c>
      <c r="G225" s="49"/>
      <c r="AY225" s="45"/>
      <c r="AZ225" s="25"/>
      <c r="BA225" s="663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  <c r="QR225" s="25"/>
      <c r="QS225" s="25"/>
      <c r="QT225" s="25"/>
      <c r="QU225" s="25"/>
      <c r="QV225" s="25"/>
      <c r="QW225" s="25"/>
      <c r="QX225" s="25"/>
      <c r="QY225" s="25"/>
      <c r="QZ225" s="25"/>
      <c r="RA225" s="25"/>
      <c r="RB225" s="25"/>
      <c r="RC225" s="25"/>
      <c r="RD225" s="25"/>
      <c r="RE225" s="25"/>
      <c r="RF225" s="25"/>
      <c r="RG225" s="25"/>
      <c r="RH225" s="25"/>
      <c r="RI225" s="25"/>
      <c r="RJ225" s="25"/>
      <c r="RK225" s="25"/>
      <c r="RL225" s="25"/>
      <c r="RM225" s="25"/>
      <c r="RN225" s="25"/>
      <c r="RO225" s="25"/>
      <c r="RP225" s="25"/>
      <c r="RQ225" s="25"/>
      <c r="RR225" s="25"/>
      <c r="RS225" s="25"/>
      <c r="RT225" s="25"/>
      <c r="RU225" s="25"/>
      <c r="RV225" s="25"/>
      <c r="RW225" s="25"/>
      <c r="RX225" s="25"/>
      <c r="RY225" s="25"/>
      <c r="RZ225" s="25"/>
      <c r="SA225" s="25"/>
      <c r="SB225" s="25"/>
      <c r="SC225" s="25"/>
      <c r="SD225" s="25"/>
      <c r="SE225" s="25"/>
      <c r="SF225" s="25"/>
      <c r="SG225" s="25"/>
      <c r="SH225" s="25"/>
      <c r="SI225" s="25"/>
      <c r="SJ225" s="25"/>
      <c r="SK225" s="25"/>
      <c r="SL225" s="25"/>
      <c r="SM225" s="25"/>
      <c r="SN225" s="25"/>
      <c r="SO225" s="25"/>
      <c r="SP225" s="25"/>
      <c r="SQ225" s="25"/>
      <c r="SR225" s="25"/>
      <c r="SS225" s="25"/>
      <c r="ST225" s="25"/>
      <c r="SU225" s="25"/>
      <c r="SV225" s="25"/>
      <c r="SW225" s="25"/>
      <c r="SX225" s="25"/>
      <c r="SY225" s="25"/>
      <c r="SZ225" s="25"/>
      <c r="TA225" s="25"/>
      <c r="TB225" s="25"/>
      <c r="TC225" s="25"/>
      <c r="TD225" s="25"/>
      <c r="TE225" s="25"/>
      <c r="TF225" s="25"/>
      <c r="TG225" s="25"/>
      <c r="TH225" s="25"/>
      <c r="TI225" s="25"/>
      <c r="TJ225" s="25"/>
      <c r="TK225" s="25"/>
      <c r="TL225" s="25"/>
      <c r="TM225" s="25"/>
      <c r="TN225" s="25"/>
      <c r="TO225" s="25"/>
      <c r="TP225" s="25"/>
      <c r="TQ225" s="25"/>
      <c r="TR225" s="25"/>
      <c r="TS225" s="25"/>
      <c r="TT225" s="25"/>
      <c r="TU225" s="25"/>
      <c r="TV225" s="25"/>
      <c r="TW225" s="25"/>
      <c r="TX225" s="25"/>
      <c r="TY225" s="25"/>
      <c r="TZ225" s="25"/>
      <c r="UA225" s="25"/>
      <c r="UB225" s="25"/>
      <c r="UC225" s="25"/>
      <c r="UD225" s="25"/>
      <c r="UE225" s="25"/>
      <c r="UF225" s="25"/>
      <c r="UG225" s="25"/>
      <c r="UH225" s="25"/>
      <c r="UI225" s="25"/>
      <c r="UJ225" s="25"/>
      <c r="UK225" s="25"/>
      <c r="UL225" s="25"/>
      <c r="UM225" s="25"/>
      <c r="UN225" s="25"/>
      <c r="UO225" s="25"/>
      <c r="UP225" s="25"/>
      <c r="UQ225" s="25"/>
      <c r="UR225" s="25"/>
      <c r="US225" s="25"/>
      <c r="UT225" s="25"/>
      <c r="UU225" s="25"/>
      <c r="UV225" s="25"/>
      <c r="UW225" s="25"/>
      <c r="UX225" s="25"/>
      <c r="UY225" s="25"/>
      <c r="UZ225" s="25"/>
      <c r="VA225" s="25"/>
      <c r="VB225" s="25"/>
      <c r="VC225" s="25"/>
      <c r="VD225" s="25"/>
      <c r="VE225" s="25"/>
      <c r="VF225" s="25"/>
      <c r="VG225" s="25"/>
      <c r="VH225" s="25"/>
      <c r="VI225" s="25"/>
      <c r="VJ225" s="25"/>
      <c r="VK225" s="25"/>
      <c r="VL225" s="25"/>
      <c r="VM225" s="25"/>
      <c r="VN225" s="25"/>
      <c r="VO225" s="25"/>
      <c r="VP225" s="25"/>
      <c r="VQ225" s="25"/>
      <c r="VR225" s="25"/>
      <c r="VS225" s="25"/>
      <c r="VT225" s="25"/>
      <c r="VU225" s="25"/>
      <c r="VV225" s="25"/>
      <c r="VW225" s="25"/>
      <c r="VX225" s="25"/>
      <c r="VY225" s="25"/>
      <c r="VZ225" s="25"/>
      <c r="WA225" s="25"/>
      <c r="WB225" s="25"/>
      <c r="WC225" s="25"/>
      <c r="WD225" s="25"/>
      <c r="WE225" s="25"/>
      <c r="WF225" s="25"/>
      <c r="WG225" s="25"/>
      <c r="WH225" s="25"/>
      <c r="WI225" s="25"/>
      <c r="WJ225" s="25"/>
      <c r="WK225" s="25"/>
      <c r="WL225" s="25"/>
      <c r="WM225" s="25"/>
      <c r="WN225" s="25"/>
      <c r="WO225" s="25"/>
      <c r="WP225" s="25"/>
      <c r="WQ225" s="25"/>
      <c r="WR225" s="25"/>
      <c r="WS225" s="25"/>
      <c r="WT225" s="25"/>
      <c r="WU225" s="25"/>
      <c r="WV225" s="25"/>
      <c r="WW225" s="25"/>
      <c r="WX225" s="25"/>
      <c r="WY225" s="25"/>
      <c r="WZ225" s="25"/>
      <c r="XA225" s="25"/>
      <c r="XB225" s="25"/>
      <c r="XC225" s="25"/>
      <c r="XD225" s="25"/>
      <c r="XE225" s="25"/>
      <c r="XF225" s="25"/>
      <c r="XG225" s="25"/>
      <c r="XH225" s="25"/>
      <c r="XI225" s="25"/>
      <c r="XJ225" s="25"/>
      <c r="XK225" s="25"/>
      <c r="XL225" s="25"/>
      <c r="XM225" s="25"/>
      <c r="XN225" s="25"/>
      <c r="XO225" s="25"/>
      <c r="XP225" s="25"/>
      <c r="XQ225" s="25"/>
      <c r="XR225" s="25"/>
      <c r="XS225" s="25"/>
      <c r="XT225" s="25"/>
      <c r="XU225" s="25"/>
      <c r="XV225" s="25"/>
      <c r="XW225" s="25"/>
      <c r="XX225" s="25"/>
      <c r="XY225" s="25"/>
      <c r="XZ225" s="25"/>
      <c r="YA225" s="25"/>
      <c r="YB225" s="25"/>
      <c r="YC225" s="25"/>
      <c r="YD225" s="25"/>
      <c r="YE225" s="25"/>
      <c r="YF225" s="25"/>
      <c r="YG225" s="25"/>
      <c r="YH225" s="25"/>
      <c r="YI225" s="25"/>
      <c r="YJ225" s="25"/>
      <c r="YK225" s="25"/>
      <c r="YL225" s="25"/>
      <c r="YM225" s="25"/>
      <c r="YN225" s="25"/>
      <c r="YO225" s="25"/>
      <c r="YP225" s="25"/>
      <c r="YQ225" s="25"/>
      <c r="YR225" s="25"/>
      <c r="YS225" s="25"/>
      <c r="YT225" s="25"/>
      <c r="YU225" s="25"/>
      <c r="YV225" s="25"/>
      <c r="YW225" s="25"/>
      <c r="YX225" s="25"/>
      <c r="YY225" s="25"/>
      <c r="YZ225" s="25"/>
      <c r="ZA225" s="25"/>
      <c r="ZB225" s="25"/>
      <c r="ZC225" s="25"/>
      <c r="ZD225" s="25"/>
      <c r="ZE225" s="25"/>
      <c r="ZF225" s="25"/>
      <c r="ZG225" s="25"/>
      <c r="ZH225" s="25"/>
      <c r="ZI225" s="25"/>
      <c r="ZJ225" s="25"/>
      <c r="ZK225" s="25"/>
      <c r="ZL225" s="25"/>
      <c r="ZM225" s="25"/>
      <c r="ZN225" s="25"/>
      <c r="ZO225" s="25"/>
      <c r="ZP225" s="25"/>
      <c r="ZQ225" s="25"/>
      <c r="ZR225" s="25"/>
      <c r="ZS225" s="25"/>
      <c r="ZT225" s="25"/>
      <c r="ZU225" s="25"/>
      <c r="ZV225" s="25"/>
      <c r="ZW225" s="25"/>
      <c r="ZX225" s="25"/>
      <c r="ZY225" s="25"/>
      <c r="ZZ225" s="25"/>
      <c r="AAA225" s="25"/>
      <c r="AAB225" s="25"/>
      <c r="AAC225" s="25"/>
      <c r="AAD225" s="25"/>
      <c r="AAE225" s="25"/>
      <c r="AAF225" s="25"/>
      <c r="AAG225" s="25"/>
      <c r="AAH225" s="25"/>
      <c r="AAI225" s="25"/>
      <c r="AAJ225" s="25"/>
      <c r="AAK225" s="25"/>
      <c r="AAL225" s="25"/>
      <c r="AAM225" s="25"/>
      <c r="AAN225" s="25"/>
      <c r="AAO225" s="25"/>
      <c r="AAP225" s="25"/>
      <c r="AAQ225" s="25"/>
      <c r="AAR225" s="25"/>
      <c r="AAS225" s="25"/>
      <c r="AAT225" s="25"/>
      <c r="AAU225" s="25"/>
      <c r="AAV225" s="25"/>
      <c r="AAW225" s="25"/>
      <c r="AAX225" s="25"/>
      <c r="AAY225" s="25"/>
      <c r="AAZ225" s="25"/>
      <c r="ABA225" s="25"/>
      <c r="ABB225" s="25"/>
      <c r="ABC225" s="25"/>
      <c r="ABD225" s="25"/>
      <c r="ABE225" s="25"/>
      <c r="ABF225" s="25"/>
      <c r="ABG225" s="25"/>
      <c r="ABH225" s="25"/>
      <c r="ABI225" s="25"/>
      <c r="ABJ225" s="25"/>
      <c r="ABK225" s="25"/>
      <c r="ABL225" s="25"/>
      <c r="ABM225" s="25"/>
      <c r="ABN225" s="25"/>
      <c r="ABO225" s="25"/>
      <c r="ABP225" s="25"/>
      <c r="ABQ225" s="25"/>
      <c r="ABR225" s="25"/>
      <c r="ABS225" s="25"/>
      <c r="ABT225" s="25"/>
      <c r="ABU225" s="25"/>
      <c r="ABV225" s="25"/>
      <c r="ABW225" s="25"/>
      <c r="ABX225" s="25"/>
      <c r="ABY225" s="25"/>
      <c r="ABZ225" s="25"/>
      <c r="ACA225" s="25"/>
      <c r="ACB225" s="25"/>
      <c r="ACC225" s="25"/>
      <c r="ACD225" s="25"/>
      <c r="ACE225" s="25"/>
      <c r="ACF225" s="25"/>
      <c r="ACG225" s="25"/>
      <c r="ACH225" s="25"/>
      <c r="ACI225" s="25"/>
      <c r="ACJ225" s="25"/>
      <c r="ACK225" s="25"/>
      <c r="ACL225" s="25"/>
      <c r="ACM225" s="25"/>
      <c r="ACN225" s="25"/>
      <c r="ACO225" s="25"/>
      <c r="ACP225" s="25"/>
      <c r="ACQ225" s="25"/>
      <c r="ACR225" s="25"/>
      <c r="ACS225" s="25"/>
      <c r="ACT225" s="25"/>
      <c r="ACU225" s="25"/>
      <c r="ACV225" s="25"/>
      <c r="ACW225" s="25"/>
      <c r="ACX225" s="25"/>
      <c r="ACY225" s="25"/>
      <c r="ACZ225" s="25"/>
      <c r="ADA225" s="25"/>
      <c r="ADB225" s="25"/>
      <c r="ADC225" s="25"/>
      <c r="ADD225" s="25"/>
      <c r="ADE225" s="25"/>
      <c r="ADF225" s="25"/>
      <c r="ADG225" s="25"/>
      <c r="ADH225" s="25"/>
      <c r="ADI225" s="25"/>
      <c r="ADJ225" s="25"/>
      <c r="ADK225" s="25"/>
      <c r="ADL225" s="25"/>
      <c r="ADM225" s="25"/>
      <c r="ADN225" s="25"/>
      <c r="ADO225" s="25"/>
      <c r="ADP225" s="25"/>
      <c r="ADQ225" s="25"/>
      <c r="ADR225" s="25"/>
      <c r="ADS225" s="25"/>
      <c r="ADT225" s="25"/>
      <c r="ADU225" s="25"/>
      <c r="ADV225" s="25"/>
      <c r="ADW225" s="25"/>
      <c r="ADX225" s="25"/>
      <c r="ADY225" s="25"/>
      <c r="ADZ225" s="25"/>
      <c r="AEA225" s="25"/>
      <c r="AEB225" s="25"/>
      <c r="AEC225" s="25"/>
      <c r="AED225" s="25"/>
      <c r="AEE225" s="25"/>
      <c r="AEF225" s="25"/>
      <c r="AEG225" s="49"/>
    </row>
    <row r="226" spans="1:813" s="15" customFormat="1" ht="12.75" customHeight="1" x14ac:dyDescent="0.2">
      <c r="A226" s="71" t="s">
        <v>145</v>
      </c>
      <c r="B226" s="99" t="s">
        <v>170</v>
      </c>
      <c r="C226" s="338">
        <v>4</v>
      </c>
      <c r="D226" s="101" t="s">
        <v>71</v>
      </c>
      <c r="E226" s="339">
        <v>1150</v>
      </c>
      <c r="F226" s="91">
        <f t="shared" si="4"/>
        <v>4600</v>
      </c>
      <c r="G226" s="49"/>
      <c r="AY226" s="45"/>
      <c r="AZ226" s="25"/>
      <c r="BA226" s="663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  <c r="QR226" s="25"/>
      <c r="QS226" s="25"/>
      <c r="QT226" s="25"/>
      <c r="QU226" s="25"/>
      <c r="QV226" s="25"/>
      <c r="QW226" s="25"/>
      <c r="QX226" s="25"/>
      <c r="QY226" s="25"/>
      <c r="QZ226" s="25"/>
      <c r="RA226" s="25"/>
      <c r="RB226" s="25"/>
      <c r="RC226" s="25"/>
      <c r="RD226" s="25"/>
      <c r="RE226" s="25"/>
      <c r="RF226" s="25"/>
      <c r="RG226" s="25"/>
      <c r="RH226" s="25"/>
      <c r="RI226" s="25"/>
      <c r="RJ226" s="25"/>
      <c r="RK226" s="25"/>
      <c r="RL226" s="25"/>
      <c r="RM226" s="25"/>
      <c r="RN226" s="25"/>
      <c r="RO226" s="25"/>
      <c r="RP226" s="25"/>
      <c r="RQ226" s="25"/>
      <c r="RR226" s="25"/>
      <c r="RS226" s="25"/>
      <c r="RT226" s="25"/>
      <c r="RU226" s="25"/>
      <c r="RV226" s="25"/>
      <c r="RW226" s="25"/>
      <c r="RX226" s="25"/>
      <c r="RY226" s="25"/>
      <c r="RZ226" s="25"/>
      <c r="SA226" s="25"/>
      <c r="SB226" s="25"/>
      <c r="SC226" s="25"/>
      <c r="SD226" s="25"/>
      <c r="SE226" s="25"/>
      <c r="SF226" s="25"/>
      <c r="SG226" s="25"/>
      <c r="SH226" s="25"/>
      <c r="SI226" s="25"/>
      <c r="SJ226" s="25"/>
      <c r="SK226" s="25"/>
      <c r="SL226" s="25"/>
      <c r="SM226" s="25"/>
      <c r="SN226" s="25"/>
      <c r="SO226" s="25"/>
      <c r="SP226" s="25"/>
      <c r="SQ226" s="25"/>
      <c r="SR226" s="25"/>
      <c r="SS226" s="25"/>
      <c r="ST226" s="25"/>
      <c r="SU226" s="25"/>
      <c r="SV226" s="25"/>
      <c r="SW226" s="25"/>
      <c r="SX226" s="25"/>
      <c r="SY226" s="25"/>
      <c r="SZ226" s="25"/>
      <c r="TA226" s="25"/>
      <c r="TB226" s="25"/>
      <c r="TC226" s="25"/>
      <c r="TD226" s="25"/>
      <c r="TE226" s="25"/>
      <c r="TF226" s="25"/>
      <c r="TG226" s="25"/>
      <c r="TH226" s="25"/>
      <c r="TI226" s="25"/>
      <c r="TJ226" s="25"/>
      <c r="TK226" s="25"/>
      <c r="TL226" s="25"/>
      <c r="TM226" s="25"/>
      <c r="TN226" s="25"/>
      <c r="TO226" s="25"/>
      <c r="TP226" s="25"/>
      <c r="TQ226" s="25"/>
      <c r="TR226" s="25"/>
      <c r="TS226" s="25"/>
      <c r="TT226" s="25"/>
      <c r="TU226" s="25"/>
      <c r="TV226" s="25"/>
      <c r="TW226" s="25"/>
      <c r="TX226" s="25"/>
      <c r="TY226" s="25"/>
      <c r="TZ226" s="25"/>
      <c r="UA226" s="25"/>
      <c r="UB226" s="25"/>
      <c r="UC226" s="25"/>
      <c r="UD226" s="25"/>
      <c r="UE226" s="25"/>
      <c r="UF226" s="25"/>
      <c r="UG226" s="25"/>
      <c r="UH226" s="25"/>
      <c r="UI226" s="25"/>
      <c r="UJ226" s="25"/>
      <c r="UK226" s="25"/>
      <c r="UL226" s="25"/>
      <c r="UM226" s="25"/>
      <c r="UN226" s="25"/>
      <c r="UO226" s="25"/>
      <c r="UP226" s="25"/>
      <c r="UQ226" s="25"/>
      <c r="UR226" s="25"/>
      <c r="US226" s="25"/>
      <c r="UT226" s="25"/>
      <c r="UU226" s="25"/>
      <c r="UV226" s="25"/>
      <c r="UW226" s="25"/>
      <c r="UX226" s="25"/>
      <c r="UY226" s="25"/>
      <c r="UZ226" s="25"/>
      <c r="VA226" s="25"/>
      <c r="VB226" s="25"/>
      <c r="VC226" s="25"/>
      <c r="VD226" s="25"/>
      <c r="VE226" s="25"/>
      <c r="VF226" s="25"/>
      <c r="VG226" s="25"/>
      <c r="VH226" s="25"/>
      <c r="VI226" s="25"/>
      <c r="VJ226" s="25"/>
      <c r="VK226" s="25"/>
      <c r="VL226" s="25"/>
      <c r="VM226" s="25"/>
      <c r="VN226" s="25"/>
      <c r="VO226" s="25"/>
      <c r="VP226" s="25"/>
      <c r="VQ226" s="25"/>
      <c r="VR226" s="25"/>
      <c r="VS226" s="25"/>
      <c r="VT226" s="25"/>
      <c r="VU226" s="25"/>
      <c r="VV226" s="25"/>
      <c r="VW226" s="25"/>
      <c r="VX226" s="25"/>
      <c r="VY226" s="25"/>
      <c r="VZ226" s="25"/>
      <c r="WA226" s="25"/>
      <c r="WB226" s="25"/>
      <c r="WC226" s="25"/>
      <c r="WD226" s="25"/>
      <c r="WE226" s="25"/>
      <c r="WF226" s="25"/>
      <c r="WG226" s="25"/>
      <c r="WH226" s="25"/>
      <c r="WI226" s="25"/>
      <c r="WJ226" s="25"/>
      <c r="WK226" s="25"/>
      <c r="WL226" s="25"/>
      <c r="WM226" s="25"/>
      <c r="WN226" s="25"/>
      <c r="WO226" s="25"/>
      <c r="WP226" s="25"/>
      <c r="WQ226" s="25"/>
      <c r="WR226" s="25"/>
      <c r="WS226" s="25"/>
      <c r="WT226" s="25"/>
      <c r="WU226" s="25"/>
      <c r="WV226" s="25"/>
      <c r="WW226" s="25"/>
      <c r="WX226" s="25"/>
      <c r="WY226" s="25"/>
      <c r="WZ226" s="25"/>
      <c r="XA226" s="25"/>
      <c r="XB226" s="25"/>
      <c r="XC226" s="25"/>
      <c r="XD226" s="25"/>
      <c r="XE226" s="25"/>
      <c r="XF226" s="25"/>
      <c r="XG226" s="25"/>
      <c r="XH226" s="25"/>
      <c r="XI226" s="25"/>
      <c r="XJ226" s="25"/>
      <c r="XK226" s="25"/>
      <c r="XL226" s="25"/>
      <c r="XM226" s="25"/>
      <c r="XN226" s="25"/>
      <c r="XO226" s="25"/>
      <c r="XP226" s="25"/>
      <c r="XQ226" s="25"/>
      <c r="XR226" s="25"/>
      <c r="XS226" s="25"/>
      <c r="XT226" s="25"/>
      <c r="XU226" s="25"/>
      <c r="XV226" s="25"/>
      <c r="XW226" s="25"/>
      <c r="XX226" s="25"/>
      <c r="XY226" s="25"/>
      <c r="XZ226" s="25"/>
      <c r="YA226" s="25"/>
      <c r="YB226" s="25"/>
      <c r="YC226" s="25"/>
      <c r="YD226" s="25"/>
      <c r="YE226" s="25"/>
      <c r="YF226" s="25"/>
      <c r="YG226" s="25"/>
      <c r="YH226" s="25"/>
      <c r="YI226" s="25"/>
      <c r="YJ226" s="25"/>
      <c r="YK226" s="25"/>
      <c r="YL226" s="25"/>
      <c r="YM226" s="25"/>
      <c r="YN226" s="25"/>
      <c r="YO226" s="25"/>
      <c r="YP226" s="25"/>
      <c r="YQ226" s="25"/>
      <c r="YR226" s="25"/>
      <c r="YS226" s="25"/>
      <c r="YT226" s="25"/>
      <c r="YU226" s="25"/>
      <c r="YV226" s="25"/>
      <c r="YW226" s="25"/>
      <c r="YX226" s="25"/>
      <c r="YY226" s="25"/>
      <c r="YZ226" s="25"/>
      <c r="ZA226" s="25"/>
      <c r="ZB226" s="25"/>
      <c r="ZC226" s="25"/>
      <c r="ZD226" s="25"/>
      <c r="ZE226" s="25"/>
      <c r="ZF226" s="25"/>
      <c r="ZG226" s="25"/>
      <c r="ZH226" s="25"/>
      <c r="ZI226" s="25"/>
      <c r="ZJ226" s="25"/>
      <c r="ZK226" s="25"/>
      <c r="ZL226" s="25"/>
      <c r="ZM226" s="25"/>
      <c r="ZN226" s="25"/>
      <c r="ZO226" s="25"/>
      <c r="ZP226" s="25"/>
      <c r="ZQ226" s="25"/>
      <c r="ZR226" s="25"/>
      <c r="ZS226" s="25"/>
      <c r="ZT226" s="25"/>
      <c r="ZU226" s="25"/>
      <c r="ZV226" s="25"/>
      <c r="ZW226" s="25"/>
      <c r="ZX226" s="25"/>
      <c r="ZY226" s="25"/>
      <c r="ZZ226" s="25"/>
      <c r="AAA226" s="25"/>
      <c r="AAB226" s="25"/>
      <c r="AAC226" s="25"/>
      <c r="AAD226" s="25"/>
      <c r="AAE226" s="25"/>
      <c r="AAF226" s="25"/>
      <c r="AAG226" s="25"/>
      <c r="AAH226" s="25"/>
      <c r="AAI226" s="25"/>
      <c r="AAJ226" s="25"/>
      <c r="AAK226" s="25"/>
      <c r="AAL226" s="25"/>
      <c r="AAM226" s="25"/>
      <c r="AAN226" s="25"/>
      <c r="AAO226" s="25"/>
      <c r="AAP226" s="25"/>
      <c r="AAQ226" s="25"/>
      <c r="AAR226" s="25"/>
      <c r="AAS226" s="25"/>
      <c r="AAT226" s="25"/>
      <c r="AAU226" s="25"/>
      <c r="AAV226" s="25"/>
      <c r="AAW226" s="25"/>
      <c r="AAX226" s="25"/>
      <c r="AAY226" s="25"/>
      <c r="AAZ226" s="25"/>
      <c r="ABA226" s="25"/>
      <c r="ABB226" s="25"/>
      <c r="ABC226" s="25"/>
      <c r="ABD226" s="25"/>
      <c r="ABE226" s="25"/>
      <c r="ABF226" s="25"/>
      <c r="ABG226" s="25"/>
      <c r="ABH226" s="25"/>
      <c r="ABI226" s="25"/>
      <c r="ABJ226" s="25"/>
      <c r="ABK226" s="25"/>
      <c r="ABL226" s="25"/>
      <c r="ABM226" s="25"/>
      <c r="ABN226" s="25"/>
      <c r="ABO226" s="25"/>
      <c r="ABP226" s="25"/>
      <c r="ABQ226" s="25"/>
      <c r="ABR226" s="25"/>
      <c r="ABS226" s="25"/>
      <c r="ABT226" s="25"/>
      <c r="ABU226" s="25"/>
      <c r="ABV226" s="25"/>
      <c r="ABW226" s="25"/>
      <c r="ABX226" s="25"/>
      <c r="ABY226" s="25"/>
      <c r="ABZ226" s="25"/>
      <c r="ACA226" s="25"/>
      <c r="ACB226" s="25"/>
      <c r="ACC226" s="25"/>
      <c r="ACD226" s="25"/>
      <c r="ACE226" s="25"/>
      <c r="ACF226" s="25"/>
      <c r="ACG226" s="25"/>
      <c r="ACH226" s="25"/>
      <c r="ACI226" s="25"/>
      <c r="ACJ226" s="25"/>
      <c r="ACK226" s="25"/>
      <c r="ACL226" s="25"/>
      <c r="ACM226" s="25"/>
      <c r="ACN226" s="25"/>
      <c r="ACO226" s="25"/>
      <c r="ACP226" s="25"/>
      <c r="ACQ226" s="25"/>
      <c r="ACR226" s="25"/>
      <c r="ACS226" s="25"/>
      <c r="ACT226" s="25"/>
      <c r="ACU226" s="25"/>
      <c r="ACV226" s="25"/>
      <c r="ACW226" s="25"/>
      <c r="ACX226" s="25"/>
      <c r="ACY226" s="25"/>
      <c r="ACZ226" s="25"/>
      <c r="ADA226" s="25"/>
      <c r="ADB226" s="25"/>
      <c r="ADC226" s="25"/>
      <c r="ADD226" s="25"/>
      <c r="ADE226" s="25"/>
      <c r="ADF226" s="25"/>
      <c r="ADG226" s="25"/>
      <c r="ADH226" s="25"/>
      <c r="ADI226" s="25"/>
      <c r="ADJ226" s="25"/>
      <c r="ADK226" s="25"/>
      <c r="ADL226" s="25"/>
      <c r="ADM226" s="25"/>
      <c r="ADN226" s="25"/>
      <c r="ADO226" s="25"/>
      <c r="ADP226" s="25"/>
      <c r="ADQ226" s="25"/>
      <c r="ADR226" s="25"/>
      <c r="ADS226" s="25"/>
      <c r="ADT226" s="25"/>
      <c r="ADU226" s="25"/>
      <c r="ADV226" s="25"/>
      <c r="ADW226" s="25"/>
      <c r="ADX226" s="25"/>
      <c r="ADY226" s="25"/>
      <c r="ADZ226" s="25"/>
      <c r="AEA226" s="25"/>
      <c r="AEB226" s="25"/>
      <c r="AEC226" s="25"/>
      <c r="AED226" s="25"/>
      <c r="AEE226" s="25"/>
      <c r="AEF226" s="25"/>
      <c r="AEG226" s="49"/>
    </row>
    <row r="227" spans="1:813" s="15" customFormat="1" ht="12.75" customHeight="1" x14ac:dyDescent="0.2">
      <c r="A227" s="71" t="s">
        <v>147</v>
      </c>
      <c r="B227" s="99" t="s">
        <v>172</v>
      </c>
      <c r="C227" s="338">
        <v>7.92</v>
      </c>
      <c r="D227" s="101" t="s">
        <v>75</v>
      </c>
      <c r="E227" s="339">
        <v>165.11</v>
      </c>
      <c r="F227" s="91">
        <f t="shared" si="4"/>
        <v>1307.67</v>
      </c>
      <c r="G227" s="49"/>
      <c r="AY227" s="45"/>
      <c r="AZ227" s="25"/>
      <c r="BA227" s="663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  <c r="QR227" s="25"/>
      <c r="QS227" s="25"/>
      <c r="QT227" s="25"/>
      <c r="QU227" s="25"/>
      <c r="QV227" s="25"/>
      <c r="QW227" s="25"/>
      <c r="QX227" s="25"/>
      <c r="QY227" s="25"/>
      <c r="QZ227" s="25"/>
      <c r="RA227" s="25"/>
      <c r="RB227" s="25"/>
      <c r="RC227" s="25"/>
      <c r="RD227" s="25"/>
      <c r="RE227" s="25"/>
      <c r="RF227" s="25"/>
      <c r="RG227" s="25"/>
      <c r="RH227" s="25"/>
      <c r="RI227" s="25"/>
      <c r="RJ227" s="25"/>
      <c r="RK227" s="25"/>
      <c r="RL227" s="25"/>
      <c r="RM227" s="25"/>
      <c r="RN227" s="25"/>
      <c r="RO227" s="25"/>
      <c r="RP227" s="25"/>
      <c r="RQ227" s="25"/>
      <c r="RR227" s="25"/>
      <c r="RS227" s="25"/>
      <c r="RT227" s="25"/>
      <c r="RU227" s="25"/>
      <c r="RV227" s="25"/>
      <c r="RW227" s="25"/>
      <c r="RX227" s="25"/>
      <c r="RY227" s="25"/>
      <c r="RZ227" s="25"/>
      <c r="SA227" s="25"/>
      <c r="SB227" s="25"/>
      <c r="SC227" s="25"/>
      <c r="SD227" s="25"/>
      <c r="SE227" s="25"/>
      <c r="SF227" s="25"/>
      <c r="SG227" s="25"/>
      <c r="SH227" s="25"/>
      <c r="SI227" s="25"/>
      <c r="SJ227" s="25"/>
      <c r="SK227" s="25"/>
      <c r="SL227" s="25"/>
      <c r="SM227" s="25"/>
      <c r="SN227" s="25"/>
      <c r="SO227" s="25"/>
      <c r="SP227" s="25"/>
      <c r="SQ227" s="25"/>
      <c r="SR227" s="25"/>
      <c r="SS227" s="25"/>
      <c r="ST227" s="25"/>
      <c r="SU227" s="25"/>
      <c r="SV227" s="25"/>
      <c r="SW227" s="25"/>
      <c r="SX227" s="25"/>
      <c r="SY227" s="25"/>
      <c r="SZ227" s="25"/>
      <c r="TA227" s="25"/>
      <c r="TB227" s="25"/>
      <c r="TC227" s="25"/>
      <c r="TD227" s="25"/>
      <c r="TE227" s="25"/>
      <c r="TF227" s="25"/>
      <c r="TG227" s="25"/>
      <c r="TH227" s="25"/>
      <c r="TI227" s="25"/>
      <c r="TJ227" s="25"/>
      <c r="TK227" s="25"/>
      <c r="TL227" s="25"/>
      <c r="TM227" s="25"/>
      <c r="TN227" s="25"/>
      <c r="TO227" s="25"/>
      <c r="TP227" s="25"/>
      <c r="TQ227" s="25"/>
      <c r="TR227" s="25"/>
      <c r="TS227" s="25"/>
      <c r="TT227" s="25"/>
      <c r="TU227" s="25"/>
      <c r="TV227" s="25"/>
      <c r="TW227" s="25"/>
      <c r="TX227" s="25"/>
      <c r="TY227" s="25"/>
      <c r="TZ227" s="25"/>
      <c r="UA227" s="25"/>
      <c r="UB227" s="25"/>
      <c r="UC227" s="25"/>
      <c r="UD227" s="25"/>
      <c r="UE227" s="25"/>
      <c r="UF227" s="25"/>
      <c r="UG227" s="25"/>
      <c r="UH227" s="25"/>
      <c r="UI227" s="25"/>
      <c r="UJ227" s="25"/>
      <c r="UK227" s="25"/>
      <c r="UL227" s="25"/>
      <c r="UM227" s="25"/>
      <c r="UN227" s="25"/>
      <c r="UO227" s="25"/>
      <c r="UP227" s="25"/>
      <c r="UQ227" s="25"/>
      <c r="UR227" s="25"/>
      <c r="US227" s="25"/>
      <c r="UT227" s="25"/>
      <c r="UU227" s="25"/>
      <c r="UV227" s="25"/>
      <c r="UW227" s="25"/>
      <c r="UX227" s="25"/>
      <c r="UY227" s="25"/>
      <c r="UZ227" s="25"/>
      <c r="VA227" s="25"/>
      <c r="VB227" s="25"/>
      <c r="VC227" s="25"/>
      <c r="VD227" s="25"/>
      <c r="VE227" s="25"/>
      <c r="VF227" s="25"/>
      <c r="VG227" s="25"/>
      <c r="VH227" s="25"/>
      <c r="VI227" s="25"/>
      <c r="VJ227" s="25"/>
      <c r="VK227" s="25"/>
      <c r="VL227" s="25"/>
      <c r="VM227" s="25"/>
      <c r="VN227" s="25"/>
      <c r="VO227" s="25"/>
      <c r="VP227" s="25"/>
      <c r="VQ227" s="25"/>
      <c r="VR227" s="25"/>
      <c r="VS227" s="25"/>
      <c r="VT227" s="25"/>
      <c r="VU227" s="25"/>
      <c r="VV227" s="25"/>
      <c r="VW227" s="25"/>
      <c r="VX227" s="25"/>
      <c r="VY227" s="25"/>
      <c r="VZ227" s="25"/>
      <c r="WA227" s="25"/>
      <c r="WB227" s="25"/>
      <c r="WC227" s="25"/>
      <c r="WD227" s="25"/>
      <c r="WE227" s="25"/>
      <c r="WF227" s="25"/>
      <c r="WG227" s="25"/>
      <c r="WH227" s="25"/>
      <c r="WI227" s="25"/>
      <c r="WJ227" s="25"/>
      <c r="WK227" s="25"/>
      <c r="WL227" s="25"/>
      <c r="WM227" s="25"/>
      <c r="WN227" s="25"/>
      <c r="WO227" s="25"/>
      <c r="WP227" s="25"/>
      <c r="WQ227" s="25"/>
      <c r="WR227" s="25"/>
      <c r="WS227" s="25"/>
      <c r="WT227" s="25"/>
      <c r="WU227" s="25"/>
      <c r="WV227" s="25"/>
      <c r="WW227" s="25"/>
      <c r="WX227" s="25"/>
      <c r="WY227" s="25"/>
      <c r="WZ227" s="25"/>
      <c r="XA227" s="25"/>
      <c r="XB227" s="25"/>
      <c r="XC227" s="25"/>
      <c r="XD227" s="25"/>
      <c r="XE227" s="25"/>
      <c r="XF227" s="25"/>
      <c r="XG227" s="25"/>
      <c r="XH227" s="25"/>
      <c r="XI227" s="25"/>
      <c r="XJ227" s="25"/>
      <c r="XK227" s="25"/>
      <c r="XL227" s="25"/>
      <c r="XM227" s="25"/>
      <c r="XN227" s="25"/>
      <c r="XO227" s="25"/>
      <c r="XP227" s="25"/>
      <c r="XQ227" s="25"/>
      <c r="XR227" s="25"/>
      <c r="XS227" s="25"/>
      <c r="XT227" s="25"/>
      <c r="XU227" s="25"/>
      <c r="XV227" s="25"/>
      <c r="XW227" s="25"/>
      <c r="XX227" s="25"/>
      <c r="XY227" s="25"/>
      <c r="XZ227" s="25"/>
      <c r="YA227" s="25"/>
      <c r="YB227" s="25"/>
      <c r="YC227" s="25"/>
      <c r="YD227" s="25"/>
      <c r="YE227" s="25"/>
      <c r="YF227" s="25"/>
      <c r="YG227" s="25"/>
      <c r="YH227" s="25"/>
      <c r="YI227" s="25"/>
      <c r="YJ227" s="25"/>
      <c r="YK227" s="25"/>
      <c r="YL227" s="25"/>
      <c r="YM227" s="25"/>
      <c r="YN227" s="25"/>
      <c r="YO227" s="25"/>
      <c r="YP227" s="25"/>
      <c r="YQ227" s="25"/>
      <c r="YR227" s="25"/>
      <c r="YS227" s="25"/>
      <c r="YT227" s="25"/>
      <c r="YU227" s="25"/>
      <c r="YV227" s="25"/>
      <c r="YW227" s="25"/>
      <c r="YX227" s="25"/>
      <c r="YY227" s="25"/>
      <c r="YZ227" s="25"/>
      <c r="ZA227" s="25"/>
      <c r="ZB227" s="25"/>
      <c r="ZC227" s="25"/>
      <c r="ZD227" s="25"/>
      <c r="ZE227" s="25"/>
      <c r="ZF227" s="25"/>
      <c r="ZG227" s="25"/>
      <c r="ZH227" s="25"/>
      <c r="ZI227" s="25"/>
      <c r="ZJ227" s="25"/>
      <c r="ZK227" s="25"/>
      <c r="ZL227" s="25"/>
      <c r="ZM227" s="25"/>
      <c r="ZN227" s="25"/>
      <c r="ZO227" s="25"/>
      <c r="ZP227" s="25"/>
      <c r="ZQ227" s="25"/>
      <c r="ZR227" s="25"/>
      <c r="ZS227" s="25"/>
      <c r="ZT227" s="25"/>
      <c r="ZU227" s="25"/>
      <c r="ZV227" s="25"/>
      <c r="ZW227" s="25"/>
      <c r="ZX227" s="25"/>
      <c r="ZY227" s="25"/>
      <c r="ZZ227" s="25"/>
      <c r="AAA227" s="25"/>
      <c r="AAB227" s="25"/>
      <c r="AAC227" s="25"/>
      <c r="AAD227" s="25"/>
      <c r="AAE227" s="25"/>
      <c r="AAF227" s="25"/>
      <c r="AAG227" s="25"/>
      <c r="AAH227" s="25"/>
      <c r="AAI227" s="25"/>
      <c r="AAJ227" s="25"/>
      <c r="AAK227" s="25"/>
      <c r="AAL227" s="25"/>
      <c r="AAM227" s="25"/>
      <c r="AAN227" s="25"/>
      <c r="AAO227" s="25"/>
      <c r="AAP227" s="25"/>
      <c r="AAQ227" s="25"/>
      <c r="AAR227" s="25"/>
      <c r="AAS227" s="25"/>
      <c r="AAT227" s="25"/>
      <c r="AAU227" s="25"/>
      <c r="AAV227" s="25"/>
      <c r="AAW227" s="25"/>
      <c r="AAX227" s="25"/>
      <c r="AAY227" s="25"/>
      <c r="AAZ227" s="25"/>
      <c r="ABA227" s="25"/>
      <c r="ABB227" s="25"/>
      <c r="ABC227" s="25"/>
      <c r="ABD227" s="25"/>
      <c r="ABE227" s="25"/>
      <c r="ABF227" s="25"/>
      <c r="ABG227" s="25"/>
      <c r="ABH227" s="25"/>
      <c r="ABI227" s="25"/>
      <c r="ABJ227" s="25"/>
      <c r="ABK227" s="25"/>
      <c r="ABL227" s="25"/>
      <c r="ABM227" s="25"/>
      <c r="ABN227" s="25"/>
      <c r="ABO227" s="25"/>
      <c r="ABP227" s="25"/>
      <c r="ABQ227" s="25"/>
      <c r="ABR227" s="25"/>
      <c r="ABS227" s="25"/>
      <c r="ABT227" s="25"/>
      <c r="ABU227" s="25"/>
      <c r="ABV227" s="25"/>
      <c r="ABW227" s="25"/>
      <c r="ABX227" s="25"/>
      <c r="ABY227" s="25"/>
      <c r="ABZ227" s="25"/>
      <c r="ACA227" s="25"/>
      <c r="ACB227" s="25"/>
      <c r="ACC227" s="25"/>
      <c r="ACD227" s="25"/>
      <c r="ACE227" s="25"/>
      <c r="ACF227" s="25"/>
      <c r="ACG227" s="25"/>
      <c r="ACH227" s="25"/>
      <c r="ACI227" s="25"/>
      <c r="ACJ227" s="25"/>
      <c r="ACK227" s="25"/>
      <c r="ACL227" s="25"/>
      <c r="ACM227" s="25"/>
      <c r="ACN227" s="25"/>
      <c r="ACO227" s="25"/>
      <c r="ACP227" s="25"/>
      <c r="ACQ227" s="25"/>
      <c r="ACR227" s="25"/>
      <c r="ACS227" s="25"/>
      <c r="ACT227" s="25"/>
      <c r="ACU227" s="25"/>
      <c r="ACV227" s="25"/>
      <c r="ACW227" s="25"/>
      <c r="ACX227" s="25"/>
      <c r="ACY227" s="25"/>
      <c r="ACZ227" s="25"/>
      <c r="ADA227" s="25"/>
      <c r="ADB227" s="25"/>
      <c r="ADC227" s="25"/>
      <c r="ADD227" s="25"/>
      <c r="ADE227" s="25"/>
      <c r="ADF227" s="25"/>
      <c r="ADG227" s="25"/>
      <c r="ADH227" s="25"/>
      <c r="ADI227" s="25"/>
      <c r="ADJ227" s="25"/>
      <c r="ADK227" s="25"/>
      <c r="ADL227" s="25"/>
      <c r="ADM227" s="25"/>
      <c r="ADN227" s="25"/>
      <c r="ADO227" s="25"/>
      <c r="ADP227" s="25"/>
      <c r="ADQ227" s="25"/>
      <c r="ADR227" s="25"/>
      <c r="ADS227" s="25"/>
      <c r="ADT227" s="25"/>
      <c r="ADU227" s="25"/>
      <c r="ADV227" s="25"/>
      <c r="ADW227" s="25"/>
      <c r="ADX227" s="25"/>
      <c r="ADY227" s="25"/>
      <c r="ADZ227" s="25"/>
      <c r="AEA227" s="25"/>
      <c r="AEB227" s="25"/>
      <c r="AEC227" s="25"/>
      <c r="AED227" s="25"/>
      <c r="AEE227" s="25"/>
      <c r="AEF227" s="25"/>
      <c r="AEG227" s="49"/>
    </row>
    <row r="228" spans="1:813" s="15" customFormat="1" ht="12.75" customHeight="1" x14ac:dyDescent="0.2">
      <c r="A228" s="71" t="s">
        <v>149</v>
      </c>
      <c r="B228" s="99" t="s">
        <v>174</v>
      </c>
      <c r="C228" s="338">
        <v>7.52</v>
      </c>
      <c r="D228" s="101" t="s">
        <v>75</v>
      </c>
      <c r="E228" s="339">
        <v>134.34</v>
      </c>
      <c r="F228" s="91">
        <f t="shared" si="4"/>
        <v>1010.24</v>
      </c>
      <c r="G228" s="49"/>
      <c r="AY228" s="45"/>
      <c r="AZ228" s="25"/>
      <c r="BA228" s="663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  <c r="QR228" s="25"/>
      <c r="QS228" s="25"/>
      <c r="QT228" s="25"/>
      <c r="QU228" s="25"/>
      <c r="QV228" s="25"/>
      <c r="QW228" s="25"/>
      <c r="QX228" s="25"/>
      <c r="QY228" s="25"/>
      <c r="QZ228" s="25"/>
      <c r="RA228" s="25"/>
      <c r="RB228" s="25"/>
      <c r="RC228" s="25"/>
      <c r="RD228" s="25"/>
      <c r="RE228" s="25"/>
      <c r="RF228" s="25"/>
      <c r="RG228" s="25"/>
      <c r="RH228" s="25"/>
      <c r="RI228" s="25"/>
      <c r="RJ228" s="25"/>
      <c r="RK228" s="25"/>
      <c r="RL228" s="25"/>
      <c r="RM228" s="25"/>
      <c r="RN228" s="25"/>
      <c r="RO228" s="25"/>
      <c r="RP228" s="25"/>
      <c r="RQ228" s="25"/>
      <c r="RR228" s="25"/>
      <c r="RS228" s="25"/>
      <c r="RT228" s="25"/>
      <c r="RU228" s="25"/>
      <c r="RV228" s="25"/>
      <c r="RW228" s="25"/>
      <c r="RX228" s="25"/>
      <c r="RY228" s="25"/>
      <c r="RZ228" s="25"/>
      <c r="SA228" s="25"/>
      <c r="SB228" s="25"/>
      <c r="SC228" s="25"/>
      <c r="SD228" s="25"/>
      <c r="SE228" s="25"/>
      <c r="SF228" s="25"/>
      <c r="SG228" s="25"/>
      <c r="SH228" s="25"/>
      <c r="SI228" s="25"/>
      <c r="SJ228" s="25"/>
      <c r="SK228" s="25"/>
      <c r="SL228" s="25"/>
      <c r="SM228" s="25"/>
      <c r="SN228" s="25"/>
      <c r="SO228" s="25"/>
      <c r="SP228" s="25"/>
      <c r="SQ228" s="25"/>
      <c r="SR228" s="25"/>
      <c r="SS228" s="25"/>
      <c r="ST228" s="25"/>
      <c r="SU228" s="25"/>
      <c r="SV228" s="25"/>
      <c r="SW228" s="25"/>
      <c r="SX228" s="25"/>
      <c r="SY228" s="25"/>
      <c r="SZ228" s="25"/>
      <c r="TA228" s="25"/>
      <c r="TB228" s="25"/>
      <c r="TC228" s="25"/>
      <c r="TD228" s="25"/>
      <c r="TE228" s="25"/>
      <c r="TF228" s="25"/>
      <c r="TG228" s="25"/>
      <c r="TH228" s="25"/>
      <c r="TI228" s="25"/>
      <c r="TJ228" s="25"/>
      <c r="TK228" s="25"/>
      <c r="TL228" s="25"/>
      <c r="TM228" s="25"/>
      <c r="TN228" s="25"/>
      <c r="TO228" s="25"/>
      <c r="TP228" s="25"/>
      <c r="TQ228" s="25"/>
      <c r="TR228" s="25"/>
      <c r="TS228" s="25"/>
      <c r="TT228" s="25"/>
      <c r="TU228" s="25"/>
      <c r="TV228" s="25"/>
      <c r="TW228" s="25"/>
      <c r="TX228" s="25"/>
      <c r="TY228" s="25"/>
      <c r="TZ228" s="25"/>
      <c r="UA228" s="25"/>
      <c r="UB228" s="25"/>
      <c r="UC228" s="25"/>
      <c r="UD228" s="25"/>
      <c r="UE228" s="25"/>
      <c r="UF228" s="25"/>
      <c r="UG228" s="25"/>
      <c r="UH228" s="25"/>
      <c r="UI228" s="25"/>
      <c r="UJ228" s="25"/>
      <c r="UK228" s="25"/>
      <c r="UL228" s="25"/>
      <c r="UM228" s="25"/>
      <c r="UN228" s="25"/>
      <c r="UO228" s="25"/>
      <c r="UP228" s="25"/>
      <c r="UQ228" s="25"/>
      <c r="UR228" s="25"/>
      <c r="US228" s="25"/>
      <c r="UT228" s="25"/>
      <c r="UU228" s="25"/>
      <c r="UV228" s="25"/>
      <c r="UW228" s="25"/>
      <c r="UX228" s="25"/>
      <c r="UY228" s="25"/>
      <c r="UZ228" s="25"/>
      <c r="VA228" s="25"/>
      <c r="VB228" s="25"/>
      <c r="VC228" s="25"/>
      <c r="VD228" s="25"/>
      <c r="VE228" s="25"/>
      <c r="VF228" s="25"/>
      <c r="VG228" s="25"/>
      <c r="VH228" s="25"/>
      <c r="VI228" s="25"/>
      <c r="VJ228" s="25"/>
      <c r="VK228" s="25"/>
      <c r="VL228" s="25"/>
      <c r="VM228" s="25"/>
      <c r="VN228" s="25"/>
      <c r="VO228" s="25"/>
      <c r="VP228" s="25"/>
      <c r="VQ228" s="25"/>
      <c r="VR228" s="25"/>
      <c r="VS228" s="25"/>
      <c r="VT228" s="25"/>
      <c r="VU228" s="25"/>
      <c r="VV228" s="25"/>
      <c r="VW228" s="25"/>
      <c r="VX228" s="25"/>
      <c r="VY228" s="25"/>
      <c r="VZ228" s="25"/>
      <c r="WA228" s="25"/>
      <c r="WB228" s="25"/>
      <c r="WC228" s="25"/>
      <c r="WD228" s="25"/>
      <c r="WE228" s="25"/>
      <c r="WF228" s="25"/>
      <c r="WG228" s="25"/>
      <c r="WH228" s="25"/>
      <c r="WI228" s="25"/>
      <c r="WJ228" s="25"/>
      <c r="WK228" s="25"/>
      <c r="WL228" s="25"/>
      <c r="WM228" s="25"/>
      <c r="WN228" s="25"/>
      <c r="WO228" s="25"/>
      <c r="WP228" s="25"/>
      <c r="WQ228" s="25"/>
      <c r="WR228" s="25"/>
      <c r="WS228" s="25"/>
      <c r="WT228" s="25"/>
      <c r="WU228" s="25"/>
      <c r="WV228" s="25"/>
      <c r="WW228" s="25"/>
      <c r="WX228" s="25"/>
      <c r="WY228" s="25"/>
      <c r="WZ228" s="25"/>
      <c r="XA228" s="25"/>
      <c r="XB228" s="25"/>
      <c r="XC228" s="25"/>
      <c r="XD228" s="25"/>
      <c r="XE228" s="25"/>
      <c r="XF228" s="25"/>
      <c r="XG228" s="25"/>
      <c r="XH228" s="25"/>
      <c r="XI228" s="25"/>
      <c r="XJ228" s="25"/>
      <c r="XK228" s="25"/>
      <c r="XL228" s="25"/>
      <c r="XM228" s="25"/>
      <c r="XN228" s="25"/>
      <c r="XO228" s="25"/>
      <c r="XP228" s="25"/>
      <c r="XQ228" s="25"/>
      <c r="XR228" s="25"/>
      <c r="XS228" s="25"/>
      <c r="XT228" s="25"/>
      <c r="XU228" s="25"/>
      <c r="XV228" s="25"/>
      <c r="XW228" s="25"/>
      <c r="XX228" s="25"/>
      <c r="XY228" s="25"/>
      <c r="XZ228" s="25"/>
      <c r="YA228" s="25"/>
      <c r="YB228" s="25"/>
      <c r="YC228" s="25"/>
      <c r="YD228" s="25"/>
      <c r="YE228" s="25"/>
      <c r="YF228" s="25"/>
      <c r="YG228" s="25"/>
      <c r="YH228" s="25"/>
      <c r="YI228" s="25"/>
      <c r="YJ228" s="25"/>
      <c r="YK228" s="25"/>
      <c r="YL228" s="25"/>
      <c r="YM228" s="25"/>
      <c r="YN228" s="25"/>
      <c r="YO228" s="25"/>
      <c r="YP228" s="25"/>
      <c r="YQ228" s="25"/>
      <c r="YR228" s="25"/>
      <c r="YS228" s="25"/>
      <c r="YT228" s="25"/>
      <c r="YU228" s="25"/>
      <c r="YV228" s="25"/>
      <c r="YW228" s="25"/>
      <c r="YX228" s="25"/>
      <c r="YY228" s="25"/>
      <c r="YZ228" s="25"/>
      <c r="ZA228" s="25"/>
      <c r="ZB228" s="25"/>
      <c r="ZC228" s="25"/>
      <c r="ZD228" s="25"/>
      <c r="ZE228" s="25"/>
      <c r="ZF228" s="25"/>
      <c r="ZG228" s="25"/>
      <c r="ZH228" s="25"/>
      <c r="ZI228" s="25"/>
      <c r="ZJ228" s="25"/>
      <c r="ZK228" s="25"/>
      <c r="ZL228" s="25"/>
      <c r="ZM228" s="25"/>
      <c r="ZN228" s="25"/>
      <c r="ZO228" s="25"/>
      <c r="ZP228" s="25"/>
      <c r="ZQ228" s="25"/>
      <c r="ZR228" s="25"/>
      <c r="ZS228" s="25"/>
      <c r="ZT228" s="25"/>
      <c r="ZU228" s="25"/>
      <c r="ZV228" s="25"/>
      <c r="ZW228" s="25"/>
      <c r="ZX228" s="25"/>
      <c r="ZY228" s="25"/>
      <c r="ZZ228" s="25"/>
      <c r="AAA228" s="25"/>
      <c r="AAB228" s="25"/>
      <c r="AAC228" s="25"/>
      <c r="AAD228" s="25"/>
      <c r="AAE228" s="25"/>
      <c r="AAF228" s="25"/>
      <c r="AAG228" s="25"/>
      <c r="AAH228" s="25"/>
      <c r="AAI228" s="25"/>
      <c r="AAJ228" s="25"/>
      <c r="AAK228" s="25"/>
      <c r="AAL228" s="25"/>
      <c r="AAM228" s="25"/>
      <c r="AAN228" s="25"/>
      <c r="AAO228" s="25"/>
      <c r="AAP228" s="25"/>
      <c r="AAQ228" s="25"/>
      <c r="AAR228" s="25"/>
      <c r="AAS228" s="25"/>
      <c r="AAT228" s="25"/>
      <c r="AAU228" s="25"/>
      <c r="AAV228" s="25"/>
      <c r="AAW228" s="25"/>
      <c r="AAX228" s="25"/>
      <c r="AAY228" s="25"/>
      <c r="AAZ228" s="25"/>
      <c r="ABA228" s="25"/>
      <c r="ABB228" s="25"/>
      <c r="ABC228" s="25"/>
      <c r="ABD228" s="25"/>
      <c r="ABE228" s="25"/>
      <c r="ABF228" s="25"/>
      <c r="ABG228" s="25"/>
      <c r="ABH228" s="25"/>
      <c r="ABI228" s="25"/>
      <c r="ABJ228" s="25"/>
      <c r="ABK228" s="25"/>
      <c r="ABL228" s="25"/>
      <c r="ABM228" s="25"/>
      <c r="ABN228" s="25"/>
      <c r="ABO228" s="25"/>
      <c r="ABP228" s="25"/>
      <c r="ABQ228" s="25"/>
      <c r="ABR228" s="25"/>
      <c r="ABS228" s="25"/>
      <c r="ABT228" s="25"/>
      <c r="ABU228" s="25"/>
      <c r="ABV228" s="25"/>
      <c r="ABW228" s="25"/>
      <c r="ABX228" s="25"/>
      <c r="ABY228" s="25"/>
      <c r="ABZ228" s="25"/>
      <c r="ACA228" s="25"/>
      <c r="ACB228" s="25"/>
      <c r="ACC228" s="25"/>
      <c r="ACD228" s="25"/>
      <c r="ACE228" s="25"/>
      <c r="ACF228" s="25"/>
      <c r="ACG228" s="25"/>
      <c r="ACH228" s="25"/>
      <c r="ACI228" s="25"/>
      <c r="ACJ228" s="25"/>
      <c r="ACK228" s="25"/>
      <c r="ACL228" s="25"/>
      <c r="ACM228" s="25"/>
      <c r="ACN228" s="25"/>
      <c r="ACO228" s="25"/>
      <c r="ACP228" s="25"/>
      <c r="ACQ228" s="25"/>
      <c r="ACR228" s="25"/>
      <c r="ACS228" s="25"/>
      <c r="ACT228" s="25"/>
      <c r="ACU228" s="25"/>
      <c r="ACV228" s="25"/>
      <c r="ACW228" s="25"/>
      <c r="ACX228" s="25"/>
      <c r="ACY228" s="25"/>
      <c r="ACZ228" s="25"/>
      <c r="ADA228" s="25"/>
      <c r="ADB228" s="25"/>
      <c r="ADC228" s="25"/>
      <c r="ADD228" s="25"/>
      <c r="ADE228" s="25"/>
      <c r="ADF228" s="25"/>
      <c r="ADG228" s="25"/>
      <c r="ADH228" s="25"/>
      <c r="ADI228" s="25"/>
      <c r="ADJ228" s="25"/>
      <c r="ADK228" s="25"/>
      <c r="ADL228" s="25"/>
      <c r="ADM228" s="25"/>
      <c r="ADN228" s="25"/>
      <c r="ADO228" s="25"/>
      <c r="ADP228" s="25"/>
      <c r="ADQ228" s="25"/>
      <c r="ADR228" s="25"/>
      <c r="ADS228" s="25"/>
      <c r="ADT228" s="25"/>
      <c r="ADU228" s="25"/>
      <c r="ADV228" s="25"/>
      <c r="ADW228" s="25"/>
      <c r="ADX228" s="25"/>
      <c r="ADY228" s="25"/>
      <c r="ADZ228" s="25"/>
      <c r="AEA228" s="25"/>
      <c r="AEB228" s="25"/>
      <c r="AEC228" s="25"/>
      <c r="AED228" s="25"/>
      <c r="AEE228" s="25"/>
      <c r="AEF228" s="25"/>
      <c r="AEG228" s="49"/>
    </row>
    <row r="229" spans="1:813" s="15" customFormat="1" ht="12.75" customHeight="1" x14ac:dyDescent="0.2">
      <c r="A229" s="71" t="s">
        <v>151</v>
      </c>
      <c r="B229" s="99" t="s">
        <v>176</v>
      </c>
      <c r="C229" s="338">
        <v>0.48</v>
      </c>
      <c r="D229" s="101" t="s">
        <v>75</v>
      </c>
      <c r="E229" s="339">
        <v>185.17</v>
      </c>
      <c r="F229" s="91">
        <f t="shared" si="4"/>
        <v>88.88</v>
      </c>
      <c r="G229" s="49"/>
      <c r="AY229" s="45"/>
      <c r="AZ229" s="25"/>
      <c r="BA229" s="663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  <c r="QR229" s="25"/>
      <c r="QS229" s="25"/>
      <c r="QT229" s="25"/>
      <c r="QU229" s="25"/>
      <c r="QV229" s="25"/>
      <c r="QW229" s="25"/>
      <c r="QX229" s="25"/>
      <c r="QY229" s="25"/>
      <c r="QZ229" s="25"/>
      <c r="RA229" s="25"/>
      <c r="RB229" s="25"/>
      <c r="RC229" s="25"/>
      <c r="RD229" s="25"/>
      <c r="RE229" s="25"/>
      <c r="RF229" s="25"/>
      <c r="RG229" s="25"/>
      <c r="RH229" s="25"/>
      <c r="RI229" s="25"/>
      <c r="RJ229" s="25"/>
      <c r="RK229" s="25"/>
      <c r="RL229" s="25"/>
      <c r="RM229" s="25"/>
      <c r="RN229" s="25"/>
      <c r="RO229" s="25"/>
      <c r="RP229" s="25"/>
      <c r="RQ229" s="25"/>
      <c r="RR229" s="25"/>
      <c r="RS229" s="25"/>
      <c r="RT229" s="25"/>
      <c r="RU229" s="25"/>
      <c r="RV229" s="25"/>
      <c r="RW229" s="25"/>
      <c r="RX229" s="25"/>
      <c r="RY229" s="25"/>
      <c r="RZ229" s="25"/>
      <c r="SA229" s="25"/>
      <c r="SB229" s="25"/>
      <c r="SC229" s="25"/>
      <c r="SD229" s="25"/>
      <c r="SE229" s="25"/>
      <c r="SF229" s="25"/>
      <c r="SG229" s="25"/>
      <c r="SH229" s="25"/>
      <c r="SI229" s="25"/>
      <c r="SJ229" s="25"/>
      <c r="SK229" s="25"/>
      <c r="SL229" s="25"/>
      <c r="SM229" s="25"/>
      <c r="SN229" s="25"/>
      <c r="SO229" s="25"/>
      <c r="SP229" s="25"/>
      <c r="SQ229" s="25"/>
      <c r="SR229" s="25"/>
      <c r="SS229" s="25"/>
      <c r="ST229" s="25"/>
      <c r="SU229" s="25"/>
      <c r="SV229" s="25"/>
      <c r="SW229" s="25"/>
      <c r="SX229" s="25"/>
      <c r="SY229" s="25"/>
      <c r="SZ229" s="25"/>
      <c r="TA229" s="25"/>
      <c r="TB229" s="25"/>
      <c r="TC229" s="25"/>
      <c r="TD229" s="25"/>
      <c r="TE229" s="25"/>
      <c r="TF229" s="25"/>
      <c r="TG229" s="25"/>
      <c r="TH229" s="25"/>
      <c r="TI229" s="25"/>
      <c r="TJ229" s="25"/>
      <c r="TK229" s="25"/>
      <c r="TL229" s="25"/>
      <c r="TM229" s="25"/>
      <c r="TN229" s="25"/>
      <c r="TO229" s="25"/>
      <c r="TP229" s="25"/>
      <c r="TQ229" s="25"/>
      <c r="TR229" s="25"/>
      <c r="TS229" s="25"/>
      <c r="TT229" s="25"/>
      <c r="TU229" s="25"/>
      <c r="TV229" s="25"/>
      <c r="TW229" s="25"/>
      <c r="TX229" s="25"/>
      <c r="TY229" s="25"/>
      <c r="TZ229" s="25"/>
      <c r="UA229" s="25"/>
      <c r="UB229" s="25"/>
      <c r="UC229" s="25"/>
      <c r="UD229" s="25"/>
      <c r="UE229" s="25"/>
      <c r="UF229" s="25"/>
      <c r="UG229" s="25"/>
      <c r="UH229" s="25"/>
      <c r="UI229" s="25"/>
      <c r="UJ229" s="25"/>
      <c r="UK229" s="25"/>
      <c r="UL229" s="25"/>
      <c r="UM229" s="25"/>
      <c r="UN229" s="25"/>
      <c r="UO229" s="25"/>
      <c r="UP229" s="25"/>
      <c r="UQ229" s="25"/>
      <c r="UR229" s="25"/>
      <c r="US229" s="25"/>
      <c r="UT229" s="25"/>
      <c r="UU229" s="25"/>
      <c r="UV229" s="25"/>
      <c r="UW229" s="25"/>
      <c r="UX229" s="25"/>
      <c r="UY229" s="25"/>
      <c r="UZ229" s="25"/>
      <c r="VA229" s="25"/>
      <c r="VB229" s="25"/>
      <c r="VC229" s="25"/>
      <c r="VD229" s="25"/>
      <c r="VE229" s="25"/>
      <c r="VF229" s="25"/>
      <c r="VG229" s="25"/>
      <c r="VH229" s="25"/>
      <c r="VI229" s="25"/>
      <c r="VJ229" s="25"/>
      <c r="VK229" s="25"/>
      <c r="VL229" s="25"/>
      <c r="VM229" s="25"/>
      <c r="VN229" s="25"/>
      <c r="VO229" s="25"/>
      <c r="VP229" s="25"/>
      <c r="VQ229" s="25"/>
      <c r="VR229" s="25"/>
      <c r="VS229" s="25"/>
      <c r="VT229" s="25"/>
      <c r="VU229" s="25"/>
      <c r="VV229" s="25"/>
      <c r="VW229" s="25"/>
      <c r="VX229" s="25"/>
      <c r="VY229" s="25"/>
      <c r="VZ229" s="25"/>
      <c r="WA229" s="25"/>
      <c r="WB229" s="25"/>
      <c r="WC229" s="25"/>
      <c r="WD229" s="25"/>
      <c r="WE229" s="25"/>
      <c r="WF229" s="25"/>
      <c r="WG229" s="25"/>
      <c r="WH229" s="25"/>
      <c r="WI229" s="25"/>
      <c r="WJ229" s="25"/>
      <c r="WK229" s="25"/>
      <c r="WL229" s="25"/>
      <c r="WM229" s="25"/>
      <c r="WN229" s="25"/>
      <c r="WO229" s="25"/>
      <c r="WP229" s="25"/>
      <c r="WQ229" s="25"/>
      <c r="WR229" s="25"/>
      <c r="WS229" s="25"/>
      <c r="WT229" s="25"/>
      <c r="WU229" s="25"/>
      <c r="WV229" s="25"/>
      <c r="WW229" s="25"/>
      <c r="WX229" s="25"/>
      <c r="WY229" s="25"/>
      <c r="WZ229" s="25"/>
      <c r="XA229" s="25"/>
      <c r="XB229" s="25"/>
      <c r="XC229" s="25"/>
      <c r="XD229" s="25"/>
      <c r="XE229" s="25"/>
      <c r="XF229" s="25"/>
      <c r="XG229" s="25"/>
      <c r="XH229" s="25"/>
      <c r="XI229" s="25"/>
      <c r="XJ229" s="25"/>
      <c r="XK229" s="25"/>
      <c r="XL229" s="25"/>
      <c r="XM229" s="25"/>
      <c r="XN229" s="25"/>
      <c r="XO229" s="25"/>
      <c r="XP229" s="25"/>
      <c r="XQ229" s="25"/>
      <c r="XR229" s="25"/>
      <c r="XS229" s="25"/>
      <c r="XT229" s="25"/>
      <c r="XU229" s="25"/>
      <c r="XV229" s="25"/>
      <c r="XW229" s="25"/>
      <c r="XX229" s="25"/>
      <c r="XY229" s="25"/>
      <c r="XZ229" s="25"/>
      <c r="YA229" s="25"/>
      <c r="YB229" s="25"/>
      <c r="YC229" s="25"/>
      <c r="YD229" s="25"/>
      <c r="YE229" s="25"/>
      <c r="YF229" s="25"/>
      <c r="YG229" s="25"/>
      <c r="YH229" s="25"/>
      <c r="YI229" s="25"/>
      <c r="YJ229" s="25"/>
      <c r="YK229" s="25"/>
      <c r="YL229" s="25"/>
      <c r="YM229" s="25"/>
      <c r="YN229" s="25"/>
      <c r="YO229" s="25"/>
      <c r="YP229" s="25"/>
      <c r="YQ229" s="25"/>
      <c r="YR229" s="25"/>
      <c r="YS229" s="25"/>
      <c r="YT229" s="25"/>
      <c r="YU229" s="25"/>
      <c r="YV229" s="25"/>
      <c r="YW229" s="25"/>
      <c r="YX229" s="25"/>
      <c r="YY229" s="25"/>
      <c r="YZ229" s="25"/>
      <c r="ZA229" s="25"/>
      <c r="ZB229" s="25"/>
      <c r="ZC229" s="25"/>
      <c r="ZD229" s="25"/>
      <c r="ZE229" s="25"/>
      <c r="ZF229" s="25"/>
      <c r="ZG229" s="25"/>
      <c r="ZH229" s="25"/>
      <c r="ZI229" s="25"/>
      <c r="ZJ229" s="25"/>
      <c r="ZK229" s="25"/>
      <c r="ZL229" s="25"/>
      <c r="ZM229" s="25"/>
      <c r="ZN229" s="25"/>
      <c r="ZO229" s="25"/>
      <c r="ZP229" s="25"/>
      <c r="ZQ229" s="25"/>
      <c r="ZR229" s="25"/>
      <c r="ZS229" s="25"/>
      <c r="ZT229" s="25"/>
      <c r="ZU229" s="25"/>
      <c r="ZV229" s="25"/>
      <c r="ZW229" s="25"/>
      <c r="ZX229" s="25"/>
      <c r="ZY229" s="25"/>
      <c r="ZZ229" s="25"/>
      <c r="AAA229" s="25"/>
      <c r="AAB229" s="25"/>
      <c r="AAC229" s="25"/>
      <c r="AAD229" s="25"/>
      <c r="AAE229" s="25"/>
      <c r="AAF229" s="25"/>
      <c r="AAG229" s="25"/>
      <c r="AAH229" s="25"/>
      <c r="AAI229" s="25"/>
      <c r="AAJ229" s="25"/>
      <c r="AAK229" s="25"/>
      <c r="AAL229" s="25"/>
      <c r="AAM229" s="25"/>
      <c r="AAN229" s="25"/>
      <c r="AAO229" s="25"/>
      <c r="AAP229" s="25"/>
      <c r="AAQ229" s="25"/>
      <c r="AAR229" s="25"/>
      <c r="AAS229" s="25"/>
      <c r="AAT229" s="25"/>
      <c r="AAU229" s="25"/>
      <c r="AAV229" s="25"/>
      <c r="AAW229" s="25"/>
      <c r="AAX229" s="25"/>
      <c r="AAY229" s="25"/>
      <c r="AAZ229" s="25"/>
      <c r="ABA229" s="25"/>
      <c r="ABB229" s="25"/>
      <c r="ABC229" s="25"/>
      <c r="ABD229" s="25"/>
      <c r="ABE229" s="25"/>
      <c r="ABF229" s="25"/>
      <c r="ABG229" s="25"/>
      <c r="ABH229" s="25"/>
      <c r="ABI229" s="25"/>
      <c r="ABJ229" s="25"/>
      <c r="ABK229" s="25"/>
      <c r="ABL229" s="25"/>
      <c r="ABM229" s="25"/>
      <c r="ABN229" s="25"/>
      <c r="ABO229" s="25"/>
      <c r="ABP229" s="25"/>
      <c r="ABQ229" s="25"/>
      <c r="ABR229" s="25"/>
      <c r="ABS229" s="25"/>
      <c r="ABT229" s="25"/>
      <c r="ABU229" s="25"/>
      <c r="ABV229" s="25"/>
      <c r="ABW229" s="25"/>
      <c r="ABX229" s="25"/>
      <c r="ABY229" s="25"/>
      <c r="ABZ229" s="25"/>
      <c r="ACA229" s="25"/>
      <c r="ACB229" s="25"/>
      <c r="ACC229" s="25"/>
      <c r="ACD229" s="25"/>
      <c r="ACE229" s="25"/>
      <c r="ACF229" s="25"/>
      <c r="ACG229" s="25"/>
      <c r="ACH229" s="25"/>
      <c r="ACI229" s="25"/>
      <c r="ACJ229" s="25"/>
      <c r="ACK229" s="25"/>
      <c r="ACL229" s="25"/>
      <c r="ACM229" s="25"/>
      <c r="ACN229" s="25"/>
      <c r="ACO229" s="25"/>
      <c r="ACP229" s="25"/>
      <c r="ACQ229" s="25"/>
      <c r="ACR229" s="25"/>
      <c r="ACS229" s="25"/>
      <c r="ACT229" s="25"/>
      <c r="ACU229" s="25"/>
      <c r="ACV229" s="25"/>
      <c r="ACW229" s="25"/>
      <c r="ACX229" s="25"/>
      <c r="ACY229" s="25"/>
      <c r="ACZ229" s="25"/>
      <c r="ADA229" s="25"/>
      <c r="ADB229" s="25"/>
      <c r="ADC229" s="25"/>
      <c r="ADD229" s="25"/>
      <c r="ADE229" s="25"/>
      <c r="ADF229" s="25"/>
      <c r="ADG229" s="25"/>
      <c r="ADH229" s="25"/>
      <c r="ADI229" s="25"/>
      <c r="ADJ229" s="25"/>
      <c r="ADK229" s="25"/>
      <c r="ADL229" s="25"/>
      <c r="ADM229" s="25"/>
      <c r="ADN229" s="25"/>
      <c r="ADO229" s="25"/>
      <c r="ADP229" s="25"/>
      <c r="ADQ229" s="25"/>
      <c r="ADR229" s="25"/>
      <c r="ADS229" s="25"/>
      <c r="ADT229" s="25"/>
      <c r="ADU229" s="25"/>
      <c r="ADV229" s="25"/>
      <c r="ADW229" s="25"/>
      <c r="ADX229" s="25"/>
      <c r="ADY229" s="25"/>
      <c r="ADZ229" s="25"/>
      <c r="AEA229" s="25"/>
      <c r="AEB229" s="25"/>
      <c r="AEC229" s="25"/>
      <c r="AED229" s="25"/>
      <c r="AEE229" s="25"/>
      <c r="AEF229" s="25"/>
      <c r="AEG229" s="49"/>
    </row>
    <row r="230" spans="1:813" s="15" customFormat="1" ht="12.75" customHeight="1" x14ac:dyDescent="0.2">
      <c r="A230" s="71" t="s">
        <v>196</v>
      </c>
      <c r="B230" s="87" t="s">
        <v>197</v>
      </c>
      <c r="C230" s="338">
        <v>2</v>
      </c>
      <c r="D230" s="101" t="s">
        <v>71</v>
      </c>
      <c r="E230" s="339">
        <v>10550.3</v>
      </c>
      <c r="F230" s="91">
        <f t="shared" si="4"/>
        <v>21100.6</v>
      </c>
      <c r="G230" s="49"/>
      <c r="AY230" s="45"/>
      <c r="AZ230" s="25"/>
      <c r="BA230" s="663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  <c r="QR230" s="25"/>
      <c r="QS230" s="25"/>
      <c r="QT230" s="25"/>
      <c r="QU230" s="25"/>
      <c r="QV230" s="25"/>
      <c r="QW230" s="25"/>
      <c r="QX230" s="25"/>
      <c r="QY230" s="25"/>
      <c r="QZ230" s="25"/>
      <c r="RA230" s="25"/>
      <c r="RB230" s="25"/>
      <c r="RC230" s="25"/>
      <c r="RD230" s="25"/>
      <c r="RE230" s="25"/>
      <c r="RF230" s="25"/>
      <c r="RG230" s="25"/>
      <c r="RH230" s="25"/>
      <c r="RI230" s="25"/>
      <c r="RJ230" s="25"/>
      <c r="RK230" s="25"/>
      <c r="RL230" s="25"/>
      <c r="RM230" s="25"/>
      <c r="RN230" s="25"/>
      <c r="RO230" s="25"/>
      <c r="RP230" s="25"/>
      <c r="RQ230" s="25"/>
      <c r="RR230" s="25"/>
      <c r="RS230" s="25"/>
      <c r="RT230" s="25"/>
      <c r="RU230" s="25"/>
      <c r="RV230" s="25"/>
      <c r="RW230" s="25"/>
      <c r="RX230" s="25"/>
      <c r="RY230" s="25"/>
      <c r="RZ230" s="25"/>
      <c r="SA230" s="25"/>
      <c r="SB230" s="25"/>
      <c r="SC230" s="25"/>
      <c r="SD230" s="25"/>
      <c r="SE230" s="25"/>
      <c r="SF230" s="25"/>
      <c r="SG230" s="25"/>
      <c r="SH230" s="25"/>
      <c r="SI230" s="25"/>
      <c r="SJ230" s="25"/>
      <c r="SK230" s="25"/>
      <c r="SL230" s="25"/>
      <c r="SM230" s="25"/>
      <c r="SN230" s="25"/>
      <c r="SO230" s="25"/>
      <c r="SP230" s="25"/>
      <c r="SQ230" s="25"/>
      <c r="SR230" s="25"/>
      <c r="SS230" s="25"/>
      <c r="ST230" s="25"/>
      <c r="SU230" s="25"/>
      <c r="SV230" s="25"/>
      <c r="SW230" s="25"/>
      <c r="SX230" s="25"/>
      <c r="SY230" s="25"/>
      <c r="SZ230" s="25"/>
      <c r="TA230" s="25"/>
      <c r="TB230" s="25"/>
      <c r="TC230" s="25"/>
      <c r="TD230" s="25"/>
      <c r="TE230" s="25"/>
      <c r="TF230" s="25"/>
      <c r="TG230" s="25"/>
      <c r="TH230" s="25"/>
      <c r="TI230" s="25"/>
      <c r="TJ230" s="25"/>
      <c r="TK230" s="25"/>
      <c r="TL230" s="25"/>
      <c r="TM230" s="25"/>
      <c r="TN230" s="25"/>
      <c r="TO230" s="25"/>
      <c r="TP230" s="25"/>
      <c r="TQ230" s="25"/>
      <c r="TR230" s="25"/>
      <c r="TS230" s="25"/>
      <c r="TT230" s="25"/>
      <c r="TU230" s="25"/>
      <c r="TV230" s="25"/>
      <c r="TW230" s="25"/>
      <c r="TX230" s="25"/>
      <c r="TY230" s="25"/>
      <c r="TZ230" s="25"/>
      <c r="UA230" s="25"/>
      <c r="UB230" s="25"/>
      <c r="UC230" s="25"/>
      <c r="UD230" s="25"/>
      <c r="UE230" s="25"/>
      <c r="UF230" s="25"/>
      <c r="UG230" s="25"/>
      <c r="UH230" s="25"/>
      <c r="UI230" s="25"/>
      <c r="UJ230" s="25"/>
      <c r="UK230" s="25"/>
      <c r="UL230" s="25"/>
      <c r="UM230" s="25"/>
      <c r="UN230" s="25"/>
      <c r="UO230" s="25"/>
      <c r="UP230" s="25"/>
      <c r="UQ230" s="25"/>
      <c r="UR230" s="25"/>
      <c r="US230" s="25"/>
      <c r="UT230" s="25"/>
      <c r="UU230" s="25"/>
      <c r="UV230" s="25"/>
      <c r="UW230" s="25"/>
      <c r="UX230" s="25"/>
      <c r="UY230" s="25"/>
      <c r="UZ230" s="25"/>
      <c r="VA230" s="25"/>
      <c r="VB230" s="25"/>
      <c r="VC230" s="25"/>
      <c r="VD230" s="25"/>
      <c r="VE230" s="25"/>
      <c r="VF230" s="25"/>
      <c r="VG230" s="25"/>
      <c r="VH230" s="25"/>
      <c r="VI230" s="25"/>
      <c r="VJ230" s="25"/>
      <c r="VK230" s="25"/>
      <c r="VL230" s="25"/>
      <c r="VM230" s="25"/>
      <c r="VN230" s="25"/>
      <c r="VO230" s="25"/>
      <c r="VP230" s="25"/>
      <c r="VQ230" s="25"/>
      <c r="VR230" s="25"/>
      <c r="VS230" s="25"/>
      <c r="VT230" s="25"/>
      <c r="VU230" s="25"/>
      <c r="VV230" s="25"/>
      <c r="VW230" s="25"/>
      <c r="VX230" s="25"/>
      <c r="VY230" s="25"/>
      <c r="VZ230" s="25"/>
      <c r="WA230" s="25"/>
      <c r="WB230" s="25"/>
      <c r="WC230" s="25"/>
      <c r="WD230" s="25"/>
      <c r="WE230" s="25"/>
      <c r="WF230" s="25"/>
      <c r="WG230" s="25"/>
      <c r="WH230" s="25"/>
      <c r="WI230" s="25"/>
      <c r="WJ230" s="25"/>
      <c r="WK230" s="25"/>
      <c r="WL230" s="25"/>
      <c r="WM230" s="25"/>
      <c r="WN230" s="25"/>
      <c r="WO230" s="25"/>
      <c r="WP230" s="25"/>
      <c r="WQ230" s="25"/>
      <c r="WR230" s="25"/>
      <c r="WS230" s="25"/>
      <c r="WT230" s="25"/>
      <c r="WU230" s="25"/>
      <c r="WV230" s="25"/>
      <c r="WW230" s="25"/>
      <c r="WX230" s="25"/>
      <c r="WY230" s="25"/>
      <c r="WZ230" s="25"/>
      <c r="XA230" s="25"/>
      <c r="XB230" s="25"/>
      <c r="XC230" s="25"/>
      <c r="XD230" s="25"/>
      <c r="XE230" s="25"/>
      <c r="XF230" s="25"/>
      <c r="XG230" s="25"/>
      <c r="XH230" s="25"/>
      <c r="XI230" s="25"/>
      <c r="XJ230" s="25"/>
      <c r="XK230" s="25"/>
      <c r="XL230" s="25"/>
      <c r="XM230" s="25"/>
      <c r="XN230" s="25"/>
      <c r="XO230" s="25"/>
      <c r="XP230" s="25"/>
      <c r="XQ230" s="25"/>
      <c r="XR230" s="25"/>
      <c r="XS230" s="25"/>
      <c r="XT230" s="25"/>
      <c r="XU230" s="25"/>
      <c r="XV230" s="25"/>
      <c r="XW230" s="25"/>
      <c r="XX230" s="25"/>
      <c r="XY230" s="25"/>
      <c r="XZ230" s="25"/>
      <c r="YA230" s="25"/>
      <c r="YB230" s="25"/>
      <c r="YC230" s="25"/>
      <c r="YD230" s="25"/>
      <c r="YE230" s="25"/>
      <c r="YF230" s="25"/>
      <c r="YG230" s="25"/>
      <c r="YH230" s="25"/>
      <c r="YI230" s="25"/>
      <c r="YJ230" s="25"/>
      <c r="YK230" s="25"/>
      <c r="YL230" s="25"/>
      <c r="YM230" s="25"/>
      <c r="YN230" s="25"/>
      <c r="YO230" s="25"/>
      <c r="YP230" s="25"/>
      <c r="YQ230" s="25"/>
      <c r="YR230" s="25"/>
      <c r="YS230" s="25"/>
      <c r="YT230" s="25"/>
      <c r="YU230" s="25"/>
      <c r="YV230" s="25"/>
      <c r="YW230" s="25"/>
      <c r="YX230" s="25"/>
      <c r="YY230" s="25"/>
      <c r="YZ230" s="25"/>
      <c r="ZA230" s="25"/>
      <c r="ZB230" s="25"/>
      <c r="ZC230" s="25"/>
      <c r="ZD230" s="25"/>
      <c r="ZE230" s="25"/>
      <c r="ZF230" s="25"/>
      <c r="ZG230" s="25"/>
      <c r="ZH230" s="25"/>
      <c r="ZI230" s="25"/>
      <c r="ZJ230" s="25"/>
      <c r="ZK230" s="25"/>
      <c r="ZL230" s="25"/>
      <c r="ZM230" s="25"/>
      <c r="ZN230" s="25"/>
      <c r="ZO230" s="25"/>
      <c r="ZP230" s="25"/>
      <c r="ZQ230" s="25"/>
      <c r="ZR230" s="25"/>
      <c r="ZS230" s="25"/>
      <c r="ZT230" s="25"/>
      <c r="ZU230" s="25"/>
      <c r="ZV230" s="25"/>
      <c r="ZW230" s="25"/>
      <c r="ZX230" s="25"/>
      <c r="ZY230" s="25"/>
      <c r="ZZ230" s="25"/>
      <c r="AAA230" s="25"/>
      <c r="AAB230" s="25"/>
      <c r="AAC230" s="25"/>
      <c r="AAD230" s="25"/>
      <c r="AAE230" s="25"/>
      <c r="AAF230" s="25"/>
      <c r="AAG230" s="25"/>
      <c r="AAH230" s="25"/>
      <c r="AAI230" s="25"/>
      <c r="AAJ230" s="25"/>
      <c r="AAK230" s="25"/>
      <c r="AAL230" s="25"/>
      <c r="AAM230" s="25"/>
      <c r="AAN230" s="25"/>
      <c r="AAO230" s="25"/>
      <c r="AAP230" s="25"/>
      <c r="AAQ230" s="25"/>
      <c r="AAR230" s="25"/>
      <c r="AAS230" s="25"/>
      <c r="AAT230" s="25"/>
      <c r="AAU230" s="25"/>
      <c r="AAV230" s="25"/>
      <c r="AAW230" s="25"/>
      <c r="AAX230" s="25"/>
      <c r="AAY230" s="25"/>
      <c r="AAZ230" s="25"/>
      <c r="ABA230" s="25"/>
      <c r="ABB230" s="25"/>
      <c r="ABC230" s="25"/>
      <c r="ABD230" s="25"/>
      <c r="ABE230" s="25"/>
      <c r="ABF230" s="25"/>
      <c r="ABG230" s="25"/>
      <c r="ABH230" s="25"/>
      <c r="ABI230" s="25"/>
      <c r="ABJ230" s="25"/>
      <c r="ABK230" s="25"/>
      <c r="ABL230" s="25"/>
      <c r="ABM230" s="25"/>
      <c r="ABN230" s="25"/>
      <c r="ABO230" s="25"/>
      <c r="ABP230" s="25"/>
      <c r="ABQ230" s="25"/>
      <c r="ABR230" s="25"/>
      <c r="ABS230" s="25"/>
      <c r="ABT230" s="25"/>
      <c r="ABU230" s="25"/>
      <c r="ABV230" s="25"/>
      <c r="ABW230" s="25"/>
      <c r="ABX230" s="25"/>
      <c r="ABY230" s="25"/>
      <c r="ABZ230" s="25"/>
      <c r="ACA230" s="25"/>
      <c r="ACB230" s="25"/>
      <c r="ACC230" s="25"/>
      <c r="ACD230" s="25"/>
      <c r="ACE230" s="25"/>
      <c r="ACF230" s="25"/>
      <c r="ACG230" s="25"/>
      <c r="ACH230" s="25"/>
      <c r="ACI230" s="25"/>
      <c r="ACJ230" s="25"/>
      <c r="ACK230" s="25"/>
      <c r="ACL230" s="25"/>
      <c r="ACM230" s="25"/>
      <c r="ACN230" s="25"/>
      <c r="ACO230" s="25"/>
      <c r="ACP230" s="25"/>
      <c r="ACQ230" s="25"/>
      <c r="ACR230" s="25"/>
      <c r="ACS230" s="25"/>
      <c r="ACT230" s="25"/>
      <c r="ACU230" s="25"/>
      <c r="ACV230" s="25"/>
      <c r="ACW230" s="25"/>
      <c r="ACX230" s="25"/>
      <c r="ACY230" s="25"/>
      <c r="ACZ230" s="25"/>
      <c r="ADA230" s="25"/>
      <c r="ADB230" s="25"/>
      <c r="ADC230" s="25"/>
      <c r="ADD230" s="25"/>
      <c r="ADE230" s="25"/>
      <c r="ADF230" s="25"/>
      <c r="ADG230" s="25"/>
      <c r="ADH230" s="25"/>
      <c r="ADI230" s="25"/>
      <c r="ADJ230" s="25"/>
      <c r="ADK230" s="25"/>
      <c r="ADL230" s="25"/>
      <c r="ADM230" s="25"/>
      <c r="ADN230" s="25"/>
      <c r="ADO230" s="25"/>
      <c r="ADP230" s="25"/>
      <c r="ADQ230" s="25"/>
      <c r="ADR230" s="25"/>
      <c r="ADS230" s="25"/>
      <c r="ADT230" s="25"/>
      <c r="ADU230" s="25"/>
      <c r="ADV230" s="25"/>
      <c r="ADW230" s="25"/>
      <c r="ADX230" s="25"/>
      <c r="ADY230" s="25"/>
      <c r="ADZ230" s="25"/>
      <c r="AEA230" s="25"/>
      <c r="AEB230" s="25"/>
      <c r="AEC230" s="25"/>
      <c r="AED230" s="25"/>
      <c r="AEE230" s="25"/>
      <c r="AEF230" s="25"/>
      <c r="AEG230" s="49"/>
    </row>
    <row r="231" spans="1:813" s="15" customFormat="1" ht="6.75" customHeight="1" x14ac:dyDescent="0.2">
      <c r="A231" s="71"/>
      <c r="B231" s="87"/>
      <c r="C231" s="338"/>
      <c r="D231" s="101"/>
      <c r="E231" s="95"/>
      <c r="F231" s="91"/>
      <c r="G231" s="49"/>
      <c r="AY231" s="45"/>
      <c r="AZ231" s="25"/>
      <c r="BA231" s="663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  <c r="QR231" s="25"/>
      <c r="QS231" s="25"/>
      <c r="QT231" s="25"/>
      <c r="QU231" s="25"/>
      <c r="QV231" s="25"/>
      <c r="QW231" s="25"/>
      <c r="QX231" s="25"/>
      <c r="QY231" s="25"/>
      <c r="QZ231" s="25"/>
      <c r="RA231" s="25"/>
      <c r="RB231" s="25"/>
      <c r="RC231" s="25"/>
      <c r="RD231" s="25"/>
      <c r="RE231" s="25"/>
      <c r="RF231" s="25"/>
      <c r="RG231" s="25"/>
      <c r="RH231" s="25"/>
      <c r="RI231" s="25"/>
      <c r="RJ231" s="25"/>
      <c r="RK231" s="25"/>
      <c r="RL231" s="25"/>
      <c r="RM231" s="25"/>
      <c r="RN231" s="25"/>
      <c r="RO231" s="25"/>
      <c r="RP231" s="25"/>
      <c r="RQ231" s="25"/>
      <c r="RR231" s="25"/>
      <c r="RS231" s="25"/>
      <c r="RT231" s="25"/>
      <c r="RU231" s="25"/>
      <c r="RV231" s="25"/>
      <c r="RW231" s="25"/>
      <c r="RX231" s="25"/>
      <c r="RY231" s="25"/>
      <c r="RZ231" s="25"/>
      <c r="SA231" s="25"/>
      <c r="SB231" s="25"/>
      <c r="SC231" s="25"/>
      <c r="SD231" s="25"/>
      <c r="SE231" s="25"/>
      <c r="SF231" s="25"/>
      <c r="SG231" s="25"/>
      <c r="SH231" s="25"/>
      <c r="SI231" s="25"/>
      <c r="SJ231" s="25"/>
      <c r="SK231" s="25"/>
      <c r="SL231" s="25"/>
      <c r="SM231" s="25"/>
      <c r="SN231" s="25"/>
      <c r="SO231" s="25"/>
      <c r="SP231" s="25"/>
      <c r="SQ231" s="25"/>
      <c r="SR231" s="25"/>
      <c r="SS231" s="25"/>
      <c r="ST231" s="25"/>
      <c r="SU231" s="25"/>
      <c r="SV231" s="25"/>
      <c r="SW231" s="25"/>
      <c r="SX231" s="25"/>
      <c r="SY231" s="25"/>
      <c r="SZ231" s="25"/>
      <c r="TA231" s="25"/>
      <c r="TB231" s="25"/>
      <c r="TC231" s="25"/>
      <c r="TD231" s="25"/>
      <c r="TE231" s="25"/>
      <c r="TF231" s="25"/>
      <c r="TG231" s="25"/>
      <c r="TH231" s="25"/>
      <c r="TI231" s="25"/>
      <c r="TJ231" s="25"/>
      <c r="TK231" s="25"/>
      <c r="TL231" s="25"/>
      <c r="TM231" s="25"/>
      <c r="TN231" s="25"/>
      <c r="TO231" s="25"/>
      <c r="TP231" s="25"/>
      <c r="TQ231" s="25"/>
      <c r="TR231" s="25"/>
      <c r="TS231" s="25"/>
      <c r="TT231" s="25"/>
      <c r="TU231" s="25"/>
      <c r="TV231" s="25"/>
      <c r="TW231" s="25"/>
      <c r="TX231" s="25"/>
      <c r="TY231" s="25"/>
      <c r="TZ231" s="25"/>
      <c r="UA231" s="25"/>
      <c r="UB231" s="25"/>
      <c r="UC231" s="25"/>
      <c r="UD231" s="25"/>
      <c r="UE231" s="25"/>
      <c r="UF231" s="25"/>
      <c r="UG231" s="25"/>
      <c r="UH231" s="25"/>
      <c r="UI231" s="25"/>
      <c r="UJ231" s="25"/>
      <c r="UK231" s="25"/>
      <c r="UL231" s="25"/>
      <c r="UM231" s="25"/>
      <c r="UN231" s="25"/>
      <c r="UO231" s="25"/>
      <c r="UP231" s="25"/>
      <c r="UQ231" s="25"/>
      <c r="UR231" s="25"/>
      <c r="US231" s="25"/>
      <c r="UT231" s="25"/>
      <c r="UU231" s="25"/>
      <c r="UV231" s="25"/>
      <c r="UW231" s="25"/>
      <c r="UX231" s="25"/>
      <c r="UY231" s="25"/>
      <c r="UZ231" s="25"/>
      <c r="VA231" s="25"/>
      <c r="VB231" s="25"/>
      <c r="VC231" s="25"/>
      <c r="VD231" s="25"/>
      <c r="VE231" s="25"/>
      <c r="VF231" s="25"/>
      <c r="VG231" s="25"/>
      <c r="VH231" s="25"/>
      <c r="VI231" s="25"/>
      <c r="VJ231" s="25"/>
      <c r="VK231" s="25"/>
      <c r="VL231" s="25"/>
      <c r="VM231" s="25"/>
      <c r="VN231" s="25"/>
      <c r="VO231" s="25"/>
      <c r="VP231" s="25"/>
      <c r="VQ231" s="25"/>
      <c r="VR231" s="25"/>
      <c r="VS231" s="25"/>
      <c r="VT231" s="25"/>
      <c r="VU231" s="25"/>
      <c r="VV231" s="25"/>
      <c r="VW231" s="25"/>
      <c r="VX231" s="25"/>
      <c r="VY231" s="25"/>
      <c r="VZ231" s="25"/>
      <c r="WA231" s="25"/>
      <c r="WB231" s="25"/>
      <c r="WC231" s="25"/>
      <c r="WD231" s="25"/>
      <c r="WE231" s="25"/>
      <c r="WF231" s="25"/>
      <c r="WG231" s="25"/>
      <c r="WH231" s="25"/>
      <c r="WI231" s="25"/>
      <c r="WJ231" s="25"/>
      <c r="WK231" s="25"/>
      <c r="WL231" s="25"/>
      <c r="WM231" s="25"/>
      <c r="WN231" s="25"/>
      <c r="WO231" s="25"/>
      <c r="WP231" s="25"/>
      <c r="WQ231" s="25"/>
      <c r="WR231" s="25"/>
      <c r="WS231" s="25"/>
      <c r="WT231" s="25"/>
      <c r="WU231" s="25"/>
      <c r="WV231" s="25"/>
      <c r="WW231" s="25"/>
      <c r="WX231" s="25"/>
      <c r="WY231" s="25"/>
      <c r="WZ231" s="25"/>
      <c r="XA231" s="25"/>
      <c r="XB231" s="25"/>
      <c r="XC231" s="25"/>
      <c r="XD231" s="25"/>
      <c r="XE231" s="25"/>
      <c r="XF231" s="25"/>
      <c r="XG231" s="25"/>
      <c r="XH231" s="25"/>
      <c r="XI231" s="25"/>
      <c r="XJ231" s="25"/>
      <c r="XK231" s="25"/>
      <c r="XL231" s="25"/>
      <c r="XM231" s="25"/>
      <c r="XN231" s="25"/>
      <c r="XO231" s="25"/>
      <c r="XP231" s="25"/>
      <c r="XQ231" s="25"/>
      <c r="XR231" s="25"/>
      <c r="XS231" s="25"/>
      <c r="XT231" s="25"/>
      <c r="XU231" s="25"/>
      <c r="XV231" s="25"/>
      <c r="XW231" s="25"/>
      <c r="XX231" s="25"/>
      <c r="XY231" s="25"/>
      <c r="XZ231" s="25"/>
      <c r="YA231" s="25"/>
      <c r="YB231" s="25"/>
      <c r="YC231" s="25"/>
      <c r="YD231" s="25"/>
      <c r="YE231" s="25"/>
      <c r="YF231" s="25"/>
      <c r="YG231" s="25"/>
      <c r="YH231" s="25"/>
      <c r="YI231" s="25"/>
      <c r="YJ231" s="25"/>
      <c r="YK231" s="25"/>
      <c r="YL231" s="25"/>
      <c r="YM231" s="25"/>
      <c r="YN231" s="25"/>
      <c r="YO231" s="25"/>
      <c r="YP231" s="25"/>
      <c r="YQ231" s="25"/>
      <c r="YR231" s="25"/>
      <c r="YS231" s="25"/>
      <c r="YT231" s="25"/>
      <c r="YU231" s="25"/>
      <c r="YV231" s="25"/>
      <c r="YW231" s="25"/>
      <c r="YX231" s="25"/>
      <c r="YY231" s="25"/>
      <c r="YZ231" s="25"/>
      <c r="ZA231" s="25"/>
      <c r="ZB231" s="25"/>
      <c r="ZC231" s="25"/>
      <c r="ZD231" s="25"/>
      <c r="ZE231" s="25"/>
      <c r="ZF231" s="25"/>
      <c r="ZG231" s="25"/>
      <c r="ZH231" s="25"/>
      <c r="ZI231" s="25"/>
      <c r="ZJ231" s="25"/>
      <c r="ZK231" s="25"/>
      <c r="ZL231" s="25"/>
      <c r="ZM231" s="25"/>
      <c r="ZN231" s="25"/>
      <c r="ZO231" s="25"/>
      <c r="ZP231" s="25"/>
      <c r="ZQ231" s="25"/>
      <c r="ZR231" s="25"/>
      <c r="ZS231" s="25"/>
      <c r="ZT231" s="25"/>
      <c r="ZU231" s="25"/>
      <c r="ZV231" s="25"/>
      <c r="ZW231" s="25"/>
      <c r="ZX231" s="25"/>
      <c r="ZY231" s="25"/>
      <c r="ZZ231" s="25"/>
      <c r="AAA231" s="25"/>
      <c r="AAB231" s="25"/>
      <c r="AAC231" s="25"/>
      <c r="AAD231" s="25"/>
      <c r="AAE231" s="25"/>
      <c r="AAF231" s="25"/>
      <c r="AAG231" s="25"/>
      <c r="AAH231" s="25"/>
      <c r="AAI231" s="25"/>
      <c r="AAJ231" s="25"/>
      <c r="AAK231" s="25"/>
      <c r="AAL231" s="25"/>
      <c r="AAM231" s="25"/>
      <c r="AAN231" s="25"/>
      <c r="AAO231" s="25"/>
      <c r="AAP231" s="25"/>
      <c r="AAQ231" s="25"/>
      <c r="AAR231" s="25"/>
      <c r="AAS231" s="25"/>
      <c r="AAT231" s="25"/>
      <c r="AAU231" s="25"/>
      <c r="AAV231" s="25"/>
      <c r="AAW231" s="25"/>
      <c r="AAX231" s="25"/>
      <c r="AAY231" s="25"/>
      <c r="AAZ231" s="25"/>
      <c r="ABA231" s="25"/>
      <c r="ABB231" s="25"/>
      <c r="ABC231" s="25"/>
      <c r="ABD231" s="25"/>
      <c r="ABE231" s="25"/>
      <c r="ABF231" s="25"/>
      <c r="ABG231" s="25"/>
      <c r="ABH231" s="25"/>
      <c r="ABI231" s="25"/>
      <c r="ABJ231" s="25"/>
      <c r="ABK231" s="25"/>
      <c r="ABL231" s="25"/>
      <c r="ABM231" s="25"/>
      <c r="ABN231" s="25"/>
      <c r="ABO231" s="25"/>
      <c r="ABP231" s="25"/>
      <c r="ABQ231" s="25"/>
      <c r="ABR231" s="25"/>
      <c r="ABS231" s="25"/>
      <c r="ABT231" s="25"/>
      <c r="ABU231" s="25"/>
      <c r="ABV231" s="25"/>
      <c r="ABW231" s="25"/>
      <c r="ABX231" s="25"/>
      <c r="ABY231" s="25"/>
      <c r="ABZ231" s="25"/>
      <c r="ACA231" s="25"/>
      <c r="ACB231" s="25"/>
      <c r="ACC231" s="25"/>
      <c r="ACD231" s="25"/>
      <c r="ACE231" s="25"/>
      <c r="ACF231" s="25"/>
      <c r="ACG231" s="25"/>
      <c r="ACH231" s="25"/>
      <c r="ACI231" s="25"/>
      <c r="ACJ231" s="25"/>
      <c r="ACK231" s="25"/>
      <c r="ACL231" s="25"/>
      <c r="ACM231" s="25"/>
      <c r="ACN231" s="25"/>
      <c r="ACO231" s="25"/>
      <c r="ACP231" s="25"/>
      <c r="ACQ231" s="25"/>
      <c r="ACR231" s="25"/>
      <c r="ACS231" s="25"/>
      <c r="ACT231" s="25"/>
      <c r="ACU231" s="25"/>
      <c r="ACV231" s="25"/>
      <c r="ACW231" s="25"/>
      <c r="ACX231" s="25"/>
      <c r="ACY231" s="25"/>
      <c r="ACZ231" s="25"/>
      <c r="ADA231" s="25"/>
      <c r="ADB231" s="25"/>
      <c r="ADC231" s="25"/>
      <c r="ADD231" s="25"/>
      <c r="ADE231" s="25"/>
      <c r="ADF231" s="25"/>
      <c r="ADG231" s="25"/>
      <c r="ADH231" s="25"/>
      <c r="ADI231" s="25"/>
      <c r="ADJ231" s="25"/>
      <c r="ADK231" s="25"/>
      <c r="ADL231" s="25"/>
      <c r="ADM231" s="25"/>
      <c r="ADN231" s="25"/>
      <c r="ADO231" s="25"/>
      <c r="ADP231" s="25"/>
      <c r="ADQ231" s="25"/>
      <c r="ADR231" s="25"/>
      <c r="ADS231" s="25"/>
      <c r="ADT231" s="25"/>
      <c r="ADU231" s="25"/>
      <c r="ADV231" s="25"/>
      <c r="ADW231" s="25"/>
      <c r="ADX231" s="25"/>
      <c r="ADY231" s="25"/>
      <c r="ADZ231" s="25"/>
      <c r="AEA231" s="25"/>
      <c r="AEB231" s="25"/>
      <c r="AEC231" s="25"/>
      <c r="AED231" s="25"/>
      <c r="AEE231" s="25"/>
      <c r="AEF231" s="25"/>
      <c r="AEG231" s="49"/>
    </row>
    <row r="232" spans="1:813" s="15" customFormat="1" ht="12.75" customHeight="1" x14ac:dyDescent="0.2">
      <c r="A232" s="73">
        <v>8</v>
      </c>
      <c r="B232" s="78" t="s">
        <v>179</v>
      </c>
      <c r="C232" s="104"/>
      <c r="D232" s="105"/>
      <c r="E232" s="340"/>
      <c r="F232" s="91"/>
      <c r="G232" s="49"/>
      <c r="AY232" s="45"/>
      <c r="AZ232" s="25"/>
      <c r="BA232" s="663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  <c r="QR232" s="25"/>
      <c r="QS232" s="25"/>
      <c r="QT232" s="25"/>
      <c r="QU232" s="25"/>
      <c r="QV232" s="25"/>
      <c r="QW232" s="25"/>
      <c r="QX232" s="25"/>
      <c r="QY232" s="25"/>
      <c r="QZ232" s="25"/>
      <c r="RA232" s="25"/>
      <c r="RB232" s="25"/>
      <c r="RC232" s="25"/>
      <c r="RD232" s="25"/>
      <c r="RE232" s="25"/>
      <c r="RF232" s="25"/>
      <c r="RG232" s="25"/>
      <c r="RH232" s="25"/>
      <c r="RI232" s="25"/>
      <c r="RJ232" s="25"/>
      <c r="RK232" s="25"/>
      <c r="RL232" s="25"/>
      <c r="RM232" s="25"/>
      <c r="RN232" s="25"/>
      <c r="RO232" s="25"/>
      <c r="RP232" s="25"/>
      <c r="RQ232" s="25"/>
      <c r="RR232" s="25"/>
      <c r="RS232" s="25"/>
      <c r="RT232" s="25"/>
      <c r="RU232" s="25"/>
      <c r="RV232" s="25"/>
      <c r="RW232" s="25"/>
      <c r="RX232" s="25"/>
      <c r="RY232" s="25"/>
      <c r="RZ232" s="25"/>
      <c r="SA232" s="25"/>
      <c r="SB232" s="25"/>
      <c r="SC232" s="25"/>
      <c r="SD232" s="25"/>
      <c r="SE232" s="25"/>
      <c r="SF232" s="25"/>
      <c r="SG232" s="25"/>
      <c r="SH232" s="25"/>
      <c r="SI232" s="25"/>
      <c r="SJ232" s="25"/>
      <c r="SK232" s="25"/>
      <c r="SL232" s="25"/>
      <c r="SM232" s="25"/>
      <c r="SN232" s="25"/>
      <c r="SO232" s="25"/>
      <c r="SP232" s="25"/>
      <c r="SQ232" s="25"/>
      <c r="SR232" s="25"/>
      <c r="SS232" s="25"/>
      <c r="ST232" s="25"/>
      <c r="SU232" s="25"/>
      <c r="SV232" s="25"/>
      <c r="SW232" s="25"/>
      <c r="SX232" s="25"/>
      <c r="SY232" s="25"/>
      <c r="SZ232" s="25"/>
      <c r="TA232" s="25"/>
      <c r="TB232" s="25"/>
      <c r="TC232" s="25"/>
      <c r="TD232" s="25"/>
      <c r="TE232" s="25"/>
      <c r="TF232" s="25"/>
      <c r="TG232" s="25"/>
      <c r="TH232" s="25"/>
      <c r="TI232" s="25"/>
      <c r="TJ232" s="25"/>
      <c r="TK232" s="25"/>
      <c r="TL232" s="25"/>
      <c r="TM232" s="25"/>
      <c r="TN232" s="25"/>
      <c r="TO232" s="25"/>
      <c r="TP232" s="25"/>
      <c r="TQ232" s="25"/>
      <c r="TR232" s="25"/>
      <c r="TS232" s="25"/>
      <c r="TT232" s="25"/>
      <c r="TU232" s="25"/>
      <c r="TV232" s="25"/>
      <c r="TW232" s="25"/>
      <c r="TX232" s="25"/>
      <c r="TY232" s="25"/>
      <c r="TZ232" s="25"/>
      <c r="UA232" s="25"/>
      <c r="UB232" s="25"/>
      <c r="UC232" s="25"/>
      <c r="UD232" s="25"/>
      <c r="UE232" s="25"/>
      <c r="UF232" s="25"/>
      <c r="UG232" s="25"/>
      <c r="UH232" s="25"/>
      <c r="UI232" s="25"/>
      <c r="UJ232" s="25"/>
      <c r="UK232" s="25"/>
      <c r="UL232" s="25"/>
      <c r="UM232" s="25"/>
      <c r="UN232" s="25"/>
      <c r="UO232" s="25"/>
      <c r="UP232" s="25"/>
      <c r="UQ232" s="25"/>
      <c r="UR232" s="25"/>
      <c r="US232" s="25"/>
      <c r="UT232" s="25"/>
      <c r="UU232" s="25"/>
      <c r="UV232" s="25"/>
      <c r="UW232" s="25"/>
      <c r="UX232" s="25"/>
      <c r="UY232" s="25"/>
      <c r="UZ232" s="25"/>
      <c r="VA232" s="25"/>
      <c r="VB232" s="25"/>
      <c r="VC232" s="25"/>
      <c r="VD232" s="25"/>
      <c r="VE232" s="25"/>
      <c r="VF232" s="25"/>
      <c r="VG232" s="25"/>
      <c r="VH232" s="25"/>
      <c r="VI232" s="25"/>
      <c r="VJ232" s="25"/>
      <c r="VK232" s="25"/>
      <c r="VL232" s="25"/>
      <c r="VM232" s="25"/>
      <c r="VN232" s="25"/>
      <c r="VO232" s="25"/>
      <c r="VP232" s="25"/>
      <c r="VQ232" s="25"/>
      <c r="VR232" s="25"/>
      <c r="VS232" s="25"/>
      <c r="VT232" s="25"/>
      <c r="VU232" s="25"/>
      <c r="VV232" s="25"/>
      <c r="VW232" s="25"/>
      <c r="VX232" s="25"/>
      <c r="VY232" s="25"/>
      <c r="VZ232" s="25"/>
      <c r="WA232" s="25"/>
      <c r="WB232" s="25"/>
      <c r="WC232" s="25"/>
      <c r="WD232" s="25"/>
      <c r="WE232" s="25"/>
      <c r="WF232" s="25"/>
      <c r="WG232" s="25"/>
      <c r="WH232" s="25"/>
      <c r="WI232" s="25"/>
      <c r="WJ232" s="25"/>
      <c r="WK232" s="25"/>
      <c r="WL232" s="25"/>
      <c r="WM232" s="25"/>
      <c r="WN232" s="25"/>
      <c r="WO232" s="25"/>
      <c r="WP232" s="25"/>
      <c r="WQ232" s="25"/>
      <c r="WR232" s="25"/>
      <c r="WS232" s="25"/>
      <c r="WT232" s="25"/>
      <c r="WU232" s="25"/>
      <c r="WV232" s="25"/>
      <c r="WW232" s="25"/>
      <c r="WX232" s="25"/>
      <c r="WY232" s="25"/>
      <c r="WZ232" s="25"/>
      <c r="XA232" s="25"/>
      <c r="XB232" s="25"/>
      <c r="XC232" s="25"/>
      <c r="XD232" s="25"/>
      <c r="XE232" s="25"/>
      <c r="XF232" s="25"/>
      <c r="XG232" s="25"/>
      <c r="XH232" s="25"/>
      <c r="XI232" s="25"/>
      <c r="XJ232" s="25"/>
      <c r="XK232" s="25"/>
      <c r="XL232" s="25"/>
      <c r="XM232" s="25"/>
      <c r="XN232" s="25"/>
      <c r="XO232" s="25"/>
      <c r="XP232" s="25"/>
      <c r="XQ232" s="25"/>
      <c r="XR232" s="25"/>
      <c r="XS232" s="25"/>
      <c r="XT232" s="25"/>
      <c r="XU232" s="25"/>
      <c r="XV232" s="25"/>
      <c r="XW232" s="25"/>
      <c r="XX232" s="25"/>
      <c r="XY232" s="25"/>
      <c r="XZ232" s="25"/>
      <c r="YA232" s="25"/>
      <c r="YB232" s="25"/>
      <c r="YC232" s="25"/>
      <c r="YD232" s="25"/>
      <c r="YE232" s="25"/>
      <c r="YF232" s="25"/>
      <c r="YG232" s="25"/>
      <c r="YH232" s="25"/>
      <c r="YI232" s="25"/>
      <c r="YJ232" s="25"/>
      <c r="YK232" s="25"/>
      <c r="YL232" s="25"/>
      <c r="YM232" s="25"/>
      <c r="YN232" s="25"/>
      <c r="YO232" s="25"/>
      <c r="YP232" s="25"/>
      <c r="YQ232" s="25"/>
      <c r="YR232" s="25"/>
      <c r="YS232" s="25"/>
      <c r="YT232" s="25"/>
      <c r="YU232" s="25"/>
      <c r="YV232" s="25"/>
      <c r="YW232" s="25"/>
      <c r="YX232" s="25"/>
      <c r="YY232" s="25"/>
      <c r="YZ232" s="25"/>
      <c r="ZA232" s="25"/>
      <c r="ZB232" s="25"/>
      <c r="ZC232" s="25"/>
      <c r="ZD232" s="25"/>
      <c r="ZE232" s="25"/>
      <c r="ZF232" s="25"/>
      <c r="ZG232" s="25"/>
      <c r="ZH232" s="25"/>
      <c r="ZI232" s="25"/>
      <c r="ZJ232" s="25"/>
      <c r="ZK232" s="25"/>
      <c r="ZL232" s="25"/>
      <c r="ZM232" s="25"/>
      <c r="ZN232" s="25"/>
      <c r="ZO232" s="25"/>
      <c r="ZP232" s="25"/>
      <c r="ZQ232" s="25"/>
      <c r="ZR232" s="25"/>
      <c r="ZS232" s="25"/>
      <c r="ZT232" s="25"/>
      <c r="ZU232" s="25"/>
      <c r="ZV232" s="25"/>
      <c r="ZW232" s="25"/>
      <c r="ZX232" s="25"/>
      <c r="ZY232" s="25"/>
      <c r="ZZ232" s="25"/>
      <c r="AAA232" s="25"/>
      <c r="AAB232" s="25"/>
      <c r="AAC232" s="25"/>
      <c r="AAD232" s="25"/>
      <c r="AAE232" s="25"/>
      <c r="AAF232" s="25"/>
      <c r="AAG232" s="25"/>
      <c r="AAH232" s="25"/>
      <c r="AAI232" s="25"/>
      <c r="AAJ232" s="25"/>
      <c r="AAK232" s="25"/>
      <c r="AAL232" s="25"/>
      <c r="AAM232" s="25"/>
      <c r="AAN232" s="25"/>
      <c r="AAO232" s="25"/>
      <c r="AAP232" s="25"/>
      <c r="AAQ232" s="25"/>
      <c r="AAR232" s="25"/>
      <c r="AAS232" s="25"/>
      <c r="AAT232" s="25"/>
      <c r="AAU232" s="25"/>
      <c r="AAV232" s="25"/>
      <c r="AAW232" s="25"/>
      <c r="AAX232" s="25"/>
      <c r="AAY232" s="25"/>
      <c r="AAZ232" s="25"/>
      <c r="ABA232" s="25"/>
      <c r="ABB232" s="25"/>
      <c r="ABC232" s="25"/>
      <c r="ABD232" s="25"/>
      <c r="ABE232" s="25"/>
      <c r="ABF232" s="25"/>
      <c r="ABG232" s="25"/>
      <c r="ABH232" s="25"/>
      <c r="ABI232" s="25"/>
      <c r="ABJ232" s="25"/>
      <c r="ABK232" s="25"/>
      <c r="ABL232" s="25"/>
      <c r="ABM232" s="25"/>
      <c r="ABN232" s="25"/>
      <c r="ABO232" s="25"/>
      <c r="ABP232" s="25"/>
      <c r="ABQ232" s="25"/>
      <c r="ABR232" s="25"/>
      <c r="ABS232" s="25"/>
      <c r="ABT232" s="25"/>
      <c r="ABU232" s="25"/>
      <c r="ABV232" s="25"/>
      <c r="ABW232" s="25"/>
      <c r="ABX232" s="25"/>
      <c r="ABY232" s="25"/>
      <c r="ABZ232" s="25"/>
      <c r="ACA232" s="25"/>
      <c r="ACB232" s="25"/>
      <c r="ACC232" s="25"/>
      <c r="ACD232" s="25"/>
      <c r="ACE232" s="25"/>
      <c r="ACF232" s="25"/>
      <c r="ACG232" s="25"/>
      <c r="ACH232" s="25"/>
      <c r="ACI232" s="25"/>
      <c r="ACJ232" s="25"/>
      <c r="ACK232" s="25"/>
      <c r="ACL232" s="25"/>
      <c r="ACM232" s="25"/>
      <c r="ACN232" s="25"/>
      <c r="ACO232" s="25"/>
      <c r="ACP232" s="25"/>
      <c r="ACQ232" s="25"/>
      <c r="ACR232" s="25"/>
      <c r="ACS232" s="25"/>
      <c r="ACT232" s="25"/>
      <c r="ACU232" s="25"/>
      <c r="ACV232" s="25"/>
      <c r="ACW232" s="25"/>
      <c r="ACX232" s="25"/>
      <c r="ACY232" s="25"/>
      <c r="ACZ232" s="25"/>
      <c r="ADA232" s="25"/>
      <c r="ADB232" s="25"/>
      <c r="ADC232" s="25"/>
      <c r="ADD232" s="25"/>
      <c r="ADE232" s="25"/>
      <c r="ADF232" s="25"/>
      <c r="ADG232" s="25"/>
      <c r="ADH232" s="25"/>
      <c r="ADI232" s="25"/>
      <c r="ADJ232" s="25"/>
      <c r="ADK232" s="25"/>
      <c r="ADL232" s="25"/>
      <c r="ADM232" s="25"/>
      <c r="ADN232" s="25"/>
      <c r="ADO232" s="25"/>
      <c r="ADP232" s="25"/>
      <c r="ADQ232" s="25"/>
      <c r="ADR232" s="25"/>
      <c r="ADS232" s="25"/>
      <c r="ADT232" s="25"/>
      <c r="ADU232" s="25"/>
      <c r="ADV232" s="25"/>
      <c r="ADW232" s="25"/>
      <c r="ADX232" s="25"/>
      <c r="ADY232" s="25"/>
      <c r="ADZ232" s="25"/>
      <c r="AEA232" s="25"/>
      <c r="AEB232" s="25"/>
      <c r="AEC232" s="25"/>
      <c r="AED232" s="25"/>
      <c r="AEE232" s="25"/>
      <c r="AEF232" s="25"/>
      <c r="AEG232" s="49"/>
    </row>
    <row r="233" spans="1:813" s="15" customFormat="1" ht="12.75" customHeight="1" x14ac:dyDescent="0.2">
      <c r="A233" s="75">
        <v>8.1</v>
      </c>
      <c r="B233" s="103" t="s">
        <v>198</v>
      </c>
      <c r="C233" s="104">
        <f>+C196*2</f>
        <v>3610</v>
      </c>
      <c r="D233" s="105" t="s">
        <v>82</v>
      </c>
      <c r="E233" s="340">
        <v>42.91</v>
      </c>
      <c r="F233" s="91">
        <f t="shared" si="4"/>
        <v>154905.1</v>
      </c>
      <c r="G233" s="49"/>
      <c r="AY233" s="45"/>
      <c r="AZ233" s="25"/>
      <c r="BA233" s="663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  <c r="QR233" s="25"/>
      <c r="QS233" s="25"/>
      <c r="QT233" s="25"/>
      <c r="QU233" s="25"/>
      <c r="QV233" s="25"/>
      <c r="QW233" s="25"/>
      <c r="QX233" s="25"/>
      <c r="QY233" s="25"/>
      <c r="QZ233" s="25"/>
      <c r="RA233" s="25"/>
      <c r="RB233" s="25"/>
      <c r="RC233" s="25"/>
      <c r="RD233" s="25"/>
      <c r="RE233" s="25"/>
      <c r="RF233" s="25"/>
      <c r="RG233" s="25"/>
      <c r="RH233" s="25"/>
      <c r="RI233" s="25"/>
      <c r="RJ233" s="25"/>
      <c r="RK233" s="25"/>
      <c r="RL233" s="25"/>
      <c r="RM233" s="25"/>
      <c r="RN233" s="25"/>
      <c r="RO233" s="25"/>
      <c r="RP233" s="25"/>
      <c r="RQ233" s="25"/>
      <c r="RR233" s="25"/>
      <c r="RS233" s="25"/>
      <c r="RT233" s="25"/>
      <c r="RU233" s="25"/>
      <c r="RV233" s="25"/>
      <c r="RW233" s="25"/>
      <c r="RX233" s="25"/>
      <c r="RY233" s="25"/>
      <c r="RZ233" s="25"/>
      <c r="SA233" s="25"/>
      <c r="SB233" s="25"/>
      <c r="SC233" s="25"/>
      <c r="SD233" s="25"/>
      <c r="SE233" s="25"/>
      <c r="SF233" s="25"/>
      <c r="SG233" s="25"/>
      <c r="SH233" s="25"/>
      <c r="SI233" s="25"/>
      <c r="SJ233" s="25"/>
      <c r="SK233" s="25"/>
      <c r="SL233" s="25"/>
      <c r="SM233" s="25"/>
      <c r="SN233" s="25"/>
      <c r="SO233" s="25"/>
      <c r="SP233" s="25"/>
      <c r="SQ233" s="25"/>
      <c r="SR233" s="25"/>
      <c r="SS233" s="25"/>
      <c r="ST233" s="25"/>
      <c r="SU233" s="25"/>
      <c r="SV233" s="25"/>
      <c r="SW233" s="25"/>
      <c r="SX233" s="25"/>
      <c r="SY233" s="25"/>
      <c r="SZ233" s="25"/>
      <c r="TA233" s="25"/>
      <c r="TB233" s="25"/>
      <c r="TC233" s="25"/>
      <c r="TD233" s="25"/>
      <c r="TE233" s="25"/>
      <c r="TF233" s="25"/>
      <c r="TG233" s="25"/>
      <c r="TH233" s="25"/>
      <c r="TI233" s="25"/>
      <c r="TJ233" s="25"/>
      <c r="TK233" s="25"/>
      <c r="TL233" s="25"/>
      <c r="TM233" s="25"/>
      <c r="TN233" s="25"/>
      <c r="TO233" s="25"/>
      <c r="TP233" s="25"/>
      <c r="TQ233" s="25"/>
      <c r="TR233" s="25"/>
      <c r="TS233" s="25"/>
      <c r="TT233" s="25"/>
      <c r="TU233" s="25"/>
      <c r="TV233" s="25"/>
      <c r="TW233" s="25"/>
      <c r="TX233" s="25"/>
      <c r="TY233" s="25"/>
      <c r="TZ233" s="25"/>
      <c r="UA233" s="25"/>
      <c r="UB233" s="25"/>
      <c r="UC233" s="25"/>
      <c r="UD233" s="25"/>
      <c r="UE233" s="25"/>
      <c r="UF233" s="25"/>
      <c r="UG233" s="25"/>
      <c r="UH233" s="25"/>
      <c r="UI233" s="25"/>
      <c r="UJ233" s="25"/>
      <c r="UK233" s="25"/>
      <c r="UL233" s="25"/>
      <c r="UM233" s="25"/>
      <c r="UN233" s="25"/>
      <c r="UO233" s="25"/>
      <c r="UP233" s="25"/>
      <c r="UQ233" s="25"/>
      <c r="UR233" s="25"/>
      <c r="US233" s="25"/>
      <c r="UT233" s="25"/>
      <c r="UU233" s="25"/>
      <c r="UV233" s="25"/>
      <c r="UW233" s="25"/>
      <c r="UX233" s="25"/>
      <c r="UY233" s="25"/>
      <c r="UZ233" s="25"/>
      <c r="VA233" s="25"/>
      <c r="VB233" s="25"/>
      <c r="VC233" s="25"/>
      <c r="VD233" s="25"/>
      <c r="VE233" s="25"/>
      <c r="VF233" s="25"/>
      <c r="VG233" s="25"/>
      <c r="VH233" s="25"/>
      <c r="VI233" s="25"/>
      <c r="VJ233" s="25"/>
      <c r="VK233" s="25"/>
      <c r="VL233" s="25"/>
      <c r="VM233" s="25"/>
      <c r="VN233" s="25"/>
      <c r="VO233" s="25"/>
      <c r="VP233" s="25"/>
      <c r="VQ233" s="25"/>
      <c r="VR233" s="25"/>
      <c r="VS233" s="25"/>
      <c r="VT233" s="25"/>
      <c r="VU233" s="25"/>
      <c r="VV233" s="25"/>
      <c r="VW233" s="25"/>
      <c r="VX233" s="25"/>
      <c r="VY233" s="25"/>
      <c r="VZ233" s="25"/>
      <c r="WA233" s="25"/>
      <c r="WB233" s="25"/>
      <c r="WC233" s="25"/>
      <c r="WD233" s="25"/>
      <c r="WE233" s="25"/>
      <c r="WF233" s="25"/>
      <c r="WG233" s="25"/>
      <c r="WH233" s="25"/>
      <c r="WI233" s="25"/>
      <c r="WJ233" s="25"/>
      <c r="WK233" s="25"/>
      <c r="WL233" s="25"/>
      <c r="WM233" s="25"/>
      <c r="WN233" s="25"/>
      <c r="WO233" s="25"/>
      <c r="WP233" s="25"/>
      <c r="WQ233" s="25"/>
      <c r="WR233" s="25"/>
      <c r="WS233" s="25"/>
      <c r="WT233" s="25"/>
      <c r="WU233" s="25"/>
      <c r="WV233" s="25"/>
      <c r="WW233" s="25"/>
      <c r="WX233" s="25"/>
      <c r="WY233" s="25"/>
      <c r="WZ233" s="25"/>
      <c r="XA233" s="25"/>
      <c r="XB233" s="25"/>
      <c r="XC233" s="25"/>
      <c r="XD233" s="25"/>
      <c r="XE233" s="25"/>
      <c r="XF233" s="25"/>
      <c r="XG233" s="25"/>
      <c r="XH233" s="25"/>
      <c r="XI233" s="25"/>
      <c r="XJ233" s="25"/>
      <c r="XK233" s="25"/>
      <c r="XL233" s="25"/>
      <c r="XM233" s="25"/>
      <c r="XN233" s="25"/>
      <c r="XO233" s="25"/>
      <c r="XP233" s="25"/>
      <c r="XQ233" s="25"/>
      <c r="XR233" s="25"/>
      <c r="XS233" s="25"/>
      <c r="XT233" s="25"/>
      <c r="XU233" s="25"/>
      <c r="XV233" s="25"/>
      <c r="XW233" s="25"/>
      <c r="XX233" s="25"/>
      <c r="XY233" s="25"/>
      <c r="XZ233" s="25"/>
      <c r="YA233" s="25"/>
      <c r="YB233" s="25"/>
      <c r="YC233" s="25"/>
      <c r="YD233" s="25"/>
      <c r="YE233" s="25"/>
      <c r="YF233" s="25"/>
      <c r="YG233" s="25"/>
      <c r="YH233" s="25"/>
      <c r="YI233" s="25"/>
      <c r="YJ233" s="25"/>
      <c r="YK233" s="25"/>
      <c r="YL233" s="25"/>
      <c r="YM233" s="25"/>
      <c r="YN233" s="25"/>
      <c r="YO233" s="25"/>
      <c r="YP233" s="25"/>
      <c r="YQ233" s="25"/>
      <c r="YR233" s="25"/>
      <c r="YS233" s="25"/>
      <c r="YT233" s="25"/>
      <c r="YU233" s="25"/>
      <c r="YV233" s="25"/>
      <c r="YW233" s="25"/>
      <c r="YX233" s="25"/>
      <c r="YY233" s="25"/>
      <c r="YZ233" s="25"/>
      <c r="ZA233" s="25"/>
      <c r="ZB233" s="25"/>
      <c r="ZC233" s="25"/>
      <c r="ZD233" s="25"/>
      <c r="ZE233" s="25"/>
      <c r="ZF233" s="25"/>
      <c r="ZG233" s="25"/>
      <c r="ZH233" s="25"/>
      <c r="ZI233" s="25"/>
      <c r="ZJ233" s="25"/>
      <c r="ZK233" s="25"/>
      <c r="ZL233" s="25"/>
      <c r="ZM233" s="25"/>
      <c r="ZN233" s="25"/>
      <c r="ZO233" s="25"/>
      <c r="ZP233" s="25"/>
      <c r="ZQ233" s="25"/>
      <c r="ZR233" s="25"/>
      <c r="ZS233" s="25"/>
      <c r="ZT233" s="25"/>
      <c r="ZU233" s="25"/>
      <c r="ZV233" s="25"/>
      <c r="ZW233" s="25"/>
      <c r="ZX233" s="25"/>
      <c r="ZY233" s="25"/>
      <c r="ZZ233" s="25"/>
      <c r="AAA233" s="25"/>
      <c r="AAB233" s="25"/>
      <c r="AAC233" s="25"/>
      <c r="AAD233" s="25"/>
      <c r="AAE233" s="25"/>
      <c r="AAF233" s="25"/>
      <c r="AAG233" s="25"/>
      <c r="AAH233" s="25"/>
      <c r="AAI233" s="25"/>
      <c r="AAJ233" s="25"/>
      <c r="AAK233" s="25"/>
      <c r="AAL233" s="25"/>
      <c r="AAM233" s="25"/>
      <c r="AAN233" s="25"/>
      <c r="AAO233" s="25"/>
      <c r="AAP233" s="25"/>
      <c r="AAQ233" s="25"/>
      <c r="AAR233" s="25"/>
      <c r="AAS233" s="25"/>
      <c r="AAT233" s="25"/>
      <c r="AAU233" s="25"/>
      <c r="AAV233" s="25"/>
      <c r="AAW233" s="25"/>
      <c r="AAX233" s="25"/>
      <c r="AAY233" s="25"/>
      <c r="AAZ233" s="25"/>
      <c r="ABA233" s="25"/>
      <c r="ABB233" s="25"/>
      <c r="ABC233" s="25"/>
      <c r="ABD233" s="25"/>
      <c r="ABE233" s="25"/>
      <c r="ABF233" s="25"/>
      <c r="ABG233" s="25"/>
      <c r="ABH233" s="25"/>
      <c r="ABI233" s="25"/>
      <c r="ABJ233" s="25"/>
      <c r="ABK233" s="25"/>
      <c r="ABL233" s="25"/>
      <c r="ABM233" s="25"/>
      <c r="ABN233" s="25"/>
      <c r="ABO233" s="25"/>
      <c r="ABP233" s="25"/>
      <c r="ABQ233" s="25"/>
      <c r="ABR233" s="25"/>
      <c r="ABS233" s="25"/>
      <c r="ABT233" s="25"/>
      <c r="ABU233" s="25"/>
      <c r="ABV233" s="25"/>
      <c r="ABW233" s="25"/>
      <c r="ABX233" s="25"/>
      <c r="ABY233" s="25"/>
      <c r="ABZ233" s="25"/>
      <c r="ACA233" s="25"/>
      <c r="ACB233" s="25"/>
      <c r="ACC233" s="25"/>
      <c r="ACD233" s="25"/>
      <c r="ACE233" s="25"/>
      <c r="ACF233" s="25"/>
      <c r="ACG233" s="25"/>
      <c r="ACH233" s="25"/>
      <c r="ACI233" s="25"/>
      <c r="ACJ233" s="25"/>
      <c r="ACK233" s="25"/>
      <c r="ACL233" s="25"/>
      <c r="ACM233" s="25"/>
      <c r="ACN233" s="25"/>
      <c r="ACO233" s="25"/>
      <c r="ACP233" s="25"/>
      <c r="ACQ233" s="25"/>
      <c r="ACR233" s="25"/>
      <c r="ACS233" s="25"/>
      <c r="ACT233" s="25"/>
      <c r="ACU233" s="25"/>
      <c r="ACV233" s="25"/>
      <c r="ACW233" s="25"/>
      <c r="ACX233" s="25"/>
      <c r="ACY233" s="25"/>
      <c r="ACZ233" s="25"/>
      <c r="ADA233" s="25"/>
      <c r="ADB233" s="25"/>
      <c r="ADC233" s="25"/>
      <c r="ADD233" s="25"/>
      <c r="ADE233" s="25"/>
      <c r="ADF233" s="25"/>
      <c r="ADG233" s="25"/>
      <c r="ADH233" s="25"/>
      <c r="ADI233" s="25"/>
      <c r="ADJ233" s="25"/>
      <c r="ADK233" s="25"/>
      <c r="ADL233" s="25"/>
      <c r="ADM233" s="25"/>
      <c r="ADN233" s="25"/>
      <c r="ADO233" s="25"/>
      <c r="ADP233" s="25"/>
      <c r="ADQ233" s="25"/>
      <c r="ADR233" s="25"/>
      <c r="ADS233" s="25"/>
      <c r="ADT233" s="25"/>
      <c r="ADU233" s="25"/>
      <c r="ADV233" s="25"/>
      <c r="ADW233" s="25"/>
      <c r="ADX233" s="25"/>
      <c r="ADY233" s="25"/>
      <c r="ADZ233" s="25"/>
      <c r="AEA233" s="25"/>
      <c r="AEB233" s="25"/>
      <c r="AEC233" s="25"/>
      <c r="AED233" s="25"/>
      <c r="AEE233" s="25"/>
      <c r="AEF233" s="25"/>
      <c r="AEG233" s="49"/>
    </row>
    <row r="234" spans="1:813" s="15" customFormat="1" ht="12.75" customHeight="1" x14ac:dyDescent="0.2">
      <c r="A234" s="75">
        <v>8.1999999999999993</v>
      </c>
      <c r="B234" s="103" t="s">
        <v>180</v>
      </c>
      <c r="C234" s="104">
        <f>+C196*0.85</f>
        <v>1534.25</v>
      </c>
      <c r="D234" s="105" t="s">
        <v>181</v>
      </c>
      <c r="E234" s="340">
        <v>33.04</v>
      </c>
      <c r="F234" s="91">
        <f t="shared" si="4"/>
        <v>50691.62</v>
      </c>
      <c r="G234" s="49"/>
      <c r="AY234" s="45"/>
      <c r="AZ234" s="25"/>
      <c r="BA234" s="663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  <c r="QR234" s="25"/>
      <c r="QS234" s="25"/>
      <c r="QT234" s="25"/>
      <c r="QU234" s="25"/>
      <c r="QV234" s="25"/>
      <c r="QW234" s="25"/>
      <c r="QX234" s="25"/>
      <c r="QY234" s="25"/>
      <c r="QZ234" s="25"/>
      <c r="RA234" s="25"/>
      <c r="RB234" s="25"/>
      <c r="RC234" s="25"/>
      <c r="RD234" s="25"/>
      <c r="RE234" s="25"/>
      <c r="RF234" s="25"/>
      <c r="RG234" s="25"/>
      <c r="RH234" s="25"/>
      <c r="RI234" s="25"/>
      <c r="RJ234" s="25"/>
      <c r="RK234" s="25"/>
      <c r="RL234" s="25"/>
      <c r="RM234" s="25"/>
      <c r="RN234" s="25"/>
      <c r="RO234" s="25"/>
      <c r="RP234" s="25"/>
      <c r="RQ234" s="25"/>
      <c r="RR234" s="25"/>
      <c r="RS234" s="25"/>
      <c r="RT234" s="25"/>
      <c r="RU234" s="25"/>
      <c r="RV234" s="25"/>
      <c r="RW234" s="25"/>
      <c r="RX234" s="25"/>
      <c r="RY234" s="25"/>
      <c r="RZ234" s="25"/>
      <c r="SA234" s="25"/>
      <c r="SB234" s="25"/>
      <c r="SC234" s="25"/>
      <c r="SD234" s="25"/>
      <c r="SE234" s="25"/>
      <c r="SF234" s="25"/>
      <c r="SG234" s="25"/>
      <c r="SH234" s="25"/>
      <c r="SI234" s="25"/>
      <c r="SJ234" s="25"/>
      <c r="SK234" s="25"/>
      <c r="SL234" s="25"/>
      <c r="SM234" s="25"/>
      <c r="SN234" s="25"/>
      <c r="SO234" s="25"/>
      <c r="SP234" s="25"/>
      <c r="SQ234" s="25"/>
      <c r="SR234" s="25"/>
      <c r="SS234" s="25"/>
      <c r="ST234" s="25"/>
      <c r="SU234" s="25"/>
      <c r="SV234" s="25"/>
      <c r="SW234" s="25"/>
      <c r="SX234" s="25"/>
      <c r="SY234" s="25"/>
      <c r="SZ234" s="25"/>
      <c r="TA234" s="25"/>
      <c r="TB234" s="25"/>
      <c r="TC234" s="25"/>
      <c r="TD234" s="25"/>
      <c r="TE234" s="25"/>
      <c r="TF234" s="25"/>
      <c r="TG234" s="25"/>
      <c r="TH234" s="25"/>
      <c r="TI234" s="25"/>
      <c r="TJ234" s="25"/>
      <c r="TK234" s="25"/>
      <c r="TL234" s="25"/>
      <c r="TM234" s="25"/>
      <c r="TN234" s="25"/>
      <c r="TO234" s="25"/>
      <c r="TP234" s="25"/>
      <c r="TQ234" s="25"/>
      <c r="TR234" s="25"/>
      <c r="TS234" s="25"/>
      <c r="TT234" s="25"/>
      <c r="TU234" s="25"/>
      <c r="TV234" s="25"/>
      <c r="TW234" s="25"/>
      <c r="TX234" s="25"/>
      <c r="TY234" s="25"/>
      <c r="TZ234" s="25"/>
      <c r="UA234" s="25"/>
      <c r="UB234" s="25"/>
      <c r="UC234" s="25"/>
      <c r="UD234" s="25"/>
      <c r="UE234" s="25"/>
      <c r="UF234" s="25"/>
      <c r="UG234" s="25"/>
      <c r="UH234" s="25"/>
      <c r="UI234" s="25"/>
      <c r="UJ234" s="25"/>
      <c r="UK234" s="25"/>
      <c r="UL234" s="25"/>
      <c r="UM234" s="25"/>
      <c r="UN234" s="25"/>
      <c r="UO234" s="25"/>
      <c r="UP234" s="25"/>
      <c r="UQ234" s="25"/>
      <c r="UR234" s="25"/>
      <c r="US234" s="25"/>
      <c r="UT234" s="25"/>
      <c r="UU234" s="25"/>
      <c r="UV234" s="25"/>
      <c r="UW234" s="25"/>
      <c r="UX234" s="25"/>
      <c r="UY234" s="25"/>
      <c r="UZ234" s="25"/>
      <c r="VA234" s="25"/>
      <c r="VB234" s="25"/>
      <c r="VC234" s="25"/>
      <c r="VD234" s="25"/>
      <c r="VE234" s="25"/>
      <c r="VF234" s="25"/>
      <c r="VG234" s="25"/>
      <c r="VH234" s="25"/>
      <c r="VI234" s="25"/>
      <c r="VJ234" s="25"/>
      <c r="VK234" s="25"/>
      <c r="VL234" s="25"/>
      <c r="VM234" s="25"/>
      <c r="VN234" s="25"/>
      <c r="VO234" s="25"/>
      <c r="VP234" s="25"/>
      <c r="VQ234" s="25"/>
      <c r="VR234" s="25"/>
      <c r="VS234" s="25"/>
      <c r="VT234" s="25"/>
      <c r="VU234" s="25"/>
      <c r="VV234" s="25"/>
      <c r="VW234" s="25"/>
      <c r="VX234" s="25"/>
      <c r="VY234" s="25"/>
      <c r="VZ234" s="25"/>
      <c r="WA234" s="25"/>
      <c r="WB234" s="25"/>
      <c r="WC234" s="25"/>
      <c r="WD234" s="25"/>
      <c r="WE234" s="25"/>
      <c r="WF234" s="25"/>
      <c r="WG234" s="25"/>
      <c r="WH234" s="25"/>
      <c r="WI234" s="25"/>
      <c r="WJ234" s="25"/>
      <c r="WK234" s="25"/>
      <c r="WL234" s="25"/>
      <c r="WM234" s="25"/>
      <c r="WN234" s="25"/>
      <c r="WO234" s="25"/>
      <c r="WP234" s="25"/>
      <c r="WQ234" s="25"/>
      <c r="WR234" s="25"/>
      <c r="WS234" s="25"/>
      <c r="WT234" s="25"/>
      <c r="WU234" s="25"/>
      <c r="WV234" s="25"/>
      <c r="WW234" s="25"/>
      <c r="WX234" s="25"/>
      <c r="WY234" s="25"/>
      <c r="WZ234" s="25"/>
      <c r="XA234" s="25"/>
      <c r="XB234" s="25"/>
      <c r="XC234" s="25"/>
      <c r="XD234" s="25"/>
      <c r="XE234" s="25"/>
      <c r="XF234" s="25"/>
      <c r="XG234" s="25"/>
      <c r="XH234" s="25"/>
      <c r="XI234" s="25"/>
      <c r="XJ234" s="25"/>
      <c r="XK234" s="25"/>
      <c r="XL234" s="25"/>
      <c r="XM234" s="25"/>
      <c r="XN234" s="25"/>
      <c r="XO234" s="25"/>
      <c r="XP234" s="25"/>
      <c r="XQ234" s="25"/>
      <c r="XR234" s="25"/>
      <c r="XS234" s="25"/>
      <c r="XT234" s="25"/>
      <c r="XU234" s="25"/>
      <c r="XV234" s="25"/>
      <c r="XW234" s="25"/>
      <c r="XX234" s="25"/>
      <c r="XY234" s="25"/>
      <c r="XZ234" s="25"/>
      <c r="YA234" s="25"/>
      <c r="YB234" s="25"/>
      <c r="YC234" s="25"/>
      <c r="YD234" s="25"/>
      <c r="YE234" s="25"/>
      <c r="YF234" s="25"/>
      <c r="YG234" s="25"/>
      <c r="YH234" s="25"/>
      <c r="YI234" s="25"/>
      <c r="YJ234" s="25"/>
      <c r="YK234" s="25"/>
      <c r="YL234" s="25"/>
      <c r="YM234" s="25"/>
      <c r="YN234" s="25"/>
      <c r="YO234" s="25"/>
      <c r="YP234" s="25"/>
      <c r="YQ234" s="25"/>
      <c r="YR234" s="25"/>
      <c r="YS234" s="25"/>
      <c r="YT234" s="25"/>
      <c r="YU234" s="25"/>
      <c r="YV234" s="25"/>
      <c r="YW234" s="25"/>
      <c r="YX234" s="25"/>
      <c r="YY234" s="25"/>
      <c r="YZ234" s="25"/>
      <c r="ZA234" s="25"/>
      <c r="ZB234" s="25"/>
      <c r="ZC234" s="25"/>
      <c r="ZD234" s="25"/>
      <c r="ZE234" s="25"/>
      <c r="ZF234" s="25"/>
      <c r="ZG234" s="25"/>
      <c r="ZH234" s="25"/>
      <c r="ZI234" s="25"/>
      <c r="ZJ234" s="25"/>
      <c r="ZK234" s="25"/>
      <c r="ZL234" s="25"/>
      <c r="ZM234" s="25"/>
      <c r="ZN234" s="25"/>
      <c r="ZO234" s="25"/>
      <c r="ZP234" s="25"/>
      <c r="ZQ234" s="25"/>
      <c r="ZR234" s="25"/>
      <c r="ZS234" s="25"/>
      <c r="ZT234" s="25"/>
      <c r="ZU234" s="25"/>
      <c r="ZV234" s="25"/>
      <c r="ZW234" s="25"/>
      <c r="ZX234" s="25"/>
      <c r="ZY234" s="25"/>
      <c r="ZZ234" s="25"/>
      <c r="AAA234" s="25"/>
      <c r="AAB234" s="25"/>
      <c r="AAC234" s="25"/>
      <c r="AAD234" s="25"/>
      <c r="AAE234" s="25"/>
      <c r="AAF234" s="25"/>
      <c r="AAG234" s="25"/>
      <c r="AAH234" s="25"/>
      <c r="AAI234" s="25"/>
      <c r="AAJ234" s="25"/>
      <c r="AAK234" s="25"/>
      <c r="AAL234" s="25"/>
      <c r="AAM234" s="25"/>
      <c r="AAN234" s="25"/>
      <c r="AAO234" s="25"/>
      <c r="AAP234" s="25"/>
      <c r="AAQ234" s="25"/>
      <c r="AAR234" s="25"/>
      <c r="AAS234" s="25"/>
      <c r="AAT234" s="25"/>
      <c r="AAU234" s="25"/>
      <c r="AAV234" s="25"/>
      <c r="AAW234" s="25"/>
      <c r="AAX234" s="25"/>
      <c r="AAY234" s="25"/>
      <c r="AAZ234" s="25"/>
      <c r="ABA234" s="25"/>
      <c r="ABB234" s="25"/>
      <c r="ABC234" s="25"/>
      <c r="ABD234" s="25"/>
      <c r="ABE234" s="25"/>
      <c r="ABF234" s="25"/>
      <c r="ABG234" s="25"/>
      <c r="ABH234" s="25"/>
      <c r="ABI234" s="25"/>
      <c r="ABJ234" s="25"/>
      <c r="ABK234" s="25"/>
      <c r="ABL234" s="25"/>
      <c r="ABM234" s="25"/>
      <c r="ABN234" s="25"/>
      <c r="ABO234" s="25"/>
      <c r="ABP234" s="25"/>
      <c r="ABQ234" s="25"/>
      <c r="ABR234" s="25"/>
      <c r="ABS234" s="25"/>
      <c r="ABT234" s="25"/>
      <c r="ABU234" s="25"/>
      <c r="ABV234" s="25"/>
      <c r="ABW234" s="25"/>
      <c r="ABX234" s="25"/>
      <c r="ABY234" s="25"/>
      <c r="ABZ234" s="25"/>
      <c r="ACA234" s="25"/>
      <c r="ACB234" s="25"/>
      <c r="ACC234" s="25"/>
      <c r="ACD234" s="25"/>
      <c r="ACE234" s="25"/>
      <c r="ACF234" s="25"/>
      <c r="ACG234" s="25"/>
      <c r="ACH234" s="25"/>
      <c r="ACI234" s="25"/>
      <c r="ACJ234" s="25"/>
      <c r="ACK234" s="25"/>
      <c r="ACL234" s="25"/>
      <c r="ACM234" s="25"/>
      <c r="ACN234" s="25"/>
      <c r="ACO234" s="25"/>
      <c r="ACP234" s="25"/>
      <c r="ACQ234" s="25"/>
      <c r="ACR234" s="25"/>
      <c r="ACS234" s="25"/>
      <c r="ACT234" s="25"/>
      <c r="ACU234" s="25"/>
      <c r="ACV234" s="25"/>
      <c r="ACW234" s="25"/>
      <c r="ACX234" s="25"/>
      <c r="ACY234" s="25"/>
      <c r="ACZ234" s="25"/>
      <c r="ADA234" s="25"/>
      <c r="ADB234" s="25"/>
      <c r="ADC234" s="25"/>
      <c r="ADD234" s="25"/>
      <c r="ADE234" s="25"/>
      <c r="ADF234" s="25"/>
      <c r="ADG234" s="25"/>
      <c r="ADH234" s="25"/>
      <c r="ADI234" s="25"/>
      <c r="ADJ234" s="25"/>
      <c r="ADK234" s="25"/>
      <c r="ADL234" s="25"/>
      <c r="ADM234" s="25"/>
      <c r="ADN234" s="25"/>
      <c r="ADO234" s="25"/>
      <c r="ADP234" s="25"/>
      <c r="ADQ234" s="25"/>
      <c r="ADR234" s="25"/>
      <c r="ADS234" s="25"/>
      <c r="ADT234" s="25"/>
      <c r="ADU234" s="25"/>
      <c r="ADV234" s="25"/>
      <c r="ADW234" s="25"/>
      <c r="ADX234" s="25"/>
      <c r="ADY234" s="25"/>
      <c r="ADZ234" s="25"/>
      <c r="AEA234" s="25"/>
      <c r="AEB234" s="25"/>
      <c r="AEC234" s="25"/>
      <c r="AED234" s="25"/>
      <c r="AEE234" s="25"/>
      <c r="AEF234" s="25"/>
      <c r="AEG234" s="49"/>
    </row>
    <row r="235" spans="1:813" s="15" customFormat="1" ht="12.75" customHeight="1" x14ac:dyDescent="0.2">
      <c r="A235" s="75">
        <v>8.3000000000000007</v>
      </c>
      <c r="B235" s="103" t="s">
        <v>182</v>
      </c>
      <c r="C235" s="104">
        <v>1687.68</v>
      </c>
      <c r="D235" s="105" t="s">
        <v>181</v>
      </c>
      <c r="E235" s="340">
        <v>664.76</v>
      </c>
      <c r="F235" s="91">
        <f t="shared" si="4"/>
        <v>1121902.1599999999</v>
      </c>
      <c r="G235" s="49"/>
      <c r="AY235" s="45"/>
      <c r="AZ235" s="25"/>
      <c r="BA235" s="663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  <c r="QR235" s="25"/>
      <c r="QS235" s="25"/>
      <c r="QT235" s="25"/>
      <c r="QU235" s="25"/>
      <c r="QV235" s="25"/>
      <c r="QW235" s="25"/>
      <c r="QX235" s="25"/>
      <c r="QY235" s="25"/>
      <c r="QZ235" s="25"/>
      <c r="RA235" s="25"/>
      <c r="RB235" s="25"/>
      <c r="RC235" s="25"/>
      <c r="RD235" s="25"/>
      <c r="RE235" s="25"/>
      <c r="RF235" s="25"/>
      <c r="RG235" s="25"/>
      <c r="RH235" s="25"/>
      <c r="RI235" s="25"/>
      <c r="RJ235" s="25"/>
      <c r="RK235" s="25"/>
      <c r="RL235" s="25"/>
      <c r="RM235" s="25"/>
      <c r="RN235" s="25"/>
      <c r="RO235" s="25"/>
      <c r="RP235" s="25"/>
      <c r="RQ235" s="25"/>
      <c r="RR235" s="25"/>
      <c r="RS235" s="25"/>
      <c r="RT235" s="25"/>
      <c r="RU235" s="25"/>
      <c r="RV235" s="25"/>
      <c r="RW235" s="25"/>
      <c r="RX235" s="25"/>
      <c r="RY235" s="25"/>
      <c r="RZ235" s="25"/>
      <c r="SA235" s="25"/>
      <c r="SB235" s="25"/>
      <c r="SC235" s="25"/>
      <c r="SD235" s="25"/>
      <c r="SE235" s="25"/>
      <c r="SF235" s="25"/>
      <c r="SG235" s="25"/>
      <c r="SH235" s="25"/>
      <c r="SI235" s="25"/>
      <c r="SJ235" s="25"/>
      <c r="SK235" s="25"/>
      <c r="SL235" s="25"/>
      <c r="SM235" s="25"/>
      <c r="SN235" s="25"/>
      <c r="SO235" s="25"/>
      <c r="SP235" s="25"/>
      <c r="SQ235" s="25"/>
      <c r="SR235" s="25"/>
      <c r="SS235" s="25"/>
      <c r="ST235" s="25"/>
      <c r="SU235" s="25"/>
      <c r="SV235" s="25"/>
      <c r="SW235" s="25"/>
      <c r="SX235" s="25"/>
      <c r="SY235" s="25"/>
      <c r="SZ235" s="25"/>
      <c r="TA235" s="25"/>
      <c r="TB235" s="25"/>
      <c r="TC235" s="25"/>
      <c r="TD235" s="25"/>
      <c r="TE235" s="25"/>
      <c r="TF235" s="25"/>
      <c r="TG235" s="25"/>
      <c r="TH235" s="25"/>
      <c r="TI235" s="25"/>
      <c r="TJ235" s="25"/>
      <c r="TK235" s="25"/>
      <c r="TL235" s="25"/>
      <c r="TM235" s="25"/>
      <c r="TN235" s="25"/>
      <c r="TO235" s="25"/>
      <c r="TP235" s="25"/>
      <c r="TQ235" s="25"/>
      <c r="TR235" s="25"/>
      <c r="TS235" s="25"/>
      <c r="TT235" s="25"/>
      <c r="TU235" s="25"/>
      <c r="TV235" s="25"/>
      <c r="TW235" s="25"/>
      <c r="TX235" s="25"/>
      <c r="TY235" s="25"/>
      <c r="TZ235" s="25"/>
      <c r="UA235" s="25"/>
      <c r="UB235" s="25"/>
      <c r="UC235" s="25"/>
      <c r="UD235" s="25"/>
      <c r="UE235" s="25"/>
      <c r="UF235" s="25"/>
      <c r="UG235" s="25"/>
      <c r="UH235" s="25"/>
      <c r="UI235" s="25"/>
      <c r="UJ235" s="25"/>
      <c r="UK235" s="25"/>
      <c r="UL235" s="25"/>
      <c r="UM235" s="25"/>
      <c r="UN235" s="25"/>
      <c r="UO235" s="25"/>
      <c r="UP235" s="25"/>
      <c r="UQ235" s="25"/>
      <c r="UR235" s="25"/>
      <c r="US235" s="25"/>
      <c r="UT235" s="25"/>
      <c r="UU235" s="25"/>
      <c r="UV235" s="25"/>
      <c r="UW235" s="25"/>
      <c r="UX235" s="25"/>
      <c r="UY235" s="25"/>
      <c r="UZ235" s="25"/>
      <c r="VA235" s="25"/>
      <c r="VB235" s="25"/>
      <c r="VC235" s="25"/>
      <c r="VD235" s="25"/>
      <c r="VE235" s="25"/>
      <c r="VF235" s="25"/>
      <c r="VG235" s="25"/>
      <c r="VH235" s="25"/>
      <c r="VI235" s="25"/>
      <c r="VJ235" s="25"/>
      <c r="VK235" s="25"/>
      <c r="VL235" s="25"/>
      <c r="VM235" s="25"/>
      <c r="VN235" s="25"/>
      <c r="VO235" s="25"/>
      <c r="VP235" s="25"/>
      <c r="VQ235" s="25"/>
      <c r="VR235" s="25"/>
      <c r="VS235" s="25"/>
      <c r="VT235" s="25"/>
      <c r="VU235" s="25"/>
      <c r="VV235" s="25"/>
      <c r="VW235" s="25"/>
      <c r="VX235" s="25"/>
      <c r="VY235" s="25"/>
      <c r="VZ235" s="25"/>
      <c r="WA235" s="25"/>
      <c r="WB235" s="25"/>
      <c r="WC235" s="25"/>
      <c r="WD235" s="25"/>
      <c r="WE235" s="25"/>
      <c r="WF235" s="25"/>
      <c r="WG235" s="25"/>
      <c r="WH235" s="25"/>
      <c r="WI235" s="25"/>
      <c r="WJ235" s="25"/>
      <c r="WK235" s="25"/>
      <c r="WL235" s="25"/>
      <c r="WM235" s="25"/>
      <c r="WN235" s="25"/>
      <c r="WO235" s="25"/>
      <c r="WP235" s="25"/>
      <c r="WQ235" s="25"/>
      <c r="WR235" s="25"/>
      <c r="WS235" s="25"/>
      <c r="WT235" s="25"/>
      <c r="WU235" s="25"/>
      <c r="WV235" s="25"/>
      <c r="WW235" s="25"/>
      <c r="WX235" s="25"/>
      <c r="WY235" s="25"/>
      <c r="WZ235" s="25"/>
      <c r="XA235" s="25"/>
      <c r="XB235" s="25"/>
      <c r="XC235" s="25"/>
      <c r="XD235" s="25"/>
      <c r="XE235" s="25"/>
      <c r="XF235" s="25"/>
      <c r="XG235" s="25"/>
      <c r="XH235" s="25"/>
      <c r="XI235" s="25"/>
      <c r="XJ235" s="25"/>
      <c r="XK235" s="25"/>
      <c r="XL235" s="25"/>
      <c r="XM235" s="25"/>
      <c r="XN235" s="25"/>
      <c r="XO235" s="25"/>
      <c r="XP235" s="25"/>
      <c r="XQ235" s="25"/>
      <c r="XR235" s="25"/>
      <c r="XS235" s="25"/>
      <c r="XT235" s="25"/>
      <c r="XU235" s="25"/>
      <c r="XV235" s="25"/>
      <c r="XW235" s="25"/>
      <c r="XX235" s="25"/>
      <c r="XY235" s="25"/>
      <c r="XZ235" s="25"/>
      <c r="YA235" s="25"/>
      <c r="YB235" s="25"/>
      <c r="YC235" s="25"/>
      <c r="YD235" s="25"/>
      <c r="YE235" s="25"/>
      <c r="YF235" s="25"/>
      <c r="YG235" s="25"/>
      <c r="YH235" s="25"/>
      <c r="YI235" s="25"/>
      <c r="YJ235" s="25"/>
      <c r="YK235" s="25"/>
      <c r="YL235" s="25"/>
      <c r="YM235" s="25"/>
      <c r="YN235" s="25"/>
      <c r="YO235" s="25"/>
      <c r="YP235" s="25"/>
      <c r="YQ235" s="25"/>
      <c r="YR235" s="25"/>
      <c r="YS235" s="25"/>
      <c r="YT235" s="25"/>
      <c r="YU235" s="25"/>
      <c r="YV235" s="25"/>
      <c r="YW235" s="25"/>
      <c r="YX235" s="25"/>
      <c r="YY235" s="25"/>
      <c r="YZ235" s="25"/>
      <c r="ZA235" s="25"/>
      <c r="ZB235" s="25"/>
      <c r="ZC235" s="25"/>
      <c r="ZD235" s="25"/>
      <c r="ZE235" s="25"/>
      <c r="ZF235" s="25"/>
      <c r="ZG235" s="25"/>
      <c r="ZH235" s="25"/>
      <c r="ZI235" s="25"/>
      <c r="ZJ235" s="25"/>
      <c r="ZK235" s="25"/>
      <c r="ZL235" s="25"/>
      <c r="ZM235" s="25"/>
      <c r="ZN235" s="25"/>
      <c r="ZO235" s="25"/>
      <c r="ZP235" s="25"/>
      <c r="ZQ235" s="25"/>
      <c r="ZR235" s="25"/>
      <c r="ZS235" s="25"/>
      <c r="ZT235" s="25"/>
      <c r="ZU235" s="25"/>
      <c r="ZV235" s="25"/>
      <c r="ZW235" s="25"/>
      <c r="ZX235" s="25"/>
      <c r="ZY235" s="25"/>
      <c r="ZZ235" s="25"/>
      <c r="AAA235" s="25"/>
      <c r="AAB235" s="25"/>
      <c r="AAC235" s="25"/>
      <c r="AAD235" s="25"/>
      <c r="AAE235" s="25"/>
      <c r="AAF235" s="25"/>
      <c r="AAG235" s="25"/>
      <c r="AAH235" s="25"/>
      <c r="AAI235" s="25"/>
      <c r="AAJ235" s="25"/>
      <c r="AAK235" s="25"/>
      <c r="AAL235" s="25"/>
      <c r="AAM235" s="25"/>
      <c r="AAN235" s="25"/>
      <c r="AAO235" s="25"/>
      <c r="AAP235" s="25"/>
      <c r="AAQ235" s="25"/>
      <c r="AAR235" s="25"/>
      <c r="AAS235" s="25"/>
      <c r="AAT235" s="25"/>
      <c r="AAU235" s="25"/>
      <c r="AAV235" s="25"/>
      <c r="AAW235" s="25"/>
      <c r="AAX235" s="25"/>
      <c r="AAY235" s="25"/>
      <c r="AAZ235" s="25"/>
      <c r="ABA235" s="25"/>
      <c r="ABB235" s="25"/>
      <c r="ABC235" s="25"/>
      <c r="ABD235" s="25"/>
      <c r="ABE235" s="25"/>
      <c r="ABF235" s="25"/>
      <c r="ABG235" s="25"/>
      <c r="ABH235" s="25"/>
      <c r="ABI235" s="25"/>
      <c r="ABJ235" s="25"/>
      <c r="ABK235" s="25"/>
      <c r="ABL235" s="25"/>
      <c r="ABM235" s="25"/>
      <c r="ABN235" s="25"/>
      <c r="ABO235" s="25"/>
      <c r="ABP235" s="25"/>
      <c r="ABQ235" s="25"/>
      <c r="ABR235" s="25"/>
      <c r="ABS235" s="25"/>
      <c r="ABT235" s="25"/>
      <c r="ABU235" s="25"/>
      <c r="ABV235" s="25"/>
      <c r="ABW235" s="25"/>
      <c r="ABX235" s="25"/>
      <c r="ABY235" s="25"/>
      <c r="ABZ235" s="25"/>
      <c r="ACA235" s="25"/>
      <c r="ACB235" s="25"/>
      <c r="ACC235" s="25"/>
      <c r="ACD235" s="25"/>
      <c r="ACE235" s="25"/>
      <c r="ACF235" s="25"/>
      <c r="ACG235" s="25"/>
      <c r="ACH235" s="25"/>
      <c r="ACI235" s="25"/>
      <c r="ACJ235" s="25"/>
      <c r="ACK235" s="25"/>
      <c r="ACL235" s="25"/>
      <c r="ACM235" s="25"/>
      <c r="ACN235" s="25"/>
      <c r="ACO235" s="25"/>
      <c r="ACP235" s="25"/>
      <c r="ACQ235" s="25"/>
      <c r="ACR235" s="25"/>
      <c r="ACS235" s="25"/>
      <c r="ACT235" s="25"/>
      <c r="ACU235" s="25"/>
      <c r="ACV235" s="25"/>
      <c r="ACW235" s="25"/>
      <c r="ACX235" s="25"/>
      <c r="ACY235" s="25"/>
      <c r="ACZ235" s="25"/>
      <c r="ADA235" s="25"/>
      <c r="ADB235" s="25"/>
      <c r="ADC235" s="25"/>
      <c r="ADD235" s="25"/>
      <c r="ADE235" s="25"/>
      <c r="ADF235" s="25"/>
      <c r="ADG235" s="25"/>
      <c r="ADH235" s="25"/>
      <c r="ADI235" s="25"/>
      <c r="ADJ235" s="25"/>
      <c r="ADK235" s="25"/>
      <c r="ADL235" s="25"/>
      <c r="ADM235" s="25"/>
      <c r="ADN235" s="25"/>
      <c r="ADO235" s="25"/>
      <c r="ADP235" s="25"/>
      <c r="ADQ235" s="25"/>
      <c r="ADR235" s="25"/>
      <c r="ADS235" s="25"/>
      <c r="ADT235" s="25"/>
      <c r="ADU235" s="25"/>
      <c r="ADV235" s="25"/>
      <c r="ADW235" s="25"/>
      <c r="ADX235" s="25"/>
      <c r="ADY235" s="25"/>
      <c r="ADZ235" s="25"/>
      <c r="AEA235" s="25"/>
      <c r="AEB235" s="25"/>
      <c r="AEC235" s="25"/>
      <c r="AED235" s="25"/>
      <c r="AEE235" s="25"/>
      <c r="AEF235" s="25"/>
      <c r="AEG235" s="49"/>
    </row>
    <row r="236" spans="1:813" s="15" customFormat="1" ht="12.75" customHeight="1" x14ac:dyDescent="0.2">
      <c r="A236" s="75">
        <v>8.4</v>
      </c>
      <c r="B236" s="103" t="s">
        <v>183</v>
      </c>
      <c r="C236" s="104">
        <v>99.73</v>
      </c>
      <c r="D236" s="105" t="s">
        <v>184</v>
      </c>
      <c r="E236" s="340">
        <v>185.17</v>
      </c>
      <c r="F236" s="91">
        <f t="shared" si="4"/>
        <v>18467</v>
      </c>
      <c r="G236" s="49"/>
      <c r="AY236" s="45"/>
      <c r="AZ236" s="25"/>
      <c r="BA236" s="663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  <c r="QR236" s="25"/>
      <c r="QS236" s="25"/>
      <c r="QT236" s="25"/>
      <c r="QU236" s="25"/>
      <c r="QV236" s="25"/>
      <c r="QW236" s="25"/>
      <c r="QX236" s="25"/>
      <c r="QY236" s="25"/>
      <c r="QZ236" s="25"/>
      <c r="RA236" s="25"/>
      <c r="RB236" s="25"/>
      <c r="RC236" s="25"/>
      <c r="RD236" s="25"/>
      <c r="RE236" s="25"/>
      <c r="RF236" s="25"/>
      <c r="RG236" s="25"/>
      <c r="RH236" s="25"/>
      <c r="RI236" s="25"/>
      <c r="RJ236" s="25"/>
      <c r="RK236" s="25"/>
      <c r="RL236" s="25"/>
      <c r="RM236" s="25"/>
      <c r="RN236" s="25"/>
      <c r="RO236" s="25"/>
      <c r="RP236" s="25"/>
      <c r="RQ236" s="25"/>
      <c r="RR236" s="25"/>
      <c r="RS236" s="25"/>
      <c r="RT236" s="25"/>
      <c r="RU236" s="25"/>
      <c r="RV236" s="25"/>
      <c r="RW236" s="25"/>
      <c r="RX236" s="25"/>
      <c r="RY236" s="25"/>
      <c r="RZ236" s="25"/>
      <c r="SA236" s="25"/>
      <c r="SB236" s="25"/>
      <c r="SC236" s="25"/>
      <c r="SD236" s="25"/>
      <c r="SE236" s="25"/>
      <c r="SF236" s="25"/>
      <c r="SG236" s="25"/>
      <c r="SH236" s="25"/>
      <c r="SI236" s="25"/>
      <c r="SJ236" s="25"/>
      <c r="SK236" s="25"/>
      <c r="SL236" s="25"/>
      <c r="SM236" s="25"/>
      <c r="SN236" s="25"/>
      <c r="SO236" s="25"/>
      <c r="SP236" s="25"/>
      <c r="SQ236" s="25"/>
      <c r="SR236" s="25"/>
      <c r="SS236" s="25"/>
      <c r="ST236" s="25"/>
      <c r="SU236" s="25"/>
      <c r="SV236" s="25"/>
      <c r="SW236" s="25"/>
      <c r="SX236" s="25"/>
      <c r="SY236" s="25"/>
      <c r="SZ236" s="25"/>
      <c r="TA236" s="25"/>
      <c r="TB236" s="25"/>
      <c r="TC236" s="25"/>
      <c r="TD236" s="25"/>
      <c r="TE236" s="25"/>
      <c r="TF236" s="25"/>
      <c r="TG236" s="25"/>
      <c r="TH236" s="25"/>
      <c r="TI236" s="25"/>
      <c r="TJ236" s="25"/>
      <c r="TK236" s="25"/>
      <c r="TL236" s="25"/>
      <c r="TM236" s="25"/>
      <c r="TN236" s="25"/>
      <c r="TO236" s="25"/>
      <c r="TP236" s="25"/>
      <c r="TQ236" s="25"/>
      <c r="TR236" s="25"/>
      <c r="TS236" s="25"/>
      <c r="TT236" s="25"/>
      <c r="TU236" s="25"/>
      <c r="TV236" s="25"/>
      <c r="TW236" s="25"/>
      <c r="TX236" s="25"/>
      <c r="TY236" s="25"/>
      <c r="TZ236" s="25"/>
      <c r="UA236" s="25"/>
      <c r="UB236" s="25"/>
      <c r="UC236" s="25"/>
      <c r="UD236" s="25"/>
      <c r="UE236" s="25"/>
      <c r="UF236" s="25"/>
      <c r="UG236" s="25"/>
      <c r="UH236" s="25"/>
      <c r="UI236" s="25"/>
      <c r="UJ236" s="25"/>
      <c r="UK236" s="25"/>
      <c r="UL236" s="25"/>
      <c r="UM236" s="25"/>
      <c r="UN236" s="25"/>
      <c r="UO236" s="25"/>
      <c r="UP236" s="25"/>
      <c r="UQ236" s="25"/>
      <c r="UR236" s="25"/>
      <c r="US236" s="25"/>
      <c r="UT236" s="25"/>
      <c r="UU236" s="25"/>
      <c r="UV236" s="25"/>
      <c r="UW236" s="25"/>
      <c r="UX236" s="25"/>
      <c r="UY236" s="25"/>
      <c r="UZ236" s="25"/>
      <c r="VA236" s="25"/>
      <c r="VB236" s="25"/>
      <c r="VC236" s="25"/>
      <c r="VD236" s="25"/>
      <c r="VE236" s="25"/>
      <c r="VF236" s="25"/>
      <c r="VG236" s="25"/>
      <c r="VH236" s="25"/>
      <c r="VI236" s="25"/>
      <c r="VJ236" s="25"/>
      <c r="VK236" s="25"/>
      <c r="VL236" s="25"/>
      <c r="VM236" s="25"/>
      <c r="VN236" s="25"/>
      <c r="VO236" s="25"/>
      <c r="VP236" s="25"/>
      <c r="VQ236" s="25"/>
      <c r="VR236" s="25"/>
      <c r="VS236" s="25"/>
      <c r="VT236" s="25"/>
      <c r="VU236" s="25"/>
      <c r="VV236" s="25"/>
      <c r="VW236" s="25"/>
      <c r="VX236" s="25"/>
      <c r="VY236" s="25"/>
      <c r="VZ236" s="25"/>
      <c r="WA236" s="25"/>
      <c r="WB236" s="25"/>
      <c r="WC236" s="25"/>
      <c r="WD236" s="25"/>
      <c r="WE236" s="25"/>
      <c r="WF236" s="25"/>
      <c r="WG236" s="25"/>
      <c r="WH236" s="25"/>
      <c r="WI236" s="25"/>
      <c r="WJ236" s="25"/>
      <c r="WK236" s="25"/>
      <c r="WL236" s="25"/>
      <c r="WM236" s="25"/>
      <c r="WN236" s="25"/>
      <c r="WO236" s="25"/>
      <c r="WP236" s="25"/>
      <c r="WQ236" s="25"/>
      <c r="WR236" s="25"/>
      <c r="WS236" s="25"/>
      <c r="WT236" s="25"/>
      <c r="WU236" s="25"/>
      <c r="WV236" s="25"/>
      <c r="WW236" s="25"/>
      <c r="WX236" s="25"/>
      <c r="WY236" s="25"/>
      <c r="WZ236" s="25"/>
      <c r="XA236" s="25"/>
      <c r="XB236" s="25"/>
      <c r="XC236" s="25"/>
      <c r="XD236" s="25"/>
      <c r="XE236" s="25"/>
      <c r="XF236" s="25"/>
      <c r="XG236" s="25"/>
      <c r="XH236" s="25"/>
      <c r="XI236" s="25"/>
      <c r="XJ236" s="25"/>
      <c r="XK236" s="25"/>
      <c r="XL236" s="25"/>
      <c r="XM236" s="25"/>
      <c r="XN236" s="25"/>
      <c r="XO236" s="25"/>
      <c r="XP236" s="25"/>
      <c r="XQ236" s="25"/>
      <c r="XR236" s="25"/>
      <c r="XS236" s="25"/>
      <c r="XT236" s="25"/>
      <c r="XU236" s="25"/>
      <c r="XV236" s="25"/>
      <c r="XW236" s="25"/>
      <c r="XX236" s="25"/>
      <c r="XY236" s="25"/>
      <c r="XZ236" s="25"/>
      <c r="YA236" s="25"/>
      <c r="YB236" s="25"/>
      <c r="YC236" s="25"/>
      <c r="YD236" s="25"/>
      <c r="YE236" s="25"/>
      <c r="YF236" s="25"/>
      <c r="YG236" s="25"/>
      <c r="YH236" s="25"/>
      <c r="YI236" s="25"/>
      <c r="YJ236" s="25"/>
      <c r="YK236" s="25"/>
      <c r="YL236" s="25"/>
      <c r="YM236" s="25"/>
      <c r="YN236" s="25"/>
      <c r="YO236" s="25"/>
      <c r="YP236" s="25"/>
      <c r="YQ236" s="25"/>
      <c r="YR236" s="25"/>
      <c r="YS236" s="25"/>
      <c r="YT236" s="25"/>
      <c r="YU236" s="25"/>
      <c r="YV236" s="25"/>
      <c r="YW236" s="25"/>
      <c r="YX236" s="25"/>
      <c r="YY236" s="25"/>
      <c r="YZ236" s="25"/>
      <c r="ZA236" s="25"/>
      <c r="ZB236" s="25"/>
      <c r="ZC236" s="25"/>
      <c r="ZD236" s="25"/>
      <c r="ZE236" s="25"/>
      <c r="ZF236" s="25"/>
      <c r="ZG236" s="25"/>
      <c r="ZH236" s="25"/>
      <c r="ZI236" s="25"/>
      <c r="ZJ236" s="25"/>
      <c r="ZK236" s="25"/>
      <c r="ZL236" s="25"/>
      <c r="ZM236" s="25"/>
      <c r="ZN236" s="25"/>
      <c r="ZO236" s="25"/>
      <c r="ZP236" s="25"/>
      <c r="ZQ236" s="25"/>
      <c r="ZR236" s="25"/>
      <c r="ZS236" s="25"/>
      <c r="ZT236" s="25"/>
      <c r="ZU236" s="25"/>
      <c r="ZV236" s="25"/>
      <c r="ZW236" s="25"/>
      <c r="ZX236" s="25"/>
      <c r="ZY236" s="25"/>
      <c r="ZZ236" s="25"/>
      <c r="AAA236" s="25"/>
      <c r="AAB236" s="25"/>
      <c r="AAC236" s="25"/>
      <c r="AAD236" s="25"/>
      <c r="AAE236" s="25"/>
      <c r="AAF236" s="25"/>
      <c r="AAG236" s="25"/>
      <c r="AAH236" s="25"/>
      <c r="AAI236" s="25"/>
      <c r="AAJ236" s="25"/>
      <c r="AAK236" s="25"/>
      <c r="AAL236" s="25"/>
      <c r="AAM236" s="25"/>
      <c r="AAN236" s="25"/>
      <c r="AAO236" s="25"/>
      <c r="AAP236" s="25"/>
      <c r="AAQ236" s="25"/>
      <c r="AAR236" s="25"/>
      <c r="AAS236" s="25"/>
      <c r="AAT236" s="25"/>
      <c r="AAU236" s="25"/>
      <c r="AAV236" s="25"/>
      <c r="AAW236" s="25"/>
      <c r="AAX236" s="25"/>
      <c r="AAY236" s="25"/>
      <c r="AAZ236" s="25"/>
      <c r="ABA236" s="25"/>
      <c r="ABB236" s="25"/>
      <c r="ABC236" s="25"/>
      <c r="ABD236" s="25"/>
      <c r="ABE236" s="25"/>
      <c r="ABF236" s="25"/>
      <c r="ABG236" s="25"/>
      <c r="ABH236" s="25"/>
      <c r="ABI236" s="25"/>
      <c r="ABJ236" s="25"/>
      <c r="ABK236" s="25"/>
      <c r="ABL236" s="25"/>
      <c r="ABM236" s="25"/>
      <c r="ABN236" s="25"/>
      <c r="ABO236" s="25"/>
      <c r="ABP236" s="25"/>
      <c r="ABQ236" s="25"/>
      <c r="ABR236" s="25"/>
      <c r="ABS236" s="25"/>
      <c r="ABT236" s="25"/>
      <c r="ABU236" s="25"/>
      <c r="ABV236" s="25"/>
      <c r="ABW236" s="25"/>
      <c r="ABX236" s="25"/>
      <c r="ABY236" s="25"/>
      <c r="ABZ236" s="25"/>
      <c r="ACA236" s="25"/>
      <c r="ACB236" s="25"/>
      <c r="ACC236" s="25"/>
      <c r="ACD236" s="25"/>
      <c r="ACE236" s="25"/>
      <c r="ACF236" s="25"/>
      <c r="ACG236" s="25"/>
      <c r="ACH236" s="25"/>
      <c r="ACI236" s="25"/>
      <c r="ACJ236" s="25"/>
      <c r="ACK236" s="25"/>
      <c r="ACL236" s="25"/>
      <c r="ACM236" s="25"/>
      <c r="ACN236" s="25"/>
      <c r="ACO236" s="25"/>
      <c r="ACP236" s="25"/>
      <c r="ACQ236" s="25"/>
      <c r="ACR236" s="25"/>
      <c r="ACS236" s="25"/>
      <c r="ACT236" s="25"/>
      <c r="ACU236" s="25"/>
      <c r="ACV236" s="25"/>
      <c r="ACW236" s="25"/>
      <c r="ACX236" s="25"/>
      <c r="ACY236" s="25"/>
      <c r="ACZ236" s="25"/>
      <c r="ADA236" s="25"/>
      <c r="ADB236" s="25"/>
      <c r="ADC236" s="25"/>
      <c r="ADD236" s="25"/>
      <c r="ADE236" s="25"/>
      <c r="ADF236" s="25"/>
      <c r="ADG236" s="25"/>
      <c r="ADH236" s="25"/>
      <c r="ADI236" s="25"/>
      <c r="ADJ236" s="25"/>
      <c r="ADK236" s="25"/>
      <c r="ADL236" s="25"/>
      <c r="ADM236" s="25"/>
      <c r="ADN236" s="25"/>
      <c r="ADO236" s="25"/>
      <c r="ADP236" s="25"/>
      <c r="ADQ236" s="25"/>
      <c r="ADR236" s="25"/>
      <c r="ADS236" s="25"/>
      <c r="ADT236" s="25"/>
      <c r="ADU236" s="25"/>
      <c r="ADV236" s="25"/>
      <c r="ADW236" s="25"/>
      <c r="ADX236" s="25"/>
      <c r="ADY236" s="25"/>
      <c r="ADZ236" s="25"/>
      <c r="AEA236" s="25"/>
      <c r="AEB236" s="25"/>
      <c r="AEC236" s="25"/>
      <c r="AED236" s="25"/>
      <c r="AEE236" s="25"/>
      <c r="AEF236" s="25"/>
      <c r="AEG236" s="49"/>
    </row>
    <row r="237" spans="1:813" s="15" customFormat="1" ht="8.25" customHeight="1" x14ac:dyDescent="0.2">
      <c r="A237" s="75"/>
      <c r="B237" s="103"/>
      <c r="C237" s="104"/>
      <c r="D237" s="105"/>
      <c r="E237" s="340"/>
      <c r="F237" s="91"/>
      <c r="G237" s="49"/>
      <c r="AY237" s="45"/>
      <c r="AZ237" s="25"/>
      <c r="BA237" s="663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  <c r="QR237" s="25"/>
      <c r="QS237" s="25"/>
      <c r="QT237" s="25"/>
      <c r="QU237" s="25"/>
      <c r="QV237" s="25"/>
      <c r="QW237" s="25"/>
      <c r="QX237" s="25"/>
      <c r="QY237" s="25"/>
      <c r="QZ237" s="25"/>
      <c r="RA237" s="25"/>
      <c r="RB237" s="25"/>
      <c r="RC237" s="25"/>
      <c r="RD237" s="25"/>
      <c r="RE237" s="25"/>
      <c r="RF237" s="25"/>
      <c r="RG237" s="25"/>
      <c r="RH237" s="25"/>
      <c r="RI237" s="25"/>
      <c r="RJ237" s="25"/>
      <c r="RK237" s="25"/>
      <c r="RL237" s="25"/>
      <c r="RM237" s="25"/>
      <c r="RN237" s="25"/>
      <c r="RO237" s="25"/>
      <c r="RP237" s="25"/>
      <c r="RQ237" s="25"/>
      <c r="RR237" s="25"/>
      <c r="RS237" s="25"/>
      <c r="RT237" s="25"/>
      <c r="RU237" s="25"/>
      <c r="RV237" s="25"/>
      <c r="RW237" s="25"/>
      <c r="RX237" s="25"/>
      <c r="RY237" s="25"/>
      <c r="RZ237" s="25"/>
      <c r="SA237" s="25"/>
      <c r="SB237" s="25"/>
      <c r="SC237" s="25"/>
      <c r="SD237" s="25"/>
      <c r="SE237" s="25"/>
      <c r="SF237" s="25"/>
      <c r="SG237" s="25"/>
      <c r="SH237" s="25"/>
      <c r="SI237" s="25"/>
      <c r="SJ237" s="25"/>
      <c r="SK237" s="25"/>
      <c r="SL237" s="25"/>
      <c r="SM237" s="25"/>
      <c r="SN237" s="25"/>
      <c r="SO237" s="25"/>
      <c r="SP237" s="25"/>
      <c r="SQ237" s="25"/>
      <c r="SR237" s="25"/>
      <c r="SS237" s="25"/>
      <c r="ST237" s="25"/>
      <c r="SU237" s="25"/>
      <c r="SV237" s="25"/>
      <c r="SW237" s="25"/>
      <c r="SX237" s="25"/>
      <c r="SY237" s="25"/>
      <c r="SZ237" s="25"/>
      <c r="TA237" s="25"/>
      <c r="TB237" s="25"/>
      <c r="TC237" s="25"/>
      <c r="TD237" s="25"/>
      <c r="TE237" s="25"/>
      <c r="TF237" s="25"/>
      <c r="TG237" s="25"/>
      <c r="TH237" s="25"/>
      <c r="TI237" s="25"/>
      <c r="TJ237" s="25"/>
      <c r="TK237" s="25"/>
      <c r="TL237" s="25"/>
      <c r="TM237" s="25"/>
      <c r="TN237" s="25"/>
      <c r="TO237" s="25"/>
      <c r="TP237" s="25"/>
      <c r="TQ237" s="25"/>
      <c r="TR237" s="25"/>
      <c r="TS237" s="25"/>
      <c r="TT237" s="25"/>
      <c r="TU237" s="25"/>
      <c r="TV237" s="25"/>
      <c r="TW237" s="25"/>
      <c r="TX237" s="25"/>
      <c r="TY237" s="25"/>
      <c r="TZ237" s="25"/>
      <c r="UA237" s="25"/>
      <c r="UB237" s="25"/>
      <c r="UC237" s="25"/>
      <c r="UD237" s="25"/>
      <c r="UE237" s="25"/>
      <c r="UF237" s="25"/>
      <c r="UG237" s="25"/>
      <c r="UH237" s="25"/>
      <c r="UI237" s="25"/>
      <c r="UJ237" s="25"/>
      <c r="UK237" s="25"/>
      <c r="UL237" s="25"/>
      <c r="UM237" s="25"/>
      <c r="UN237" s="25"/>
      <c r="UO237" s="25"/>
      <c r="UP237" s="25"/>
      <c r="UQ237" s="25"/>
      <c r="UR237" s="25"/>
      <c r="US237" s="25"/>
      <c r="UT237" s="25"/>
      <c r="UU237" s="25"/>
      <c r="UV237" s="25"/>
      <c r="UW237" s="25"/>
      <c r="UX237" s="25"/>
      <c r="UY237" s="25"/>
      <c r="UZ237" s="25"/>
      <c r="VA237" s="25"/>
      <c r="VB237" s="25"/>
      <c r="VC237" s="25"/>
      <c r="VD237" s="25"/>
      <c r="VE237" s="25"/>
      <c r="VF237" s="25"/>
      <c r="VG237" s="25"/>
      <c r="VH237" s="25"/>
      <c r="VI237" s="25"/>
      <c r="VJ237" s="25"/>
      <c r="VK237" s="25"/>
      <c r="VL237" s="25"/>
      <c r="VM237" s="25"/>
      <c r="VN237" s="25"/>
      <c r="VO237" s="25"/>
      <c r="VP237" s="25"/>
      <c r="VQ237" s="25"/>
      <c r="VR237" s="25"/>
      <c r="VS237" s="25"/>
      <c r="VT237" s="25"/>
      <c r="VU237" s="25"/>
      <c r="VV237" s="25"/>
      <c r="VW237" s="25"/>
      <c r="VX237" s="25"/>
      <c r="VY237" s="25"/>
      <c r="VZ237" s="25"/>
      <c r="WA237" s="25"/>
      <c r="WB237" s="25"/>
      <c r="WC237" s="25"/>
      <c r="WD237" s="25"/>
      <c r="WE237" s="25"/>
      <c r="WF237" s="25"/>
      <c r="WG237" s="25"/>
      <c r="WH237" s="25"/>
      <c r="WI237" s="25"/>
      <c r="WJ237" s="25"/>
      <c r="WK237" s="25"/>
      <c r="WL237" s="25"/>
      <c r="WM237" s="25"/>
      <c r="WN237" s="25"/>
      <c r="WO237" s="25"/>
      <c r="WP237" s="25"/>
      <c r="WQ237" s="25"/>
      <c r="WR237" s="25"/>
      <c r="WS237" s="25"/>
      <c r="WT237" s="25"/>
      <c r="WU237" s="25"/>
      <c r="WV237" s="25"/>
      <c r="WW237" s="25"/>
      <c r="WX237" s="25"/>
      <c r="WY237" s="25"/>
      <c r="WZ237" s="25"/>
      <c r="XA237" s="25"/>
      <c r="XB237" s="25"/>
      <c r="XC237" s="25"/>
      <c r="XD237" s="25"/>
      <c r="XE237" s="25"/>
      <c r="XF237" s="25"/>
      <c r="XG237" s="25"/>
      <c r="XH237" s="25"/>
      <c r="XI237" s="25"/>
      <c r="XJ237" s="25"/>
      <c r="XK237" s="25"/>
      <c r="XL237" s="25"/>
      <c r="XM237" s="25"/>
      <c r="XN237" s="25"/>
      <c r="XO237" s="25"/>
      <c r="XP237" s="25"/>
      <c r="XQ237" s="25"/>
      <c r="XR237" s="25"/>
      <c r="XS237" s="25"/>
      <c r="XT237" s="25"/>
      <c r="XU237" s="25"/>
      <c r="XV237" s="25"/>
      <c r="XW237" s="25"/>
      <c r="XX237" s="25"/>
      <c r="XY237" s="25"/>
      <c r="XZ237" s="25"/>
      <c r="YA237" s="25"/>
      <c r="YB237" s="25"/>
      <c r="YC237" s="25"/>
      <c r="YD237" s="25"/>
      <c r="YE237" s="25"/>
      <c r="YF237" s="25"/>
      <c r="YG237" s="25"/>
      <c r="YH237" s="25"/>
      <c r="YI237" s="25"/>
      <c r="YJ237" s="25"/>
      <c r="YK237" s="25"/>
      <c r="YL237" s="25"/>
      <c r="YM237" s="25"/>
      <c r="YN237" s="25"/>
      <c r="YO237" s="25"/>
      <c r="YP237" s="25"/>
      <c r="YQ237" s="25"/>
      <c r="YR237" s="25"/>
      <c r="YS237" s="25"/>
      <c r="YT237" s="25"/>
      <c r="YU237" s="25"/>
      <c r="YV237" s="25"/>
      <c r="YW237" s="25"/>
      <c r="YX237" s="25"/>
      <c r="YY237" s="25"/>
      <c r="YZ237" s="25"/>
      <c r="ZA237" s="25"/>
      <c r="ZB237" s="25"/>
      <c r="ZC237" s="25"/>
      <c r="ZD237" s="25"/>
      <c r="ZE237" s="25"/>
      <c r="ZF237" s="25"/>
      <c r="ZG237" s="25"/>
      <c r="ZH237" s="25"/>
      <c r="ZI237" s="25"/>
      <c r="ZJ237" s="25"/>
      <c r="ZK237" s="25"/>
      <c r="ZL237" s="25"/>
      <c r="ZM237" s="25"/>
      <c r="ZN237" s="25"/>
      <c r="ZO237" s="25"/>
      <c r="ZP237" s="25"/>
      <c r="ZQ237" s="25"/>
      <c r="ZR237" s="25"/>
      <c r="ZS237" s="25"/>
      <c r="ZT237" s="25"/>
      <c r="ZU237" s="25"/>
      <c r="ZV237" s="25"/>
      <c r="ZW237" s="25"/>
      <c r="ZX237" s="25"/>
      <c r="ZY237" s="25"/>
      <c r="ZZ237" s="25"/>
      <c r="AAA237" s="25"/>
      <c r="AAB237" s="25"/>
      <c r="AAC237" s="25"/>
      <c r="AAD237" s="25"/>
      <c r="AAE237" s="25"/>
      <c r="AAF237" s="25"/>
      <c r="AAG237" s="25"/>
      <c r="AAH237" s="25"/>
      <c r="AAI237" s="25"/>
      <c r="AAJ237" s="25"/>
      <c r="AAK237" s="25"/>
      <c r="AAL237" s="25"/>
      <c r="AAM237" s="25"/>
      <c r="AAN237" s="25"/>
      <c r="AAO237" s="25"/>
      <c r="AAP237" s="25"/>
      <c r="AAQ237" s="25"/>
      <c r="AAR237" s="25"/>
      <c r="AAS237" s="25"/>
      <c r="AAT237" s="25"/>
      <c r="AAU237" s="25"/>
      <c r="AAV237" s="25"/>
      <c r="AAW237" s="25"/>
      <c r="AAX237" s="25"/>
      <c r="AAY237" s="25"/>
      <c r="AAZ237" s="25"/>
      <c r="ABA237" s="25"/>
      <c r="ABB237" s="25"/>
      <c r="ABC237" s="25"/>
      <c r="ABD237" s="25"/>
      <c r="ABE237" s="25"/>
      <c r="ABF237" s="25"/>
      <c r="ABG237" s="25"/>
      <c r="ABH237" s="25"/>
      <c r="ABI237" s="25"/>
      <c r="ABJ237" s="25"/>
      <c r="ABK237" s="25"/>
      <c r="ABL237" s="25"/>
      <c r="ABM237" s="25"/>
      <c r="ABN237" s="25"/>
      <c r="ABO237" s="25"/>
      <c r="ABP237" s="25"/>
      <c r="ABQ237" s="25"/>
      <c r="ABR237" s="25"/>
      <c r="ABS237" s="25"/>
      <c r="ABT237" s="25"/>
      <c r="ABU237" s="25"/>
      <c r="ABV237" s="25"/>
      <c r="ABW237" s="25"/>
      <c r="ABX237" s="25"/>
      <c r="ABY237" s="25"/>
      <c r="ABZ237" s="25"/>
      <c r="ACA237" s="25"/>
      <c r="ACB237" s="25"/>
      <c r="ACC237" s="25"/>
      <c r="ACD237" s="25"/>
      <c r="ACE237" s="25"/>
      <c r="ACF237" s="25"/>
      <c r="ACG237" s="25"/>
      <c r="ACH237" s="25"/>
      <c r="ACI237" s="25"/>
      <c r="ACJ237" s="25"/>
      <c r="ACK237" s="25"/>
      <c r="ACL237" s="25"/>
      <c r="ACM237" s="25"/>
      <c r="ACN237" s="25"/>
      <c r="ACO237" s="25"/>
      <c r="ACP237" s="25"/>
      <c r="ACQ237" s="25"/>
      <c r="ACR237" s="25"/>
      <c r="ACS237" s="25"/>
      <c r="ACT237" s="25"/>
      <c r="ACU237" s="25"/>
      <c r="ACV237" s="25"/>
      <c r="ACW237" s="25"/>
      <c r="ACX237" s="25"/>
      <c r="ACY237" s="25"/>
      <c r="ACZ237" s="25"/>
      <c r="ADA237" s="25"/>
      <c r="ADB237" s="25"/>
      <c r="ADC237" s="25"/>
      <c r="ADD237" s="25"/>
      <c r="ADE237" s="25"/>
      <c r="ADF237" s="25"/>
      <c r="ADG237" s="25"/>
      <c r="ADH237" s="25"/>
      <c r="ADI237" s="25"/>
      <c r="ADJ237" s="25"/>
      <c r="ADK237" s="25"/>
      <c r="ADL237" s="25"/>
      <c r="ADM237" s="25"/>
      <c r="ADN237" s="25"/>
      <c r="ADO237" s="25"/>
      <c r="ADP237" s="25"/>
      <c r="ADQ237" s="25"/>
      <c r="ADR237" s="25"/>
      <c r="ADS237" s="25"/>
      <c r="ADT237" s="25"/>
      <c r="ADU237" s="25"/>
      <c r="ADV237" s="25"/>
      <c r="ADW237" s="25"/>
      <c r="ADX237" s="25"/>
      <c r="ADY237" s="25"/>
      <c r="ADZ237" s="25"/>
      <c r="AEA237" s="25"/>
      <c r="AEB237" s="25"/>
      <c r="AEC237" s="25"/>
      <c r="AED237" s="25"/>
      <c r="AEE237" s="25"/>
      <c r="AEF237" s="25"/>
      <c r="AEG237" s="49"/>
    </row>
    <row r="238" spans="1:813" s="15" customFormat="1" ht="12.75" customHeight="1" x14ac:dyDescent="0.2">
      <c r="A238" s="118"/>
      <c r="B238" s="343" t="s">
        <v>199</v>
      </c>
      <c r="C238" s="344"/>
      <c r="D238" s="344"/>
      <c r="E238" s="344"/>
      <c r="F238" s="345">
        <f>SUM(F193:F237)</f>
        <v>2890618.15</v>
      </c>
      <c r="G238" s="49"/>
      <c r="AY238" s="45"/>
      <c r="AZ238" s="25"/>
      <c r="BA238" s="663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  <c r="QR238" s="25"/>
      <c r="QS238" s="25"/>
      <c r="QT238" s="25"/>
      <c r="QU238" s="25"/>
      <c r="QV238" s="25"/>
      <c r="QW238" s="25"/>
      <c r="QX238" s="25"/>
      <c r="QY238" s="25"/>
      <c r="QZ238" s="25"/>
      <c r="RA238" s="25"/>
      <c r="RB238" s="25"/>
      <c r="RC238" s="25"/>
      <c r="RD238" s="25"/>
      <c r="RE238" s="25"/>
      <c r="RF238" s="25"/>
      <c r="RG238" s="25"/>
      <c r="RH238" s="25"/>
      <c r="RI238" s="25"/>
      <c r="RJ238" s="25"/>
      <c r="RK238" s="25"/>
      <c r="RL238" s="25"/>
      <c r="RM238" s="25"/>
      <c r="RN238" s="25"/>
      <c r="RO238" s="25"/>
      <c r="RP238" s="25"/>
      <c r="RQ238" s="25"/>
      <c r="RR238" s="25"/>
      <c r="RS238" s="25"/>
      <c r="RT238" s="25"/>
      <c r="RU238" s="25"/>
      <c r="RV238" s="25"/>
      <c r="RW238" s="25"/>
      <c r="RX238" s="25"/>
      <c r="RY238" s="25"/>
      <c r="RZ238" s="25"/>
      <c r="SA238" s="25"/>
      <c r="SB238" s="25"/>
      <c r="SC238" s="25"/>
      <c r="SD238" s="25"/>
      <c r="SE238" s="25"/>
      <c r="SF238" s="25"/>
      <c r="SG238" s="25"/>
      <c r="SH238" s="25"/>
      <c r="SI238" s="25"/>
      <c r="SJ238" s="25"/>
      <c r="SK238" s="25"/>
      <c r="SL238" s="25"/>
      <c r="SM238" s="25"/>
      <c r="SN238" s="25"/>
      <c r="SO238" s="25"/>
      <c r="SP238" s="25"/>
      <c r="SQ238" s="25"/>
      <c r="SR238" s="25"/>
      <c r="SS238" s="25"/>
      <c r="ST238" s="25"/>
      <c r="SU238" s="25"/>
      <c r="SV238" s="25"/>
      <c r="SW238" s="25"/>
      <c r="SX238" s="25"/>
      <c r="SY238" s="25"/>
      <c r="SZ238" s="25"/>
      <c r="TA238" s="25"/>
      <c r="TB238" s="25"/>
      <c r="TC238" s="25"/>
      <c r="TD238" s="25"/>
      <c r="TE238" s="25"/>
      <c r="TF238" s="25"/>
      <c r="TG238" s="25"/>
      <c r="TH238" s="25"/>
      <c r="TI238" s="25"/>
      <c r="TJ238" s="25"/>
      <c r="TK238" s="25"/>
      <c r="TL238" s="25"/>
      <c r="TM238" s="25"/>
      <c r="TN238" s="25"/>
      <c r="TO238" s="25"/>
      <c r="TP238" s="25"/>
      <c r="TQ238" s="25"/>
      <c r="TR238" s="25"/>
      <c r="TS238" s="25"/>
      <c r="TT238" s="25"/>
      <c r="TU238" s="25"/>
      <c r="TV238" s="25"/>
      <c r="TW238" s="25"/>
      <c r="TX238" s="25"/>
      <c r="TY238" s="25"/>
      <c r="TZ238" s="25"/>
      <c r="UA238" s="25"/>
      <c r="UB238" s="25"/>
      <c r="UC238" s="25"/>
      <c r="UD238" s="25"/>
      <c r="UE238" s="25"/>
      <c r="UF238" s="25"/>
      <c r="UG238" s="25"/>
      <c r="UH238" s="25"/>
      <c r="UI238" s="25"/>
      <c r="UJ238" s="25"/>
      <c r="UK238" s="25"/>
      <c r="UL238" s="25"/>
      <c r="UM238" s="25"/>
      <c r="UN238" s="25"/>
      <c r="UO238" s="25"/>
      <c r="UP238" s="25"/>
      <c r="UQ238" s="25"/>
      <c r="UR238" s="25"/>
      <c r="US238" s="25"/>
      <c r="UT238" s="25"/>
      <c r="UU238" s="25"/>
      <c r="UV238" s="25"/>
      <c r="UW238" s="25"/>
      <c r="UX238" s="25"/>
      <c r="UY238" s="25"/>
      <c r="UZ238" s="25"/>
      <c r="VA238" s="25"/>
      <c r="VB238" s="25"/>
      <c r="VC238" s="25"/>
      <c r="VD238" s="25"/>
      <c r="VE238" s="25"/>
      <c r="VF238" s="25"/>
      <c r="VG238" s="25"/>
      <c r="VH238" s="25"/>
      <c r="VI238" s="25"/>
      <c r="VJ238" s="25"/>
      <c r="VK238" s="25"/>
      <c r="VL238" s="25"/>
      <c r="VM238" s="25"/>
      <c r="VN238" s="25"/>
      <c r="VO238" s="25"/>
      <c r="VP238" s="25"/>
      <c r="VQ238" s="25"/>
      <c r="VR238" s="25"/>
      <c r="VS238" s="25"/>
      <c r="VT238" s="25"/>
      <c r="VU238" s="25"/>
      <c r="VV238" s="25"/>
      <c r="VW238" s="25"/>
      <c r="VX238" s="25"/>
      <c r="VY238" s="25"/>
      <c r="VZ238" s="25"/>
      <c r="WA238" s="25"/>
      <c r="WB238" s="25"/>
      <c r="WC238" s="25"/>
      <c r="WD238" s="25"/>
      <c r="WE238" s="25"/>
      <c r="WF238" s="25"/>
      <c r="WG238" s="25"/>
      <c r="WH238" s="25"/>
      <c r="WI238" s="25"/>
      <c r="WJ238" s="25"/>
      <c r="WK238" s="25"/>
      <c r="WL238" s="25"/>
      <c r="WM238" s="25"/>
      <c r="WN238" s="25"/>
      <c r="WO238" s="25"/>
      <c r="WP238" s="25"/>
      <c r="WQ238" s="25"/>
      <c r="WR238" s="25"/>
      <c r="WS238" s="25"/>
      <c r="WT238" s="25"/>
      <c r="WU238" s="25"/>
      <c r="WV238" s="25"/>
      <c r="WW238" s="25"/>
      <c r="WX238" s="25"/>
      <c r="WY238" s="25"/>
      <c r="WZ238" s="25"/>
      <c r="XA238" s="25"/>
      <c r="XB238" s="25"/>
      <c r="XC238" s="25"/>
      <c r="XD238" s="25"/>
      <c r="XE238" s="25"/>
      <c r="XF238" s="25"/>
      <c r="XG238" s="25"/>
      <c r="XH238" s="25"/>
      <c r="XI238" s="25"/>
      <c r="XJ238" s="25"/>
      <c r="XK238" s="25"/>
      <c r="XL238" s="25"/>
      <c r="XM238" s="25"/>
      <c r="XN238" s="25"/>
      <c r="XO238" s="25"/>
      <c r="XP238" s="25"/>
      <c r="XQ238" s="25"/>
      <c r="XR238" s="25"/>
      <c r="XS238" s="25"/>
      <c r="XT238" s="25"/>
      <c r="XU238" s="25"/>
      <c r="XV238" s="25"/>
      <c r="XW238" s="25"/>
      <c r="XX238" s="25"/>
      <c r="XY238" s="25"/>
      <c r="XZ238" s="25"/>
      <c r="YA238" s="25"/>
      <c r="YB238" s="25"/>
      <c r="YC238" s="25"/>
      <c r="YD238" s="25"/>
      <c r="YE238" s="25"/>
      <c r="YF238" s="25"/>
      <c r="YG238" s="25"/>
      <c r="YH238" s="25"/>
      <c r="YI238" s="25"/>
      <c r="YJ238" s="25"/>
      <c r="YK238" s="25"/>
      <c r="YL238" s="25"/>
      <c r="YM238" s="25"/>
      <c r="YN238" s="25"/>
      <c r="YO238" s="25"/>
      <c r="YP238" s="25"/>
      <c r="YQ238" s="25"/>
      <c r="YR238" s="25"/>
      <c r="YS238" s="25"/>
      <c r="YT238" s="25"/>
      <c r="YU238" s="25"/>
      <c r="YV238" s="25"/>
      <c r="YW238" s="25"/>
      <c r="YX238" s="25"/>
      <c r="YY238" s="25"/>
      <c r="YZ238" s="25"/>
      <c r="ZA238" s="25"/>
      <c r="ZB238" s="25"/>
      <c r="ZC238" s="25"/>
      <c r="ZD238" s="25"/>
      <c r="ZE238" s="25"/>
      <c r="ZF238" s="25"/>
      <c r="ZG238" s="25"/>
      <c r="ZH238" s="25"/>
      <c r="ZI238" s="25"/>
      <c r="ZJ238" s="25"/>
      <c r="ZK238" s="25"/>
      <c r="ZL238" s="25"/>
      <c r="ZM238" s="25"/>
      <c r="ZN238" s="25"/>
      <c r="ZO238" s="25"/>
      <c r="ZP238" s="25"/>
      <c r="ZQ238" s="25"/>
      <c r="ZR238" s="25"/>
      <c r="ZS238" s="25"/>
      <c r="ZT238" s="25"/>
      <c r="ZU238" s="25"/>
      <c r="ZV238" s="25"/>
      <c r="ZW238" s="25"/>
      <c r="ZX238" s="25"/>
      <c r="ZY238" s="25"/>
      <c r="ZZ238" s="25"/>
      <c r="AAA238" s="25"/>
      <c r="AAB238" s="25"/>
      <c r="AAC238" s="25"/>
      <c r="AAD238" s="25"/>
      <c r="AAE238" s="25"/>
      <c r="AAF238" s="25"/>
      <c r="AAG238" s="25"/>
      <c r="AAH238" s="25"/>
      <c r="AAI238" s="25"/>
      <c r="AAJ238" s="25"/>
      <c r="AAK238" s="25"/>
      <c r="AAL238" s="25"/>
      <c r="AAM238" s="25"/>
      <c r="AAN238" s="25"/>
      <c r="AAO238" s="25"/>
      <c r="AAP238" s="25"/>
      <c r="AAQ238" s="25"/>
      <c r="AAR238" s="25"/>
      <c r="AAS238" s="25"/>
      <c r="AAT238" s="25"/>
      <c r="AAU238" s="25"/>
      <c r="AAV238" s="25"/>
      <c r="AAW238" s="25"/>
      <c r="AAX238" s="25"/>
      <c r="AAY238" s="25"/>
      <c r="AAZ238" s="25"/>
      <c r="ABA238" s="25"/>
      <c r="ABB238" s="25"/>
      <c r="ABC238" s="25"/>
      <c r="ABD238" s="25"/>
      <c r="ABE238" s="25"/>
      <c r="ABF238" s="25"/>
      <c r="ABG238" s="25"/>
      <c r="ABH238" s="25"/>
      <c r="ABI238" s="25"/>
      <c r="ABJ238" s="25"/>
      <c r="ABK238" s="25"/>
      <c r="ABL238" s="25"/>
      <c r="ABM238" s="25"/>
      <c r="ABN238" s="25"/>
      <c r="ABO238" s="25"/>
      <c r="ABP238" s="25"/>
      <c r="ABQ238" s="25"/>
      <c r="ABR238" s="25"/>
      <c r="ABS238" s="25"/>
      <c r="ABT238" s="25"/>
      <c r="ABU238" s="25"/>
      <c r="ABV238" s="25"/>
      <c r="ABW238" s="25"/>
      <c r="ABX238" s="25"/>
      <c r="ABY238" s="25"/>
      <c r="ABZ238" s="25"/>
      <c r="ACA238" s="25"/>
      <c r="ACB238" s="25"/>
      <c r="ACC238" s="25"/>
      <c r="ACD238" s="25"/>
      <c r="ACE238" s="25"/>
      <c r="ACF238" s="25"/>
      <c r="ACG238" s="25"/>
      <c r="ACH238" s="25"/>
      <c r="ACI238" s="25"/>
      <c r="ACJ238" s="25"/>
      <c r="ACK238" s="25"/>
      <c r="ACL238" s="25"/>
      <c r="ACM238" s="25"/>
      <c r="ACN238" s="25"/>
      <c r="ACO238" s="25"/>
      <c r="ACP238" s="25"/>
      <c r="ACQ238" s="25"/>
      <c r="ACR238" s="25"/>
      <c r="ACS238" s="25"/>
      <c r="ACT238" s="25"/>
      <c r="ACU238" s="25"/>
      <c r="ACV238" s="25"/>
      <c r="ACW238" s="25"/>
      <c r="ACX238" s="25"/>
      <c r="ACY238" s="25"/>
      <c r="ACZ238" s="25"/>
      <c r="ADA238" s="25"/>
      <c r="ADB238" s="25"/>
      <c r="ADC238" s="25"/>
      <c r="ADD238" s="25"/>
      <c r="ADE238" s="25"/>
      <c r="ADF238" s="25"/>
      <c r="ADG238" s="25"/>
      <c r="ADH238" s="25"/>
      <c r="ADI238" s="25"/>
      <c r="ADJ238" s="25"/>
      <c r="ADK238" s="25"/>
      <c r="ADL238" s="25"/>
      <c r="ADM238" s="25"/>
      <c r="ADN238" s="25"/>
      <c r="ADO238" s="25"/>
      <c r="ADP238" s="25"/>
      <c r="ADQ238" s="25"/>
      <c r="ADR238" s="25"/>
      <c r="ADS238" s="25"/>
      <c r="ADT238" s="25"/>
      <c r="ADU238" s="25"/>
      <c r="ADV238" s="25"/>
      <c r="ADW238" s="25"/>
      <c r="ADX238" s="25"/>
      <c r="ADY238" s="25"/>
      <c r="ADZ238" s="25"/>
      <c r="AEA238" s="25"/>
      <c r="AEB238" s="25"/>
      <c r="AEC238" s="25"/>
      <c r="AED238" s="25"/>
      <c r="AEE238" s="25"/>
      <c r="AEF238" s="25"/>
      <c r="AEG238" s="49"/>
    </row>
    <row r="239" spans="1:813" s="15" customFormat="1" ht="12.75" customHeight="1" x14ac:dyDescent="0.2">
      <c r="A239" s="75"/>
      <c r="B239" s="99"/>
      <c r="C239" s="109"/>
      <c r="D239" s="71"/>
      <c r="E239" s="303"/>
      <c r="F239" s="91"/>
      <c r="G239" s="49"/>
      <c r="AY239" s="45"/>
      <c r="AZ239" s="25"/>
      <c r="BA239" s="663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  <c r="QR239" s="25"/>
      <c r="QS239" s="25"/>
      <c r="QT239" s="25"/>
      <c r="QU239" s="25"/>
      <c r="QV239" s="25"/>
      <c r="QW239" s="25"/>
      <c r="QX239" s="25"/>
      <c r="QY239" s="25"/>
      <c r="QZ239" s="25"/>
      <c r="RA239" s="25"/>
      <c r="RB239" s="25"/>
      <c r="RC239" s="25"/>
      <c r="RD239" s="25"/>
      <c r="RE239" s="25"/>
      <c r="RF239" s="25"/>
      <c r="RG239" s="25"/>
      <c r="RH239" s="25"/>
      <c r="RI239" s="25"/>
      <c r="RJ239" s="25"/>
      <c r="RK239" s="25"/>
      <c r="RL239" s="25"/>
      <c r="RM239" s="25"/>
      <c r="RN239" s="25"/>
      <c r="RO239" s="25"/>
      <c r="RP239" s="25"/>
      <c r="RQ239" s="25"/>
      <c r="RR239" s="25"/>
      <c r="RS239" s="25"/>
      <c r="RT239" s="25"/>
      <c r="RU239" s="25"/>
      <c r="RV239" s="25"/>
      <c r="RW239" s="25"/>
      <c r="RX239" s="25"/>
      <c r="RY239" s="25"/>
      <c r="RZ239" s="25"/>
      <c r="SA239" s="25"/>
      <c r="SB239" s="25"/>
      <c r="SC239" s="25"/>
      <c r="SD239" s="25"/>
      <c r="SE239" s="25"/>
      <c r="SF239" s="25"/>
      <c r="SG239" s="25"/>
      <c r="SH239" s="25"/>
      <c r="SI239" s="25"/>
      <c r="SJ239" s="25"/>
      <c r="SK239" s="25"/>
      <c r="SL239" s="25"/>
      <c r="SM239" s="25"/>
      <c r="SN239" s="25"/>
      <c r="SO239" s="25"/>
      <c r="SP239" s="25"/>
      <c r="SQ239" s="25"/>
      <c r="SR239" s="25"/>
      <c r="SS239" s="25"/>
      <c r="ST239" s="25"/>
      <c r="SU239" s="25"/>
      <c r="SV239" s="25"/>
      <c r="SW239" s="25"/>
      <c r="SX239" s="25"/>
      <c r="SY239" s="25"/>
      <c r="SZ239" s="25"/>
      <c r="TA239" s="25"/>
      <c r="TB239" s="25"/>
      <c r="TC239" s="25"/>
      <c r="TD239" s="25"/>
      <c r="TE239" s="25"/>
      <c r="TF239" s="25"/>
      <c r="TG239" s="25"/>
      <c r="TH239" s="25"/>
      <c r="TI239" s="25"/>
      <c r="TJ239" s="25"/>
      <c r="TK239" s="25"/>
      <c r="TL239" s="25"/>
      <c r="TM239" s="25"/>
      <c r="TN239" s="25"/>
      <c r="TO239" s="25"/>
      <c r="TP239" s="25"/>
      <c r="TQ239" s="25"/>
      <c r="TR239" s="25"/>
      <c r="TS239" s="25"/>
      <c r="TT239" s="25"/>
      <c r="TU239" s="25"/>
      <c r="TV239" s="25"/>
      <c r="TW239" s="25"/>
      <c r="TX239" s="25"/>
      <c r="TY239" s="25"/>
      <c r="TZ239" s="25"/>
      <c r="UA239" s="25"/>
      <c r="UB239" s="25"/>
      <c r="UC239" s="25"/>
      <c r="UD239" s="25"/>
      <c r="UE239" s="25"/>
      <c r="UF239" s="25"/>
      <c r="UG239" s="25"/>
      <c r="UH239" s="25"/>
      <c r="UI239" s="25"/>
      <c r="UJ239" s="25"/>
      <c r="UK239" s="25"/>
      <c r="UL239" s="25"/>
      <c r="UM239" s="25"/>
      <c r="UN239" s="25"/>
      <c r="UO239" s="25"/>
      <c r="UP239" s="25"/>
      <c r="UQ239" s="25"/>
      <c r="UR239" s="25"/>
      <c r="US239" s="25"/>
      <c r="UT239" s="25"/>
      <c r="UU239" s="25"/>
      <c r="UV239" s="25"/>
      <c r="UW239" s="25"/>
      <c r="UX239" s="25"/>
      <c r="UY239" s="25"/>
      <c r="UZ239" s="25"/>
      <c r="VA239" s="25"/>
      <c r="VB239" s="25"/>
      <c r="VC239" s="25"/>
      <c r="VD239" s="25"/>
      <c r="VE239" s="25"/>
      <c r="VF239" s="25"/>
      <c r="VG239" s="25"/>
      <c r="VH239" s="25"/>
      <c r="VI239" s="25"/>
      <c r="VJ239" s="25"/>
      <c r="VK239" s="25"/>
      <c r="VL239" s="25"/>
      <c r="VM239" s="25"/>
      <c r="VN239" s="25"/>
      <c r="VO239" s="25"/>
      <c r="VP239" s="25"/>
      <c r="VQ239" s="25"/>
      <c r="VR239" s="25"/>
      <c r="VS239" s="25"/>
      <c r="VT239" s="25"/>
      <c r="VU239" s="25"/>
      <c r="VV239" s="25"/>
      <c r="VW239" s="25"/>
      <c r="VX239" s="25"/>
      <c r="VY239" s="25"/>
      <c r="VZ239" s="25"/>
      <c r="WA239" s="25"/>
      <c r="WB239" s="25"/>
      <c r="WC239" s="25"/>
      <c r="WD239" s="25"/>
      <c r="WE239" s="25"/>
      <c r="WF239" s="25"/>
      <c r="WG239" s="25"/>
      <c r="WH239" s="25"/>
      <c r="WI239" s="25"/>
      <c r="WJ239" s="25"/>
      <c r="WK239" s="25"/>
      <c r="WL239" s="25"/>
      <c r="WM239" s="25"/>
      <c r="WN239" s="25"/>
      <c r="WO239" s="25"/>
      <c r="WP239" s="25"/>
      <c r="WQ239" s="25"/>
      <c r="WR239" s="25"/>
      <c r="WS239" s="25"/>
      <c r="WT239" s="25"/>
      <c r="WU239" s="25"/>
      <c r="WV239" s="25"/>
      <c r="WW239" s="25"/>
      <c r="WX239" s="25"/>
      <c r="WY239" s="25"/>
      <c r="WZ239" s="25"/>
      <c r="XA239" s="25"/>
      <c r="XB239" s="25"/>
      <c r="XC239" s="25"/>
      <c r="XD239" s="25"/>
      <c r="XE239" s="25"/>
      <c r="XF239" s="25"/>
      <c r="XG239" s="25"/>
      <c r="XH239" s="25"/>
      <c r="XI239" s="25"/>
      <c r="XJ239" s="25"/>
      <c r="XK239" s="25"/>
      <c r="XL239" s="25"/>
      <c r="XM239" s="25"/>
      <c r="XN239" s="25"/>
      <c r="XO239" s="25"/>
      <c r="XP239" s="25"/>
      <c r="XQ239" s="25"/>
      <c r="XR239" s="25"/>
      <c r="XS239" s="25"/>
      <c r="XT239" s="25"/>
      <c r="XU239" s="25"/>
      <c r="XV239" s="25"/>
      <c r="XW239" s="25"/>
      <c r="XX239" s="25"/>
      <c r="XY239" s="25"/>
      <c r="XZ239" s="25"/>
      <c r="YA239" s="25"/>
      <c r="YB239" s="25"/>
      <c r="YC239" s="25"/>
      <c r="YD239" s="25"/>
      <c r="YE239" s="25"/>
      <c r="YF239" s="25"/>
      <c r="YG239" s="25"/>
      <c r="YH239" s="25"/>
      <c r="YI239" s="25"/>
      <c r="YJ239" s="25"/>
      <c r="YK239" s="25"/>
      <c r="YL239" s="25"/>
      <c r="YM239" s="25"/>
      <c r="YN239" s="25"/>
      <c r="YO239" s="25"/>
      <c r="YP239" s="25"/>
      <c r="YQ239" s="25"/>
      <c r="YR239" s="25"/>
      <c r="YS239" s="25"/>
      <c r="YT239" s="25"/>
      <c r="YU239" s="25"/>
      <c r="YV239" s="25"/>
      <c r="YW239" s="25"/>
      <c r="YX239" s="25"/>
      <c r="YY239" s="25"/>
      <c r="YZ239" s="25"/>
      <c r="ZA239" s="25"/>
      <c r="ZB239" s="25"/>
      <c r="ZC239" s="25"/>
      <c r="ZD239" s="25"/>
      <c r="ZE239" s="25"/>
      <c r="ZF239" s="25"/>
      <c r="ZG239" s="25"/>
      <c r="ZH239" s="25"/>
      <c r="ZI239" s="25"/>
      <c r="ZJ239" s="25"/>
      <c r="ZK239" s="25"/>
      <c r="ZL239" s="25"/>
      <c r="ZM239" s="25"/>
      <c r="ZN239" s="25"/>
      <c r="ZO239" s="25"/>
      <c r="ZP239" s="25"/>
      <c r="ZQ239" s="25"/>
      <c r="ZR239" s="25"/>
      <c r="ZS239" s="25"/>
      <c r="ZT239" s="25"/>
      <c r="ZU239" s="25"/>
      <c r="ZV239" s="25"/>
      <c r="ZW239" s="25"/>
      <c r="ZX239" s="25"/>
      <c r="ZY239" s="25"/>
      <c r="ZZ239" s="25"/>
      <c r="AAA239" s="25"/>
      <c r="AAB239" s="25"/>
      <c r="AAC239" s="25"/>
      <c r="AAD239" s="25"/>
      <c r="AAE239" s="25"/>
      <c r="AAF239" s="25"/>
      <c r="AAG239" s="25"/>
      <c r="AAH239" s="25"/>
      <c r="AAI239" s="25"/>
      <c r="AAJ239" s="25"/>
      <c r="AAK239" s="25"/>
      <c r="AAL239" s="25"/>
      <c r="AAM239" s="25"/>
      <c r="AAN239" s="25"/>
      <c r="AAO239" s="25"/>
      <c r="AAP239" s="25"/>
      <c r="AAQ239" s="25"/>
      <c r="AAR239" s="25"/>
      <c r="AAS239" s="25"/>
      <c r="AAT239" s="25"/>
      <c r="AAU239" s="25"/>
      <c r="AAV239" s="25"/>
      <c r="AAW239" s="25"/>
      <c r="AAX239" s="25"/>
      <c r="AAY239" s="25"/>
      <c r="AAZ239" s="25"/>
      <c r="ABA239" s="25"/>
      <c r="ABB239" s="25"/>
      <c r="ABC239" s="25"/>
      <c r="ABD239" s="25"/>
      <c r="ABE239" s="25"/>
      <c r="ABF239" s="25"/>
      <c r="ABG239" s="25"/>
      <c r="ABH239" s="25"/>
      <c r="ABI239" s="25"/>
      <c r="ABJ239" s="25"/>
      <c r="ABK239" s="25"/>
      <c r="ABL239" s="25"/>
      <c r="ABM239" s="25"/>
      <c r="ABN239" s="25"/>
      <c r="ABO239" s="25"/>
      <c r="ABP239" s="25"/>
      <c r="ABQ239" s="25"/>
      <c r="ABR239" s="25"/>
      <c r="ABS239" s="25"/>
      <c r="ABT239" s="25"/>
      <c r="ABU239" s="25"/>
      <c r="ABV239" s="25"/>
      <c r="ABW239" s="25"/>
      <c r="ABX239" s="25"/>
      <c r="ABY239" s="25"/>
      <c r="ABZ239" s="25"/>
      <c r="ACA239" s="25"/>
      <c r="ACB239" s="25"/>
      <c r="ACC239" s="25"/>
      <c r="ACD239" s="25"/>
      <c r="ACE239" s="25"/>
      <c r="ACF239" s="25"/>
      <c r="ACG239" s="25"/>
      <c r="ACH239" s="25"/>
      <c r="ACI239" s="25"/>
      <c r="ACJ239" s="25"/>
      <c r="ACK239" s="25"/>
      <c r="ACL239" s="25"/>
      <c r="ACM239" s="25"/>
      <c r="ACN239" s="25"/>
      <c r="ACO239" s="25"/>
      <c r="ACP239" s="25"/>
      <c r="ACQ239" s="25"/>
      <c r="ACR239" s="25"/>
      <c r="ACS239" s="25"/>
      <c r="ACT239" s="25"/>
      <c r="ACU239" s="25"/>
      <c r="ACV239" s="25"/>
      <c r="ACW239" s="25"/>
      <c r="ACX239" s="25"/>
      <c r="ACY239" s="25"/>
      <c r="ACZ239" s="25"/>
      <c r="ADA239" s="25"/>
      <c r="ADB239" s="25"/>
      <c r="ADC239" s="25"/>
      <c r="ADD239" s="25"/>
      <c r="ADE239" s="25"/>
      <c r="ADF239" s="25"/>
      <c r="ADG239" s="25"/>
      <c r="ADH239" s="25"/>
      <c r="ADI239" s="25"/>
      <c r="ADJ239" s="25"/>
      <c r="ADK239" s="25"/>
      <c r="ADL239" s="25"/>
      <c r="ADM239" s="25"/>
      <c r="ADN239" s="25"/>
      <c r="ADO239" s="25"/>
      <c r="ADP239" s="25"/>
      <c r="ADQ239" s="25"/>
      <c r="ADR239" s="25"/>
      <c r="ADS239" s="25"/>
      <c r="ADT239" s="25"/>
      <c r="ADU239" s="25"/>
      <c r="ADV239" s="25"/>
      <c r="ADW239" s="25"/>
      <c r="ADX239" s="25"/>
      <c r="ADY239" s="25"/>
      <c r="ADZ239" s="25"/>
      <c r="AEA239" s="25"/>
      <c r="AEB239" s="25"/>
      <c r="AEC239" s="25"/>
      <c r="AED239" s="25"/>
      <c r="AEE239" s="25"/>
      <c r="AEF239" s="25"/>
      <c r="AEG239" s="49"/>
    </row>
    <row r="240" spans="1:813" s="15" customFormat="1" ht="12.75" customHeight="1" x14ac:dyDescent="0.2">
      <c r="A240" s="316" t="s">
        <v>200</v>
      </c>
      <c r="B240" s="81" t="s">
        <v>201</v>
      </c>
      <c r="C240" s="103"/>
      <c r="D240" s="103"/>
      <c r="E240" s="103"/>
      <c r="F240" s="91"/>
      <c r="G240" s="49"/>
      <c r="AY240" s="45"/>
      <c r="AZ240" s="25"/>
      <c r="BA240" s="663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  <c r="QR240" s="25"/>
      <c r="QS240" s="25"/>
      <c r="QT240" s="25"/>
      <c r="QU240" s="25"/>
      <c r="QV240" s="25"/>
      <c r="QW240" s="25"/>
      <c r="QX240" s="25"/>
      <c r="QY240" s="25"/>
      <c r="QZ240" s="25"/>
      <c r="RA240" s="25"/>
      <c r="RB240" s="25"/>
      <c r="RC240" s="25"/>
      <c r="RD240" s="25"/>
      <c r="RE240" s="25"/>
      <c r="RF240" s="25"/>
      <c r="RG240" s="25"/>
      <c r="RH240" s="25"/>
      <c r="RI240" s="25"/>
      <c r="RJ240" s="25"/>
      <c r="RK240" s="25"/>
      <c r="RL240" s="25"/>
      <c r="RM240" s="25"/>
      <c r="RN240" s="25"/>
      <c r="RO240" s="25"/>
      <c r="RP240" s="25"/>
      <c r="RQ240" s="25"/>
      <c r="RR240" s="25"/>
      <c r="RS240" s="25"/>
      <c r="RT240" s="25"/>
      <c r="RU240" s="25"/>
      <c r="RV240" s="25"/>
      <c r="RW240" s="25"/>
      <c r="RX240" s="25"/>
      <c r="RY240" s="25"/>
      <c r="RZ240" s="25"/>
      <c r="SA240" s="25"/>
      <c r="SB240" s="25"/>
      <c r="SC240" s="25"/>
      <c r="SD240" s="25"/>
      <c r="SE240" s="25"/>
      <c r="SF240" s="25"/>
      <c r="SG240" s="25"/>
      <c r="SH240" s="25"/>
      <c r="SI240" s="25"/>
      <c r="SJ240" s="25"/>
      <c r="SK240" s="25"/>
      <c r="SL240" s="25"/>
      <c r="SM240" s="25"/>
      <c r="SN240" s="25"/>
      <c r="SO240" s="25"/>
      <c r="SP240" s="25"/>
      <c r="SQ240" s="25"/>
      <c r="SR240" s="25"/>
      <c r="SS240" s="25"/>
      <c r="ST240" s="25"/>
      <c r="SU240" s="25"/>
      <c r="SV240" s="25"/>
      <c r="SW240" s="25"/>
      <c r="SX240" s="25"/>
      <c r="SY240" s="25"/>
      <c r="SZ240" s="25"/>
      <c r="TA240" s="25"/>
      <c r="TB240" s="25"/>
      <c r="TC240" s="25"/>
      <c r="TD240" s="25"/>
      <c r="TE240" s="25"/>
      <c r="TF240" s="25"/>
      <c r="TG240" s="25"/>
      <c r="TH240" s="25"/>
      <c r="TI240" s="25"/>
      <c r="TJ240" s="25"/>
      <c r="TK240" s="25"/>
      <c r="TL240" s="25"/>
      <c r="TM240" s="25"/>
      <c r="TN240" s="25"/>
      <c r="TO240" s="25"/>
      <c r="TP240" s="25"/>
      <c r="TQ240" s="25"/>
      <c r="TR240" s="25"/>
      <c r="TS240" s="25"/>
      <c r="TT240" s="25"/>
      <c r="TU240" s="25"/>
      <c r="TV240" s="25"/>
      <c r="TW240" s="25"/>
      <c r="TX240" s="25"/>
      <c r="TY240" s="25"/>
      <c r="TZ240" s="25"/>
      <c r="UA240" s="25"/>
      <c r="UB240" s="25"/>
      <c r="UC240" s="25"/>
      <c r="UD240" s="25"/>
      <c r="UE240" s="25"/>
      <c r="UF240" s="25"/>
      <c r="UG240" s="25"/>
      <c r="UH240" s="25"/>
      <c r="UI240" s="25"/>
      <c r="UJ240" s="25"/>
      <c r="UK240" s="25"/>
      <c r="UL240" s="25"/>
      <c r="UM240" s="25"/>
      <c r="UN240" s="25"/>
      <c r="UO240" s="25"/>
      <c r="UP240" s="25"/>
      <c r="UQ240" s="25"/>
      <c r="UR240" s="25"/>
      <c r="US240" s="25"/>
      <c r="UT240" s="25"/>
      <c r="UU240" s="25"/>
      <c r="UV240" s="25"/>
      <c r="UW240" s="25"/>
      <c r="UX240" s="25"/>
      <c r="UY240" s="25"/>
      <c r="UZ240" s="25"/>
      <c r="VA240" s="25"/>
      <c r="VB240" s="25"/>
      <c r="VC240" s="25"/>
      <c r="VD240" s="25"/>
      <c r="VE240" s="25"/>
      <c r="VF240" s="25"/>
      <c r="VG240" s="25"/>
      <c r="VH240" s="25"/>
      <c r="VI240" s="25"/>
      <c r="VJ240" s="25"/>
      <c r="VK240" s="25"/>
      <c r="VL240" s="25"/>
      <c r="VM240" s="25"/>
      <c r="VN240" s="25"/>
      <c r="VO240" s="25"/>
      <c r="VP240" s="25"/>
      <c r="VQ240" s="25"/>
      <c r="VR240" s="25"/>
      <c r="VS240" s="25"/>
      <c r="VT240" s="25"/>
      <c r="VU240" s="25"/>
      <c r="VV240" s="25"/>
      <c r="VW240" s="25"/>
      <c r="VX240" s="25"/>
      <c r="VY240" s="25"/>
      <c r="VZ240" s="25"/>
      <c r="WA240" s="25"/>
      <c r="WB240" s="25"/>
      <c r="WC240" s="25"/>
      <c r="WD240" s="25"/>
      <c r="WE240" s="25"/>
      <c r="WF240" s="25"/>
      <c r="WG240" s="25"/>
      <c r="WH240" s="25"/>
      <c r="WI240" s="25"/>
      <c r="WJ240" s="25"/>
      <c r="WK240" s="25"/>
      <c r="WL240" s="25"/>
      <c r="WM240" s="25"/>
      <c r="WN240" s="25"/>
      <c r="WO240" s="25"/>
      <c r="WP240" s="25"/>
      <c r="WQ240" s="25"/>
      <c r="WR240" s="25"/>
      <c r="WS240" s="25"/>
      <c r="WT240" s="25"/>
      <c r="WU240" s="25"/>
      <c r="WV240" s="25"/>
      <c r="WW240" s="25"/>
      <c r="WX240" s="25"/>
      <c r="WY240" s="25"/>
      <c r="WZ240" s="25"/>
      <c r="XA240" s="25"/>
      <c r="XB240" s="25"/>
      <c r="XC240" s="25"/>
      <c r="XD240" s="25"/>
      <c r="XE240" s="25"/>
      <c r="XF240" s="25"/>
      <c r="XG240" s="25"/>
      <c r="XH240" s="25"/>
      <c r="XI240" s="25"/>
      <c r="XJ240" s="25"/>
      <c r="XK240" s="25"/>
      <c r="XL240" s="25"/>
      <c r="XM240" s="25"/>
      <c r="XN240" s="25"/>
      <c r="XO240" s="25"/>
      <c r="XP240" s="25"/>
      <c r="XQ240" s="25"/>
      <c r="XR240" s="25"/>
      <c r="XS240" s="25"/>
      <c r="XT240" s="25"/>
      <c r="XU240" s="25"/>
      <c r="XV240" s="25"/>
      <c r="XW240" s="25"/>
      <c r="XX240" s="25"/>
      <c r="XY240" s="25"/>
      <c r="XZ240" s="25"/>
      <c r="YA240" s="25"/>
      <c r="YB240" s="25"/>
      <c r="YC240" s="25"/>
      <c r="YD240" s="25"/>
      <c r="YE240" s="25"/>
      <c r="YF240" s="25"/>
      <c r="YG240" s="25"/>
      <c r="YH240" s="25"/>
      <c r="YI240" s="25"/>
      <c r="YJ240" s="25"/>
      <c r="YK240" s="25"/>
      <c r="YL240" s="25"/>
      <c r="YM240" s="25"/>
      <c r="YN240" s="25"/>
      <c r="YO240" s="25"/>
      <c r="YP240" s="25"/>
      <c r="YQ240" s="25"/>
      <c r="YR240" s="25"/>
      <c r="YS240" s="25"/>
      <c r="YT240" s="25"/>
      <c r="YU240" s="25"/>
      <c r="YV240" s="25"/>
      <c r="YW240" s="25"/>
      <c r="YX240" s="25"/>
      <c r="YY240" s="25"/>
      <c r="YZ240" s="25"/>
      <c r="ZA240" s="25"/>
      <c r="ZB240" s="25"/>
      <c r="ZC240" s="25"/>
      <c r="ZD240" s="25"/>
      <c r="ZE240" s="25"/>
      <c r="ZF240" s="25"/>
      <c r="ZG240" s="25"/>
      <c r="ZH240" s="25"/>
      <c r="ZI240" s="25"/>
      <c r="ZJ240" s="25"/>
      <c r="ZK240" s="25"/>
      <c r="ZL240" s="25"/>
      <c r="ZM240" s="25"/>
      <c r="ZN240" s="25"/>
      <c r="ZO240" s="25"/>
      <c r="ZP240" s="25"/>
      <c r="ZQ240" s="25"/>
      <c r="ZR240" s="25"/>
      <c r="ZS240" s="25"/>
      <c r="ZT240" s="25"/>
      <c r="ZU240" s="25"/>
      <c r="ZV240" s="25"/>
      <c r="ZW240" s="25"/>
      <c r="ZX240" s="25"/>
      <c r="ZY240" s="25"/>
      <c r="ZZ240" s="25"/>
      <c r="AAA240" s="25"/>
      <c r="AAB240" s="25"/>
      <c r="AAC240" s="25"/>
      <c r="AAD240" s="25"/>
      <c r="AAE240" s="25"/>
      <c r="AAF240" s="25"/>
      <c r="AAG240" s="25"/>
      <c r="AAH240" s="25"/>
      <c r="AAI240" s="25"/>
      <c r="AAJ240" s="25"/>
      <c r="AAK240" s="25"/>
      <c r="AAL240" s="25"/>
      <c r="AAM240" s="25"/>
      <c r="AAN240" s="25"/>
      <c r="AAO240" s="25"/>
      <c r="AAP240" s="25"/>
      <c r="AAQ240" s="25"/>
      <c r="AAR240" s="25"/>
      <c r="AAS240" s="25"/>
      <c r="AAT240" s="25"/>
      <c r="AAU240" s="25"/>
      <c r="AAV240" s="25"/>
      <c r="AAW240" s="25"/>
      <c r="AAX240" s="25"/>
      <c r="AAY240" s="25"/>
      <c r="AAZ240" s="25"/>
      <c r="ABA240" s="25"/>
      <c r="ABB240" s="25"/>
      <c r="ABC240" s="25"/>
      <c r="ABD240" s="25"/>
      <c r="ABE240" s="25"/>
      <c r="ABF240" s="25"/>
      <c r="ABG240" s="25"/>
      <c r="ABH240" s="25"/>
      <c r="ABI240" s="25"/>
      <c r="ABJ240" s="25"/>
      <c r="ABK240" s="25"/>
      <c r="ABL240" s="25"/>
      <c r="ABM240" s="25"/>
      <c r="ABN240" s="25"/>
      <c r="ABO240" s="25"/>
      <c r="ABP240" s="25"/>
      <c r="ABQ240" s="25"/>
      <c r="ABR240" s="25"/>
      <c r="ABS240" s="25"/>
      <c r="ABT240" s="25"/>
      <c r="ABU240" s="25"/>
      <c r="ABV240" s="25"/>
      <c r="ABW240" s="25"/>
      <c r="ABX240" s="25"/>
      <c r="ABY240" s="25"/>
      <c r="ABZ240" s="25"/>
      <c r="ACA240" s="25"/>
      <c r="ACB240" s="25"/>
      <c r="ACC240" s="25"/>
      <c r="ACD240" s="25"/>
      <c r="ACE240" s="25"/>
      <c r="ACF240" s="25"/>
      <c r="ACG240" s="25"/>
      <c r="ACH240" s="25"/>
      <c r="ACI240" s="25"/>
      <c r="ACJ240" s="25"/>
      <c r="ACK240" s="25"/>
      <c r="ACL240" s="25"/>
      <c r="ACM240" s="25"/>
      <c r="ACN240" s="25"/>
      <c r="ACO240" s="25"/>
      <c r="ACP240" s="25"/>
      <c r="ACQ240" s="25"/>
      <c r="ACR240" s="25"/>
      <c r="ACS240" s="25"/>
      <c r="ACT240" s="25"/>
      <c r="ACU240" s="25"/>
      <c r="ACV240" s="25"/>
      <c r="ACW240" s="25"/>
      <c r="ACX240" s="25"/>
      <c r="ACY240" s="25"/>
      <c r="ACZ240" s="25"/>
      <c r="ADA240" s="25"/>
      <c r="ADB240" s="25"/>
      <c r="ADC240" s="25"/>
      <c r="ADD240" s="25"/>
      <c r="ADE240" s="25"/>
      <c r="ADF240" s="25"/>
      <c r="ADG240" s="25"/>
      <c r="ADH240" s="25"/>
      <c r="ADI240" s="25"/>
      <c r="ADJ240" s="25"/>
      <c r="ADK240" s="25"/>
      <c r="ADL240" s="25"/>
      <c r="ADM240" s="25"/>
      <c r="ADN240" s="25"/>
      <c r="ADO240" s="25"/>
      <c r="ADP240" s="25"/>
      <c r="ADQ240" s="25"/>
      <c r="ADR240" s="25"/>
      <c r="ADS240" s="25"/>
      <c r="ADT240" s="25"/>
      <c r="ADU240" s="25"/>
      <c r="ADV240" s="25"/>
      <c r="ADW240" s="25"/>
      <c r="ADX240" s="25"/>
      <c r="ADY240" s="25"/>
      <c r="ADZ240" s="25"/>
      <c r="AEA240" s="25"/>
      <c r="AEB240" s="25"/>
      <c r="AEC240" s="25"/>
      <c r="AED240" s="25"/>
      <c r="AEE240" s="25"/>
      <c r="AEF240" s="25"/>
      <c r="AEG240" s="49"/>
    </row>
    <row r="241" spans="1:813" s="15" customFormat="1" ht="9" customHeight="1" x14ac:dyDescent="0.2">
      <c r="A241" s="318"/>
      <c r="B241" s="319"/>
      <c r="C241" s="321"/>
      <c r="D241" s="321"/>
      <c r="E241" s="321"/>
      <c r="F241" s="91"/>
      <c r="G241" s="49"/>
      <c r="AY241" s="45"/>
      <c r="AZ241" s="25"/>
      <c r="BA241" s="663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  <c r="QR241" s="25"/>
      <c r="QS241" s="25"/>
      <c r="QT241" s="25"/>
      <c r="QU241" s="25"/>
      <c r="QV241" s="25"/>
      <c r="QW241" s="25"/>
      <c r="QX241" s="25"/>
      <c r="QY241" s="25"/>
      <c r="QZ241" s="25"/>
      <c r="RA241" s="25"/>
      <c r="RB241" s="25"/>
      <c r="RC241" s="25"/>
      <c r="RD241" s="25"/>
      <c r="RE241" s="25"/>
      <c r="RF241" s="25"/>
      <c r="RG241" s="25"/>
      <c r="RH241" s="25"/>
      <c r="RI241" s="25"/>
      <c r="RJ241" s="25"/>
      <c r="RK241" s="25"/>
      <c r="RL241" s="25"/>
      <c r="RM241" s="25"/>
      <c r="RN241" s="25"/>
      <c r="RO241" s="25"/>
      <c r="RP241" s="25"/>
      <c r="RQ241" s="25"/>
      <c r="RR241" s="25"/>
      <c r="RS241" s="25"/>
      <c r="RT241" s="25"/>
      <c r="RU241" s="25"/>
      <c r="RV241" s="25"/>
      <c r="RW241" s="25"/>
      <c r="RX241" s="25"/>
      <c r="RY241" s="25"/>
      <c r="RZ241" s="25"/>
      <c r="SA241" s="25"/>
      <c r="SB241" s="25"/>
      <c r="SC241" s="25"/>
      <c r="SD241" s="25"/>
      <c r="SE241" s="25"/>
      <c r="SF241" s="25"/>
      <c r="SG241" s="25"/>
      <c r="SH241" s="25"/>
      <c r="SI241" s="25"/>
      <c r="SJ241" s="25"/>
      <c r="SK241" s="25"/>
      <c r="SL241" s="25"/>
      <c r="SM241" s="25"/>
      <c r="SN241" s="25"/>
      <c r="SO241" s="25"/>
      <c r="SP241" s="25"/>
      <c r="SQ241" s="25"/>
      <c r="SR241" s="25"/>
      <c r="SS241" s="25"/>
      <c r="ST241" s="25"/>
      <c r="SU241" s="25"/>
      <c r="SV241" s="25"/>
      <c r="SW241" s="25"/>
      <c r="SX241" s="25"/>
      <c r="SY241" s="25"/>
      <c r="SZ241" s="25"/>
      <c r="TA241" s="25"/>
      <c r="TB241" s="25"/>
      <c r="TC241" s="25"/>
      <c r="TD241" s="25"/>
      <c r="TE241" s="25"/>
      <c r="TF241" s="25"/>
      <c r="TG241" s="25"/>
      <c r="TH241" s="25"/>
      <c r="TI241" s="25"/>
      <c r="TJ241" s="25"/>
      <c r="TK241" s="25"/>
      <c r="TL241" s="25"/>
      <c r="TM241" s="25"/>
      <c r="TN241" s="25"/>
      <c r="TO241" s="25"/>
      <c r="TP241" s="25"/>
      <c r="TQ241" s="25"/>
      <c r="TR241" s="25"/>
      <c r="TS241" s="25"/>
      <c r="TT241" s="25"/>
      <c r="TU241" s="25"/>
      <c r="TV241" s="25"/>
      <c r="TW241" s="25"/>
      <c r="TX241" s="25"/>
      <c r="TY241" s="25"/>
      <c r="TZ241" s="25"/>
      <c r="UA241" s="25"/>
      <c r="UB241" s="25"/>
      <c r="UC241" s="25"/>
      <c r="UD241" s="25"/>
      <c r="UE241" s="25"/>
      <c r="UF241" s="25"/>
      <c r="UG241" s="25"/>
      <c r="UH241" s="25"/>
      <c r="UI241" s="25"/>
      <c r="UJ241" s="25"/>
      <c r="UK241" s="25"/>
      <c r="UL241" s="25"/>
      <c r="UM241" s="25"/>
      <c r="UN241" s="25"/>
      <c r="UO241" s="25"/>
      <c r="UP241" s="25"/>
      <c r="UQ241" s="25"/>
      <c r="UR241" s="25"/>
      <c r="US241" s="25"/>
      <c r="UT241" s="25"/>
      <c r="UU241" s="25"/>
      <c r="UV241" s="25"/>
      <c r="UW241" s="25"/>
      <c r="UX241" s="25"/>
      <c r="UY241" s="25"/>
      <c r="UZ241" s="25"/>
      <c r="VA241" s="25"/>
      <c r="VB241" s="25"/>
      <c r="VC241" s="25"/>
      <c r="VD241" s="25"/>
      <c r="VE241" s="25"/>
      <c r="VF241" s="25"/>
      <c r="VG241" s="25"/>
      <c r="VH241" s="25"/>
      <c r="VI241" s="25"/>
      <c r="VJ241" s="25"/>
      <c r="VK241" s="25"/>
      <c r="VL241" s="25"/>
      <c r="VM241" s="25"/>
      <c r="VN241" s="25"/>
      <c r="VO241" s="25"/>
      <c r="VP241" s="25"/>
      <c r="VQ241" s="25"/>
      <c r="VR241" s="25"/>
      <c r="VS241" s="25"/>
      <c r="VT241" s="25"/>
      <c r="VU241" s="25"/>
      <c r="VV241" s="25"/>
      <c r="VW241" s="25"/>
      <c r="VX241" s="25"/>
      <c r="VY241" s="25"/>
      <c r="VZ241" s="25"/>
      <c r="WA241" s="25"/>
      <c r="WB241" s="25"/>
      <c r="WC241" s="25"/>
      <c r="WD241" s="25"/>
      <c r="WE241" s="25"/>
      <c r="WF241" s="25"/>
      <c r="WG241" s="25"/>
      <c r="WH241" s="25"/>
      <c r="WI241" s="25"/>
      <c r="WJ241" s="25"/>
      <c r="WK241" s="25"/>
      <c r="WL241" s="25"/>
      <c r="WM241" s="25"/>
      <c r="WN241" s="25"/>
      <c r="WO241" s="25"/>
      <c r="WP241" s="25"/>
      <c r="WQ241" s="25"/>
      <c r="WR241" s="25"/>
      <c r="WS241" s="25"/>
      <c r="WT241" s="25"/>
      <c r="WU241" s="25"/>
      <c r="WV241" s="25"/>
      <c r="WW241" s="25"/>
      <c r="WX241" s="25"/>
      <c r="WY241" s="25"/>
      <c r="WZ241" s="25"/>
      <c r="XA241" s="25"/>
      <c r="XB241" s="25"/>
      <c r="XC241" s="25"/>
      <c r="XD241" s="25"/>
      <c r="XE241" s="25"/>
      <c r="XF241" s="25"/>
      <c r="XG241" s="25"/>
      <c r="XH241" s="25"/>
      <c r="XI241" s="25"/>
      <c r="XJ241" s="25"/>
      <c r="XK241" s="25"/>
      <c r="XL241" s="25"/>
      <c r="XM241" s="25"/>
      <c r="XN241" s="25"/>
      <c r="XO241" s="25"/>
      <c r="XP241" s="25"/>
      <c r="XQ241" s="25"/>
      <c r="XR241" s="25"/>
      <c r="XS241" s="25"/>
      <c r="XT241" s="25"/>
      <c r="XU241" s="25"/>
      <c r="XV241" s="25"/>
      <c r="XW241" s="25"/>
      <c r="XX241" s="25"/>
      <c r="XY241" s="25"/>
      <c r="XZ241" s="25"/>
      <c r="YA241" s="25"/>
      <c r="YB241" s="25"/>
      <c r="YC241" s="25"/>
      <c r="YD241" s="25"/>
      <c r="YE241" s="25"/>
      <c r="YF241" s="25"/>
      <c r="YG241" s="25"/>
      <c r="YH241" s="25"/>
      <c r="YI241" s="25"/>
      <c r="YJ241" s="25"/>
      <c r="YK241" s="25"/>
      <c r="YL241" s="25"/>
      <c r="YM241" s="25"/>
      <c r="YN241" s="25"/>
      <c r="YO241" s="25"/>
      <c r="YP241" s="25"/>
      <c r="YQ241" s="25"/>
      <c r="YR241" s="25"/>
      <c r="YS241" s="25"/>
      <c r="YT241" s="25"/>
      <c r="YU241" s="25"/>
      <c r="YV241" s="25"/>
      <c r="YW241" s="25"/>
      <c r="YX241" s="25"/>
      <c r="YY241" s="25"/>
      <c r="YZ241" s="25"/>
      <c r="ZA241" s="25"/>
      <c r="ZB241" s="25"/>
      <c r="ZC241" s="25"/>
      <c r="ZD241" s="25"/>
      <c r="ZE241" s="25"/>
      <c r="ZF241" s="25"/>
      <c r="ZG241" s="25"/>
      <c r="ZH241" s="25"/>
      <c r="ZI241" s="25"/>
      <c r="ZJ241" s="25"/>
      <c r="ZK241" s="25"/>
      <c r="ZL241" s="25"/>
      <c r="ZM241" s="25"/>
      <c r="ZN241" s="25"/>
      <c r="ZO241" s="25"/>
      <c r="ZP241" s="25"/>
      <c r="ZQ241" s="25"/>
      <c r="ZR241" s="25"/>
      <c r="ZS241" s="25"/>
      <c r="ZT241" s="25"/>
      <c r="ZU241" s="25"/>
      <c r="ZV241" s="25"/>
      <c r="ZW241" s="25"/>
      <c r="ZX241" s="25"/>
      <c r="ZY241" s="25"/>
      <c r="ZZ241" s="25"/>
      <c r="AAA241" s="25"/>
      <c r="AAB241" s="25"/>
      <c r="AAC241" s="25"/>
      <c r="AAD241" s="25"/>
      <c r="AAE241" s="25"/>
      <c r="AAF241" s="25"/>
      <c r="AAG241" s="25"/>
      <c r="AAH241" s="25"/>
      <c r="AAI241" s="25"/>
      <c r="AAJ241" s="25"/>
      <c r="AAK241" s="25"/>
      <c r="AAL241" s="25"/>
      <c r="AAM241" s="25"/>
      <c r="AAN241" s="25"/>
      <c r="AAO241" s="25"/>
      <c r="AAP241" s="25"/>
      <c r="AAQ241" s="25"/>
      <c r="AAR241" s="25"/>
      <c r="AAS241" s="25"/>
      <c r="AAT241" s="25"/>
      <c r="AAU241" s="25"/>
      <c r="AAV241" s="25"/>
      <c r="AAW241" s="25"/>
      <c r="AAX241" s="25"/>
      <c r="AAY241" s="25"/>
      <c r="AAZ241" s="25"/>
      <c r="ABA241" s="25"/>
      <c r="ABB241" s="25"/>
      <c r="ABC241" s="25"/>
      <c r="ABD241" s="25"/>
      <c r="ABE241" s="25"/>
      <c r="ABF241" s="25"/>
      <c r="ABG241" s="25"/>
      <c r="ABH241" s="25"/>
      <c r="ABI241" s="25"/>
      <c r="ABJ241" s="25"/>
      <c r="ABK241" s="25"/>
      <c r="ABL241" s="25"/>
      <c r="ABM241" s="25"/>
      <c r="ABN241" s="25"/>
      <c r="ABO241" s="25"/>
      <c r="ABP241" s="25"/>
      <c r="ABQ241" s="25"/>
      <c r="ABR241" s="25"/>
      <c r="ABS241" s="25"/>
      <c r="ABT241" s="25"/>
      <c r="ABU241" s="25"/>
      <c r="ABV241" s="25"/>
      <c r="ABW241" s="25"/>
      <c r="ABX241" s="25"/>
      <c r="ABY241" s="25"/>
      <c r="ABZ241" s="25"/>
      <c r="ACA241" s="25"/>
      <c r="ACB241" s="25"/>
      <c r="ACC241" s="25"/>
      <c r="ACD241" s="25"/>
      <c r="ACE241" s="25"/>
      <c r="ACF241" s="25"/>
      <c r="ACG241" s="25"/>
      <c r="ACH241" s="25"/>
      <c r="ACI241" s="25"/>
      <c r="ACJ241" s="25"/>
      <c r="ACK241" s="25"/>
      <c r="ACL241" s="25"/>
      <c r="ACM241" s="25"/>
      <c r="ACN241" s="25"/>
      <c r="ACO241" s="25"/>
      <c r="ACP241" s="25"/>
      <c r="ACQ241" s="25"/>
      <c r="ACR241" s="25"/>
      <c r="ACS241" s="25"/>
      <c r="ACT241" s="25"/>
      <c r="ACU241" s="25"/>
      <c r="ACV241" s="25"/>
      <c r="ACW241" s="25"/>
      <c r="ACX241" s="25"/>
      <c r="ACY241" s="25"/>
      <c r="ACZ241" s="25"/>
      <c r="ADA241" s="25"/>
      <c r="ADB241" s="25"/>
      <c r="ADC241" s="25"/>
      <c r="ADD241" s="25"/>
      <c r="ADE241" s="25"/>
      <c r="ADF241" s="25"/>
      <c r="ADG241" s="25"/>
      <c r="ADH241" s="25"/>
      <c r="ADI241" s="25"/>
      <c r="ADJ241" s="25"/>
      <c r="ADK241" s="25"/>
      <c r="ADL241" s="25"/>
      <c r="ADM241" s="25"/>
      <c r="ADN241" s="25"/>
      <c r="ADO241" s="25"/>
      <c r="ADP241" s="25"/>
      <c r="ADQ241" s="25"/>
      <c r="ADR241" s="25"/>
      <c r="ADS241" s="25"/>
      <c r="ADT241" s="25"/>
      <c r="ADU241" s="25"/>
      <c r="ADV241" s="25"/>
      <c r="ADW241" s="25"/>
      <c r="ADX241" s="25"/>
      <c r="ADY241" s="25"/>
      <c r="ADZ241" s="25"/>
      <c r="AEA241" s="25"/>
      <c r="AEB241" s="25"/>
      <c r="AEC241" s="25"/>
      <c r="AED241" s="25"/>
      <c r="AEE241" s="25"/>
      <c r="AEF241" s="25"/>
      <c r="AEG241" s="49"/>
    </row>
    <row r="242" spans="1:813" s="15" customFormat="1" ht="12.75" customHeight="1" x14ac:dyDescent="0.2">
      <c r="A242" s="73">
        <v>1</v>
      </c>
      <c r="B242" s="289" t="s">
        <v>70</v>
      </c>
      <c r="C242" s="109">
        <v>150</v>
      </c>
      <c r="D242" s="71" t="s">
        <v>111</v>
      </c>
      <c r="E242" s="325">
        <v>5.5</v>
      </c>
      <c r="F242" s="91">
        <f t="shared" si="4"/>
        <v>825</v>
      </c>
      <c r="G242" s="49"/>
      <c r="AY242" s="45"/>
      <c r="AZ242" s="25"/>
      <c r="BA242" s="663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  <c r="QR242" s="25"/>
      <c r="QS242" s="25"/>
      <c r="QT242" s="25"/>
      <c r="QU242" s="25"/>
      <c r="QV242" s="25"/>
      <c r="QW242" s="25"/>
      <c r="QX242" s="25"/>
      <c r="QY242" s="25"/>
      <c r="QZ242" s="25"/>
      <c r="RA242" s="25"/>
      <c r="RB242" s="25"/>
      <c r="RC242" s="25"/>
      <c r="RD242" s="25"/>
      <c r="RE242" s="25"/>
      <c r="RF242" s="25"/>
      <c r="RG242" s="25"/>
      <c r="RH242" s="25"/>
      <c r="RI242" s="25"/>
      <c r="RJ242" s="25"/>
      <c r="RK242" s="25"/>
      <c r="RL242" s="25"/>
      <c r="RM242" s="25"/>
      <c r="RN242" s="25"/>
      <c r="RO242" s="25"/>
      <c r="RP242" s="25"/>
      <c r="RQ242" s="25"/>
      <c r="RR242" s="25"/>
      <c r="RS242" s="25"/>
      <c r="RT242" s="25"/>
      <c r="RU242" s="25"/>
      <c r="RV242" s="25"/>
      <c r="RW242" s="25"/>
      <c r="RX242" s="25"/>
      <c r="RY242" s="25"/>
      <c r="RZ242" s="25"/>
      <c r="SA242" s="25"/>
      <c r="SB242" s="25"/>
      <c r="SC242" s="25"/>
      <c r="SD242" s="25"/>
      <c r="SE242" s="25"/>
      <c r="SF242" s="25"/>
      <c r="SG242" s="25"/>
      <c r="SH242" s="25"/>
      <c r="SI242" s="25"/>
      <c r="SJ242" s="25"/>
      <c r="SK242" s="25"/>
      <c r="SL242" s="25"/>
      <c r="SM242" s="25"/>
      <c r="SN242" s="25"/>
      <c r="SO242" s="25"/>
      <c r="SP242" s="25"/>
      <c r="SQ242" s="25"/>
      <c r="SR242" s="25"/>
      <c r="SS242" s="25"/>
      <c r="ST242" s="25"/>
      <c r="SU242" s="25"/>
      <c r="SV242" s="25"/>
      <c r="SW242" s="25"/>
      <c r="SX242" s="25"/>
      <c r="SY242" s="25"/>
      <c r="SZ242" s="25"/>
      <c r="TA242" s="25"/>
      <c r="TB242" s="25"/>
      <c r="TC242" s="25"/>
      <c r="TD242" s="25"/>
      <c r="TE242" s="25"/>
      <c r="TF242" s="25"/>
      <c r="TG242" s="25"/>
      <c r="TH242" s="25"/>
      <c r="TI242" s="25"/>
      <c r="TJ242" s="25"/>
      <c r="TK242" s="25"/>
      <c r="TL242" s="25"/>
      <c r="TM242" s="25"/>
      <c r="TN242" s="25"/>
      <c r="TO242" s="25"/>
      <c r="TP242" s="25"/>
      <c r="TQ242" s="25"/>
      <c r="TR242" s="25"/>
      <c r="TS242" s="25"/>
      <c r="TT242" s="25"/>
      <c r="TU242" s="25"/>
      <c r="TV242" s="25"/>
      <c r="TW242" s="25"/>
      <c r="TX242" s="25"/>
      <c r="TY242" s="25"/>
      <c r="TZ242" s="25"/>
      <c r="UA242" s="25"/>
      <c r="UB242" s="25"/>
      <c r="UC242" s="25"/>
      <c r="UD242" s="25"/>
      <c r="UE242" s="25"/>
      <c r="UF242" s="25"/>
      <c r="UG242" s="25"/>
      <c r="UH242" s="25"/>
      <c r="UI242" s="25"/>
      <c r="UJ242" s="25"/>
      <c r="UK242" s="25"/>
      <c r="UL242" s="25"/>
      <c r="UM242" s="25"/>
      <c r="UN242" s="25"/>
      <c r="UO242" s="25"/>
      <c r="UP242" s="25"/>
      <c r="UQ242" s="25"/>
      <c r="UR242" s="25"/>
      <c r="US242" s="25"/>
      <c r="UT242" s="25"/>
      <c r="UU242" s="25"/>
      <c r="UV242" s="25"/>
      <c r="UW242" s="25"/>
      <c r="UX242" s="25"/>
      <c r="UY242" s="25"/>
      <c r="UZ242" s="25"/>
      <c r="VA242" s="25"/>
      <c r="VB242" s="25"/>
      <c r="VC242" s="25"/>
      <c r="VD242" s="25"/>
      <c r="VE242" s="25"/>
      <c r="VF242" s="25"/>
      <c r="VG242" s="25"/>
      <c r="VH242" s="25"/>
      <c r="VI242" s="25"/>
      <c r="VJ242" s="25"/>
      <c r="VK242" s="25"/>
      <c r="VL242" s="25"/>
      <c r="VM242" s="25"/>
      <c r="VN242" s="25"/>
      <c r="VO242" s="25"/>
      <c r="VP242" s="25"/>
      <c r="VQ242" s="25"/>
      <c r="VR242" s="25"/>
      <c r="VS242" s="25"/>
      <c r="VT242" s="25"/>
      <c r="VU242" s="25"/>
      <c r="VV242" s="25"/>
      <c r="VW242" s="25"/>
      <c r="VX242" s="25"/>
      <c r="VY242" s="25"/>
      <c r="VZ242" s="25"/>
      <c r="WA242" s="25"/>
      <c r="WB242" s="25"/>
      <c r="WC242" s="25"/>
      <c r="WD242" s="25"/>
      <c r="WE242" s="25"/>
      <c r="WF242" s="25"/>
      <c r="WG242" s="25"/>
      <c r="WH242" s="25"/>
      <c r="WI242" s="25"/>
      <c r="WJ242" s="25"/>
      <c r="WK242" s="25"/>
      <c r="WL242" s="25"/>
      <c r="WM242" s="25"/>
      <c r="WN242" s="25"/>
      <c r="WO242" s="25"/>
      <c r="WP242" s="25"/>
      <c r="WQ242" s="25"/>
      <c r="WR242" s="25"/>
      <c r="WS242" s="25"/>
      <c r="WT242" s="25"/>
      <c r="WU242" s="25"/>
      <c r="WV242" s="25"/>
      <c r="WW242" s="25"/>
      <c r="WX242" s="25"/>
      <c r="WY242" s="25"/>
      <c r="WZ242" s="25"/>
      <c r="XA242" s="25"/>
      <c r="XB242" s="25"/>
      <c r="XC242" s="25"/>
      <c r="XD242" s="25"/>
      <c r="XE242" s="25"/>
      <c r="XF242" s="25"/>
      <c r="XG242" s="25"/>
      <c r="XH242" s="25"/>
      <c r="XI242" s="25"/>
      <c r="XJ242" s="25"/>
      <c r="XK242" s="25"/>
      <c r="XL242" s="25"/>
      <c r="XM242" s="25"/>
      <c r="XN242" s="25"/>
      <c r="XO242" s="25"/>
      <c r="XP242" s="25"/>
      <c r="XQ242" s="25"/>
      <c r="XR242" s="25"/>
      <c r="XS242" s="25"/>
      <c r="XT242" s="25"/>
      <c r="XU242" s="25"/>
      <c r="XV242" s="25"/>
      <c r="XW242" s="25"/>
      <c r="XX242" s="25"/>
      <c r="XY242" s="25"/>
      <c r="XZ242" s="25"/>
      <c r="YA242" s="25"/>
      <c r="YB242" s="25"/>
      <c r="YC242" s="25"/>
      <c r="YD242" s="25"/>
      <c r="YE242" s="25"/>
      <c r="YF242" s="25"/>
      <c r="YG242" s="25"/>
      <c r="YH242" s="25"/>
      <c r="YI242" s="25"/>
      <c r="YJ242" s="25"/>
      <c r="YK242" s="25"/>
      <c r="YL242" s="25"/>
      <c r="YM242" s="25"/>
      <c r="YN242" s="25"/>
      <c r="YO242" s="25"/>
      <c r="YP242" s="25"/>
      <c r="YQ242" s="25"/>
      <c r="YR242" s="25"/>
      <c r="YS242" s="25"/>
      <c r="YT242" s="25"/>
      <c r="YU242" s="25"/>
      <c r="YV242" s="25"/>
      <c r="YW242" s="25"/>
      <c r="YX242" s="25"/>
      <c r="YY242" s="25"/>
      <c r="YZ242" s="25"/>
      <c r="ZA242" s="25"/>
      <c r="ZB242" s="25"/>
      <c r="ZC242" s="25"/>
      <c r="ZD242" s="25"/>
      <c r="ZE242" s="25"/>
      <c r="ZF242" s="25"/>
      <c r="ZG242" s="25"/>
      <c r="ZH242" s="25"/>
      <c r="ZI242" s="25"/>
      <c r="ZJ242" s="25"/>
      <c r="ZK242" s="25"/>
      <c r="ZL242" s="25"/>
      <c r="ZM242" s="25"/>
      <c r="ZN242" s="25"/>
      <c r="ZO242" s="25"/>
      <c r="ZP242" s="25"/>
      <c r="ZQ242" s="25"/>
      <c r="ZR242" s="25"/>
      <c r="ZS242" s="25"/>
      <c r="ZT242" s="25"/>
      <c r="ZU242" s="25"/>
      <c r="ZV242" s="25"/>
      <c r="ZW242" s="25"/>
      <c r="ZX242" s="25"/>
      <c r="ZY242" s="25"/>
      <c r="ZZ242" s="25"/>
      <c r="AAA242" s="25"/>
      <c r="AAB242" s="25"/>
      <c r="AAC242" s="25"/>
      <c r="AAD242" s="25"/>
      <c r="AAE242" s="25"/>
      <c r="AAF242" s="25"/>
      <c r="AAG242" s="25"/>
      <c r="AAH242" s="25"/>
      <c r="AAI242" s="25"/>
      <c r="AAJ242" s="25"/>
      <c r="AAK242" s="25"/>
      <c r="AAL242" s="25"/>
      <c r="AAM242" s="25"/>
      <c r="AAN242" s="25"/>
      <c r="AAO242" s="25"/>
      <c r="AAP242" s="25"/>
      <c r="AAQ242" s="25"/>
      <c r="AAR242" s="25"/>
      <c r="AAS242" s="25"/>
      <c r="AAT242" s="25"/>
      <c r="AAU242" s="25"/>
      <c r="AAV242" s="25"/>
      <c r="AAW242" s="25"/>
      <c r="AAX242" s="25"/>
      <c r="AAY242" s="25"/>
      <c r="AAZ242" s="25"/>
      <c r="ABA242" s="25"/>
      <c r="ABB242" s="25"/>
      <c r="ABC242" s="25"/>
      <c r="ABD242" s="25"/>
      <c r="ABE242" s="25"/>
      <c r="ABF242" s="25"/>
      <c r="ABG242" s="25"/>
      <c r="ABH242" s="25"/>
      <c r="ABI242" s="25"/>
      <c r="ABJ242" s="25"/>
      <c r="ABK242" s="25"/>
      <c r="ABL242" s="25"/>
      <c r="ABM242" s="25"/>
      <c r="ABN242" s="25"/>
      <c r="ABO242" s="25"/>
      <c r="ABP242" s="25"/>
      <c r="ABQ242" s="25"/>
      <c r="ABR242" s="25"/>
      <c r="ABS242" s="25"/>
      <c r="ABT242" s="25"/>
      <c r="ABU242" s="25"/>
      <c r="ABV242" s="25"/>
      <c r="ABW242" s="25"/>
      <c r="ABX242" s="25"/>
      <c r="ABY242" s="25"/>
      <c r="ABZ242" s="25"/>
      <c r="ACA242" s="25"/>
      <c r="ACB242" s="25"/>
      <c r="ACC242" s="25"/>
      <c r="ACD242" s="25"/>
      <c r="ACE242" s="25"/>
      <c r="ACF242" s="25"/>
      <c r="ACG242" s="25"/>
      <c r="ACH242" s="25"/>
      <c r="ACI242" s="25"/>
      <c r="ACJ242" s="25"/>
      <c r="ACK242" s="25"/>
      <c r="ACL242" s="25"/>
      <c r="ACM242" s="25"/>
      <c r="ACN242" s="25"/>
      <c r="ACO242" s="25"/>
      <c r="ACP242" s="25"/>
      <c r="ACQ242" s="25"/>
      <c r="ACR242" s="25"/>
      <c r="ACS242" s="25"/>
      <c r="ACT242" s="25"/>
      <c r="ACU242" s="25"/>
      <c r="ACV242" s="25"/>
      <c r="ACW242" s="25"/>
      <c r="ACX242" s="25"/>
      <c r="ACY242" s="25"/>
      <c r="ACZ242" s="25"/>
      <c r="ADA242" s="25"/>
      <c r="ADB242" s="25"/>
      <c r="ADC242" s="25"/>
      <c r="ADD242" s="25"/>
      <c r="ADE242" s="25"/>
      <c r="ADF242" s="25"/>
      <c r="ADG242" s="25"/>
      <c r="ADH242" s="25"/>
      <c r="ADI242" s="25"/>
      <c r="ADJ242" s="25"/>
      <c r="ADK242" s="25"/>
      <c r="ADL242" s="25"/>
      <c r="ADM242" s="25"/>
      <c r="ADN242" s="25"/>
      <c r="ADO242" s="25"/>
      <c r="ADP242" s="25"/>
      <c r="ADQ242" s="25"/>
      <c r="ADR242" s="25"/>
      <c r="ADS242" s="25"/>
      <c r="ADT242" s="25"/>
      <c r="ADU242" s="25"/>
      <c r="ADV242" s="25"/>
      <c r="ADW242" s="25"/>
      <c r="ADX242" s="25"/>
      <c r="ADY242" s="25"/>
      <c r="ADZ242" s="25"/>
      <c r="AEA242" s="25"/>
      <c r="AEB242" s="25"/>
      <c r="AEC242" s="25"/>
      <c r="AED242" s="25"/>
      <c r="AEE242" s="25"/>
      <c r="AEF242" s="25"/>
      <c r="AEG242" s="49"/>
    </row>
    <row r="243" spans="1:813" s="15" customFormat="1" ht="8.25" customHeight="1" x14ac:dyDescent="0.2">
      <c r="A243" s="322"/>
      <c r="B243" s="99"/>
      <c r="C243" s="109"/>
      <c r="D243" s="71"/>
      <c r="E243" s="325"/>
      <c r="F243" s="91"/>
      <c r="G243" s="49"/>
      <c r="AY243" s="45"/>
      <c r="AZ243" s="25"/>
      <c r="BA243" s="663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5"/>
      <c r="RF243" s="25"/>
      <c r="RG243" s="25"/>
      <c r="RH243" s="25"/>
      <c r="RI243" s="25"/>
      <c r="RJ243" s="25"/>
      <c r="RK243" s="25"/>
      <c r="RL243" s="25"/>
      <c r="RM243" s="25"/>
      <c r="RN243" s="25"/>
      <c r="RO243" s="25"/>
      <c r="RP243" s="25"/>
      <c r="RQ243" s="25"/>
      <c r="RR243" s="25"/>
      <c r="RS243" s="25"/>
      <c r="RT243" s="25"/>
      <c r="RU243" s="25"/>
      <c r="RV243" s="25"/>
      <c r="RW243" s="25"/>
      <c r="RX243" s="25"/>
      <c r="RY243" s="25"/>
      <c r="RZ243" s="25"/>
      <c r="SA243" s="25"/>
      <c r="SB243" s="25"/>
      <c r="SC243" s="25"/>
      <c r="SD243" s="25"/>
      <c r="SE243" s="25"/>
      <c r="SF243" s="25"/>
      <c r="SG243" s="25"/>
      <c r="SH243" s="25"/>
      <c r="SI243" s="25"/>
      <c r="SJ243" s="25"/>
      <c r="SK243" s="25"/>
      <c r="SL243" s="25"/>
      <c r="SM243" s="25"/>
      <c r="SN243" s="25"/>
      <c r="SO243" s="25"/>
      <c r="SP243" s="25"/>
      <c r="SQ243" s="25"/>
      <c r="SR243" s="25"/>
      <c r="SS243" s="25"/>
      <c r="ST243" s="25"/>
      <c r="SU243" s="25"/>
      <c r="SV243" s="25"/>
      <c r="SW243" s="25"/>
      <c r="SX243" s="25"/>
      <c r="SY243" s="25"/>
      <c r="SZ243" s="25"/>
      <c r="TA243" s="25"/>
      <c r="TB243" s="25"/>
      <c r="TC243" s="25"/>
      <c r="TD243" s="25"/>
      <c r="TE243" s="25"/>
      <c r="TF243" s="25"/>
      <c r="TG243" s="25"/>
      <c r="TH243" s="25"/>
      <c r="TI243" s="25"/>
      <c r="TJ243" s="25"/>
      <c r="TK243" s="25"/>
      <c r="TL243" s="25"/>
      <c r="TM243" s="25"/>
      <c r="TN243" s="25"/>
      <c r="TO243" s="25"/>
      <c r="TP243" s="25"/>
      <c r="TQ243" s="25"/>
      <c r="TR243" s="25"/>
      <c r="TS243" s="25"/>
      <c r="TT243" s="25"/>
      <c r="TU243" s="25"/>
      <c r="TV243" s="25"/>
      <c r="TW243" s="25"/>
      <c r="TX243" s="25"/>
      <c r="TY243" s="25"/>
      <c r="TZ243" s="25"/>
      <c r="UA243" s="25"/>
      <c r="UB243" s="25"/>
      <c r="UC243" s="25"/>
      <c r="UD243" s="25"/>
      <c r="UE243" s="25"/>
      <c r="UF243" s="25"/>
      <c r="UG243" s="25"/>
      <c r="UH243" s="25"/>
      <c r="UI243" s="25"/>
      <c r="UJ243" s="25"/>
      <c r="UK243" s="25"/>
      <c r="UL243" s="25"/>
      <c r="UM243" s="25"/>
      <c r="UN243" s="25"/>
      <c r="UO243" s="25"/>
      <c r="UP243" s="25"/>
      <c r="UQ243" s="25"/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  <c r="AAA243" s="25"/>
      <c r="AAB243" s="25"/>
      <c r="AAC243" s="25"/>
      <c r="AAD243" s="25"/>
      <c r="AAE243" s="25"/>
      <c r="AAF243" s="25"/>
      <c r="AAG243" s="25"/>
      <c r="AAH243" s="25"/>
      <c r="AAI243" s="25"/>
      <c r="AAJ243" s="25"/>
      <c r="AAK243" s="25"/>
      <c r="AAL243" s="25"/>
      <c r="AAM243" s="25"/>
      <c r="AAN243" s="25"/>
      <c r="AAO243" s="25"/>
      <c r="AAP243" s="25"/>
      <c r="AAQ243" s="25"/>
      <c r="AAR243" s="25"/>
      <c r="AAS243" s="25"/>
      <c r="AAT243" s="25"/>
      <c r="AAU243" s="25"/>
      <c r="AAV243" s="25"/>
      <c r="AAW243" s="25"/>
      <c r="AAX243" s="25"/>
      <c r="AAY243" s="25"/>
      <c r="AAZ243" s="25"/>
      <c r="ABA243" s="25"/>
      <c r="ABB243" s="25"/>
      <c r="ABC243" s="25"/>
      <c r="ABD243" s="25"/>
      <c r="ABE243" s="25"/>
      <c r="ABF243" s="25"/>
      <c r="ABG243" s="25"/>
      <c r="ABH243" s="25"/>
      <c r="ABI243" s="25"/>
      <c r="ABJ243" s="25"/>
      <c r="ABK243" s="25"/>
      <c r="ABL243" s="25"/>
      <c r="ABM243" s="25"/>
      <c r="ABN243" s="25"/>
      <c r="ABO243" s="25"/>
      <c r="ABP243" s="25"/>
      <c r="ABQ243" s="25"/>
      <c r="ABR243" s="25"/>
      <c r="ABS243" s="25"/>
      <c r="ABT243" s="25"/>
      <c r="ABU243" s="25"/>
      <c r="ABV243" s="25"/>
      <c r="ABW243" s="25"/>
      <c r="ABX243" s="25"/>
      <c r="ABY243" s="25"/>
      <c r="ABZ243" s="25"/>
      <c r="ACA243" s="25"/>
      <c r="ACB243" s="25"/>
      <c r="ACC243" s="25"/>
      <c r="ACD243" s="25"/>
      <c r="ACE243" s="25"/>
      <c r="ACF243" s="25"/>
      <c r="ACG243" s="25"/>
      <c r="ACH243" s="25"/>
      <c r="ACI243" s="25"/>
      <c r="ACJ243" s="25"/>
      <c r="ACK243" s="25"/>
      <c r="ACL243" s="25"/>
      <c r="ACM243" s="25"/>
      <c r="ACN243" s="25"/>
      <c r="ACO243" s="25"/>
      <c r="ACP243" s="25"/>
      <c r="ACQ243" s="25"/>
      <c r="ACR243" s="25"/>
      <c r="ACS243" s="25"/>
      <c r="ACT243" s="25"/>
      <c r="ACU243" s="25"/>
      <c r="ACV243" s="25"/>
      <c r="ACW243" s="25"/>
      <c r="ACX243" s="25"/>
      <c r="ACY243" s="25"/>
      <c r="ACZ243" s="25"/>
      <c r="ADA243" s="25"/>
      <c r="ADB243" s="25"/>
      <c r="ADC243" s="25"/>
      <c r="ADD243" s="25"/>
      <c r="ADE243" s="25"/>
      <c r="ADF243" s="25"/>
      <c r="ADG243" s="25"/>
      <c r="ADH243" s="25"/>
      <c r="ADI243" s="25"/>
      <c r="ADJ243" s="25"/>
      <c r="ADK243" s="25"/>
      <c r="ADL243" s="25"/>
      <c r="ADM243" s="25"/>
      <c r="ADN243" s="25"/>
      <c r="ADO243" s="25"/>
      <c r="ADP243" s="25"/>
      <c r="ADQ243" s="25"/>
      <c r="ADR243" s="25"/>
      <c r="ADS243" s="25"/>
      <c r="ADT243" s="25"/>
      <c r="ADU243" s="25"/>
      <c r="ADV243" s="25"/>
      <c r="ADW243" s="25"/>
      <c r="ADX243" s="25"/>
      <c r="ADY243" s="25"/>
      <c r="ADZ243" s="25"/>
      <c r="AEA243" s="25"/>
      <c r="AEB243" s="25"/>
      <c r="AEC243" s="25"/>
      <c r="AED243" s="25"/>
      <c r="AEE243" s="25"/>
      <c r="AEF243" s="25"/>
      <c r="AEG243" s="49"/>
    </row>
    <row r="244" spans="1:813" s="15" customFormat="1" ht="12.75" customHeight="1" x14ac:dyDescent="0.2">
      <c r="A244" s="73">
        <v>2</v>
      </c>
      <c r="B244" s="323" t="s">
        <v>112</v>
      </c>
      <c r="C244" s="109"/>
      <c r="D244" s="71"/>
      <c r="E244" s="303"/>
      <c r="F244" s="91"/>
      <c r="G244" s="49"/>
      <c r="AY244" s="45"/>
      <c r="AZ244" s="25"/>
      <c r="BA244" s="663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  <c r="QR244" s="25"/>
      <c r="QS244" s="25"/>
      <c r="QT244" s="25"/>
      <c r="QU244" s="25"/>
      <c r="QV244" s="25"/>
      <c r="QW244" s="25"/>
      <c r="QX244" s="25"/>
      <c r="QY244" s="25"/>
      <c r="QZ244" s="25"/>
      <c r="RA244" s="25"/>
      <c r="RB244" s="25"/>
      <c r="RC244" s="25"/>
      <c r="RD244" s="25"/>
      <c r="RE244" s="25"/>
      <c r="RF244" s="25"/>
      <c r="RG244" s="25"/>
      <c r="RH244" s="25"/>
      <c r="RI244" s="25"/>
      <c r="RJ244" s="25"/>
      <c r="RK244" s="25"/>
      <c r="RL244" s="25"/>
      <c r="RM244" s="25"/>
      <c r="RN244" s="25"/>
      <c r="RO244" s="25"/>
      <c r="RP244" s="25"/>
      <c r="RQ244" s="25"/>
      <c r="RR244" s="25"/>
      <c r="RS244" s="25"/>
      <c r="RT244" s="25"/>
      <c r="RU244" s="25"/>
      <c r="RV244" s="25"/>
      <c r="RW244" s="25"/>
      <c r="RX244" s="25"/>
      <c r="RY244" s="25"/>
      <c r="RZ244" s="25"/>
      <c r="SA244" s="25"/>
      <c r="SB244" s="25"/>
      <c r="SC244" s="25"/>
      <c r="SD244" s="25"/>
      <c r="SE244" s="25"/>
      <c r="SF244" s="25"/>
      <c r="SG244" s="25"/>
      <c r="SH244" s="25"/>
      <c r="SI244" s="25"/>
      <c r="SJ244" s="25"/>
      <c r="SK244" s="25"/>
      <c r="SL244" s="25"/>
      <c r="SM244" s="25"/>
      <c r="SN244" s="25"/>
      <c r="SO244" s="25"/>
      <c r="SP244" s="25"/>
      <c r="SQ244" s="25"/>
      <c r="SR244" s="25"/>
      <c r="SS244" s="25"/>
      <c r="ST244" s="25"/>
      <c r="SU244" s="25"/>
      <c r="SV244" s="25"/>
      <c r="SW244" s="25"/>
      <c r="SX244" s="25"/>
      <c r="SY244" s="25"/>
      <c r="SZ244" s="25"/>
      <c r="TA244" s="25"/>
      <c r="TB244" s="25"/>
      <c r="TC244" s="25"/>
      <c r="TD244" s="25"/>
      <c r="TE244" s="25"/>
      <c r="TF244" s="25"/>
      <c r="TG244" s="25"/>
      <c r="TH244" s="25"/>
      <c r="TI244" s="25"/>
      <c r="TJ244" s="25"/>
      <c r="TK244" s="25"/>
      <c r="TL244" s="25"/>
      <c r="TM244" s="25"/>
      <c r="TN244" s="25"/>
      <c r="TO244" s="25"/>
      <c r="TP244" s="25"/>
      <c r="TQ244" s="25"/>
      <c r="TR244" s="25"/>
      <c r="TS244" s="25"/>
      <c r="TT244" s="25"/>
      <c r="TU244" s="25"/>
      <c r="TV244" s="25"/>
      <c r="TW244" s="25"/>
      <c r="TX244" s="25"/>
      <c r="TY244" s="25"/>
      <c r="TZ244" s="25"/>
      <c r="UA244" s="25"/>
      <c r="UB244" s="25"/>
      <c r="UC244" s="25"/>
      <c r="UD244" s="25"/>
      <c r="UE244" s="25"/>
      <c r="UF244" s="25"/>
      <c r="UG244" s="25"/>
      <c r="UH244" s="25"/>
      <c r="UI244" s="25"/>
      <c r="UJ244" s="25"/>
      <c r="UK244" s="25"/>
      <c r="UL244" s="25"/>
      <c r="UM244" s="25"/>
      <c r="UN244" s="25"/>
      <c r="UO244" s="25"/>
      <c r="UP244" s="25"/>
      <c r="UQ244" s="25"/>
      <c r="UR244" s="25"/>
      <c r="US244" s="25"/>
      <c r="UT244" s="25"/>
      <c r="UU244" s="25"/>
      <c r="UV244" s="25"/>
      <c r="UW244" s="25"/>
      <c r="UX244" s="25"/>
      <c r="UY244" s="25"/>
      <c r="UZ244" s="25"/>
      <c r="VA244" s="25"/>
      <c r="VB244" s="25"/>
      <c r="VC244" s="25"/>
      <c r="VD244" s="25"/>
      <c r="VE244" s="25"/>
      <c r="VF244" s="25"/>
      <c r="VG244" s="25"/>
      <c r="VH244" s="25"/>
      <c r="VI244" s="25"/>
      <c r="VJ244" s="25"/>
      <c r="VK244" s="25"/>
      <c r="VL244" s="25"/>
      <c r="VM244" s="25"/>
      <c r="VN244" s="25"/>
      <c r="VO244" s="25"/>
      <c r="VP244" s="25"/>
      <c r="VQ244" s="25"/>
      <c r="VR244" s="25"/>
      <c r="VS244" s="25"/>
      <c r="VT244" s="25"/>
      <c r="VU244" s="25"/>
      <c r="VV244" s="25"/>
      <c r="VW244" s="25"/>
      <c r="VX244" s="25"/>
      <c r="VY244" s="25"/>
      <c r="VZ244" s="25"/>
      <c r="WA244" s="25"/>
      <c r="WB244" s="25"/>
      <c r="WC244" s="25"/>
      <c r="WD244" s="25"/>
      <c r="WE244" s="25"/>
      <c r="WF244" s="25"/>
      <c r="WG244" s="25"/>
      <c r="WH244" s="25"/>
      <c r="WI244" s="25"/>
      <c r="WJ244" s="25"/>
      <c r="WK244" s="25"/>
      <c r="WL244" s="25"/>
      <c r="WM244" s="25"/>
      <c r="WN244" s="25"/>
      <c r="WO244" s="25"/>
      <c r="WP244" s="25"/>
      <c r="WQ244" s="25"/>
      <c r="WR244" s="25"/>
      <c r="WS244" s="25"/>
      <c r="WT244" s="25"/>
      <c r="WU244" s="25"/>
      <c r="WV244" s="25"/>
      <c r="WW244" s="25"/>
      <c r="WX244" s="25"/>
      <c r="WY244" s="25"/>
      <c r="WZ244" s="25"/>
      <c r="XA244" s="25"/>
      <c r="XB244" s="25"/>
      <c r="XC244" s="25"/>
      <c r="XD244" s="25"/>
      <c r="XE244" s="25"/>
      <c r="XF244" s="25"/>
      <c r="XG244" s="25"/>
      <c r="XH244" s="25"/>
      <c r="XI244" s="25"/>
      <c r="XJ244" s="25"/>
      <c r="XK244" s="25"/>
      <c r="XL244" s="25"/>
      <c r="XM244" s="25"/>
      <c r="XN244" s="25"/>
      <c r="XO244" s="25"/>
      <c r="XP244" s="25"/>
      <c r="XQ244" s="25"/>
      <c r="XR244" s="25"/>
      <c r="XS244" s="25"/>
      <c r="XT244" s="25"/>
      <c r="XU244" s="25"/>
      <c r="XV244" s="25"/>
      <c r="XW244" s="25"/>
      <c r="XX244" s="25"/>
      <c r="XY244" s="25"/>
      <c r="XZ244" s="25"/>
      <c r="YA244" s="25"/>
      <c r="YB244" s="25"/>
      <c r="YC244" s="25"/>
      <c r="YD244" s="25"/>
      <c r="YE244" s="25"/>
      <c r="YF244" s="25"/>
      <c r="YG244" s="25"/>
      <c r="YH244" s="25"/>
      <c r="YI244" s="25"/>
      <c r="YJ244" s="25"/>
      <c r="YK244" s="25"/>
      <c r="YL244" s="25"/>
      <c r="YM244" s="25"/>
      <c r="YN244" s="25"/>
      <c r="YO244" s="25"/>
      <c r="YP244" s="25"/>
      <c r="YQ244" s="25"/>
      <c r="YR244" s="25"/>
      <c r="YS244" s="25"/>
      <c r="YT244" s="25"/>
      <c r="YU244" s="25"/>
      <c r="YV244" s="25"/>
      <c r="YW244" s="25"/>
      <c r="YX244" s="25"/>
      <c r="YY244" s="25"/>
      <c r="YZ244" s="25"/>
      <c r="ZA244" s="25"/>
      <c r="ZB244" s="25"/>
      <c r="ZC244" s="25"/>
      <c r="ZD244" s="25"/>
      <c r="ZE244" s="25"/>
      <c r="ZF244" s="25"/>
      <c r="ZG244" s="25"/>
      <c r="ZH244" s="25"/>
      <c r="ZI244" s="25"/>
      <c r="ZJ244" s="25"/>
      <c r="ZK244" s="25"/>
      <c r="ZL244" s="25"/>
      <c r="ZM244" s="25"/>
      <c r="ZN244" s="25"/>
      <c r="ZO244" s="25"/>
      <c r="ZP244" s="25"/>
      <c r="ZQ244" s="25"/>
      <c r="ZR244" s="25"/>
      <c r="ZS244" s="25"/>
      <c r="ZT244" s="25"/>
      <c r="ZU244" s="25"/>
      <c r="ZV244" s="25"/>
      <c r="ZW244" s="25"/>
      <c r="ZX244" s="25"/>
      <c r="ZY244" s="25"/>
      <c r="ZZ244" s="25"/>
      <c r="AAA244" s="25"/>
      <c r="AAB244" s="25"/>
      <c r="AAC244" s="25"/>
      <c r="AAD244" s="25"/>
      <c r="AAE244" s="25"/>
      <c r="AAF244" s="25"/>
      <c r="AAG244" s="25"/>
      <c r="AAH244" s="25"/>
      <c r="AAI244" s="25"/>
      <c r="AAJ244" s="25"/>
      <c r="AAK244" s="25"/>
      <c r="AAL244" s="25"/>
      <c r="AAM244" s="25"/>
      <c r="AAN244" s="25"/>
      <c r="AAO244" s="25"/>
      <c r="AAP244" s="25"/>
      <c r="AAQ244" s="25"/>
      <c r="AAR244" s="25"/>
      <c r="AAS244" s="25"/>
      <c r="AAT244" s="25"/>
      <c r="AAU244" s="25"/>
      <c r="AAV244" s="25"/>
      <c r="AAW244" s="25"/>
      <c r="AAX244" s="25"/>
      <c r="AAY244" s="25"/>
      <c r="AAZ244" s="25"/>
      <c r="ABA244" s="25"/>
      <c r="ABB244" s="25"/>
      <c r="ABC244" s="25"/>
      <c r="ABD244" s="25"/>
      <c r="ABE244" s="25"/>
      <c r="ABF244" s="25"/>
      <c r="ABG244" s="25"/>
      <c r="ABH244" s="25"/>
      <c r="ABI244" s="25"/>
      <c r="ABJ244" s="25"/>
      <c r="ABK244" s="25"/>
      <c r="ABL244" s="25"/>
      <c r="ABM244" s="25"/>
      <c r="ABN244" s="25"/>
      <c r="ABO244" s="25"/>
      <c r="ABP244" s="25"/>
      <c r="ABQ244" s="25"/>
      <c r="ABR244" s="25"/>
      <c r="ABS244" s="25"/>
      <c r="ABT244" s="25"/>
      <c r="ABU244" s="25"/>
      <c r="ABV244" s="25"/>
      <c r="ABW244" s="25"/>
      <c r="ABX244" s="25"/>
      <c r="ABY244" s="25"/>
      <c r="ABZ244" s="25"/>
      <c r="ACA244" s="25"/>
      <c r="ACB244" s="25"/>
      <c r="ACC244" s="25"/>
      <c r="ACD244" s="25"/>
      <c r="ACE244" s="25"/>
      <c r="ACF244" s="25"/>
      <c r="ACG244" s="25"/>
      <c r="ACH244" s="25"/>
      <c r="ACI244" s="25"/>
      <c r="ACJ244" s="25"/>
      <c r="ACK244" s="25"/>
      <c r="ACL244" s="25"/>
      <c r="ACM244" s="25"/>
      <c r="ACN244" s="25"/>
      <c r="ACO244" s="25"/>
      <c r="ACP244" s="25"/>
      <c r="ACQ244" s="25"/>
      <c r="ACR244" s="25"/>
      <c r="ACS244" s="25"/>
      <c r="ACT244" s="25"/>
      <c r="ACU244" s="25"/>
      <c r="ACV244" s="25"/>
      <c r="ACW244" s="25"/>
      <c r="ACX244" s="25"/>
      <c r="ACY244" s="25"/>
      <c r="ACZ244" s="25"/>
      <c r="ADA244" s="25"/>
      <c r="ADB244" s="25"/>
      <c r="ADC244" s="25"/>
      <c r="ADD244" s="25"/>
      <c r="ADE244" s="25"/>
      <c r="ADF244" s="25"/>
      <c r="ADG244" s="25"/>
      <c r="ADH244" s="25"/>
      <c r="ADI244" s="25"/>
      <c r="ADJ244" s="25"/>
      <c r="ADK244" s="25"/>
      <c r="ADL244" s="25"/>
      <c r="ADM244" s="25"/>
      <c r="ADN244" s="25"/>
      <c r="ADO244" s="25"/>
      <c r="ADP244" s="25"/>
      <c r="ADQ244" s="25"/>
      <c r="ADR244" s="25"/>
      <c r="ADS244" s="25"/>
      <c r="ADT244" s="25"/>
      <c r="ADU244" s="25"/>
      <c r="ADV244" s="25"/>
      <c r="ADW244" s="25"/>
      <c r="ADX244" s="25"/>
      <c r="ADY244" s="25"/>
      <c r="ADZ244" s="25"/>
      <c r="AEA244" s="25"/>
      <c r="AEB244" s="25"/>
      <c r="AEC244" s="25"/>
      <c r="AED244" s="25"/>
      <c r="AEE244" s="25"/>
      <c r="AEF244" s="25"/>
      <c r="AEG244" s="49"/>
    </row>
    <row r="245" spans="1:813" s="15" customFormat="1" ht="12.75" customHeight="1" x14ac:dyDescent="0.2">
      <c r="A245" s="75">
        <v>2.1</v>
      </c>
      <c r="B245" s="324" t="s">
        <v>113</v>
      </c>
      <c r="C245" s="109">
        <v>135</v>
      </c>
      <c r="D245" s="71" t="s">
        <v>75</v>
      </c>
      <c r="E245" s="325">
        <v>165.11</v>
      </c>
      <c r="F245" s="91">
        <f t="shared" si="4"/>
        <v>22289.85</v>
      </c>
      <c r="G245" s="49"/>
      <c r="AY245" s="45"/>
      <c r="AZ245" s="25"/>
      <c r="BA245" s="663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  <c r="QR245" s="25"/>
      <c r="QS245" s="25"/>
      <c r="QT245" s="25"/>
      <c r="QU245" s="25"/>
      <c r="QV245" s="25"/>
      <c r="QW245" s="25"/>
      <c r="QX245" s="25"/>
      <c r="QY245" s="25"/>
      <c r="QZ245" s="25"/>
      <c r="RA245" s="25"/>
      <c r="RB245" s="25"/>
      <c r="RC245" s="25"/>
      <c r="RD245" s="25"/>
      <c r="RE245" s="25"/>
      <c r="RF245" s="25"/>
      <c r="RG245" s="25"/>
      <c r="RH245" s="25"/>
      <c r="RI245" s="25"/>
      <c r="RJ245" s="25"/>
      <c r="RK245" s="25"/>
      <c r="RL245" s="25"/>
      <c r="RM245" s="25"/>
      <c r="RN245" s="25"/>
      <c r="RO245" s="25"/>
      <c r="RP245" s="25"/>
      <c r="RQ245" s="25"/>
      <c r="RR245" s="25"/>
      <c r="RS245" s="25"/>
      <c r="RT245" s="25"/>
      <c r="RU245" s="25"/>
      <c r="RV245" s="25"/>
      <c r="RW245" s="25"/>
      <c r="RX245" s="25"/>
      <c r="RY245" s="25"/>
      <c r="RZ245" s="25"/>
      <c r="SA245" s="25"/>
      <c r="SB245" s="25"/>
      <c r="SC245" s="25"/>
      <c r="SD245" s="25"/>
      <c r="SE245" s="25"/>
      <c r="SF245" s="25"/>
      <c r="SG245" s="25"/>
      <c r="SH245" s="25"/>
      <c r="SI245" s="25"/>
      <c r="SJ245" s="25"/>
      <c r="SK245" s="25"/>
      <c r="SL245" s="25"/>
      <c r="SM245" s="25"/>
      <c r="SN245" s="25"/>
      <c r="SO245" s="25"/>
      <c r="SP245" s="25"/>
      <c r="SQ245" s="25"/>
      <c r="SR245" s="25"/>
      <c r="SS245" s="25"/>
      <c r="ST245" s="25"/>
      <c r="SU245" s="25"/>
      <c r="SV245" s="25"/>
      <c r="SW245" s="25"/>
      <c r="SX245" s="25"/>
      <c r="SY245" s="25"/>
      <c r="SZ245" s="25"/>
      <c r="TA245" s="25"/>
      <c r="TB245" s="25"/>
      <c r="TC245" s="25"/>
      <c r="TD245" s="25"/>
      <c r="TE245" s="25"/>
      <c r="TF245" s="25"/>
      <c r="TG245" s="25"/>
      <c r="TH245" s="25"/>
      <c r="TI245" s="25"/>
      <c r="TJ245" s="25"/>
      <c r="TK245" s="25"/>
      <c r="TL245" s="25"/>
      <c r="TM245" s="25"/>
      <c r="TN245" s="25"/>
      <c r="TO245" s="25"/>
      <c r="TP245" s="25"/>
      <c r="TQ245" s="25"/>
      <c r="TR245" s="25"/>
      <c r="TS245" s="25"/>
      <c r="TT245" s="25"/>
      <c r="TU245" s="25"/>
      <c r="TV245" s="25"/>
      <c r="TW245" s="25"/>
      <c r="TX245" s="25"/>
      <c r="TY245" s="25"/>
      <c r="TZ245" s="25"/>
      <c r="UA245" s="25"/>
      <c r="UB245" s="25"/>
      <c r="UC245" s="25"/>
      <c r="UD245" s="25"/>
      <c r="UE245" s="25"/>
      <c r="UF245" s="25"/>
      <c r="UG245" s="25"/>
      <c r="UH245" s="25"/>
      <c r="UI245" s="25"/>
      <c r="UJ245" s="25"/>
      <c r="UK245" s="25"/>
      <c r="UL245" s="25"/>
      <c r="UM245" s="25"/>
      <c r="UN245" s="25"/>
      <c r="UO245" s="25"/>
      <c r="UP245" s="25"/>
      <c r="UQ245" s="25"/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  <c r="AAA245" s="25"/>
      <c r="AAB245" s="25"/>
      <c r="AAC245" s="25"/>
      <c r="AAD245" s="25"/>
      <c r="AAE245" s="25"/>
      <c r="AAF245" s="25"/>
      <c r="AAG245" s="25"/>
      <c r="AAH245" s="25"/>
      <c r="AAI245" s="25"/>
      <c r="AAJ245" s="25"/>
      <c r="AAK245" s="25"/>
      <c r="AAL245" s="25"/>
      <c r="AAM245" s="25"/>
      <c r="AAN245" s="25"/>
      <c r="AAO245" s="25"/>
      <c r="AAP245" s="25"/>
      <c r="AAQ245" s="25"/>
      <c r="AAR245" s="25"/>
      <c r="AAS245" s="25"/>
      <c r="AAT245" s="25"/>
      <c r="AAU245" s="25"/>
      <c r="AAV245" s="25"/>
      <c r="AAW245" s="25"/>
      <c r="AAX245" s="25"/>
      <c r="AAY245" s="25"/>
      <c r="AAZ245" s="25"/>
      <c r="ABA245" s="25"/>
      <c r="ABB245" s="25"/>
      <c r="ABC245" s="25"/>
      <c r="ABD245" s="25"/>
      <c r="ABE245" s="25"/>
      <c r="ABF245" s="25"/>
      <c r="ABG245" s="25"/>
      <c r="ABH245" s="25"/>
      <c r="ABI245" s="25"/>
      <c r="ABJ245" s="25"/>
      <c r="ABK245" s="25"/>
      <c r="ABL245" s="25"/>
      <c r="ABM245" s="25"/>
      <c r="ABN245" s="25"/>
      <c r="ABO245" s="25"/>
      <c r="ABP245" s="25"/>
      <c r="ABQ245" s="25"/>
      <c r="ABR245" s="25"/>
      <c r="ABS245" s="25"/>
      <c r="ABT245" s="25"/>
      <c r="ABU245" s="25"/>
      <c r="ABV245" s="25"/>
      <c r="ABW245" s="25"/>
      <c r="ABX245" s="25"/>
      <c r="ABY245" s="25"/>
      <c r="ABZ245" s="25"/>
      <c r="ACA245" s="25"/>
      <c r="ACB245" s="25"/>
      <c r="ACC245" s="25"/>
      <c r="ACD245" s="25"/>
      <c r="ACE245" s="25"/>
      <c r="ACF245" s="25"/>
      <c r="ACG245" s="25"/>
      <c r="ACH245" s="25"/>
      <c r="ACI245" s="25"/>
      <c r="ACJ245" s="25"/>
      <c r="ACK245" s="25"/>
      <c r="ACL245" s="25"/>
      <c r="ACM245" s="25"/>
      <c r="ACN245" s="25"/>
      <c r="ACO245" s="25"/>
      <c r="ACP245" s="25"/>
      <c r="ACQ245" s="25"/>
      <c r="ACR245" s="25"/>
      <c r="ACS245" s="25"/>
      <c r="ACT245" s="25"/>
      <c r="ACU245" s="25"/>
      <c r="ACV245" s="25"/>
      <c r="ACW245" s="25"/>
      <c r="ACX245" s="25"/>
      <c r="ACY245" s="25"/>
      <c r="ACZ245" s="25"/>
      <c r="ADA245" s="25"/>
      <c r="ADB245" s="25"/>
      <c r="ADC245" s="25"/>
      <c r="ADD245" s="25"/>
      <c r="ADE245" s="25"/>
      <c r="ADF245" s="25"/>
      <c r="ADG245" s="25"/>
      <c r="ADH245" s="25"/>
      <c r="ADI245" s="25"/>
      <c r="ADJ245" s="25"/>
      <c r="ADK245" s="25"/>
      <c r="ADL245" s="25"/>
      <c r="ADM245" s="25"/>
      <c r="ADN245" s="25"/>
      <c r="ADO245" s="25"/>
      <c r="ADP245" s="25"/>
      <c r="ADQ245" s="25"/>
      <c r="ADR245" s="25"/>
      <c r="ADS245" s="25"/>
      <c r="ADT245" s="25"/>
      <c r="ADU245" s="25"/>
      <c r="ADV245" s="25"/>
      <c r="ADW245" s="25"/>
      <c r="ADX245" s="25"/>
      <c r="ADY245" s="25"/>
      <c r="ADZ245" s="25"/>
      <c r="AEA245" s="25"/>
      <c r="AEB245" s="25"/>
      <c r="AEC245" s="25"/>
      <c r="AED245" s="25"/>
      <c r="AEE245" s="25"/>
      <c r="AEF245" s="25"/>
      <c r="AEG245" s="49"/>
    </row>
    <row r="246" spans="1:813" s="15" customFormat="1" ht="12.75" customHeight="1" x14ac:dyDescent="0.2">
      <c r="A246" s="75">
        <v>2.2000000000000002</v>
      </c>
      <c r="B246" s="324" t="s">
        <v>115</v>
      </c>
      <c r="C246" s="109">
        <v>11.25</v>
      </c>
      <c r="D246" s="71" t="s">
        <v>75</v>
      </c>
      <c r="E246" s="325">
        <v>927</v>
      </c>
      <c r="F246" s="91">
        <f t="shared" si="4"/>
        <v>10428.75</v>
      </c>
      <c r="G246" s="49"/>
      <c r="AY246" s="45"/>
      <c r="AZ246" s="25"/>
      <c r="BA246" s="663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5"/>
      <c r="RF246" s="25"/>
      <c r="RG246" s="25"/>
      <c r="RH246" s="25"/>
      <c r="RI246" s="25"/>
      <c r="RJ246" s="25"/>
      <c r="RK246" s="25"/>
      <c r="RL246" s="25"/>
      <c r="RM246" s="25"/>
      <c r="RN246" s="25"/>
      <c r="RO246" s="25"/>
      <c r="RP246" s="25"/>
      <c r="RQ246" s="25"/>
      <c r="RR246" s="25"/>
      <c r="RS246" s="25"/>
      <c r="RT246" s="25"/>
      <c r="RU246" s="25"/>
      <c r="RV246" s="25"/>
      <c r="RW246" s="25"/>
      <c r="RX246" s="25"/>
      <c r="RY246" s="25"/>
      <c r="RZ246" s="25"/>
      <c r="SA246" s="25"/>
      <c r="SB246" s="25"/>
      <c r="SC246" s="25"/>
      <c r="SD246" s="25"/>
      <c r="SE246" s="25"/>
      <c r="SF246" s="25"/>
      <c r="SG246" s="25"/>
      <c r="SH246" s="25"/>
      <c r="SI246" s="25"/>
      <c r="SJ246" s="25"/>
      <c r="SK246" s="25"/>
      <c r="SL246" s="25"/>
      <c r="SM246" s="25"/>
      <c r="SN246" s="25"/>
      <c r="SO246" s="25"/>
      <c r="SP246" s="25"/>
      <c r="SQ246" s="25"/>
      <c r="SR246" s="25"/>
      <c r="SS246" s="25"/>
      <c r="ST246" s="25"/>
      <c r="SU246" s="25"/>
      <c r="SV246" s="25"/>
      <c r="SW246" s="25"/>
      <c r="SX246" s="25"/>
      <c r="SY246" s="25"/>
      <c r="SZ246" s="25"/>
      <c r="TA246" s="25"/>
      <c r="TB246" s="25"/>
      <c r="TC246" s="25"/>
      <c r="TD246" s="25"/>
      <c r="TE246" s="25"/>
      <c r="TF246" s="25"/>
      <c r="TG246" s="25"/>
      <c r="TH246" s="25"/>
      <c r="TI246" s="25"/>
      <c r="TJ246" s="25"/>
      <c r="TK246" s="25"/>
      <c r="TL246" s="25"/>
      <c r="TM246" s="25"/>
      <c r="TN246" s="25"/>
      <c r="TO246" s="25"/>
      <c r="TP246" s="25"/>
      <c r="TQ246" s="25"/>
      <c r="TR246" s="25"/>
      <c r="TS246" s="25"/>
      <c r="TT246" s="25"/>
      <c r="TU246" s="25"/>
      <c r="TV246" s="25"/>
      <c r="TW246" s="25"/>
      <c r="TX246" s="25"/>
      <c r="TY246" s="25"/>
      <c r="TZ246" s="25"/>
      <c r="UA246" s="25"/>
      <c r="UB246" s="25"/>
      <c r="UC246" s="25"/>
      <c r="UD246" s="25"/>
      <c r="UE246" s="25"/>
      <c r="UF246" s="25"/>
      <c r="UG246" s="25"/>
      <c r="UH246" s="25"/>
      <c r="UI246" s="25"/>
      <c r="UJ246" s="25"/>
      <c r="UK246" s="25"/>
      <c r="UL246" s="25"/>
      <c r="UM246" s="25"/>
      <c r="UN246" s="25"/>
      <c r="UO246" s="25"/>
      <c r="UP246" s="25"/>
      <c r="UQ246" s="25"/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  <c r="AAA246" s="25"/>
      <c r="AAB246" s="25"/>
      <c r="AAC246" s="25"/>
      <c r="AAD246" s="25"/>
      <c r="AAE246" s="25"/>
      <c r="AAF246" s="25"/>
      <c r="AAG246" s="25"/>
      <c r="AAH246" s="25"/>
      <c r="AAI246" s="25"/>
      <c r="AAJ246" s="25"/>
      <c r="AAK246" s="25"/>
      <c r="AAL246" s="25"/>
      <c r="AAM246" s="25"/>
      <c r="AAN246" s="25"/>
      <c r="AAO246" s="25"/>
      <c r="AAP246" s="25"/>
      <c r="AAQ246" s="25"/>
      <c r="AAR246" s="25"/>
      <c r="AAS246" s="25"/>
      <c r="AAT246" s="25"/>
      <c r="AAU246" s="25"/>
      <c r="AAV246" s="25"/>
      <c r="AAW246" s="25"/>
      <c r="AAX246" s="25"/>
      <c r="AAY246" s="25"/>
      <c r="AAZ246" s="25"/>
      <c r="ABA246" s="25"/>
      <c r="ABB246" s="25"/>
      <c r="ABC246" s="25"/>
      <c r="ABD246" s="25"/>
      <c r="ABE246" s="25"/>
      <c r="ABF246" s="25"/>
      <c r="ABG246" s="25"/>
      <c r="ABH246" s="25"/>
      <c r="ABI246" s="25"/>
      <c r="ABJ246" s="25"/>
      <c r="ABK246" s="25"/>
      <c r="ABL246" s="25"/>
      <c r="ABM246" s="25"/>
      <c r="ABN246" s="25"/>
      <c r="ABO246" s="25"/>
      <c r="ABP246" s="25"/>
      <c r="ABQ246" s="25"/>
      <c r="ABR246" s="25"/>
      <c r="ABS246" s="25"/>
      <c r="ABT246" s="25"/>
      <c r="ABU246" s="25"/>
      <c r="ABV246" s="25"/>
      <c r="ABW246" s="25"/>
      <c r="ABX246" s="25"/>
      <c r="ABY246" s="25"/>
      <c r="ABZ246" s="25"/>
      <c r="ACA246" s="25"/>
      <c r="ACB246" s="25"/>
      <c r="ACC246" s="25"/>
      <c r="ACD246" s="25"/>
      <c r="ACE246" s="25"/>
      <c r="ACF246" s="25"/>
      <c r="ACG246" s="25"/>
      <c r="ACH246" s="25"/>
      <c r="ACI246" s="25"/>
      <c r="ACJ246" s="25"/>
      <c r="ACK246" s="25"/>
      <c r="ACL246" s="25"/>
      <c r="ACM246" s="25"/>
      <c r="ACN246" s="25"/>
      <c r="ACO246" s="25"/>
      <c r="ACP246" s="25"/>
      <c r="ACQ246" s="25"/>
      <c r="ACR246" s="25"/>
      <c r="ACS246" s="25"/>
      <c r="ACT246" s="25"/>
      <c r="ACU246" s="25"/>
      <c r="ACV246" s="25"/>
      <c r="ACW246" s="25"/>
      <c r="ACX246" s="25"/>
      <c r="ACY246" s="25"/>
      <c r="ACZ246" s="25"/>
      <c r="ADA246" s="25"/>
      <c r="ADB246" s="25"/>
      <c r="ADC246" s="25"/>
      <c r="ADD246" s="25"/>
      <c r="ADE246" s="25"/>
      <c r="ADF246" s="25"/>
      <c r="ADG246" s="25"/>
      <c r="ADH246" s="25"/>
      <c r="ADI246" s="25"/>
      <c r="ADJ246" s="25"/>
      <c r="ADK246" s="25"/>
      <c r="ADL246" s="25"/>
      <c r="ADM246" s="25"/>
      <c r="ADN246" s="25"/>
      <c r="ADO246" s="25"/>
      <c r="ADP246" s="25"/>
      <c r="ADQ246" s="25"/>
      <c r="ADR246" s="25"/>
      <c r="ADS246" s="25"/>
      <c r="ADT246" s="25"/>
      <c r="ADU246" s="25"/>
      <c r="ADV246" s="25"/>
      <c r="ADW246" s="25"/>
      <c r="ADX246" s="25"/>
      <c r="ADY246" s="25"/>
      <c r="ADZ246" s="25"/>
      <c r="AEA246" s="25"/>
      <c r="AEB246" s="25"/>
      <c r="AEC246" s="25"/>
      <c r="AED246" s="25"/>
      <c r="AEE246" s="25"/>
      <c r="AEF246" s="25"/>
      <c r="AEG246" s="49"/>
    </row>
    <row r="247" spans="1:813" s="15" customFormat="1" ht="12.75" customHeight="1" x14ac:dyDescent="0.2">
      <c r="A247" s="75">
        <v>2.2999999999999998</v>
      </c>
      <c r="B247" s="99" t="s">
        <v>116</v>
      </c>
      <c r="C247" s="109">
        <v>112.95</v>
      </c>
      <c r="D247" s="71" t="s">
        <v>75</v>
      </c>
      <c r="E247" s="325">
        <v>134.34</v>
      </c>
      <c r="F247" s="91">
        <f t="shared" si="4"/>
        <v>15173.7</v>
      </c>
      <c r="G247" s="49"/>
      <c r="AY247" s="45"/>
      <c r="AZ247" s="25"/>
      <c r="BA247" s="663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  <c r="QR247" s="25"/>
      <c r="QS247" s="25"/>
      <c r="QT247" s="25"/>
      <c r="QU247" s="25"/>
      <c r="QV247" s="25"/>
      <c r="QW247" s="25"/>
      <c r="QX247" s="25"/>
      <c r="QY247" s="25"/>
      <c r="QZ247" s="25"/>
      <c r="RA247" s="25"/>
      <c r="RB247" s="25"/>
      <c r="RC247" s="25"/>
      <c r="RD247" s="25"/>
      <c r="RE247" s="25"/>
      <c r="RF247" s="25"/>
      <c r="RG247" s="25"/>
      <c r="RH247" s="25"/>
      <c r="RI247" s="25"/>
      <c r="RJ247" s="25"/>
      <c r="RK247" s="25"/>
      <c r="RL247" s="25"/>
      <c r="RM247" s="25"/>
      <c r="RN247" s="25"/>
      <c r="RO247" s="25"/>
      <c r="RP247" s="25"/>
      <c r="RQ247" s="25"/>
      <c r="RR247" s="25"/>
      <c r="RS247" s="25"/>
      <c r="RT247" s="25"/>
      <c r="RU247" s="25"/>
      <c r="RV247" s="25"/>
      <c r="RW247" s="25"/>
      <c r="RX247" s="25"/>
      <c r="RY247" s="25"/>
      <c r="RZ247" s="25"/>
      <c r="SA247" s="25"/>
      <c r="SB247" s="25"/>
      <c r="SC247" s="25"/>
      <c r="SD247" s="25"/>
      <c r="SE247" s="25"/>
      <c r="SF247" s="25"/>
      <c r="SG247" s="25"/>
      <c r="SH247" s="25"/>
      <c r="SI247" s="25"/>
      <c r="SJ247" s="25"/>
      <c r="SK247" s="25"/>
      <c r="SL247" s="25"/>
      <c r="SM247" s="25"/>
      <c r="SN247" s="25"/>
      <c r="SO247" s="25"/>
      <c r="SP247" s="25"/>
      <c r="SQ247" s="25"/>
      <c r="SR247" s="25"/>
      <c r="SS247" s="25"/>
      <c r="ST247" s="25"/>
      <c r="SU247" s="25"/>
      <c r="SV247" s="25"/>
      <c r="SW247" s="25"/>
      <c r="SX247" s="25"/>
      <c r="SY247" s="25"/>
      <c r="SZ247" s="25"/>
      <c r="TA247" s="25"/>
      <c r="TB247" s="25"/>
      <c r="TC247" s="25"/>
      <c r="TD247" s="25"/>
      <c r="TE247" s="25"/>
      <c r="TF247" s="25"/>
      <c r="TG247" s="25"/>
      <c r="TH247" s="25"/>
      <c r="TI247" s="25"/>
      <c r="TJ247" s="25"/>
      <c r="TK247" s="25"/>
      <c r="TL247" s="25"/>
      <c r="TM247" s="25"/>
      <c r="TN247" s="25"/>
      <c r="TO247" s="25"/>
      <c r="TP247" s="25"/>
      <c r="TQ247" s="25"/>
      <c r="TR247" s="25"/>
      <c r="TS247" s="25"/>
      <c r="TT247" s="25"/>
      <c r="TU247" s="25"/>
      <c r="TV247" s="25"/>
      <c r="TW247" s="25"/>
      <c r="TX247" s="25"/>
      <c r="TY247" s="25"/>
      <c r="TZ247" s="25"/>
      <c r="UA247" s="25"/>
      <c r="UB247" s="25"/>
      <c r="UC247" s="25"/>
      <c r="UD247" s="25"/>
      <c r="UE247" s="25"/>
      <c r="UF247" s="25"/>
      <c r="UG247" s="25"/>
      <c r="UH247" s="25"/>
      <c r="UI247" s="25"/>
      <c r="UJ247" s="25"/>
      <c r="UK247" s="25"/>
      <c r="UL247" s="25"/>
      <c r="UM247" s="25"/>
      <c r="UN247" s="25"/>
      <c r="UO247" s="25"/>
      <c r="UP247" s="25"/>
      <c r="UQ247" s="25"/>
      <c r="UR247" s="25"/>
      <c r="US247" s="25"/>
      <c r="UT247" s="25"/>
      <c r="UU247" s="25"/>
      <c r="UV247" s="25"/>
      <c r="UW247" s="25"/>
      <c r="UX247" s="25"/>
      <c r="UY247" s="25"/>
      <c r="UZ247" s="25"/>
      <c r="VA247" s="25"/>
      <c r="VB247" s="25"/>
      <c r="VC247" s="25"/>
      <c r="VD247" s="25"/>
      <c r="VE247" s="25"/>
      <c r="VF247" s="25"/>
      <c r="VG247" s="25"/>
      <c r="VH247" s="25"/>
      <c r="VI247" s="25"/>
      <c r="VJ247" s="25"/>
      <c r="VK247" s="25"/>
      <c r="VL247" s="25"/>
      <c r="VM247" s="25"/>
      <c r="VN247" s="25"/>
      <c r="VO247" s="25"/>
      <c r="VP247" s="25"/>
      <c r="VQ247" s="25"/>
      <c r="VR247" s="25"/>
      <c r="VS247" s="25"/>
      <c r="VT247" s="25"/>
      <c r="VU247" s="25"/>
      <c r="VV247" s="25"/>
      <c r="VW247" s="25"/>
      <c r="VX247" s="25"/>
      <c r="VY247" s="25"/>
      <c r="VZ247" s="25"/>
      <c r="WA247" s="25"/>
      <c r="WB247" s="25"/>
      <c r="WC247" s="25"/>
      <c r="WD247" s="25"/>
      <c r="WE247" s="25"/>
      <c r="WF247" s="25"/>
      <c r="WG247" s="25"/>
      <c r="WH247" s="25"/>
      <c r="WI247" s="25"/>
      <c r="WJ247" s="25"/>
      <c r="WK247" s="25"/>
      <c r="WL247" s="25"/>
      <c r="WM247" s="25"/>
      <c r="WN247" s="25"/>
      <c r="WO247" s="25"/>
      <c r="WP247" s="25"/>
      <c r="WQ247" s="25"/>
      <c r="WR247" s="25"/>
      <c r="WS247" s="25"/>
      <c r="WT247" s="25"/>
      <c r="WU247" s="25"/>
      <c r="WV247" s="25"/>
      <c r="WW247" s="25"/>
      <c r="WX247" s="25"/>
      <c r="WY247" s="25"/>
      <c r="WZ247" s="25"/>
      <c r="XA247" s="25"/>
      <c r="XB247" s="25"/>
      <c r="XC247" s="25"/>
      <c r="XD247" s="25"/>
      <c r="XE247" s="25"/>
      <c r="XF247" s="25"/>
      <c r="XG247" s="25"/>
      <c r="XH247" s="25"/>
      <c r="XI247" s="25"/>
      <c r="XJ247" s="25"/>
      <c r="XK247" s="25"/>
      <c r="XL247" s="25"/>
      <c r="XM247" s="25"/>
      <c r="XN247" s="25"/>
      <c r="XO247" s="25"/>
      <c r="XP247" s="25"/>
      <c r="XQ247" s="25"/>
      <c r="XR247" s="25"/>
      <c r="XS247" s="25"/>
      <c r="XT247" s="25"/>
      <c r="XU247" s="25"/>
      <c r="XV247" s="25"/>
      <c r="XW247" s="25"/>
      <c r="XX247" s="25"/>
      <c r="XY247" s="25"/>
      <c r="XZ247" s="25"/>
      <c r="YA247" s="25"/>
      <c r="YB247" s="25"/>
      <c r="YC247" s="25"/>
      <c r="YD247" s="25"/>
      <c r="YE247" s="25"/>
      <c r="YF247" s="25"/>
      <c r="YG247" s="25"/>
      <c r="YH247" s="25"/>
      <c r="YI247" s="25"/>
      <c r="YJ247" s="25"/>
      <c r="YK247" s="25"/>
      <c r="YL247" s="25"/>
      <c r="YM247" s="25"/>
      <c r="YN247" s="25"/>
      <c r="YO247" s="25"/>
      <c r="YP247" s="25"/>
      <c r="YQ247" s="25"/>
      <c r="YR247" s="25"/>
      <c r="YS247" s="25"/>
      <c r="YT247" s="25"/>
      <c r="YU247" s="25"/>
      <c r="YV247" s="25"/>
      <c r="YW247" s="25"/>
      <c r="YX247" s="25"/>
      <c r="YY247" s="25"/>
      <c r="YZ247" s="25"/>
      <c r="ZA247" s="25"/>
      <c r="ZB247" s="25"/>
      <c r="ZC247" s="25"/>
      <c r="ZD247" s="25"/>
      <c r="ZE247" s="25"/>
      <c r="ZF247" s="25"/>
      <c r="ZG247" s="25"/>
      <c r="ZH247" s="25"/>
      <c r="ZI247" s="25"/>
      <c r="ZJ247" s="25"/>
      <c r="ZK247" s="25"/>
      <c r="ZL247" s="25"/>
      <c r="ZM247" s="25"/>
      <c r="ZN247" s="25"/>
      <c r="ZO247" s="25"/>
      <c r="ZP247" s="25"/>
      <c r="ZQ247" s="25"/>
      <c r="ZR247" s="25"/>
      <c r="ZS247" s="25"/>
      <c r="ZT247" s="25"/>
      <c r="ZU247" s="25"/>
      <c r="ZV247" s="25"/>
      <c r="ZW247" s="25"/>
      <c r="ZX247" s="25"/>
      <c r="ZY247" s="25"/>
      <c r="ZZ247" s="25"/>
      <c r="AAA247" s="25"/>
      <c r="AAB247" s="25"/>
      <c r="AAC247" s="25"/>
      <c r="AAD247" s="25"/>
      <c r="AAE247" s="25"/>
      <c r="AAF247" s="25"/>
      <c r="AAG247" s="25"/>
      <c r="AAH247" s="25"/>
      <c r="AAI247" s="25"/>
      <c r="AAJ247" s="25"/>
      <c r="AAK247" s="25"/>
      <c r="AAL247" s="25"/>
      <c r="AAM247" s="25"/>
      <c r="AAN247" s="25"/>
      <c r="AAO247" s="25"/>
      <c r="AAP247" s="25"/>
      <c r="AAQ247" s="25"/>
      <c r="AAR247" s="25"/>
      <c r="AAS247" s="25"/>
      <c r="AAT247" s="25"/>
      <c r="AAU247" s="25"/>
      <c r="AAV247" s="25"/>
      <c r="AAW247" s="25"/>
      <c r="AAX247" s="25"/>
      <c r="AAY247" s="25"/>
      <c r="AAZ247" s="25"/>
      <c r="ABA247" s="25"/>
      <c r="ABB247" s="25"/>
      <c r="ABC247" s="25"/>
      <c r="ABD247" s="25"/>
      <c r="ABE247" s="25"/>
      <c r="ABF247" s="25"/>
      <c r="ABG247" s="25"/>
      <c r="ABH247" s="25"/>
      <c r="ABI247" s="25"/>
      <c r="ABJ247" s="25"/>
      <c r="ABK247" s="25"/>
      <c r="ABL247" s="25"/>
      <c r="ABM247" s="25"/>
      <c r="ABN247" s="25"/>
      <c r="ABO247" s="25"/>
      <c r="ABP247" s="25"/>
      <c r="ABQ247" s="25"/>
      <c r="ABR247" s="25"/>
      <c r="ABS247" s="25"/>
      <c r="ABT247" s="25"/>
      <c r="ABU247" s="25"/>
      <c r="ABV247" s="25"/>
      <c r="ABW247" s="25"/>
      <c r="ABX247" s="25"/>
      <c r="ABY247" s="25"/>
      <c r="ABZ247" s="25"/>
      <c r="ACA247" s="25"/>
      <c r="ACB247" s="25"/>
      <c r="ACC247" s="25"/>
      <c r="ACD247" s="25"/>
      <c r="ACE247" s="25"/>
      <c r="ACF247" s="25"/>
      <c r="ACG247" s="25"/>
      <c r="ACH247" s="25"/>
      <c r="ACI247" s="25"/>
      <c r="ACJ247" s="25"/>
      <c r="ACK247" s="25"/>
      <c r="ACL247" s="25"/>
      <c r="ACM247" s="25"/>
      <c r="ACN247" s="25"/>
      <c r="ACO247" s="25"/>
      <c r="ACP247" s="25"/>
      <c r="ACQ247" s="25"/>
      <c r="ACR247" s="25"/>
      <c r="ACS247" s="25"/>
      <c r="ACT247" s="25"/>
      <c r="ACU247" s="25"/>
      <c r="ACV247" s="25"/>
      <c r="ACW247" s="25"/>
      <c r="ACX247" s="25"/>
      <c r="ACY247" s="25"/>
      <c r="ACZ247" s="25"/>
      <c r="ADA247" s="25"/>
      <c r="ADB247" s="25"/>
      <c r="ADC247" s="25"/>
      <c r="ADD247" s="25"/>
      <c r="ADE247" s="25"/>
      <c r="ADF247" s="25"/>
      <c r="ADG247" s="25"/>
      <c r="ADH247" s="25"/>
      <c r="ADI247" s="25"/>
      <c r="ADJ247" s="25"/>
      <c r="ADK247" s="25"/>
      <c r="ADL247" s="25"/>
      <c r="ADM247" s="25"/>
      <c r="ADN247" s="25"/>
      <c r="ADO247" s="25"/>
      <c r="ADP247" s="25"/>
      <c r="ADQ247" s="25"/>
      <c r="ADR247" s="25"/>
      <c r="ADS247" s="25"/>
      <c r="ADT247" s="25"/>
      <c r="ADU247" s="25"/>
      <c r="ADV247" s="25"/>
      <c r="ADW247" s="25"/>
      <c r="ADX247" s="25"/>
      <c r="ADY247" s="25"/>
      <c r="ADZ247" s="25"/>
      <c r="AEA247" s="25"/>
      <c r="AEB247" s="25"/>
      <c r="AEC247" s="25"/>
      <c r="AED247" s="25"/>
      <c r="AEE247" s="25"/>
      <c r="AEF247" s="25"/>
      <c r="AEG247" s="49"/>
    </row>
    <row r="248" spans="1:813" s="15" customFormat="1" ht="12.75" customHeight="1" x14ac:dyDescent="0.2">
      <c r="A248" s="75">
        <v>2.4</v>
      </c>
      <c r="B248" s="99" t="s">
        <v>202</v>
      </c>
      <c r="C248" s="109">
        <v>26.46</v>
      </c>
      <c r="D248" s="71" t="s">
        <v>75</v>
      </c>
      <c r="E248" s="325">
        <v>185.17</v>
      </c>
      <c r="F248" s="91">
        <f t="shared" si="4"/>
        <v>4899.6000000000004</v>
      </c>
      <c r="G248" s="49"/>
      <c r="AY248" s="45"/>
      <c r="AZ248" s="25"/>
      <c r="BA248" s="663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  <c r="QR248" s="25"/>
      <c r="QS248" s="25"/>
      <c r="QT248" s="25"/>
      <c r="QU248" s="25"/>
      <c r="QV248" s="25"/>
      <c r="QW248" s="25"/>
      <c r="QX248" s="25"/>
      <c r="QY248" s="25"/>
      <c r="QZ248" s="25"/>
      <c r="RA248" s="25"/>
      <c r="RB248" s="25"/>
      <c r="RC248" s="25"/>
      <c r="RD248" s="25"/>
      <c r="RE248" s="25"/>
      <c r="RF248" s="25"/>
      <c r="RG248" s="25"/>
      <c r="RH248" s="25"/>
      <c r="RI248" s="25"/>
      <c r="RJ248" s="25"/>
      <c r="RK248" s="25"/>
      <c r="RL248" s="25"/>
      <c r="RM248" s="25"/>
      <c r="RN248" s="25"/>
      <c r="RO248" s="25"/>
      <c r="RP248" s="25"/>
      <c r="RQ248" s="25"/>
      <c r="RR248" s="25"/>
      <c r="RS248" s="25"/>
      <c r="RT248" s="25"/>
      <c r="RU248" s="25"/>
      <c r="RV248" s="25"/>
      <c r="RW248" s="25"/>
      <c r="RX248" s="25"/>
      <c r="RY248" s="25"/>
      <c r="RZ248" s="25"/>
      <c r="SA248" s="25"/>
      <c r="SB248" s="25"/>
      <c r="SC248" s="25"/>
      <c r="SD248" s="25"/>
      <c r="SE248" s="25"/>
      <c r="SF248" s="25"/>
      <c r="SG248" s="25"/>
      <c r="SH248" s="25"/>
      <c r="SI248" s="25"/>
      <c r="SJ248" s="25"/>
      <c r="SK248" s="25"/>
      <c r="SL248" s="25"/>
      <c r="SM248" s="25"/>
      <c r="SN248" s="25"/>
      <c r="SO248" s="25"/>
      <c r="SP248" s="25"/>
      <c r="SQ248" s="25"/>
      <c r="SR248" s="25"/>
      <c r="SS248" s="25"/>
      <c r="ST248" s="25"/>
      <c r="SU248" s="25"/>
      <c r="SV248" s="25"/>
      <c r="SW248" s="25"/>
      <c r="SX248" s="25"/>
      <c r="SY248" s="25"/>
      <c r="SZ248" s="25"/>
      <c r="TA248" s="25"/>
      <c r="TB248" s="25"/>
      <c r="TC248" s="25"/>
      <c r="TD248" s="25"/>
      <c r="TE248" s="25"/>
      <c r="TF248" s="25"/>
      <c r="TG248" s="25"/>
      <c r="TH248" s="25"/>
      <c r="TI248" s="25"/>
      <c r="TJ248" s="25"/>
      <c r="TK248" s="25"/>
      <c r="TL248" s="25"/>
      <c r="TM248" s="25"/>
      <c r="TN248" s="25"/>
      <c r="TO248" s="25"/>
      <c r="TP248" s="25"/>
      <c r="TQ248" s="25"/>
      <c r="TR248" s="25"/>
      <c r="TS248" s="25"/>
      <c r="TT248" s="25"/>
      <c r="TU248" s="25"/>
      <c r="TV248" s="25"/>
      <c r="TW248" s="25"/>
      <c r="TX248" s="25"/>
      <c r="TY248" s="25"/>
      <c r="TZ248" s="25"/>
      <c r="UA248" s="25"/>
      <c r="UB248" s="25"/>
      <c r="UC248" s="25"/>
      <c r="UD248" s="25"/>
      <c r="UE248" s="25"/>
      <c r="UF248" s="25"/>
      <c r="UG248" s="25"/>
      <c r="UH248" s="25"/>
      <c r="UI248" s="25"/>
      <c r="UJ248" s="25"/>
      <c r="UK248" s="25"/>
      <c r="UL248" s="25"/>
      <c r="UM248" s="25"/>
      <c r="UN248" s="25"/>
      <c r="UO248" s="25"/>
      <c r="UP248" s="25"/>
      <c r="UQ248" s="25"/>
      <c r="UR248" s="25"/>
      <c r="US248" s="25"/>
      <c r="UT248" s="25"/>
      <c r="UU248" s="25"/>
      <c r="UV248" s="25"/>
      <c r="UW248" s="25"/>
      <c r="UX248" s="25"/>
      <c r="UY248" s="25"/>
      <c r="UZ248" s="25"/>
      <c r="VA248" s="25"/>
      <c r="VB248" s="25"/>
      <c r="VC248" s="25"/>
      <c r="VD248" s="25"/>
      <c r="VE248" s="25"/>
      <c r="VF248" s="25"/>
      <c r="VG248" s="25"/>
      <c r="VH248" s="25"/>
      <c r="VI248" s="25"/>
      <c r="VJ248" s="25"/>
      <c r="VK248" s="25"/>
      <c r="VL248" s="25"/>
      <c r="VM248" s="25"/>
      <c r="VN248" s="25"/>
      <c r="VO248" s="25"/>
      <c r="VP248" s="25"/>
      <c r="VQ248" s="25"/>
      <c r="VR248" s="25"/>
      <c r="VS248" s="25"/>
      <c r="VT248" s="25"/>
      <c r="VU248" s="25"/>
      <c r="VV248" s="25"/>
      <c r="VW248" s="25"/>
      <c r="VX248" s="25"/>
      <c r="VY248" s="25"/>
      <c r="VZ248" s="25"/>
      <c r="WA248" s="25"/>
      <c r="WB248" s="25"/>
      <c r="WC248" s="25"/>
      <c r="WD248" s="25"/>
      <c r="WE248" s="25"/>
      <c r="WF248" s="25"/>
      <c r="WG248" s="25"/>
      <c r="WH248" s="25"/>
      <c r="WI248" s="25"/>
      <c r="WJ248" s="25"/>
      <c r="WK248" s="25"/>
      <c r="WL248" s="25"/>
      <c r="WM248" s="25"/>
      <c r="WN248" s="25"/>
      <c r="WO248" s="25"/>
      <c r="WP248" s="25"/>
      <c r="WQ248" s="25"/>
      <c r="WR248" s="25"/>
      <c r="WS248" s="25"/>
      <c r="WT248" s="25"/>
      <c r="WU248" s="25"/>
      <c r="WV248" s="25"/>
      <c r="WW248" s="25"/>
      <c r="WX248" s="25"/>
      <c r="WY248" s="25"/>
      <c r="WZ248" s="25"/>
      <c r="XA248" s="25"/>
      <c r="XB248" s="25"/>
      <c r="XC248" s="25"/>
      <c r="XD248" s="25"/>
      <c r="XE248" s="25"/>
      <c r="XF248" s="25"/>
      <c r="XG248" s="25"/>
      <c r="XH248" s="25"/>
      <c r="XI248" s="25"/>
      <c r="XJ248" s="25"/>
      <c r="XK248" s="25"/>
      <c r="XL248" s="25"/>
      <c r="XM248" s="25"/>
      <c r="XN248" s="25"/>
      <c r="XO248" s="25"/>
      <c r="XP248" s="25"/>
      <c r="XQ248" s="25"/>
      <c r="XR248" s="25"/>
      <c r="XS248" s="25"/>
      <c r="XT248" s="25"/>
      <c r="XU248" s="25"/>
      <c r="XV248" s="25"/>
      <c r="XW248" s="25"/>
      <c r="XX248" s="25"/>
      <c r="XY248" s="25"/>
      <c r="XZ248" s="25"/>
      <c r="YA248" s="25"/>
      <c r="YB248" s="25"/>
      <c r="YC248" s="25"/>
      <c r="YD248" s="25"/>
      <c r="YE248" s="25"/>
      <c r="YF248" s="25"/>
      <c r="YG248" s="25"/>
      <c r="YH248" s="25"/>
      <c r="YI248" s="25"/>
      <c r="YJ248" s="25"/>
      <c r="YK248" s="25"/>
      <c r="YL248" s="25"/>
      <c r="YM248" s="25"/>
      <c r="YN248" s="25"/>
      <c r="YO248" s="25"/>
      <c r="YP248" s="25"/>
      <c r="YQ248" s="25"/>
      <c r="YR248" s="25"/>
      <c r="YS248" s="25"/>
      <c r="YT248" s="25"/>
      <c r="YU248" s="25"/>
      <c r="YV248" s="25"/>
      <c r="YW248" s="25"/>
      <c r="YX248" s="25"/>
      <c r="YY248" s="25"/>
      <c r="YZ248" s="25"/>
      <c r="ZA248" s="25"/>
      <c r="ZB248" s="25"/>
      <c r="ZC248" s="25"/>
      <c r="ZD248" s="25"/>
      <c r="ZE248" s="25"/>
      <c r="ZF248" s="25"/>
      <c r="ZG248" s="25"/>
      <c r="ZH248" s="25"/>
      <c r="ZI248" s="25"/>
      <c r="ZJ248" s="25"/>
      <c r="ZK248" s="25"/>
      <c r="ZL248" s="25"/>
      <c r="ZM248" s="25"/>
      <c r="ZN248" s="25"/>
      <c r="ZO248" s="25"/>
      <c r="ZP248" s="25"/>
      <c r="ZQ248" s="25"/>
      <c r="ZR248" s="25"/>
      <c r="ZS248" s="25"/>
      <c r="ZT248" s="25"/>
      <c r="ZU248" s="25"/>
      <c r="ZV248" s="25"/>
      <c r="ZW248" s="25"/>
      <c r="ZX248" s="25"/>
      <c r="ZY248" s="25"/>
      <c r="ZZ248" s="25"/>
      <c r="AAA248" s="25"/>
      <c r="AAB248" s="25"/>
      <c r="AAC248" s="25"/>
      <c r="AAD248" s="25"/>
      <c r="AAE248" s="25"/>
      <c r="AAF248" s="25"/>
      <c r="AAG248" s="25"/>
      <c r="AAH248" s="25"/>
      <c r="AAI248" s="25"/>
      <c r="AAJ248" s="25"/>
      <c r="AAK248" s="25"/>
      <c r="AAL248" s="25"/>
      <c r="AAM248" s="25"/>
      <c r="AAN248" s="25"/>
      <c r="AAO248" s="25"/>
      <c r="AAP248" s="25"/>
      <c r="AAQ248" s="25"/>
      <c r="AAR248" s="25"/>
      <c r="AAS248" s="25"/>
      <c r="AAT248" s="25"/>
      <c r="AAU248" s="25"/>
      <c r="AAV248" s="25"/>
      <c r="AAW248" s="25"/>
      <c r="AAX248" s="25"/>
      <c r="AAY248" s="25"/>
      <c r="AAZ248" s="25"/>
      <c r="ABA248" s="25"/>
      <c r="ABB248" s="25"/>
      <c r="ABC248" s="25"/>
      <c r="ABD248" s="25"/>
      <c r="ABE248" s="25"/>
      <c r="ABF248" s="25"/>
      <c r="ABG248" s="25"/>
      <c r="ABH248" s="25"/>
      <c r="ABI248" s="25"/>
      <c r="ABJ248" s="25"/>
      <c r="ABK248" s="25"/>
      <c r="ABL248" s="25"/>
      <c r="ABM248" s="25"/>
      <c r="ABN248" s="25"/>
      <c r="ABO248" s="25"/>
      <c r="ABP248" s="25"/>
      <c r="ABQ248" s="25"/>
      <c r="ABR248" s="25"/>
      <c r="ABS248" s="25"/>
      <c r="ABT248" s="25"/>
      <c r="ABU248" s="25"/>
      <c r="ABV248" s="25"/>
      <c r="ABW248" s="25"/>
      <c r="ABX248" s="25"/>
      <c r="ABY248" s="25"/>
      <c r="ABZ248" s="25"/>
      <c r="ACA248" s="25"/>
      <c r="ACB248" s="25"/>
      <c r="ACC248" s="25"/>
      <c r="ACD248" s="25"/>
      <c r="ACE248" s="25"/>
      <c r="ACF248" s="25"/>
      <c r="ACG248" s="25"/>
      <c r="ACH248" s="25"/>
      <c r="ACI248" s="25"/>
      <c r="ACJ248" s="25"/>
      <c r="ACK248" s="25"/>
      <c r="ACL248" s="25"/>
      <c r="ACM248" s="25"/>
      <c r="ACN248" s="25"/>
      <c r="ACO248" s="25"/>
      <c r="ACP248" s="25"/>
      <c r="ACQ248" s="25"/>
      <c r="ACR248" s="25"/>
      <c r="ACS248" s="25"/>
      <c r="ACT248" s="25"/>
      <c r="ACU248" s="25"/>
      <c r="ACV248" s="25"/>
      <c r="ACW248" s="25"/>
      <c r="ACX248" s="25"/>
      <c r="ACY248" s="25"/>
      <c r="ACZ248" s="25"/>
      <c r="ADA248" s="25"/>
      <c r="ADB248" s="25"/>
      <c r="ADC248" s="25"/>
      <c r="ADD248" s="25"/>
      <c r="ADE248" s="25"/>
      <c r="ADF248" s="25"/>
      <c r="ADG248" s="25"/>
      <c r="ADH248" s="25"/>
      <c r="ADI248" s="25"/>
      <c r="ADJ248" s="25"/>
      <c r="ADK248" s="25"/>
      <c r="ADL248" s="25"/>
      <c r="ADM248" s="25"/>
      <c r="ADN248" s="25"/>
      <c r="ADO248" s="25"/>
      <c r="ADP248" s="25"/>
      <c r="ADQ248" s="25"/>
      <c r="ADR248" s="25"/>
      <c r="ADS248" s="25"/>
      <c r="ADT248" s="25"/>
      <c r="ADU248" s="25"/>
      <c r="ADV248" s="25"/>
      <c r="ADW248" s="25"/>
      <c r="ADX248" s="25"/>
      <c r="ADY248" s="25"/>
      <c r="ADZ248" s="25"/>
      <c r="AEA248" s="25"/>
      <c r="AEB248" s="25"/>
      <c r="AEC248" s="25"/>
      <c r="AED248" s="25"/>
      <c r="AEE248" s="25"/>
      <c r="AEF248" s="25"/>
      <c r="AEG248" s="49"/>
    </row>
    <row r="249" spans="1:813" s="15" customFormat="1" ht="12.75" customHeight="1" x14ac:dyDescent="0.2">
      <c r="A249" s="75"/>
      <c r="B249" s="99"/>
      <c r="C249" s="109"/>
      <c r="D249" s="71"/>
      <c r="E249" s="303"/>
      <c r="F249" s="91"/>
      <c r="G249" s="49"/>
      <c r="AY249" s="45"/>
      <c r="AZ249" s="25"/>
      <c r="BA249" s="663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  <c r="QR249" s="25"/>
      <c r="QS249" s="25"/>
      <c r="QT249" s="25"/>
      <c r="QU249" s="25"/>
      <c r="QV249" s="25"/>
      <c r="QW249" s="25"/>
      <c r="QX249" s="25"/>
      <c r="QY249" s="25"/>
      <c r="QZ249" s="25"/>
      <c r="RA249" s="25"/>
      <c r="RB249" s="25"/>
      <c r="RC249" s="25"/>
      <c r="RD249" s="25"/>
      <c r="RE249" s="25"/>
      <c r="RF249" s="25"/>
      <c r="RG249" s="25"/>
      <c r="RH249" s="25"/>
      <c r="RI249" s="25"/>
      <c r="RJ249" s="25"/>
      <c r="RK249" s="25"/>
      <c r="RL249" s="25"/>
      <c r="RM249" s="25"/>
      <c r="RN249" s="25"/>
      <c r="RO249" s="25"/>
      <c r="RP249" s="25"/>
      <c r="RQ249" s="25"/>
      <c r="RR249" s="25"/>
      <c r="RS249" s="25"/>
      <c r="RT249" s="25"/>
      <c r="RU249" s="25"/>
      <c r="RV249" s="25"/>
      <c r="RW249" s="25"/>
      <c r="RX249" s="25"/>
      <c r="RY249" s="25"/>
      <c r="RZ249" s="25"/>
      <c r="SA249" s="25"/>
      <c r="SB249" s="25"/>
      <c r="SC249" s="25"/>
      <c r="SD249" s="25"/>
      <c r="SE249" s="25"/>
      <c r="SF249" s="25"/>
      <c r="SG249" s="25"/>
      <c r="SH249" s="25"/>
      <c r="SI249" s="25"/>
      <c r="SJ249" s="25"/>
      <c r="SK249" s="25"/>
      <c r="SL249" s="25"/>
      <c r="SM249" s="25"/>
      <c r="SN249" s="25"/>
      <c r="SO249" s="25"/>
      <c r="SP249" s="25"/>
      <c r="SQ249" s="25"/>
      <c r="SR249" s="25"/>
      <c r="SS249" s="25"/>
      <c r="ST249" s="25"/>
      <c r="SU249" s="25"/>
      <c r="SV249" s="25"/>
      <c r="SW249" s="25"/>
      <c r="SX249" s="25"/>
      <c r="SY249" s="25"/>
      <c r="SZ249" s="25"/>
      <c r="TA249" s="25"/>
      <c r="TB249" s="25"/>
      <c r="TC249" s="25"/>
      <c r="TD249" s="25"/>
      <c r="TE249" s="25"/>
      <c r="TF249" s="25"/>
      <c r="TG249" s="25"/>
      <c r="TH249" s="25"/>
      <c r="TI249" s="25"/>
      <c r="TJ249" s="25"/>
      <c r="TK249" s="25"/>
      <c r="TL249" s="25"/>
      <c r="TM249" s="25"/>
      <c r="TN249" s="25"/>
      <c r="TO249" s="25"/>
      <c r="TP249" s="25"/>
      <c r="TQ249" s="25"/>
      <c r="TR249" s="25"/>
      <c r="TS249" s="25"/>
      <c r="TT249" s="25"/>
      <c r="TU249" s="25"/>
      <c r="TV249" s="25"/>
      <c r="TW249" s="25"/>
      <c r="TX249" s="25"/>
      <c r="TY249" s="25"/>
      <c r="TZ249" s="25"/>
      <c r="UA249" s="25"/>
      <c r="UB249" s="25"/>
      <c r="UC249" s="25"/>
      <c r="UD249" s="25"/>
      <c r="UE249" s="25"/>
      <c r="UF249" s="25"/>
      <c r="UG249" s="25"/>
      <c r="UH249" s="25"/>
      <c r="UI249" s="25"/>
      <c r="UJ249" s="25"/>
      <c r="UK249" s="25"/>
      <c r="UL249" s="25"/>
      <c r="UM249" s="25"/>
      <c r="UN249" s="25"/>
      <c r="UO249" s="25"/>
      <c r="UP249" s="25"/>
      <c r="UQ249" s="25"/>
      <c r="UR249" s="25"/>
      <c r="US249" s="25"/>
      <c r="UT249" s="25"/>
      <c r="UU249" s="25"/>
      <c r="UV249" s="25"/>
      <c r="UW249" s="25"/>
      <c r="UX249" s="25"/>
      <c r="UY249" s="25"/>
      <c r="UZ249" s="25"/>
      <c r="VA249" s="25"/>
      <c r="VB249" s="25"/>
      <c r="VC249" s="25"/>
      <c r="VD249" s="25"/>
      <c r="VE249" s="25"/>
      <c r="VF249" s="25"/>
      <c r="VG249" s="25"/>
      <c r="VH249" s="25"/>
      <c r="VI249" s="25"/>
      <c r="VJ249" s="25"/>
      <c r="VK249" s="25"/>
      <c r="VL249" s="25"/>
      <c r="VM249" s="25"/>
      <c r="VN249" s="25"/>
      <c r="VO249" s="25"/>
      <c r="VP249" s="25"/>
      <c r="VQ249" s="25"/>
      <c r="VR249" s="25"/>
      <c r="VS249" s="25"/>
      <c r="VT249" s="25"/>
      <c r="VU249" s="25"/>
      <c r="VV249" s="25"/>
      <c r="VW249" s="25"/>
      <c r="VX249" s="25"/>
      <c r="VY249" s="25"/>
      <c r="VZ249" s="25"/>
      <c r="WA249" s="25"/>
      <c r="WB249" s="25"/>
      <c r="WC249" s="25"/>
      <c r="WD249" s="25"/>
      <c r="WE249" s="25"/>
      <c r="WF249" s="25"/>
      <c r="WG249" s="25"/>
      <c r="WH249" s="25"/>
      <c r="WI249" s="25"/>
      <c r="WJ249" s="25"/>
      <c r="WK249" s="25"/>
      <c r="WL249" s="25"/>
      <c r="WM249" s="25"/>
      <c r="WN249" s="25"/>
      <c r="WO249" s="25"/>
      <c r="WP249" s="25"/>
      <c r="WQ249" s="25"/>
      <c r="WR249" s="25"/>
      <c r="WS249" s="25"/>
      <c r="WT249" s="25"/>
      <c r="WU249" s="25"/>
      <c r="WV249" s="25"/>
      <c r="WW249" s="25"/>
      <c r="WX249" s="25"/>
      <c r="WY249" s="25"/>
      <c r="WZ249" s="25"/>
      <c r="XA249" s="25"/>
      <c r="XB249" s="25"/>
      <c r="XC249" s="25"/>
      <c r="XD249" s="25"/>
      <c r="XE249" s="25"/>
      <c r="XF249" s="25"/>
      <c r="XG249" s="25"/>
      <c r="XH249" s="25"/>
      <c r="XI249" s="25"/>
      <c r="XJ249" s="25"/>
      <c r="XK249" s="25"/>
      <c r="XL249" s="25"/>
      <c r="XM249" s="25"/>
      <c r="XN249" s="25"/>
      <c r="XO249" s="25"/>
      <c r="XP249" s="25"/>
      <c r="XQ249" s="25"/>
      <c r="XR249" s="25"/>
      <c r="XS249" s="25"/>
      <c r="XT249" s="25"/>
      <c r="XU249" s="25"/>
      <c r="XV249" s="25"/>
      <c r="XW249" s="25"/>
      <c r="XX249" s="25"/>
      <c r="XY249" s="25"/>
      <c r="XZ249" s="25"/>
      <c r="YA249" s="25"/>
      <c r="YB249" s="25"/>
      <c r="YC249" s="25"/>
      <c r="YD249" s="25"/>
      <c r="YE249" s="25"/>
      <c r="YF249" s="25"/>
      <c r="YG249" s="25"/>
      <c r="YH249" s="25"/>
      <c r="YI249" s="25"/>
      <c r="YJ249" s="25"/>
      <c r="YK249" s="25"/>
      <c r="YL249" s="25"/>
      <c r="YM249" s="25"/>
      <c r="YN249" s="25"/>
      <c r="YO249" s="25"/>
      <c r="YP249" s="25"/>
      <c r="YQ249" s="25"/>
      <c r="YR249" s="25"/>
      <c r="YS249" s="25"/>
      <c r="YT249" s="25"/>
      <c r="YU249" s="25"/>
      <c r="YV249" s="25"/>
      <c r="YW249" s="25"/>
      <c r="YX249" s="25"/>
      <c r="YY249" s="25"/>
      <c r="YZ249" s="25"/>
      <c r="ZA249" s="25"/>
      <c r="ZB249" s="25"/>
      <c r="ZC249" s="25"/>
      <c r="ZD249" s="25"/>
      <c r="ZE249" s="25"/>
      <c r="ZF249" s="25"/>
      <c r="ZG249" s="25"/>
      <c r="ZH249" s="25"/>
      <c r="ZI249" s="25"/>
      <c r="ZJ249" s="25"/>
      <c r="ZK249" s="25"/>
      <c r="ZL249" s="25"/>
      <c r="ZM249" s="25"/>
      <c r="ZN249" s="25"/>
      <c r="ZO249" s="25"/>
      <c r="ZP249" s="25"/>
      <c r="ZQ249" s="25"/>
      <c r="ZR249" s="25"/>
      <c r="ZS249" s="25"/>
      <c r="ZT249" s="25"/>
      <c r="ZU249" s="25"/>
      <c r="ZV249" s="25"/>
      <c r="ZW249" s="25"/>
      <c r="ZX249" s="25"/>
      <c r="ZY249" s="25"/>
      <c r="ZZ249" s="25"/>
      <c r="AAA249" s="25"/>
      <c r="AAB249" s="25"/>
      <c r="AAC249" s="25"/>
      <c r="AAD249" s="25"/>
      <c r="AAE249" s="25"/>
      <c r="AAF249" s="25"/>
      <c r="AAG249" s="25"/>
      <c r="AAH249" s="25"/>
      <c r="AAI249" s="25"/>
      <c r="AAJ249" s="25"/>
      <c r="AAK249" s="25"/>
      <c r="AAL249" s="25"/>
      <c r="AAM249" s="25"/>
      <c r="AAN249" s="25"/>
      <c r="AAO249" s="25"/>
      <c r="AAP249" s="25"/>
      <c r="AAQ249" s="25"/>
      <c r="AAR249" s="25"/>
      <c r="AAS249" s="25"/>
      <c r="AAT249" s="25"/>
      <c r="AAU249" s="25"/>
      <c r="AAV249" s="25"/>
      <c r="AAW249" s="25"/>
      <c r="AAX249" s="25"/>
      <c r="AAY249" s="25"/>
      <c r="AAZ249" s="25"/>
      <c r="ABA249" s="25"/>
      <c r="ABB249" s="25"/>
      <c r="ABC249" s="25"/>
      <c r="ABD249" s="25"/>
      <c r="ABE249" s="25"/>
      <c r="ABF249" s="25"/>
      <c r="ABG249" s="25"/>
      <c r="ABH249" s="25"/>
      <c r="ABI249" s="25"/>
      <c r="ABJ249" s="25"/>
      <c r="ABK249" s="25"/>
      <c r="ABL249" s="25"/>
      <c r="ABM249" s="25"/>
      <c r="ABN249" s="25"/>
      <c r="ABO249" s="25"/>
      <c r="ABP249" s="25"/>
      <c r="ABQ249" s="25"/>
      <c r="ABR249" s="25"/>
      <c r="ABS249" s="25"/>
      <c r="ABT249" s="25"/>
      <c r="ABU249" s="25"/>
      <c r="ABV249" s="25"/>
      <c r="ABW249" s="25"/>
      <c r="ABX249" s="25"/>
      <c r="ABY249" s="25"/>
      <c r="ABZ249" s="25"/>
      <c r="ACA249" s="25"/>
      <c r="ACB249" s="25"/>
      <c r="ACC249" s="25"/>
      <c r="ACD249" s="25"/>
      <c r="ACE249" s="25"/>
      <c r="ACF249" s="25"/>
      <c r="ACG249" s="25"/>
      <c r="ACH249" s="25"/>
      <c r="ACI249" s="25"/>
      <c r="ACJ249" s="25"/>
      <c r="ACK249" s="25"/>
      <c r="ACL249" s="25"/>
      <c r="ACM249" s="25"/>
      <c r="ACN249" s="25"/>
      <c r="ACO249" s="25"/>
      <c r="ACP249" s="25"/>
      <c r="ACQ249" s="25"/>
      <c r="ACR249" s="25"/>
      <c r="ACS249" s="25"/>
      <c r="ACT249" s="25"/>
      <c r="ACU249" s="25"/>
      <c r="ACV249" s="25"/>
      <c r="ACW249" s="25"/>
      <c r="ACX249" s="25"/>
      <c r="ACY249" s="25"/>
      <c r="ACZ249" s="25"/>
      <c r="ADA249" s="25"/>
      <c r="ADB249" s="25"/>
      <c r="ADC249" s="25"/>
      <c r="ADD249" s="25"/>
      <c r="ADE249" s="25"/>
      <c r="ADF249" s="25"/>
      <c r="ADG249" s="25"/>
      <c r="ADH249" s="25"/>
      <c r="ADI249" s="25"/>
      <c r="ADJ249" s="25"/>
      <c r="ADK249" s="25"/>
      <c r="ADL249" s="25"/>
      <c r="ADM249" s="25"/>
      <c r="ADN249" s="25"/>
      <c r="ADO249" s="25"/>
      <c r="ADP249" s="25"/>
      <c r="ADQ249" s="25"/>
      <c r="ADR249" s="25"/>
      <c r="ADS249" s="25"/>
      <c r="ADT249" s="25"/>
      <c r="ADU249" s="25"/>
      <c r="ADV249" s="25"/>
      <c r="ADW249" s="25"/>
      <c r="ADX249" s="25"/>
      <c r="ADY249" s="25"/>
      <c r="ADZ249" s="25"/>
      <c r="AEA249" s="25"/>
      <c r="AEB249" s="25"/>
      <c r="AEC249" s="25"/>
      <c r="AED249" s="25"/>
      <c r="AEE249" s="25"/>
      <c r="AEF249" s="25"/>
      <c r="AEG249" s="49"/>
    </row>
    <row r="250" spans="1:813" s="15" customFormat="1" ht="12.75" customHeight="1" x14ac:dyDescent="0.2">
      <c r="A250" s="73">
        <v>3</v>
      </c>
      <c r="B250" s="289" t="s">
        <v>118</v>
      </c>
      <c r="C250" s="109"/>
      <c r="D250" s="71"/>
      <c r="E250" s="303"/>
      <c r="F250" s="91"/>
      <c r="G250" s="49"/>
      <c r="AY250" s="45"/>
      <c r="AZ250" s="25"/>
      <c r="BA250" s="663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  <c r="QR250" s="25"/>
      <c r="QS250" s="25"/>
      <c r="QT250" s="25"/>
      <c r="QU250" s="25"/>
      <c r="QV250" s="25"/>
      <c r="QW250" s="25"/>
      <c r="QX250" s="25"/>
      <c r="QY250" s="25"/>
      <c r="QZ250" s="25"/>
      <c r="RA250" s="25"/>
      <c r="RB250" s="25"/>
      <c r="RC250" s="25"/>
      <c r="RD250" s="25"/>
      <c r="RE250" s="25"/>
      <c r="RF250" s="25"/>
      <c r="RG250" s="25"/>
      <c r="RH250" s="25"/>
      <c r="RI250" s="25"/>
      <c r="RJ250" s="25"/>
      <c r="RK250" s="25"/>
      <c r="RL250" s="25"/>
      <c r="RM250" s="25"/>
      <c r="RN250" s="25"/>
      <c r="RO250" s="25"/>
      <c r="RP250" s="25"/>
      <c r="RQ250" s="25"/>
      <c r="RR250" s="25"/>
      <c r="RS250" s="25"/>
      <c r="RT250" s="25"/>
      <c r="RU250" s="25"/>
      <c r="RV250" s="25"/>
      <c r="RW250" s="25"/>
      <c r="RX250" s="25"/>
      <c r="RY250" s="25"/>
      <c r="RZ250" s="25"/>
      <c r="SA250" s="25"/>
      <c r="SB250" s="25"/>
      <c r="SC250" s="25"/>
      <c r="SD250" s="25"/>
      <c r="SE250" s="25"/>
      <c r="SF250" s="25"/>
      <c r="SG250" s="25"/>
      <c r="SH250" s="25"/>
      <c r="SI250" s="25"/>
      <c r="SJ250" s="25"/>
      <c r="SK250" s="25"/>
      <c r="SL250" s="25"/>
      <c r="SM250" s="25"/>
      <c r="SN250" s="25"/>
      <c r="SO250" s="25"/>
      <c r="SP250" s="25"/>
      <c r="SQ250" s="25"/>
      <c r="SR250" s="25"/>
      <c r="SS250" s="25"/>
      <c r="ST250" s="25"/>
      <c r="SU250" s="25"/>
      <c r="SV250" s="25"/>
      <c r="SW250" s="25"/>
      <c r="SX250" s="25"/>
      <c r="SY250" s="25"/>
      <c r="SZ250" s="25"/>
      <c r="TA250" s="25"/>
      <c r="TB250" s="25"/>
      <c r="TC250" s="25"/>
      <c r="TD250" s="25"/>
      <c r="TE250" s="25"/>
      <c r="TF250" s="25"/>
      <c r="TG250" s="25"/>
      <c r="TH250" s="25"/>
      <c r="TI250" s="25"/>
      <c r="TJ250" s="25"/>
      <c r="TK250" s="25"/>
      <c r="TL250" s="25"/>
      <c r="TM250" s="25"/>
      <c r="TN250" s="25"/>
      <c r="TO250" s="25"/>
      <c r="TP250" s="25"/>
      <c r="TQ250" s="25"/>
      <c r="TR250" s="25"/>
      <c r="TS250" s="25"/>
      <c r="TT250" s="25"/>
      <c r="TU250" s="25"/>
      <c r="TV250" s="25"/>
      <c r="TW250" s="25"/>
      <c r="TX250" s="25"/>
      <c r="TY250" s="25"/>
      <c r="TZ250" s="25"/>
      <c r="UA250" s="25"/>
      <c r="UB250" s="25"/>
      <c r="UC250" s="25"/>
      <c r="UD250" s="25"/>
      <c r="UE250" s="25"/>
      <c r="UF250" s="25"/>
      <c r="UG250" s="25"/>
      <c r="UH250" s="25"/>
      <c r="UI250" s="25"/>
      <c r="UJ250" s="25"/>
      <c r="UK250" s="25"/>
      <c r="UL250" s="25"/>
      <c r="UM250" s="25"/>
      <c r="UN250" s="25"/>
      <c r="UO250" s="25"/>
      <c r="UP250" s="25"/>
      <c r="UQ250" s="25"/>
      <c r="UR250" s="25"/>
      <c r="US250" s="25"/>
      <c r="UT250" s="25"/>
      <c r="UU250" s="25"/>
      <c r="UV250" s="25"/>
      <c r="UW250" s="25"/>
      <c r="UX250" s="25"/>
      <c r="UY250" s="25"/>
      <c r="UZ250" s="25"/>
      <c r="VA250" s="25"/>
      <c r="VB250" s="25"/>
      <c r="VC250" s="25"/>
      <c r="VD250" s="25"/>
      <c r="VE250" s="25"/>
      <c r="VF250" s="25"/>
      <c r="VG250" s="25"/>
      <c r="VH250" s="25"/>
      <c r="VI250" s="25"/>
      <c r="VJ250" s="25"/>
      <c r="VK250" s="25"/>
      <c r="VL250" s="25"/>
      <c r="VM250" s="25"/>
      <c r="VN250" s="25"/>
      <c r="VO250" s="25"/>
      <c r="VP250" s="25"/>
      <c r="VQ250" s="25"/>
      <c r="VR250" s="25"/>
      <c r="VS250" s="25"/>
      <c r="VT250" s="25"/>
      <c r="VU250" s="25"/>
      <c r="VV250" s="25"/>
      <c r="VW250" s="25"/>
      <c r="VX250" s="25"/>
      <c r="VY250" s="25"/>
      <c r="VZ250" s="25"/>
      <c r="WA250" s="25"/>
      <c r="WB250" s="25"/>
      <c r="WC250" s="25"/>
      <c r="WD250" s="25"/>
      <c r="WE250" s="25"/>
      <c r="WF250" s="25"/>
      <c r="WG250" s="25"/>
      <c r="WH250" s="25"/>
      <c r="WI250" s="25"/>
      <c r="WJ250" s="25"/>
      <c r="WK250" s="25"/>
      <c r="WL250" s="25"/>
      <c r="WM250" s="25"/>
      <c r="WN250" s="25"/>
      <c r="WO250" s="25"/>
      <c r="WP250" s="25"/>
      <c r="WQ250" s="25"/>
      <c r="WR250" s="25"/>
      <c r="WS250" s="25"/>
      <c r="WT250" s="25"/>
      <c r="WU250" s="25"/>
      <c r="WV250" s="25"/>
      <c r="WW250" s="25"/>
      <c r="WX250" s="25"/>
      <c r="WY250" s="25"/>
      <c r="WZ250" s="25"/>
      <c r="XA250" s="25"/>
      <c r="XB250" s="25"/>
      <c r="XC250" s="25"/>
      <c r="XD250" s="25"/>
      <c r="XE250" s="25"/>
      <c r="XF250" s="25"/>
      <c r="XG250" s="25"/>
      <c r="XH250" s="25"/>
      <c r="XI250" s="25"/>
      <c r="XJ250" s="25"/>
      <c r="XK250" s="25"/>
      <c r="XL250" s="25"/>
      <c r="XM250" s="25"/>
      <c r="XN250" s="25"/>
      <c r="XO250" s="25"/>
      <c r="XP250" s="25"/>
      <c r="XQ250" s="25"/>
      <c r="XR250" s="25"/>
      <c r="XS250" s="25"/>
      <c r="XT250" s="25"/>
      <c r="XU250" s="25"/>
      <c r="XV250" s="25"/>
      <c r="XW250" s="25"/>
      <c r="XX250" s="25"/>
      <c r="XY250" s="25"/>
      <c r="XZ250" s="25"/>
      <c r="YA250" s="25"/>
      <c r="YB250" s="25"/>
      <c r="YC250" s="25"/>
      <c r="YD250" s="25"/>
      <c r="YE250" s="25"/>
      <c r="YF250" s="25"/>
      <c r="YG250" s="25"/>
      <c r="YH250" s="25"/>
      <c r="YI250" s="25"/>
      <c r="YJ250" s="25"/>
      <c r="YK250" s="25"/>
      <c r="YL250" s="25"/>
      <c r="YM250" s="25"/>
      <c r="YN250" s="25"/>
      <c r="YO250" s="25"/>
      <c r="YP250" s="25"/>
      <c r="YQ250" s="25"/>
      <c r="YR250" s="25"/>
      <c r="YS250" s="25"/>
      <c r="YT250" s="25"/>
      <c r="YU250" s="25"/>
      <c r="YV250" s="25"/>
      <c r="YW250" s="25"/>
      <c r="YX250" s="25"/>
      <c r="YY250" s="25"/>
      <c r="YZ250" s="25"/>
      <c r="ZA250" s="25"/>
      <c r="ZB250" s="25"/>
      <c r="ZC250" s="25"/>
      <c r="ZD250" s="25"/>
      <c r="ZE250" s="25"/>
      <c r="ZF250" s="25"/>
      <c r="ZG250" s="25"/>
      <c r="ZH250" s="25"/>
      <c r="ZI250" s="25"/>
      <c r="ZJ250" s="25"/>
      <c r="ZK250" s="25"/>
      <c r="ZL250" s="25"/>
      <c r="ZM250" s="25"/>
      <c r="ZN250" s="25"/>
      <c r="ZO250" s="25"/>
      <c r="ZP250" s="25"/>
      <c r="ZQ250" s="25"/>
      <c r="ZR250" s="25"/>
      <c r="ZS250" s="25"/>
      <c r="ZT250" s="25"/>
      <c r="ZU250" s="25"/>
      <c r="ZV250" s="25"/>
      <c r="ZW250" s="25"/>
      <c r="ZX250" s="25"/>
      <c r="ZY250" s="25"/>
      <c r="ZZ250" s="25"/>
      <c r="AAA250" s="25"/>
      <c r="AAB250" s="25"/>
      <c r="AAC250" s="25"/>
      <c r="AAD250" s="25"/>
      <c r="AAE250" s="25"/>
      <c r="AAF250" s="25"/>
      <c r="AAG250" s="25"/>
      <c r="AAH250" s="25"/>
      <c r="AAI250" s="25"/>
      <c r="AAJ250" s="25"/>
      <c r="AAK250" s="25"/>
      <c r="AAL250" s="25"/>
      <c r="AAM250" s="25"/>
      <c r="AAN250" s="25"/>
      <c r="AAO250" s="25"/>
      <c r="AAP250" s="25"/>
      <c r="AAQ250" s="25"/>
      <c r="AAR250" s="25"/>
      <c r="AAS250" s="25"/>
      <c r="AAT250" s="25"/>
      <c r="AAU250" s="25"/>
      <c r="AAV250" s="25"/>
      <c r="AAW250" s="25"/>
      <c r="AAX250" s="25"/>
      <c r="AAY250" s="25"/>
      <c r="AAZ250" s="25"/>
      <c r="ABA250" s="25"/>
      <c r="ABB250" s="25"/>
      <c r="ABC250" s="25"/>
      <c r="ABD250" s="25"/>
      <c r="ABE250" s="25"/>
      <c r="ABF250" s="25"/>
      <c r="ABG250" s="25"/>
      <c r="ABH250" s="25"/>
      <c r="ABI250" s="25"/>
      <c r="ABJ250" s="25"/>
      <c r="ABK250" s="25"/>
      <c r="ABL250" s="25"/>
      <c r="ABM250" s="25"/>
      <c r="ABN250" s="25"/>
      <c r="ABO250" s="25"/>
      <c r="ABP250" s="25"/>
      <c r="ABQ250" s="25"/>
      <c r="ABR250" s="25"/>
      <c r="ABS250" s="25"/>
      <c r="ABT250" s="25"/>
      <c r="ABU250" s="25"/>
      <c r="ABV250" s="25"/>
      <c r="ABW250" s="25"/>
      <c r="ABX250" s="25"/>
      <c r="ABY250" s="25"/>
      <c r="ABZ250" s="25"/>
      <c r="ACA250" s="25"/>
      <c r="ACB250" s="25"/>
      <c r="ACC250" s="25"/>
      <c r="ACD250" s="25"/>
      <c r="ACE250" s="25"/>
      <c r="ACF250" s="25"/>
      <c r="ACG250" s="25"/>
      <c r="ACH250" s="25"/>
      <c r="ACI250" s="25"/>
      <c r="ACJ250" s="25"/>
      <c r="ACK250" s="25"/>
      <c r="ACL250" s="25"/>
      <c r="ACM250" s="25"/>
      <c r="ACN250" s="25"/>
      <c r="ACO250" s="25"/>
      <c r="ACP250" s="25"/>
      <c r="ACQ250" s="25"/>
      <c r="ACR250" s="25"/>
      <c r="ACS250" s="25"/>
      <c r="ACT250" s="25"/>
      <c r="ACU250" s="25"/>
      <c r="ACV250" s="25"/>
      <c r="ACW250" s="25"/>
      <c r="ACX250" s="25"/>
      <c r="ACY250" s="25"/>
      <c r="ACZ250" s="25"/>
      <c r="ADA250" s="25"/>
      <c r="ADB250" s="25"/>
      <c r="ADC250" s="25"/>
      <c r="ADD250" s="25"/>
      <c r="ADE250" s="25"/>
      <c r="ADF250" s="25"/>
      <c r="ADG250" s="25"/>
      <c r="ADH250" s="25"/>
      <c r="ADI250" s="25"/>
      <c r="ADJ250" s="25"/>
      <c r="ADK250" s="25"/>
      <c r="ADL250" s="25"/>
      <c r="ADM250" s="25"/>
      <c r="ADN250" s="25"/>
      <c r="ADO250" s="25"/>
      <c r="ADP250" s="25"/>
      <c r="ADQ250" s="25"/>
      <c r="ADR250" s="25"/>
      <c r="ADS250" s="25"/>
      <c r="ADT250" s="25"/>
      <c r="ADU250" s="25"/>
      <c r="ADV250" s="25"/>
      <c r="ADW250" s="25"/>
      <c r="ADX250" s="25"/>
      <c r="ADY250" s="25"/>
      <c r="ADZ250" s="25"/>
      <c r="AEA250" s="25"/>
      <c r="AEB250" s="25"/>
      <c r="AEC250" s="25"/>
      <c r="AED250" s="25"/>
      <c r="AEE250" s="25"/>
      <c r="AEF250" s="25"/>
      <c r="AEG250" s="49"/>
    </row>
    <row r="251" spans="1:813" s="15" customFormat="1" ht="12.75" customHeight="1" x14ac:dyDescent="0.2">
      <c r="A251" s="75">
        <v>3.1</v>
      </c>
      <c r="B251" s="87" t="s">
        <v>203</v>
      </c>
      <c r="C251" s="109">
        <v>154.5</v>
      </c>
      <c r="D251" s="71" t="s">
        <v>120</v>
      </c>
      <c r="E251" s="109">
        <v>1140.1500000000001</v>
      </c>
      <c r="F251" s="91">
        <f t="shared" si="4"/>
        <v>176153.18</v>
      </c>
      <c r="G251" s="49"/>
      <c r="AY251" s="45"/>
      <c r="AZ251" s="25"/>
      <c r="BA251" s="663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  <c r="QR251" s="25"/>
      <c r="QS251" s="25"/>
      <c r="QT251" s="25"/>
      <c r="QU251" s="25"/>
      <c r="QV251" s="25"/>
      <c r="QW251" s="25"/>
      <c r="QX251" s="25"/>
      <c r="QY251" s="25"/>
      <c r="QZ251" s="25"/>
      <c r="RA251" s="25"/>
      <c r="RB251" s="25"/>
      <c r="RC251" s="25"/>
      <c r="RD251" s="25"/>
      <c r="RE251" s="25"/>
      <c r="RF251" s="25"/>
      <c r="RG251" s="25"/>
      <c r="RH251" s="25"/>
      <c r="RI251" s="25"/>
      <c r="RJ251" s="25"/>
      <c r="RK251" s="25"/>
      <c r="RL251" s="25"/>
      <c r="RM251" s="25"/>
      <c r="RN251" s="25"/>
      <c r="RO251" s="25"/>
      <c r="RP251" s="25"/>
      <c r="RQ251" s="25"/>
      <c r="RR251" s="25"/>
      <c r="RS251" s="25"/>
      <c r="RT251" s="25"/>
      <c r="RU251" s="25"/>
      <c r="RV251" s="25"/>
      <c r="RW251" s="25"/>
      <c r="RX251" s="25"/>
      <c r="RY251" s="25"/>
      <c r="RZ251" s="25"/>
      <c r="SA251" s="25"/>
      <c r="SB251" s="25"/>
      <c r="SC251" s="25"/>
      <c r="SD251" s="25"/>
      <c r="SE251" s="25"/>
      <c r="SF251" s="25"/>
      <c r="SG251" s="25"/>
      <c r="SH251" s="25"/>
      <c r="SI251" s="25"/>
      <c r="SJ251" s="25"/>
      <c r="SK251" s="25"/>
      <c r="SL251" s="25"/>
      <c r="SM251" s="25"/>
      <c r="SN251" s="25"/>
      <c r="SO251" s="25"/>
      <c r="SP251" s="25"/>
      <c r="SQ251" s="25"/>
      <c r="SR251" s="25"/>
      <c r="SS251" s="25"/>
      <c r="ST251" s="25"/>
      <c r="SU251" s="25"/>
      <c r="SV251" s="25"/>
      <c r="SW251" s="25"/>
      <c r="SX251" s="25"/>
      <c r="SY251" s="25"/>
      <c r="SZ251" s="25"/>
      <c r="TA251" s="25"/>
      <c r="TB251" s="25"/>
      <c r="TC251" s="25"/>
      <c r="TD251" s="25"/>
      <c r="TE251" s="25"/>
      <c r="TF251" s="25"/>
      <c r="TG251" s="25"/>
      <c r="TH251" s="25"/>
      <c r="TI251" s="25"/>
      <c r="TJ251" s="25"/>
      <c r="TK251" s="25"/>
      <c r="TL251" s="25"/>
      <c r="TM251" s="25"/>
      <c r="TN251" s="25"/>
      <c r="TO251" s="25"/>
      <c r="TP251" s="25"/>
      <c r="TQ251" s="25"/>
      <c r="TR251" s="25"/>
      <c r="TS251" s="25"/>
      <c r="TT251" s="25"/>
      <c r="TU251" s="25"/>
      <c r="TV251" s="25"/>
      <c r="TW251" s="25"/>
      <c r="TX251" s="25"/>
      <c r="TY251" s="25"/>
      <c r="TZ251" s="25"/>
      <c r="UA251" s="25"/>
      <c r="UB251" s="25"/>
      <c r="UC251" s="25"/>
      <c r="UD251" s="25"/>
      <c r="UE251" s="25"/>
      <c r="UF251" s="25"/>
      <c r="UG251" s="25"/>
      <c r="UH251" s="25"/>
      <c r="UI251" s="25"/>
      <c r="UJ251" s="25"/>
      <c r="UK251" s="25"/>
      <c r="UL251" s="25"/>
      <c r="UM251" s="25"/>
      <c r="UN251" s="25"/>
      <c r="UO251" s="25"/>
      <c r="UP251" s="25"/>
      <c r="UQ251" s="25"/>
      <c r="UR251" s="25"/>
      <c r="US251" s="25"/>
      <c r="UT251" s="25"/>
      <c r="UU251" s="25"/>
      <c r="UV251" s="25"/>
      <c r="UW251" s="25"/>
      <c r="UX251" s="25"/>
      <c r="UY251" s="25"/>
      <c r="UZ251" s="25"/>
      <c r="VA251" s="25"/>
      <c r="VB251" s="25"/>
      <c r="VC251" s="25"/>
      <c r="VD251" s="25"/>
      <c r="VE251" s="25"/>
      <c r="VF251" s="25"/>
      <c r="VG251" s="25"/>
      <c r="VH251" s="25"/>
      <c r="VI251" s="25"/>
      <c r="VJ251" s="25"/>
      <c r="VK251" s="25"/>
      <c r="VL251" s="25"/>
      <c r="VM251" s="25"/>
      <c r="VN251" s="25"/>
      <c r="VO251" s="25"/>
      <c r="VP251" s="25"/>
      <c r="VQ251" s="25"/>
      <c r="VR251" s="25"/>
      <c r="VS251" s="25"/>
      <c r="VT251" s="25"/>
      <c r="VU251" s="25"/>
      <c r="VV251" s="25"/>
      <c r="VW251" s="25"/>
      <c r="VX251" s="25"/>
      <c r="VY251" s="25"/>
      <c r="VZ251" s="25"/>
      <c r="WA251" s="25"/>
      <c r="WB251" s="25"/>
      <c r="WC251" s="25"/>
      <c r="WD251" s="25"/>
      <c r="WE251" s="25"/>
      <c r="WF251" s="25"/>
      <c r="WG251" s="25"/>
      <c r="WH251" s="25"/>
      <c r="WI251" s="25"/>
      <c r="WJ251" s="25"/>
      <c r="WK251" s="25"/>
      <c r="WL251" s="25"/>
      <c r="WM251" s="25"/>
      <c r="WN251" s="25"/>
      <c r="WO251" s="25"/>
      <c r="WP251" s="25"/>
      <c r="WQ251" s="25"/>
      <c r="WR251" s="25"/>
      <c r="WS251" s="25"/>
      <c r="WT251" s="25"/>
      <c r="WU251" s="25"/>
      <c r="WV251" s="25"/>
      <c r="WW251" s="25"/>
      <c r="WX251" s="25"/>
      <c r="WY251" s="25"/>
      <c r="WZ251" s="25"/>
      <c r="XA251" s="25"/>
      <c r="XB251" s="25"/>
      <c r="XC251" s="25"/>
      <c r="XD251" s="25"/>
      <c r="XE251" s="25"/>
      <c r="XF251" s="25"/>
      <c r="XG251" s="25"/>
      <c r="XH251" s="25"/>
      <c r="XI251" s="25"/>
      <c r="XJ251" s="25"/>
      <c r="XK251" s="25"/>
      <c r="XL251" s="25"/>
      <c r="XM251" s="25"/>
      <c r="XN251" s="25"/>
      <c r="XO251" s="25"/>
      <c r="XP251" s="25"/>
      <c r="XQ251" s="25"/>
      <c r="XR251" s="25"/>
      <c r="XS251" s="25"/>
      <c r="XT251" s="25"/>
      <c r="XU251" s="25"/>
      <c r="XV251" s="25"/>
      <c r="XW251" s="25"/>
      <c r="XX251" s="25"/>
      <c r="XY251" s="25"/>
      <c r="XZ251" s="25"/>
      <c r="YA251" s="25"/>
      <c r="YB251" s="25"/>
      <c r="YC251" s="25"/>
      <c r="YD251" s="25"/>
      <c r="YE251" s="25"/>
      <c r="YF251" s="25"/>
      <c r="YG251" s="25"/>
      <c r="YH251" s="25"/>
      <c r="YI251" s="25"/>
      <c r="YJ251" s="25"/>
      <c r="YK251" s="25"/>
      <c r="YL251" s="25"/>
      <c r="YM251" s="25"/>
      <c r="YN251" s="25"/>
      <c r="YO251" s="25"/>
      <c r="YP251" s="25"/>
      <c r="YQ251" s="25"/>
      <c r="YR251" s="25"/>
      <c r="YS251" s="25"/>
      <c r="YT251" s="25"/>
      <c r="YU251" s="25"/>
      <c r="YV251" s="25"/>
      <c r="YW251" s="25"/>
      <c r="YX251" s="25"/>
      <c r="YY251" s="25"/>
      <c r="YZ251" s="25"/>
      <c r="ZA251" s="25"/>
      <c r="ZB251" s="25"/>
      <c r="ZC251" s="25"/>
      <c r="ZD251" s="25"/>
      <c r="ZE251" s="25"/>
      <c r="ZF251" s="25"/>
      <c r="ZG251" s="25"/>
      <c r="ZH251" s="25"/>
      <c r="ZI251" s="25"/>
      <c r="ZJ251" s="25"/>
      <c r="ZK251" s="25"/>
      <c r="ZL251" s="25"/>
      <c r="ZM251" s="25"/>
      <c r="ZN251" s="25"/>
      <c r="ZO251" s="25"/>
      <c r="ZP251" s="25"/>
      <c r="ZQ251" s="25"/>
      <c r="ZR251" s="25"/>
      <c r="ZS251" s="25"/>
      <c r="ZT251" s="25"/>
      <c r="ZU251" s="25"/>
      <c r="ZV251" s="25"/>
      <c r="ZW251" s="25"/>
      <c r="ZX251" s="25"/>
      <c r="ZY251" s="25"/>
      <c r="ZZ251" s="25"/>
      <c r="AAA251" s="25"/>
      <c r="AAB251" s="25"/>
      <c r="AAC251" s="25"/>
      <c r="AAD251" s="25"/>
      <c r="AAE251" s="25"/>
      <c r="AAF251" s="25"/>
      <c r="AAG251" s="25"/>
      <c r="AAH251" s="25"/>
      <c r="AAI251" s="25"/>
      <c r="AAJ251" s="25"/>
      <c r="AAK251" s="25"/>
      <c r="AAL251" s="25"/>
      <c r="AAM251" s="25"/>
      <c r="AAN251" s="25"/>
      <c r="AAO251" s="25"/>
      <c r="AAP251" s="25"/>
      <c r="AAQ251" s="25"/>
      <c r="AAR251" s="25"/>
      <c r="AAS251" s="25"/>
      <c r="AAT251" s="25"/>
      <c r="AAU251" s="25"/>
      <c r="AAV251" s="25"/>
      <c r="AAW251" s="25"/>
      <c r="AAX251" s="25"/>
      <c r="AAY251" s="25"/>
      <c r="AAZ251" s="25"/>
      <c r="ABA251" s="25"/>
      <c r="ABB251" s="25"/>
      <c r="ABC251" s="25"/>
      <c r="ABD251" s="25"/>
      <c r="ABE251" s="25"/>
      <c r="ABF251" s="25"/>
      <c r="ABG251" s="25"/>
      <c r="ABH251" s="25"/>
      <c r="ABI251" s="25"/>
      <c r="ABJ251" s="25"/>
      <c r="ABK251" s="25"/>
      <c r="ABL251" s="25"/>
      <c r="ABM251" s="25"/>
      <c r="ABN251" s="25"/>
      <c r="ABO251" s="25"/>
      <c r="ABP251" s="25"/>
      <c r="ABQ251" s="25"/>
      <c r="ABR251" s="25"/>
      <c r="ABS251" s="25"/>
      <c r="ABT251" s="25"/>
      <c r="ABU251" s="25"/>
      <c r="ABV251" s="25"/>
      <c r="ABW251" s="25"/>
      <c r="ABX251" s="25"/>
      <c r="ABY251" s="25"/>
      <c r="ABZ251" s="25"/>
      <c r="ACA251" s="25"/>
      <c r="ACB251" s="25"/>
      <c r="ACC251" s="25"/>
      <c r="ACD251" s="25"/>
      <c r="ACE251" s="25"/>
      <c r="ACF251" s="25"/>
      <c r="ACG251" s="25"/>
      <c r="ACH251" s="25"/>
      <c r="ACI251" s="25"/>
      <c r="ACJ251" s="25"/>
      <c r="ACK251" s="25"/>
      <c r="ACL251" s="25"/>
      <c r="ACM251" s="25"/>
      <c r="ACN251" s="25"/>
      <c r="ACO251" s="25"/>
      <c r="ACP251" s="25"/>
      <c r="ACQ251" s="25"/>
      <c r="ACR251" s="25"/>
      <c r="ACS251" s="25"/>
      <c r="ACT251" s="25"/>
      <c r="ACU251" s="25"/>
      <c r="ACV251" s="25"/>
      <c r="ACW251" s="25"/>
      <c r="ACX251" s="25"/>
      <c r="ACY251" s="25"/>
      <c r="ACZ251" s="25"/>
      <c r="ADA251" s="25"/>
      <c r="ADB251" s="25"/>
      <c r="ADC251" s="25"/>
      <c r="ADD251" s="25"/>
      <c r="ADE251" s="25"/>
      <c r="ADF251" s="25"/>
      <c r="ADG251" s="25"/>
      <c r="ADH251" s="25"/>
      <c r="ADI251" s="25"/>
      <c r="ADJ251" s="25"/>
      <c r="ADK251" s="25"/>
      <c r="ADL251" s="25"/>
      <c r="ADM251" s="25"/>
      <c r="ADN251" s="25"/>
      <c r="ADO251" s="25"/>
      <c r="ADP251" s="25"/>
      <c r="ADQ251" s="25"/>
      <c r="ADR251" s="25"/>
      <c r="ADS251" s="25"/>
      <c r="ADT251" s="25"/>
      <c r="ADU251" s="25"/>
      <c r="ADV251" s="25"/>
      <c r="ADW251" s="25"/>
      <c r="ADX251" s="25"/>
      <c r="ADY251" s="25"/>
      <c r="ADZ251" s="25"/>
      <c r="AEA251" s="25"/>
      <c r="AEB251" s="25"/>
      <c r="AEC251" s="25"/>
      <c r="AED251" s="25"/>
      <c r="AEE251" s="25"/>
      <c r="AEF251" s="25"/>
      <c r="AEG251" s="49"/>
    </row>
    <row r="252" spans="1:813" s="15" customFormat="1" ht="12.75" customHeight="1" x14ac:dyDescent="0.2">
      <c r="A252" s="75" t="s">
        <v>121</v>
      </c>
      <c r="B252" s="99"/>
      <c r="C252" s="109"/>
      <c r="D252" s="71"/>
      <c r="E252" s="303"/>
      <c r="F252" s="91"/>
      <c r="G252" s="49"/>
      <c r="AY252" s="45"/>
      <c r="AZ252" s="25"/>
      <c r="BA252" s="663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  <c r="QR252" s="25"/>
      <c r="QS252" s="25"/>
      <c r="QT252" s="25"/>
      <c r="QU252" s="25"/>
      <c r="QV252" s="25"/>
      <c r="QW252" s="25"/>
      <c r="QX252" s="25"/>
      <c r="QY252" s="25"/>
      <c r="QZ252" s="25"/>
      <c r="RA252" s="25"/>
      <c r="RB252" s="25"/>
      <c r="RC252" s="25"/>
      <c r="RD252" s="25"/>
      <c r="RE252" s="25"/>
      <c r="RF252" s="25"/>
      <c r="RG252" s="25"/>
      <c r="RH252" s="25"/>
      <c r="RI252" s="25"/>
      <c r="RJ252" s="25"/>
      <c r="RK252" s="25"/>
      <c r="RL252" s="25"/>
      <c r="RM252" s="25"/>
      <c r="RN252" s="25"/>
      <c r="RO252" s="25"/>
      <c r="RP252" s="25"/>
      <c r="RQ252" s="25"/>
      <c r="RR252" s="25"/>
      <c r="RS252" s="25"/>
      <c r="RT252" s="25"/>
      <c r="RU252" s="25"/>
      <c r="RV252" s="25"/>
      <c r="RW252" s="25"/>
      <c r="RX252" s="25"/>
      <c r="RY252" s="25"/>
      <c r="RZ252" s="25"/>
      <c r="SA252" s="25"/>
      <c r="SB252" s="25"/>
      <c r="SC252" s="25"/>
      <c r="SD252" s="25"/>
      <c r="SE252" s="25"/>
      <c r="SF252" s="25"/>
      <c r="SG252" s="25"/>
      <c r="SH252" s="25"/>
      <c r="SI252" s="25"/>
      <c r="SJ252" s="25"/>
      <c r="SK252" s="25"/>
      <c r="SL252" s="25"/>
      <c r="SM252" s="25"/>
      <c r="SN252" s="25"/>
      <c r="SO252" s="25"/>
      <c r="SP252" s="25"/>
      <c r="SQ252" s="25"/>
      <c r="SR252" s="25"/>
      <c r="SS252" s="25"/>
      <c r="ST252" s="25"/>
      <c r="SU252" s="25"/>
      <c r="SV252" s="25"/>
      <c r="SW252" s="25"/>
      <c r="SX252" s="25"/>
      <c r="SY252" s="25"/>
      <c r="SZ252" s="25"/>
      <c r="TA252" s="25"/>
      <c r="TB252" s="25"/>
      <c r="TC252" s="25"/>
      <c r="TD252" s="25"/>
      <c r="TE252" s="25"/>
      <c r="TF252" s="25"/>
      <c r="TG252" s="25"/>
      <c r="TH252" s="25"/>
      <c r="TI252" s="25"/>
      <c r="TJ252" s="25"/>
      <c r="TK252" s="25"/>
      <c r="TL252" s="25"/>
      <c r="TM252" s="25"/>
      <c r="TN252" s="25"/>
      <c r="TO252" s="25"/>
      <c r="TP252" s="25"/>
      <c r="TQ252" s="25"/>
      <c r="TR252" s="25"/>
      <c r="TS252" s="25"/>
      <c r="TT252" s="25"/>
      <c r="TU252" s="25"/>
      <c r="TV252" s="25"/>
      <c r="TW252" s="25"/>
      <c r="TX252" s="25"/>
      <c r="TY252" s="25"/>
      <c r="TZ252" s="25"/>
      <c r="UA252" s="25"/>
      <c r="UB252" s="25"/>
      <c r="UC252" s="25"/>
      <c r="UD252" s="25"/>
      <c r="UE252" s="25"/>
      <c r="UF252" s="25"/>
      <c r="UG252" s="25"/>
      <c r="UH252" s="25"/>
      <c r="UI252" s="25"/>
      <c r="UJ252" s="25"/>
      <c r="UK252" s="25"/>
      <c r="UL252" s="25"/>
      <c r="UM252" s="25"/>
      <c r="UN252" s="25"/>
      <c r="UO252" s="25"/>
      <c r="UP252" s="25"/>
      <c r="UQ252" s="25"/>
      <c r="UR252" s="25"/>
      <c r="US252" s="25"/>
      <c r="UT252" s="25"/>
      <c r="UU252" s="25"/>
      <c r="UV252" s="25"/>
      <c r="UW252" s="25"/>
      <c r="UX252" s="25"/>
      <c r="UY252" s="25"/>
      <c r="UZ252" s="25"/>
      <c r="VA252" s="25"/>
      <c r="VB252" s="25"/>
      <c r="VC252" s="25"/>
      <c r="VD252" s="25"/>
      <c r="VE252" s="25"/>
      <c r="VF252" s="25"/>
      <c r="VG252" s="25"/>
      <c r="VH252" s="25"/>
      <c r="VI252" s="25"/>
      <c r="VJ252" s="25"/>
      <c r="VK252" s="25"/>
      <c r="VL252" s="25"/>
      <c r="VM252" s="25"/>
      <c r="VN252" s="25"/>
      <c r="VO252" s="25"/>
      <c r="VP252" s="25"/>
      <c r="VQ252" s="25"/>
      <c r="VR252" s="25"/>
      <c r="VS252" s="25"/>
      <c r="VT252" s="25"/>
      <c r="VU252" s="25"/>
      <c r="VV252" s="25"/>
      <c r="VW252" s="25"/>
      <c r="VX252" s="25"/>
      <c r="VY252" s="25"/>
      <c r="VZ252" s="25"/>
      <c r="WA252" s="25"/>
      <c r="WB252" s="25"/>
      <c r="WC252" s="25"/>
      <c r="WD252" s="25"/>
      <c r="WE252" s="25"/>
      <c r="WF252" s="25"/>
      <c r="WG252" s="25"/>
      <c r="WH252" s="25"/>
      <c r="WI252" s="25"/>
      <c r="WJ252" s="25"/>
      <c r="WK252" s="25"/>
      <c r="WL252" s="25"/>
      <c r="WM252" s="25"/>
      <c r="WN252" s="25"/>
      <c r="WO252" s="25"/>
      <c r="WP252" s="25"/>
      <c r="WQ252" s="25"/>
      <c r="WR252" s="25"/>
      <c r="WS252" s="25"/>
      <c r="WT252" s="25"/>
      <c r="WU252" s="25"/>
      <c r="WV252" s="25"/>
      <c r="WW252" s="25"/>
      <c r="WX252" s="25"/>
      <c r="WY252" s="25"/>
      <c r="WZ252" s="25"/>
      <c r="XA252" s="25"/>
      <c r="XB252" s="25"/>
      <c r="XC252" s="25"/>
      <c r="XD252" s="25"/>
      <c r="XE252" s="25"/>
      <c r="XF252" s="25"/>
      <c r="XG252" s="25"/>
      <c r="XH252" s="25"/>
      <c r="XI252" s="25"/>
      <c r="XJ252" s="25"/>
      <c r="XK252" s="25"/>
      <c r="XL252" s="25"/>
      <c r="XM252" s="25"/>
      <c r="XN252" s="25"/>
      <c r="XO252" s="25"/>
      <c r="XP252" s="25"/>
      <c r="XQ252" s="25"/>
      <c r="XR252" s="25"/>
      <c r="XS252" s="25"/>
      <c r="XT252" s="25"/>
      <c r="XU252" s="25"/>
      <c r="XV252" s="25"/>
      <c r="XW252" s="25"/>
      <c r="XX252" s="25"/>
      <c r="XY252" s="25"/>
      <c r="XZ252" s="25"/>
      <c r="YA252" s="25"/>
      <c r="YB252" s="25"/>
      <c r="YC252" s="25"/>
      <c r="YD252" s="25"/>
      <c r="YE252" s="25"/>
      <c r="YF252" s="25"/>
      <c r="YG252" s="25"/>
      <c r="YH252" s="25"/>
      <c r="YI252" s="25"/>
      <c r="YJ252" s="25"/>
      <c r="YK252" s="25"/>
      <c r="YL252" s="25"/>
      <c r="YM252" s="25"/>
      <c r="YN252" s="25"/>
      <c r="YO252" s="25"/>
      <c r="YP252" s="25"/>
      <c r="YQ252" s="25"/>
      <c r="YR252" s="25"/>
      <c r="YS252" s="25"/>
      <c r="YT252" s="25"/>
      <c r="YU252" s="25"/>
      <c r="YV252" s="25"/>
      <c r="YW252" s="25"/>
      <c r="YX252" s="25"/>
      <c r="YY252" s="25"/>
      <c r="YZ252" s="25"/>
      <c r="ZA252" s="25"/>
      <c r="ZB252" s="25"/>
      <c r="ZC252" s="25"/>
      <c r="ZD252" s="25"/>
      <c r="ZE252" s="25"/>
      <c r="ZF252" s="25"/>
      <c r="ZG252" s="25"/>
      <c r="ZH252" s="25"/>
      <c r="ZI252" s="25"/>
      <c r="ZJ252" s="25"/>
      <c r="ZK252" s="25"/>
      <c r="ZL252" s="25"/>
      <c r="ZM252" s="25"/>
      <c r="ZN252" s="25"/>
      <c r="ZO252" s="25"/>
      <c r="ZP252" s="25"/>
      <c r="ZQ252" s="25"/>
      <c r="ZR252" s="25"/>
      <c r="ZS252" s="25"/>
      <c r="ZT252" s="25"/>
      <c r="ZU252" s="25"/>
      <c r="ZV252" s="25"/>
      <c r="ZW252" s="25"/>
      <c r="ZX252" s="25"/>
      <c r="ZY252" s="25"/>
      <c r="ZZ252" s="25"/>
      <c r="AAA252" s="25"/>
      <c r="AAB252" s="25"/>
      <c r="AAC252" s="25"/>
      <c r="AAD252" s="25"/>
      <c r="AAE252" s="25"/>
      <c r="AAF252" s="25"/>
      <c r="AAG252" s="25"/>
      <c r="AAH252" s="25"/>
      <c r="AAI252" s="25"/>
      <c r="AAJ252" s="25"/>
      <c r="AAK252" s="25"/>
      <c r="AAL252" s="25"/>
      <c r="AAM252" s="25"/>
      <c r="AAN252" s="25"/>
      <c r="AAO252" s="25"/>
      <c r="AAP252" s="25"/>
      <c r="AAQ252" s="25"/>
      <c r="AAR252" s="25"/>
      <c r="AAS252" s="25"/>
      <c r="AAT252" s="25"/>
      <c r="AAU252" s="25"/>
      <c r="AAV252" s="25"/>
      <c r="AAW252" s="25"/>
      <c r="AAX252" s="25"/>
      <c r="AAY252" s="25"/>
      <c r="AAZ252" s="25"/>
      <c r="ABA252" s="25"/>
      <c r="ABB252" s="25"/>
      <c r="ABC252" s="25"/>
      <c r="ABD252" s="25"/>
      <c r="ABE252" s="25"/>
      <c r="ABF252" s="25"/>
      <c r="ABG252" s="25"/>
      <c r="ABH252" s="25"/>
      <c r="ABI252" s="25"/>
      <c r="ABJ252" s="25"/>
      <c r="ABK252" s="25"/>
      <c r="ABL252" s="25"/>
      <c r="ABM252" s="25"/>
      <c r="ABN252" s="25"/>
      <c r="ABO252" s="25"/>
      <c r="ABP252" s="25"/>
      <c r="ABQ252" s="25"/>
      <c r="ABR252" s="25"/>
      <c r="ABS252" s="25"/>
      <c r="ABT252" s="25"/>
      <c r="ABU252" s="25"/>
      <c r="ABV252" s="25"/>
      <c r="ABW252" s="25"/>
      <c r="ABX252" s="25"/>
      <c r="ABY252" s="25"/>
      <c r="ABZ252" s="25"/>
      <c r="ACA252" s="25"/>
      <c r="ACB252" s="25"/>
      <c r="ACC252" s="25"/>
      <c r="ACD252" s="25"/>
      <c r="ACE252" s="25"/>
      <c r="ACF252" s="25"/>
      <c r="ACG252" s="25"/>
      <c r="ACH252" s="25"/>
      <c r="ACI252" s="25"/>
      <c r="ACJ252" s="25"/>
      <c r="ACK252" s="25"/>
      <c r="ACL252" s="25"/>
      <c r="ACM252" s="25"/>
      <c r="ACN252" s="25"/>
      <c r="ACO252" s="25"/>
      <c r="ACP252" s="25"/>
      <c r="ACQ252" s="25"/>
      <c r="ACR252" s="25"/>
      <c r="ACS252" s="25"/>
      <c r="ACT252" s="25"/>
      <c r="ACU252" s="25"/>
      <c r="ACV252" s="25"/>
      <c r="ACW252" s="25"/>
      <c r="ACX252" s="25"/>
      <c r="ACY252" s="25"/>
      <c r="ACZ252" s="25"/>
      <c r="ADA252" s="25"/>
      <c r="ADB252" s="25"/>
      <c r="ADC252" s="25"/>
      <c r="ADD252" s="25"/>
      <c r="ADE252" s="25"/>
      <c r="ADF252" s="25"/>
      <c r="ADG252" s="25"/>
      <c r="ADH252" s="25"/>
      <c r="ADI252" s="25"/>
      <c r="ADJ252" s="25"/>
      <c r="ADK252" s="25"/>
      <c r="ADL252" s="25"/>
      <c r="ADM252" s="25"/>
      <c r="ADN252" s="25"/>
      <c r="ADO252" s="25"/>
      <c r="ADP252" s="25"/>
      <c r="ADQ252" s="25"/>
      <c r="ADR252" s="25"/>
      <c r="ADS252" s="25"/>
      <c r="ADT252" s="25"/>
      <c r="ADU252" s="25"/>
      <c r="ADV252" s="25"/>
      <c r="ADW252" s="25"/>
      <c r="ADX252" s="25"/>
      <c r="ADY252" s="25"/>
      <c r="ADZ252" s="25"/>
      <c r="AEA252" s="25"/>
      <c r="AEB252" s="25"/>
      <c r="AEC252" s="25"/>
      <c r="AED252" s="25"/>
      <c r="AEE252" s="25"/>
      <c r="AEF252" s="25"/>
      <c r="AEG252" s="49"/>
    </row>
    <row r="253" spans="1:813" s="15" customFormat="1" ht="12.75" customHeight="1" x14ac:dyDescent="0.2">
      <c r="A253" s="326">
        <v>4</v>
      </c>
      <c r="B253" s="327" t="s">
        <v>122</v>
      </c>
      <c r="C253" s="109"/>
      <c r="D253" s="71"/>
      <c r="E253" s="303"/>
      <c r="F253" s="91"/>
      <c r="G253" s="49"/>
      <c r="AY253" s="45"/>
      <c r="AZ253" s="25"/>
      <c r="BA253" s="663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  <c r="QR253" s="25"/>
      <c r="QS253" s="25"/>
      <c r="QT253" s="25"/>
      <c r="QU253" s="25"/>
      <c r="QV253" s="25"/>
      <c r="QW253" s="25"/>
      <c r="QX253" s="25"/>
      <c r="QY253" s="25"/>
      <c r="QZ253" s="25"/>
      <c r="RA253" s="25"/>
      <c r="RB253" s="25"/>
      <c r="RC253" s="25"/>
      <c r="RD253" s="25"/>
      <c r="RE253" s="25"/>
      <c r="RF253" s="25"/>
      <c r="RG253" s="25"/>
      <c r="RH253" s="25"/>
      <c r="RI253" s="25"/>
      <c r="RJ253" s="25"/>
      <c r="RK253" s="25"/>
      <c r="RL253" s="25"/>
      <c r="RM253" s="25"/>
      <c r="RN253" s="25"/>
      <c r="RO253" s="25"/>
      <c r="RP253" s="25"/>
      <c r="RQ253" s="25"/>
      <c r="RR253" s="25"/>
      <c r="RS253" s="25"/>
      <c r="RT253" s="25"/>
      <c r="RU253" s="25"/>
      <c r="RV253" s="25"/>
      <c r="RW253" s="25"/>
      <c r="RX253" s="25"/>
      <c r="RY253" s="25"/>
      <c r="RZ253" s="25"/>
      <c r="SA253" s="25"/>
      <c r="SB253" s="25"/>
      <c r="SC253" s="25"/>
      <c r="SD253" s="25"/>
      <c r="SE253" s="25"/>
      <c r="SF253" s="25"/>
      <c r="SG253" s="25"/>
      <c r="SH253" s="25"/>
      <c r="SI253" s="25"/>
      <c r="SJ253" s="25"/>
      <c r="SK253" s="25"/>
      <c r="SL253" s="25"/>
      <c r="SM253" s="25"/>
      <c r="SN253" s="25"/>
      <c r="SO253" s="25"/>
      <c r="SP253" s="25"/>
      <c r="SQ253" s="25"/>
      <c r="SR253" s="25"/>
      <c r="SS253" s="25"/>
      <c r="ST253" s="25"/>
      <c r="SU253" s="25"/>
      <c r="SV253" s="25"/>
      <c r="SW253" s="25"/>
      <c r="SX253" s="25"/>
      <c r="SY253" s="25"/>
      <c r="SZ253" s="25"/>
      <c r="TA253" s="25"/>
      <c r="TB253" s="25"/>
      <c r="TC253" s="25"/>
      <c r="TD253" s="25"/>
      <c r="TE253" s="25"/>
      <c r="TF253" s="25"/>
      <c r="TG253" s="25"/>
      <c r="TH253" s="25"/>
      <c r="TI253" s="25"/>
      <c r="TJ253" s="25"/>
      <c r="TK253" s="25"/>
      <c r="TL253" s="25"/>
      <c r="TM253" s="25"/>
      <c r="TN253" s="25"/>
      <c r="TO253" s="25"/>
      <c r="TP253" s="25"/>
      <c r="TQ253" s="25"/>
      <c r="TR253" s="25"/>
      <c r="TS253" s="25"/>
      <c r="TT253" s="25"/>
      <c r="TU253" s="25"/>
      <c r="TV253" s="25"/>
      <c r="TW253" s="25"/>
      <c r="TX253" s="25"/>
      <c r="TY253" s="25"/>
      <c r="TZ253" s="25"/>
      <c r="UA253" s="25"/>
      <c r="UB253" s="25"/>
      <c r="UC253" s="25"/>
      <c r="UD253" s="25"/>
      <c r="UE253" s="25"/>
      <c r="UF253" s="25"/>
      <c r="UG253" s="25"/>
      <c r="UH253" s="25"/>
      <c r="UI253" s="25"/>
      <c r="UJ253" s="25"/>
      <c r="UK253" s="25"/>
      <c r="UL253" s="25"/>
      <c r="UM253" s="25"/>
      <c r="UN253" s="25"/>
      <c r="UO253" s="25"/>
      <c r="UP253" s="25"/>
      <c r="UQ253" s="25"/>
      <c r="UR253" s="25"/>
      <c r="US253" s="25"/>
      <c r="UT253" s="25"/>
      <c r="UU253" s="25"/>
      <c r="UV253" s="25"/>
      <c r="UW253" s="25"/>
      <c r="UX253" s="25"/>
      <c r="UY253" s="25"/>
      <c r="UZ253" s="25"/>
      <c r="VA253" s="25"/>
      <c r="VB253" s="25"/>
      <c r="VC253" s="25"/>
      <c r="VD253" s="25"/>
      <c r="VE253" s="25"/>
      <c r="VF253" s="25"/>
      <c r="VG253" s="25"/>
      <c r="VH253" s="25"/>
      <c r="VI253" s="25"/>
      <c r="VJ253" s="25"/>
      <c r="VK253" s="25"/>
      <c r="VL253" s="25"/>
      <c r="VM253" s="25"/>
      <c r="VN253" s="25"/>
      <c r="VO253" s="25"/>
      <c r="VP253" s="25"/>
      <c r="VQ253" s="25"/>
      <c r="VR253" s="25"/>
      <c r="VS253" s="25"/>
      <c r="VT253" s="25"/>
      <c r="VU253" s="25"/>
      <c r="VV253" s="25"/>
      <c r="VW253" s="25"/>
      <c r="VX253" s="25"/>
      <c r="VY253" s="25"/>
      <c r="VZ253" s="25"/>
      <c r="WA253" s="25"/>
      <c r="WB253" s="25"/>
      <c r="WC253" s="25"/>
      <c r="WD253" s="25"/>
      <c r="WE253" s="25"/>
      <c r="WF253" s="25"/>
      <c r="WG253" s="25"/>
      <c r="WH253" s="25"/>
      <c r="WI253" s="25"/>
      <c r="WJ253" s="25"/>
      <c r="WK253" s="25"/>
      <c r="WL253" s="25"/>
      <c r="WM253" s="25"/>
      <c r="WN253" s="25"/>
      <c r="WO253" s="25"/>
      <c r="WP253" s="25"/>
      <c r="WQ253" s="25"/>
      <c r="WR253" s="25"/>
      <c r="WS253" s="25"/>
      <c r="WT253" s="25"/>
      <c r="WU253" s="25"/>
      <c r="WV253" s="25"/>
      <c r="WW253" s="25"/>
      <c r="WX253" s="25"/>
      <c r="WY253" s="25"/>
      <c r="WZ253" s="25"/>
      <c r="XA253" s="25"/>
      <c r="XB253" s="25"/>
      <c r="XC253" s="25"/>
      <c r="XD253" s="25"/>
      <c r="XE253" s="25"/>
      <c r="XF253" s="25"/>
      <c r="XG253" s="25"/>
      <c r="XH253" s="25"/>
      <c r="XI253" s="25"/>
      <c r="XJ253" s="25"/>
      <c r="XK253" s="25"/>
      <c r="XL253" s="25"/>
      <c r="XM253" s="25"/>
      <c r="XN253" s="25"/>
      <c r="XO253" s="25"/>
      <c r="XP253" s="25"/>
      <c r="XQ253" s="25"/>
      <c r="XR253" s="25"/>
      <c r="XS253" s="25"/>
      <c r="XT253" s="25"/>
      <c r="XU253" s="25"/>
      <c r="XV253" s="25"/>
      <c r="XW253" s="25"/>
      <c r="XX253" s="25"/>
      <c r="XY253" s="25"/>
      <c r="XZ253" s="25"/>
      <c r="YA253" s="25"/>
      <c r="YB253" s="25"/>
      <c r="YC253" s="25"/>
      <c r="YD253" s="25"/>
      <c r="YE253" s="25"/>
      <c r="YF253" s="25"/>
      <c r="YG253" s="25"/>
      <c r="YH253" s="25"/>
      <c r="YI253" s="25"/>
      <c r="YJ253" s="25"/>
      <c r="YK253" s="25"/>
      <c r="YL253" s="25"/>
      <c r="YM253" s="25"/>
      <c r="YN253" s="25"/>
      <c r="YO253" s="25"/>
      <c r="YP253" s="25"/>
      <c r="YQ253" s="25"/>
      <c r="YR253" s="25"/>
      <c r="YS253" s="25"/>
      <c r="YT253" s="25"/>
      <c r="YU253" s="25"/>
      <c r="YV253" s="25"/>
      <c r="YW253" s="25"/>
      <c r="YX253" s="25"/>
      <c r="YY253" s="25"/>
      <c r="YZ253" s="25"/>
      <c r="ZA253" s="25"/>
      <c r="ZB253" s="25"/>
      <c r="ZC253" s="25"/>
      <c r="ZD253" s="25"/>
      <c r="ZE253" s="25"/>
      <c r="ZF253" s="25"/>
      <c r="ZG253" s="25"/>
      <c r="ZH253" s="25"/>
      <c r="ZI253" s="25"/>
      <c r="ZJ253" s="25"/>
      <c r="ZK253" s="25"/>
      <c r="ZL253" s="25"/>
      <c r="ZM253" s="25"/>
      <c r="ZN253" s="25"/>
      <c r="ZO253" s="25"/>
      <c r="ZP253" s="25"/>
      <c r="ZQ253" s="25"/>
      <c r="ZR253" s="25"/>
      <c r="ZS253" s="25"/>
      <c r="ZT253" s="25"/>
      <c r="ZU253" s="25"/>
      <c r="ZV253" s="25"/>
      <c r="ZW253" s="25"/>
      <c r="ZX253" s="25"/>
      <c r="ZY253" s="25"/>
      <c r="ZZ253" s="25"/>
      <c r="AAA253" s="25"/>
      <c r="AAB253" s="25"/>
      <c r="AAC253" s="25"/>
      <c r="AAD253" s="25"/>
      <c r="AAE253" s="25"/>
      <c r="AAF253" s="25"/>
      <c r="AAG253" s="25"/>
      <c r="AAH253" s="25"/>
      <c r="AAI253" s="25"/>
      <c r="AAJ253" s="25"/>
      <c r="AAK253" s="25"/>
      <c r="AAL253" s="25"/>
      <c r="AAM253" s="25"/>
      <c r="AAN253" s="25"/>
      <c r="AAO253" s="25"/>
      <c r="AAP253" s="25"/>
      <c r="AAQ253" s="25"/>
      <c r="AAR253" s="25"/>
      <c r="AAS253" s="25"/>
      <c r="AAT253" s="25"/>
      <c r="AAU253" s="25"/>
      <c r="AAV253" s="25"/>
      <c r="AAW253" s="25"/>
      <c r="AAX253" s="25"/>
      <c r="AAY253" s="25"/>
      <c r="AAZ253" s="25"/>
      <c r="ABA253" s="25"/>
      <c r="ABB253" s="25"/>
      <c r="ABC253" s="25"/>
      <c r="ABD253" s="25"/>
      <c r="ABE253" s="25"/>
      <c r="ABF253" s="25"/>
      <c r="ABG253" s="25"/>
      <c r="ABH253" s="25"/>
      <c r="ABI253" s="25"/>
      <c r="ABJ253" s="25"/>
      <c r="ABK253" s="25"/>
      <c r="ABL253" s="25"/>
      <c r="ABM253" s="25"/>
      <c r="ABN253" s="25"/>
      <c r="ABO253" s="25"/>
      <c r="ABP253" s="25"/>
      <c r="ABQ253" s="25"/>
      <c r="ABR253" s="25"/>
      <c r="ABS253" s="25"/>
      <c r="ABT253" s="25"/>
      <c r="ABU253" s="25"/>
      <c r="ABV253" s="25"/>
      <c r="ABW253" s="25"/>
      <c r="ABX253" s="25"/>
      <c r="ABY253" s="25"/>
      <c r="ABZ253" s="25"/>
      <c r="ACA253" s="25"/>
      <c r="ACB253" s="25"/>
      <c r="ACC253" s="25"/>
      <c r="ACD253" s="25"/>
      <c r="ACE253" s="25"/>
      <c r="ACF253" s="25"/>
      <c r="ACG253" s="25"/>
      <c r="ACH253" s="25"/>
      <c r="ACI253" s="25"/>
      <c r="ACJ253" s="25"/>
      <c r="ACK253" s="25"/>
      <c r="ACL253" s="25"/>
      <c r="ACM253" s="25"/>
      <c r="ACN253" s="25"/>
      <c r="ACO253" s="25"/>
      <c r="ACP253" s="25"/>
      <c r="ACQ253" s="25"/>
      <c r="ACR253" s="25"/>
      <c r="ACS253" s="25"/>
      <c r="ACT253" s="25"/>
      <c r="ACU253" s="25"/>
      <c r="ACV253" s="25"/>
      <c r="ACW253" s="25"/>
      <c r="ACX253" s="25"/>
      <c r="ACY253" s="25"/>
      <c r="ACZ253" s="25"/>
      <c r="ADA253" s="25"/>
      <c r="ADB253" s="25"/>
      <c r="ADC253" s="25"/>
      <c r="ADD253" s="25"/>
      <c r="ADE253" s="25"/>
      <c r="ADF253" s="25"/>
      <c r="ADG253" s="25"/>
      <c r="ADH253" s="25"/>
      <c r="ADI253" s="25"/>
      <c r="ADJ253" s="25"/>
      <c r="ADK253" s="25"/>
      <c r="ADL253" s="25"/>
      <c r="ADM253" s="25"/>
      <c r="ADN253" s="25"/>
      <c r="ADO253" s="25"/>
      <c r="ADP253" s="25"/>
      <c r="ADQ253" s="25"/>
      <c r="ADR253" s="25"/>
      <c r="ADS253" s="25"/>
      <c r="ADT253" s="25"/>
      <c r="ADU253" s="25"/>
      <c r="ADV253" s="25"/>
      <c r="ADW253" s="25"/>
      <c r="ADX253" s="25"/>
      <c r="ADY253" s="25"/>
      <c r="ADZ253" s="25"/>
      <c r="AEA253" s="25"/>
      <c r="AEB253" s="25"/>
      <c r="AEC253" s="25"/>
      <c r="AED253" s="25"/>
      <c r="AEE253" s="25"/>
      <c r="AEF253" s="25"/>
      <c r="AEG253" s="49"/>
    </row>
    <row r="254" spans="1:813" s="15" customFormat="1" ht="12.75" customHeight="1" x14ac:dyDescent="0.2">
      <c r="A254" s="75">
        <v>4.0999999999999996</v>
      </c>
      <c r="B254" s="99" t="s">
        <v>204</v>
      </c>
      <c r="C254" s="109">
        <v>154.5</v>
      </c>
      <c r="D254" s="71" t="s">
        <v>120</v>
      </c>
      <c r="E254" s="109">
        <v>35.03</v>
      </c>
      <c r="F254" s="91">
        <f t="shared" si="4"/>
        <v>5412.14</v>
      </c>
      <c r="G254" s="49"/>
      <c r="AY254" s="45"/>
      <c r="AZ254" s="25"/>
      <c r="BA254" s="663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  <c r="QR254" s="25"/>
      <c r="QS254" s="25"/>
      <c r="QT254" s="25"/>
      <c r="QU254" s="25"/>
      <c r="QV254" s="25"/>
      <c r="QW254" s="25"/>
      <c r="QX254" s="25"/>
      <c r="QY254" s="25"/>
      <c r="QZ254" s="25"/>
      <c r="RA254" s="25"/>
      <c r="RB254" s="25"/>
      <c r="RC254" s="25"/>
      <c r="RD254" s="25"/>
      <c r="RE254" s="25"/>
      <c r="RF254" s="25"/>
      <c r="RG254" s="25"/>
      <c r="RH254" s="25"/>
      <c r="RI254" s="25"/>
      <c r="RJ254" s="25"/>
      <c r="RK254" s="25"/>
      <c r="RL254" s="25"/>
      <c r="RM254" s="25"/>
      <c r="RN254" s="25"/>
      <c r="RO254" s="25"/>
      <c r="RP254" s="25"/>
      <c r="RQ254" s="25"/>
      <c r="RR254" s="25"/>
      <c r="RS254" s="25"/>
      <c r="RT254" s="25"/>
      <c r="RU254" s="25"/>
      <c r="RV254" s="25"/>
      <c r="RW254" s="25"/>
      <c r="RX254" s="25"/>
      <c r="RY254" s="25"/>
      <c r="RZ254" s="25"/>
      <c r="SA254" s="25"/>
      <c r="SB254" s="25"/>
      <c r="SC254" s="25"/>
      <c r="SD254" s="25"/>
      <c r="SE254" s="25"/>
      <c r="SF254" s="25"/>
      <c r="SG254" s="25"/>
      <c r="SH254" s="25"/>
      <c r="SI254" s="25"/>
      <c r="SJ254" s="25"/>
      <c r="SK254" s="25"/>
      <c r="SL254" s="25"/>
      <c r="SM254" s="25"/>
      <c r="SN254" s="25"/>
      <c r="SO254" s="25"/>
      <c r="SP254" s="25"/>
      <c r="SQ254" s="25"/>
      <c r="SR254" s="25"/>
      <c r="SS254" s="25"/>
      <c r="ST254" s="25"/>
      <c r="SU254" s="25"/>
      <c r="SV254" s="25"/>
      <c r="SW254" s="25"/>
      <c r="SX254" s="25"/>
      <c r="SY254" s="25"/>
      <c r="SZ254" s="25"/>
      <c r="TA254" s="25"/>
      <c r="TB254" s="25"/>
      <c r="TC254" s="25"/>
      <c r="TD254" s="25"/>
      <c r="TE254" s="25"/>
      <c r="TF254" s="25"/>
      <c r="TG254" s="25"/>
      <c r="TH254" s="25"/>
      <c r="TI254" s="25"/>
      <c r="TJ254" s="25"/>
      <c r="TK254" s="25"/>
      <c r="TL254" s="25"/>
      <c r="TM254" s="25"/>
      <c r="TN254" s="25"/>
      <c r="TO254" s="25"/>
      <c r="TP254" s="25"/>
      <c r="TQ254" s="25"/>
      <c r="TR254" s="25"/>
      <c r="TS254" s="25"/>
      <c r="TT254" s="25"/>
      <c r="TU254" s="25"/>
      <c r="TV254" s="25"/>
      <c r="TW254" s="25"/>
      <c r="TX254" s="25"/>
      <c r="TY254" s="25"/>
      <c r="TZ254" s="25"/>
      <c r="UA254" s="25"/>
      <c r="UB254" s="25"/>
      <c r="UC254" s="25"/>
      <c r="UD254" s="25"/>
      <c r="UE254" s="25"/>
      <c r="UF254" s="25"/>
      <c r="UG254" s="25"/>
      <c r="UH254" s="25"/>
      <c r="UI254" s="25"/>
      <c r="UJ254" s="25"/>
      <c r="UK254" s="25"/>
      <c r="UL254" s="25"/>
      <c r="UM254" s="25"/>
      <c r="UN254" s="25"/>
      <c r="UO254" s="25"/>
      <c r="UP254" s="25"/>
      <c r="UQ254" s="25"/>
      <c r="UR254" s="25"/>
      <c r="US254" s="25"/>
      <c r="UT254" s="25"/>
      <c r="UU254" s="25"/>
      <c r="UV254" s="25"/>
      <c r="UW254" s="25"/>
      <c r="UX254" s="25"/>
      <c r="UY254" s="25"/>
      <c r="UZ254" s="25"/>
      <c r="VA254" s="25"/>
      <c r="VB254" s="25"/>
      <c r="VC254" s="25"/>
      <c r="VD254" s="25"/>
      <c r="VE254" s="25"/>
      <c r="VF254" s="25"/>
      <c r="VG254" s="25"/>
      <c r="VH254" s="25"/>
      <c r="VI254" s="25"/>
      <c r="VJ254" s="25"/>
      <c r="VK254" s="25"/>
      <c r="VL254" s="25"/>
      <c r="VM254" s="25"/>
      <c r="VN254" s="25"/>
      <c r="VO254" s="25"/>
      <c r="VP254" s="25"/>
      <c r="VQ254" s="25"/>
      <c r="VR254" s="25"/>
      <c r="VS254" s="25"/>
      <c r="VT254" s="25"/>
      <c r="VU254" s="25"/>
      <c r="VV254" s="25"/>
      <c r="VW254" s="25"/>
      <c r="VX254" s="25"/>
      <c r="VY254" s="25"/>
      <c r="VZ254" s="25"/>
      <c r="WA254" s="25"/>
      <c r="WB254" s="25"/>
      <c r="WC254" s="25"/>
      <c r="WD254" s="25"/>
      <c r="WE254" s="25"/>
      <c r="WF254" s="25"/>
      <c r="WG254" s="25"/>
      <c r="WH254" s="25"/>
      <c r="WI254" s="25"/>
      <c r="WJ254" s="25"/>
      <c r="WK254" s="25"/>
      <c r="WL254" s="25"/>
      <c r="WM254" s="25"/>
      <c r="WN254" s="25"/>
      <c r="WO254" s="25"/>
      <c r="WP254" s="25"/>
      <c r="WQ254" s="25"/>
      <c r="WR254" s="25"/>
      <c r="WS254" s="25"/>
      <c r="WT254" s="25"/>
      <c r="WU254" s="25"/>
      <c r="WV254" s="25"/>
      <c r="WW254" s="25"/>
      <c r="WX254" s="25"/>
      <c r="WY254" s="25"/>
      <c r="WZ254" s="25"/>
      <c r="XA254" s="25"/>
      <c r="XB254" s="25"/>
      <c r="XC254" s="25"/>
      <c r="XD254" s="25"/>
      <c r="XE254" s="25"/>
      <c r="XF254" s="25"/>
      <c r="XG254" s="25"/>
      <c r="XH254" s="25"/>
      <c r="XI254" s="25"/>
      <c r="XJ254" s="25"/>
      <c r="XK254" s="25"/>
      <c r="XL254" s="25"/>
      <c r="XM254" s="25"/>
      <c r="XN254" s="25"/>
      <c r="XO254" s="25"/>
      <c r="XP254" s="25"/>
      <c r="XQ254" s="25"/>
      <c r="XR254" s="25"/>
      <c r="XS254" s="25"/>
      <c r="XT254" s="25"/>
      <c r="XU254" s="25"/>
      <c r="XV254" s="25"/>
      <c r="XW254" s="25"/>
      <c r="XX254" s="25"/>
      <c r="XY254" s="25"/>
      <c r="XZ254" s="25"/>
      <c r="YA254" s="25"/>
      <c r="YB254" s="25"/>
      <c r="YC254" s="25"/>
      <c r="YD254" s="25"/>
      <c r="YE254" s="25"/>
      <c r="YF254" s="25"/>
      <c r="YG254" s="25"/>
      <c r="YH254" s="25"/>
      <c r="YI254" s="25"/>
      <c r="YJ254" s="25"/>
      <c r="YK254" s="25"/>
      <c r="YL254" s="25"/>
      <c r="YM254" s="25"/>
      <c r="YN254" s="25"/>
      <c r="YO254" s="25"/>
      <c r="YP254" s="25"/>
      <c r="YQ254" s="25"/>
      <c r="YR254" s="25"/>
      <c r="YS254" s="25"/>
      <c r="YT254" s="25"/>
      <c r="YU254" s="25"/>
      <c r="YV254" s="25"/>
      <c r="YW254" s="25"/>
      <c r="YX254" s="25"/>
      <c r="YY254" s="25"/>
      <c r="YZ254" s="25"/>
      <c r="ZA254" s="25"/>
      <c r="ZB254" s="25"/>
      <c r="ZC254" s="25"/>
      <c r="ZD254" s="25"/>
      <c r="ZE254" s="25"/>
      <c r="ZF254" s="25"/>
      <c r="ZG254" s="25"/>
      <c r="ZH254" s="25"/>
      <c r="ZI254" s="25"/>
      <c r="ZJ254" s="25"/>
      <c r="ZK254" s="25"/>
      <c r="ZL254" s="25"/>
      <c r="ZM254" s="25"/>
      <c r="ZN254" s="25"/>
      <c r="ZO254" s="25"/>
      <c r="ZP254" s="25"/>
      <c r="ZQ254" s="25"/>
      <c r="ZR254" s="25"/>
      <c r="ZS254" s="25"/>
      <c r="ZT254" s="25"/>
      <c r="ZU254" s="25"/>
      <c r="ZV254" s="25"/>
      <c r="ZW254" s="25"/>
      <c r="ZX254" s="25"/>
      <c r="ZY254" s="25"/>
      <c r="ZZ254" s="25"/>
      <c r="AAA254" s="25"/>
      <c r="AAB254" s="25"/>
      <c r="AAC254" s="25"/>
      <c r="AAD254" s="25"/>
      <c r="AAE254" s="25"/>
      <c r="AAF254" s="25"/>
      <c r="AAG254" s="25"/>
      <c r="AAH254" s="25"/>
      <c r="AAI254" s="25"/>
      <c r="AAJ254" s="25"/>
      <c r="AAK254" s="25"/>
      <c r="AAL254" s="25"/>
      <c r="AAM254" s="25"/>
      <c r="AAN254" s="25"/>
      <c r="AAO254" s="25"/>
      <c r="AAP254" s="25"/>
      <c r="AAQ254" s="25"/>
      <c r="AAR254" s="25"/>
      <c r="AAS254" s="25"/>
      <c r="AAT254" s="25"/>
      <c r="AAU254" s="25"/>
      <c r="AAV254" s="25"/>
      <c r="AAW254" s="25"/>
      <c r="AAX254" s="25"/>
      <c r="AAY254" s="25"/>
      <c r="AAZ254" s="25"/>
      <c r="ABA254" s="25"/>
      <c r="ABB254" s="25"/>
      <c r="ABC254" s="25"/>
      <c r="ABD254" s="25"/>
      <c r="ABE254" s="25"/>
      <c r="ABF254" s="25"/>
      <c r="ABG254" s="25"/>
      <c r="ABH254" s="25"/>
      <c r="ABI254" s="25"/>
      <c r="ABJ254" s="25"/>
      <c r="ABK254" s="25"/>
      <c r="ABL254" s="25"/>
      <c r="ABM254" s="25"/>
      <c r="ABN254" s="25"/>
      <c r="ABO254" s="25"/>
      <c r="ABP254" s="25"/>
      <c r="ABQ254" s="25"/>
      <c r="ABR254" s="25"/>
      <c r="ABS254" s="25"/>
      <c r="ABT254" s="25"/>
      <c r="ABU254" s="25"/>
      <c r="ABV254" s="25"/>
      <c r="ABW254" s="25"/>
      <c r="ABX254" s="25"/>
      <c r="ABY254" s="25"/>
      <c r="ABZ254" s="25"/>
      <c r="ACA254" s="25"/>
      <c r="ACB254" s="25"/>
      <c r="ACC254" s="25"/>
      <c r="ACD254" s="25"/>
      <c r="ACE254" s="25"/>
      <c r="ACF254" s="25"/>
      <c r="ACG254" s="25"/>
      <c r="ACH254" s="25"/>
      <c r="ACI254" s="25"/>
      <c r="ACJ254" s="25"/>
      <c r="ACK254" s="25"/>
      <c r="ACL254" s="25"/>
      <c r="ACM254" s="25"/>
      <c r="ACN254" s="25"/>
      <c r="ACO254" s="25"/>
      <c r="ACP254" s="25"/>
      <c r="ACQ254" s="25"/>
      <c r="ACR254" s="25"/>
      <c r="ACS254" s="25"/>
      <c r="ACT254" s="25"/>
      <c r="ACU254" s="25"/>
      <c r="ACV254" s="25"/>
      <c r="ACW254" s="25"/>
      <c r="ACX254" s="25"/>
      <c r="ACY254" s="25"/>
      <c r="ACZ254" s="25"/>
      <c r="ADA254" s="25"/>
      <c r="ADB254" s="25"/>
      <c r="ADC254" s="25"/>
      <c r="ADD254" s="25"/>
      <c r="ADE254" s="25"/>
      <c r="ADF254" s="25"/>
      <c r="ADG254" s="25"/>
      <c r="ADH254" s="25"/>
      <c r="ADI254" s="25"/>
      <c r="ADJ254" s="25"/>
      <c r="ADK254" s="25"/>
      <c r="ADL254" s="25"/>
      <c r="ADM254" s="25"/>
      <c r="ADN254" s="25"/>
      <c r="ADO254" s="25"/>
      <c r="ADP254" s="25"/>
      <c r="ADQ254" s="25"/>
      <c r="ADR254" s="25"/>
      <c r="ADS254" s="25"/>
      <c r="ADT254" s="25"/>
      <c r="ADU254" s="25"/>
      <c r="ADV254" s="25"/>
      <c r="ADW254" s="25"/>
      <c r="ADX254" s="25"/>
      <c r="ADY254" s="25"/>
      <c r="ADZ254" s="25"/>
      <c r="AEA254" s="25"/>
      <c r="AEB254" s="25"/>
      <c r="AEC254" s="25"/>
      <c r="AED254" s="25"/>
      <c r="AEE254" s="25"/>
      <c r="AEF254" s="25"/>
      <c r="AEG254" s="49"/>
    </row>
    <row r="255" spans="1:813" s="15" customFormat="1" ht="12.75" customHeight="1" x14ac:dyDescent="0.2">
      <c r="A255" s="328"/>
      <c r="B255" s="99"/>
      <c r="C255" s="325"/>
      <c r="D255" s="71"/>
      <c r="E255" s="303"/>
      <c r="F255" s="91"/>
      <c r="G255" s="49"/>
      <c r="AY255" s="45"/>
      <c r="AZ255" s="25"/>
      <c r="BA255" s="663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  <c r="QR255" s="25"/>
      <c r="QS255" s="25"/>
      <c r="QT255" s="25"/>
      <c r="QU255" s="25"/>
      <c r="QV255" s="25"/>
      <c r="QW255" s="25"/>
      <c r="QX255" s="25"/>
      <c r="QY255" s="25"/>
      <c r="QZ255" s="25"/>
      <c r="RA255" s="25"/>
      <c r="RB255" s="25"/>
      <c r="RC255" s="25"/>
      <c r="RD255" s="25"/>
      <c r="RE255" s="25"/>
      <c r="RF255" s="25"/>
      <c r="RG255" s="25"/>
      <c r="RH255" s="25"/>
      <c r="RI255" s="25"/>
      <c r="RJ255" s="25"/>
      <c r="RK255" s="25"/>
      <c r="RL255" s="25"/>
      <c r="RM255" s="25"/>
      <c r="RN255" s="25"/>
      <c r="RO255" s="25"/>
      <c r="RP255" s="25"/>
      <c r="RQ255" s="25"/>
      <c r="RR255" s="25"/>
      <c r="RS255" s="25"/>
      <c r="RT255" s="25"/>
      <c r="RU255" s="25"/>
      <c r="RV255" s="25"/>
      <c r="RW255" s="25"/>
      <c r="RX255" s="25"/>
      <c r="RY255" s="25"/>
      <c r="RZ255" s="25"/>
      <c r="SA255" s="25"/>
      <c r="SB255" s="25"/>
      <c r="SC255" s="25"/>
      <c r="SD255" s="25"/>
      <c r="SE255" s="25"/>
      <c r="SF255" s="25"/>
      <c r="SG255" s="25"/>
      <c r="SH255" s="25"/>
      <c r="SI255" s="25"/>
      <c r="SJ255" s="25"/>
      <c r="SK255" s="25"/>
      <c r="SL255" s="25"/>
      <c r="SM255" s="25"/>
      <c r="SN255" s="25"/>
      <c r="SO255" s="25"/>
      <c r="SP255" s="25"/>
      <c r="SQ255" s="25"/>
      <c r="SR255" s="25"/>
      <c r="SS255" s="25"/>
      <c r="ST255" s="25"/>
      <c r="SU255" s="25"/>
      <c r="SV255" s="25"/>
      <c r="SW255" s="25"/>
      <c r="SX255" s="25"/>
      <c r="SY255" s="25"/>
      <c r="SZ255" s="25"/>
      <c r="TA255" s="25"/>
      <c r="TB255" s="25"/>
      <c r="TC255" s="25"/>
      <c r="TD255" s="25"/>
      <c r="TE255" s="25"/>
      <c r="TF255" s="25"/>
      <c r="TG255" s="25"/>
      <c r="TH255" s="25"/>
      <c r="TI255" s="25"/>
      <c r="TJ255" s="25"/>
      <c r="TK255" s="25"/>
      <c r="TL255" s="25"/>
      <c r="TM255" s="25"/>
      <c r="TN255" s="25"/>
      <c r="TO255" s="25"/>
      <c r="TP255" s="25"/>
      <c r="TQ255" s="25"/>
      <c r="TR255" s="25"/>
      <c r="TS255" s="25"/>
      <c r="TT255" s="25"/>
      <c r="TU255" s="25"/>
      <c r="TV255" s="25"/>
      <c r="TW255" s="25"/>
      <c r="TX255" s="25"/>
      <c r="TY255" s="25"/>
      <c r="TZ255" s="25"/>
      <c r="UA255" s="25"/>
      <c r="UB255" s="25"/>
      <c r="UC255" s="25"/>
      <c r="UD255" s="25"/>
      <c r="UE255" s="25"/>
      <c r="UF255" s="25"/>
      <c r="UG255" s="25"/>
      <c r="UH255" s="25"/>
      <c r="UI255" s="25"/>
      <c r="UJ255" s="25"/>
      <c r="UK255" s="25"/>
      <c r="UL255" s="25"/>
      <c r="UM255" s="25"/>
      <c r="UN255" s="25"/>
      <c r="UO255" s="25"/>
      <c r="UP255" s="25"/>
      <c r="UQ255" s="25"/>
      <c r="UR255" s="25"/>
      <c r="US255" s="25"/>
      <c r="UT255" s="25"/>
      <c r="UU255" s="25"/>
      <c r="UV255" s="25"/>
      <c r="UW255" s="25"/>
      <c r="UX255" s="25"/>
      <c r="UY255" s="25"/>
      <c r="UZ255" s="25"/>
      <c r="VA255" s="25"/>
      <c r="VB255" s="25"/>
      <c r="VC255" s="25"/>
      <c r="VD255" s="25"/>
      <c r="VE255" s="25"/>
      <c r="VF255" s="25"/>
      <c r="VG255" s="25"/>
      <c r="VH255" s="25"/>
      <c r="VI255" s="25"/>
      <c r="VJ255" s="25"/>
      <c r="VK255" s="25"/>
      <c r="VL255" s="25"/>
      <c r="VM255" s="25"/>
      <c r="VN255" s="25"/>
      <c r="VO255" s="25"/>
      <c r="VP255" s="25"/>
      <c r="VQ255" s="25"/>
      <c r="VR255" s="25"/>
      <c r="VS255" s="25"/>
      <c r="VT255" s="25"/>
      <c r="VU255" s="25"/>
      <c r="VV255" s="25"/>
      <c r="VW255" s="25"/>
      <c r="VX255" s="25"/>
      <c r="VY255" s="25"/>
      <c r="VZ255" s="25"/>
      <c r="WA255" s="25"/>
      <c r="WB255" s="25"/>
      <c r="WC255" s="25"/>
      <c r="WD255" s="25"/>
      <c r="WE255" s="25"/>
      <c r="WF255" s="25"/>
      <c r="WG255" s="25"/>
      <c r="WH255" s="25"/>
      <c r="WI255" s="25"/>
      <c r="WJ255" s="25"/>
      <c r="WK255" s="25"/>
      <c r="WL255" s="25"/>
      <c r="WM255" s="25"/>
      <c r="WN255" s="25"/>
      <c r="WO255" s="25"/>
      <c r="WP255" s="25"/>
      <c r="WQ255" s="25"/>
      <c r="WR255" s="25"/>
      <c r="WS255" s="25"/>
      <c r="WT255" s="25"/>
      <c r="WU255" s="25"/>
      <c r="WV255" s="25"/>
      <c r="WW255" s="25"/>
      <c r="WX255" s="25"/>
      <c r="WY255" s="25"/>
      <c r="WZ255" s="25"/>
      <c r="XA255" s="25"/>
      <c r="XB255" s="25"/>
      <c r="XC255" s="25"/>
      <c r="XD255" s="25"/>
      <c r="XE255" s="25"/>
      <c r="XF255" s="25"/>
      <c r="XG255" s="25"/>
      <c r="XH255" s="25"/>
      <c r="XI255" s="25"/>
      <c r="XJ255" s="25"/>
      <c r="XK255" s="25"/>
      <c r="XL255" s="25"/>
      <c r="XM255" s="25"/>
      <c r="XN255" s="25"/>
      <c r="XO255" s="25"/>
      <c r="XP255" s="25"/>
      <c r="XQ255" s="25"/>
      <c r="XR255" s="25"/>
      <c r="XS255" s="25"/>
      <c r="XT255" s="25"/>
      <c r="XU255" s="25"/>
      <c r="XV255" s="25"/>
      <c r="XW255" s="25"/>
      <c r="XX255" s="25"/>
      <c r="XY255" s="25"/>
      <c r="XZ255" s="25"/>
      <c r="YA255" s="25"/>
      <c r="YB255" s="25"/>
      <c r="YC255" s="25"/>
      <c r="YD255" s="25"/>
      <c r="YE255" s="25"/>
      <c r="YF255" s="25"/>
      <c r="YG255" s="25"/>
      <c r="YH255" s="25"/>
      <c r="YI255" s="25"/>
      <c r="YJ255" s="25"/>
      <c r="YK255" s="25"/>
      <c r="YL255" s="25"/>
      <c r="YM255" s="25"/>
      <c r="YN255" s="25"/>
      <c r="YO255" s="25"/>
      <c r="YP255" s="25"/>
      <c r="YQ255" s="25"/>
      <c r="YR255" s="25"/>
      <c r="YS255" s="25"/>
      <c r="YT255" s="25"/>
      <c r="YU255" s="25"/>
      <c r="YV255" s="25"/>
      <c r="YW255" s="25"/>
      <c r="YX255" s="25"/>
      <c r="YY255" s="25"/>
      <c r="YZ255" s="25"/>
      <c r="ZA255" s="25"/>
      <c r="ZB255" s="25"/>
      <c r="ZC255" s="25"/>
      <c r="ZD255" s="25"/>
      <c r="ZE255" s="25"/>
      <c r="ZF255" s="25"/>
      <c r="ZG255" s="25"/>
      <c r="ZH255" s="25"/>
      <c r="ZI255" s="25"/>
      <c r="ZJ255" s="25"/>
      <c r="ZK255" s="25"/>
      <c r="ZL255" s="25"/>
      <c r="ZM255" s="25"/>
      <c r="ZN255" s="25"/>
      <c r="ZO255" s="25"/>
      <c r="ZP255" s="25"/>
      <c r="ZQ255" s="25"/>
      <c r="ZR255" s="25"/>
      <c r="ZS255" s="25"/>
      <c r="ZT255" s="25"/>
      <c r="ZU255" s="25"/>
      <c r="ZV255" s="25"/>
      <c r="ZW255" s="25"/>
      <c r="ZX255" s="25"/>
      <c r="ZY255" s="25"/>
      <c r="ZZ255" s="25"/>
      <c r="AAA255" s="25"/>
      <c r="AAB255" s="25"/>
      <c r="AAC255" s="25"/>
      <c r="AAD255" s="25"/>
      <c r="AAE255" s="25"/>
      <c r="AAF255" s="25"/>
      <c r="AAG255" s="25"/>
      <c r="AAH255" s="25"/>
      <c r="AAI255" s="25"/>
      <c r="AAJ255" s="25"/>
      <c r="AAK255" s="25"/>
      <c r="AAL255" s="25"/>
      <c r="AAM255" s="25"/>
      <c r="AAN255" s="25"/>
      <c r="AAO255" s="25"/>
      <c r="AAP255" s="25"/>
      <c r="AAQ255" s="25"/>
      <c r="AAR255" s="25"/>
      <c r="AAS255" s="25"/>
      <c r="AAT255" s="25"/>
      <c r="AAU255" s="25"/>
      <c r="AAV255" s="25"/>
      <c r="AAW255" s="25"/>
      <c r="AAX255" s="25"/>
      <c r="AAY255" s="25"/>
      <c r="AAZ255" s="25"/>
      <c r="ABA255" s="25"/>
      <c r="ABB255" s="25"/>
      <c r="ABC255" s="25"/>
      <c r="ABD255" s="25"/>
      <c r="ABE255" s="25"/>
      <c r="ABF255" s="25"/>
      <c r="ABG255" s="25"/>
      <c r="ABH255" s="25"/>
      <c r="ABI255" s="25"/>
      <c r="ABJ255" s="25"/>
      <c r="ABK255" s="25"/>
      <c r="ABL255" s="25"/>
      <c r="ABM255" s="25"/>
      <c r="ABN255" s="25"/>
      <c r="ABO255" s="25"/>
      <c r="ABP255" s="25"/>
      <c r="ABQ255" s="25"/>
      <c r="ABR255" s="25"/>
      <c r="ABS255" s="25"/>
      <c r="ABT255" s="25"/>
      <c r="ABU255" s="25"/>
      <c r="ABV255" s="25"/>
      <c r="ABW255" s="25"/>
      <c r="ABX255" s="25"/>
      <c r="ABY255" s="25"/>
      <c r="ABZ255" s="25"/>
      <c r="ACA255" s="25"/>
      <c r="ACB255" s="25"/>
      <c r="ACC255" s="25"/>
      <c r="ACD255" s="25"/>
      <c r="ACE255" s="25"/>
      <c r="ACF255" s="25"/>
      <c r="ACG255" s="25"/>
      <c r="ACH255" s="25"/>
      <c r="ACI255" s="25"/>
      <c r="ACJ255" s="25"/>
      <c r="ACK255" s="25"/>
      <c r="ACL255" s="25"/>
      <c r="ACM255" s="25"/>
      <c r="ACN255" s="25"/>
      <c r="ACO255" s="25"/>
      <c r="ACP255" s="25"/>
      <c r="ACQ255" s="25"/>
      <c r="ACR255" s="25"/>
      <c r="ACS255" s="25"/>
      <c r="ACT255" s="25"/>
      <c r="ACU255" s="25"/>
      <c r="ACV255" s="25"/>
      <c r="ACW255" s="25"/>
      <c r="ACX255" s="25"/>
      <c r="ACY255" s="25"/>
      <c r="ACZ255" s="25"/>
      <c r="ADA255" s="25"/>
      <c r="ADB255" s="25"/>
      <c r="ADC255" s="25"/>
      <c r="ADD255" s="25"/>
      <c r="ADE255" s="25"/>
      <c r="ADF255" s="25"/>
      <c r="ADG255" s="25"/>
      <c r="ADH255" s="25"/>
      <c r="ADI255" s="25"/>
      <c r="ADJ255" s="25"/>
      <c r="ADK255" s="25"/>
      <c r="ADL255" s="25"/>
      <c r="ADM255" s="25"/>
      <c r="ADN255" s="25"/>
      <c r="ADO255" s="25"/>
      <c r="ADP255" s="25"/>
      <c r="ADQ255" s="25"/>
      <c r="ADR255" s="25"/>
      <c r="ADS255" s="25"/>
      <c r="ADT255" s="25"/>
      <c r="ADU255" s="25"/>
      <c r="ADV255" s="25"/>
      <c r="ADW255" s="25"/>
      <c r="ADX255" s="25"/>
      <c r="ADY255" s="25"/>
      <c r="ADZ255" s="25"/>
      <c r="AEA255" s="25"/>
      <c r="AEB255" s="25"/>
      <c r="AEC255" s="25"/>
      <c r="AED255" s="25"/>
      <c r="AEE255" s="25"/>
      <c r="AEF255" s="25"/>
      <c r="AEG255" s="49"/>
    </row>
    <row r="256" spans="1:813" s="15" customFormat="1" ht="12.75" customHeight="1" x14ac:dyDescent="0.2">
      <c r="A256" s="73">
        <v>5</v>
      </c>
      <c r="B256" s="327" t="s">
        <v>123</v>
      </c>
      <c r="C256" s="342"/>
      <c r="D256" s="71"/>
      <c r="E256" s="303"/>
      <c r="F256" s="91"/>
      <c r="G256" s="49"/>
      <c r="AY256" s="45"/>
      <c r="AZ256" s="25"/>
      <c r="BA256" s="663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  <c r="QR256" s="25"/>
      <c r="QS256" s="25"/>
      <c r="QT256" s="25"/>
      <c r="QU256" s="25"/>
      <c r="QV256" s="25"/>
      <c r="QW256" s="25"/>
      <c r="QX256" s="25"/>
      <c r="QY256" s="25"/>
      <c r="QZ256" s="25"/>
      <c r="RA256" s="25"/>
      <c r="RB256" s="25"/>
      <c r="RC256" s="25"/>
      <c r="RD256" s="25"/>
      <c r="RE256" s="25"/>
      <c r="RF256" s="25"/>
      <c r="RG256" s="25"/>
      <c r="RH256" s="25"/>
      <c r="RI256" s="25"/>
      <c r="RJ256" s="25"/>
      <c r="RK256" s="25"/>
      <c r="RL256" s="25"/>
      <c r="RM256" s="25"/>
      <c r="RN256" s="25"/>
      <c r="RO256" s="25"/>
      <c r="RP256" s="25"/>
      <c r="RQ256" s="25"/>
      <c r="RR256" s="25"/>
      <c r="RS256" s="25"/>
      <c r="RT256" s="25"/>
      <c r="RU256" s="25"/>
      <c r="RV256" s="25"/>
      <c r="RW256" s="25"/>
      <c r="RX256" s="25"/>
      <c r="RY256" s="25"/>
      <c r="RZ256" s="25"/>
      <c r="SA256" s="25"/>
      <c r="SB256" s="25"/>
      <c r="SC256" s="25"/>
      <c r="SD256" s="25"/>
      <c r="SE256" s="25"/>
      <c r="SF256" s="25"/>
      <c r="SG256" s="25"/>
      <c r="SH256" s="25"/>
      <c r="SI256" s="25"/>
      <c r="SJ256" s="25"/>
      <c r="SK256" s="25"/>
      <c r="SL256" s="25"/>
      <c r="SM256" s="25"/>
      <c r="SN256" s="25"/>
      <c r="SO256" s="25"/>
      <c r="SP256" s="25"/>
      <c r="SQ256" s="25"/>
      <c r="SR256" s="25"/>
      <c r="SS256" s="25"/>
      <c r="ST256" s="25"/>
      <c r="SU256" s="25"/>
      <c r="SV256" s="25"/>
      <c r="SW256" s="25"/>
      <c r="SX256" s="25"/>
      <c r="SY256" s="25"/>
      <c r="SZ256" s="25"/>
      <c r="TA256" s="25"/>
      <c r="TB256" s="25"/>
      <c r="TC256" s="25"/>
      <c r="TD256" s="25"/>
      <c r="TE256" s="25"/>
      <c r="TF256" s="25"/>
      <c r="TG256" s="25"/>
      <c r="TH256" s="25"/>
      <c r="TI256" s="25"/>
      <c r="TJ256" s="25"/>
      <c r="TK256" s="25"/>
      <c r="TL256" s="25"/>
      <c r="TM256" s="25"/>
      <c r="TN256" s="25"/>
      <c r="TO256" s="25"/>
      <c r="TP256" s="25"/>
      <c r="TQ256" s="25"/>
      <c r="TR256" s="25"/>
      <c r="TS256" s="25"/>
      <c r="TT256" s="25"/>
      <c r="TU256" s="25"/>
      <c r="TV256" s="25"/>
      <c r="TW256" s="25"/>
      <c r="TX256" s="25"/>
      <c r="TY256" s="25"/>
      <c r="TZ256" s="25"/>
      <c r="UA256" s="25"/>
      <c r="UB256" s="25"/>
      <c r="UC256" s="25"/>
      <c r="UD256" s="25"/>
      <c r="UE256" s="25"/>
      <c r="UF256" s="25"/>
      <c r="UG256" s="25"/>
      <c r="UH256" s="25"/>
      <c r="UI256" s="25"/>
      <c r="UJ256" s="25"/>
      <c r="UK256" s="25"/>
      <c r="UL256" s="25"/>
      <c r="UM256" s="25"/>
      <c r="UN256" s="25"/>
      <c r="UO256" s="25"/>
      <c r="UP256" s="25"/>
      <c r="UQ256" s="25"/>
      <c r="UR256" s="25"/>
      <c r="US256" s="25"/>
      <c r="UT256" s="25"/>
      <c r="UU256" s="25"/>
      <c r="UV256" s="25"/>
      <c r="UW256" s="25"/>
      <c r="UX256" s="25"/>
      <c r="UY256" s="25"/>
      <c r="UZ256" s="25"/>
      <c r="VA256" s="25"/>
      <c r="VB256" s="25"/>
      <c r="VC256" s="25"/>
      <c r="VD256" s="25"/>
      <c r="VE256" s="25"/>
      <c r="VF256" s="25"/>
      <c r="VG256" s="25"/>
      <c r="VH256" s="25"/>
      <c r="VI256" s="25"/>
      <c r="VJ256" s="25"/>
      <c r="VK256" s="25"/>
      <c r="VL256" s="25"/>
      <c r="VM256" s="25"/>
      <c r="VN256" s="25"/>
      <c r="VO256" s="25"/>
      <c r="VP256" s="25"/>
      <c r="VQ256" s="25"/>
      <c r="VR256" s="25"/>
      <c r="VS256" s="25"/>
      <c r="VT256" s="25"/>
      <c r="VU256" s="25"/>
      <c r="VV256" s="25"/>
      <c r="VW256" s="25"/>
      <c r="VX256" s="25"/>
      <c r="VY256" s="25"/>
      <c r="VZ256" s="25"/>
      <c r="WA256" s="25"/>
      <c r="WB256" s="25"/>
      <c r="WC256" s="25"/>
      <c r="WD256" s="25"/>
      <c r="WE256" s="25"/>
      <c r="WF256" s="25"/>
      <c r="WG256" s="25"/>
      <c r="WH256" s="25"/>
      <c r="WI256" s="25"/>
      <c r="WJ256" s="25"/>
      <c r="WK256" s="25"/>
      <c r="WL256" s="25"/>
      <c r="WM256" s="25"/>
      <c r="WN256" s="25"/>
      <c r="WO256" s="25"/>
      <c r="WP256" s="25"/>
      <c r="WQ256" s="25"/>
      <c r="WR256" s="25"/>
      <c r="WS256" s="25"/>
      <c r="WT256" s="25"/>
      <c r="WU256" s="25"/>
      <c r="WV256" s="25"/>
      <c r="WW256" s="25"/>
      <c r="WX256" s="25"/>
      <c r="WY256" s="25"/>
      <c r="WZ256" s="25"/>
      <c r="XA256" s="25"/>
      <c r="XB256" s="25"/>
      <c r="XC256" s="25"/>
      <c r="XD256" s="25"/>
      <c r="XE256" s="25"/>
      <c r="XF256" s="25"/>
      <c r="XG256" s="25"/>
      <c r="XH256" s="25"/>
      <c r="XI256" s="25"/>
      <c r="XJ256" s="25"/>
      <c r="XK256" s="25"/>
      <c r="XL256" s="25"/>
      <c r="XM256" s="25"/>
      <c r="XN256" s="25"/>
      <c r="XO256" s="25"/>
      <c r="XP256" s="25"/>
      <c r="XQ256" s="25"/>
      <c r="XR256" s="25"/>
      <c r="XS256" s="25"/>
      <c r="XT256" s="25"/>
      <c r="XU256" s="25"/>
      <c r="XV256" s="25"/>
      <c r="XW256" s="25"/>
      <c r="XX256" s="25"/>
      <c r="XY256" s="25"/>
      <c r="XZ256" s="25"/>
      <c r="YA256" s="25"/>
      <c r="YB256" s="25"/>
      <c r="YC256" s="25"/>
      <c r="YD256" s="25"/>
      <c r="YE256" s="25"/>
      <c r="YF256" s="25"/>
      <c r="YG256" s="25"/>
      <c r="YH256" s="25"/>
      <c r="YI256" s="25"/>
      <c r="YJ256" s="25"/>
      <c r="YK256" s="25"/>
      <c r="YL256" s="25"/>
      <c r="YM256" s="25"/>
      <c r="YN256" s="25"/>
      <c r="YO256" s="25"/>
      <c r="YP256" s="25"/>
      <c r="YQ256" s="25"/>
      <c r="YR256" s="25"/>
      <c r="YS256" s="25"/>
      <c r="YT256" s="25"/>
      <c r="YU256" s="25"/>
      <c r="YV256" s="25"/>
      <c r="YW256" s="25"/>
      <c r="YX256" s="25"/>
      <c r="YY256" s="25"/>
      <c r="YZ256" s="25"/>
      <c r="ZA256" s="25"/>
      <c r="ZB256" s="25"/>
      <c r="ZC256" s="25"/>
      <c r="ZD256" s="25"/>
      <c r="ZE256" s="25"/>
      <c r="ZF256" s="25"/>
      <c r="ZG256" s="25"/>
      <c r="ZH256" s="25"/>
      <c r="ZI256" s="25"/>
      <c r="ZJ256" s="25"/>
      <c r="ZK256" s="25"/>
      <c r="ZL256" s="25"/>
      <c r="ZM256" s="25"/>
      <c r="ZN256" s="25"/>
      <c r="ZO256" s="25"/>
      <c r="ZP256" s="25"/>
      <c r="ZQ256" s="25"/>
      <c r="ZR256" s="25"/>
      <c r="ZS256" s="25"/>
      <c r="ZT256" s="25"/>
      <c r="ZU256" s="25"/>
      <c r="ZV256" s="25"/>
      <c r="ZW256" s="25"/>
      <c r="ZX256" s="25"/>
      <c r="ZY256" s="25"/>
      <c r="ZZ256" s="25"/>
      <c r="AAA256" s="25"/>
      <c r="AAB256" s="25"/>
      <c r="AAC256" s="25"/>
      <c r="AAD256" s="25"/>
      <c r="AAE256" s="25"/>
      <c r="AAF256" s="25"/>
      <c r="AAG256" s="25"/>
      <c r="AAH256" s="25"/>
      <c r="AAI256" s="25"/>
      <c r="AAJ256" s="25"/>
      <c r="AAK256" s="25"/>
      <c r="AAL256" s="25"/>
      <c r="AAM256" s="25"/>
      <c r="AAN256" s="25"/>
      <c r="AAO256" s="25"/>
      <c r="AAP256" s="25"/>
      <c r="AAQ256" s="25"/>
      <c r="AAR256" s="25"/>
      <c r="AAS256" s="25"/>
      <c r="AAT256" s="25"/>
      <c r="AAU256" s="25"/>
      <c r="AAV256" s="25"/>
      <c r="AAW256" s="25"/>
      <c r="AAX256" s="25"/>
      <c r="AAY256" s="25"/>
      <c r="AAZ256" s="25"/>
      <c r="ABA256" s="25"/>
      <c r="ABB256" s="25"/>
      <c r="ABC256" s="25"/>
      <c r="ABD256" s="25"/>
      <c r="ABE256" s="25"/>
      <c r="ABF256" s="25"/>
      <c r="ABG256" s="25"/>
      <c r="ABH256" s="25"/>
      <c r="ABI256" s="25"/>
      <c r="ABJ256" s="25"/>
      <c r="ABK256" s="25"/>
      <c r="ABL256" s="25"/>
      <c r="ABM256" s="25"/>
      <c r="ABN256" s="25"/>
      <c r="ABO256" s="25"/>
      <c r="ABP256" s="25"/>
      <c r="ABQ256" s="25"/>
      <c r="ABR256" s="25"/>
      <c r="ABS256" s="25"/>
      <c r="ABT256" s="25"/>
      <c r="ABU256" s="25"/>
      <c r="ABV256" s="25"/>
      <c r="ABW256" s="25"/>
      <c r="ABX256" s="25"/>
      <c r="ABY256" s="25"/>
      <c r="ABZ256" s="25"/>
      <c r="ACA256" s="25"/>
      <c r="ACB256" s="25"/>
      <c r="ACC256" s="25"/>
      <c r="ACD256" s="25"/>
      <c r="ACE256" s="25"/>
      <c r="ACF256" s="25"/>
      <c r="ACG256" s="25"/>
      <c r="ACH256" s="25"/>
      <c r="ACI256" s="25"/>
      <c r="ACJ256" s="25"/>
      <c r="ACK256" s="25"/>
      <c r="ACL256" s="25"/>
      <c r="ACM256" s="25"/>
      <c r="ACN256" s="25"/>
      <c r="ACO256" s="25"/>
      <c r="ACP256" s="25"/>
      <c r="ACQ256" s="25"/>
      <c r="ACR256" s="25"/>
      <c r="ACS256" s="25"/>
      <c r="ACT256" s="25"/>
      <c r="ACU256" s="25"/>
      <c r="ACV256" s="25"/>
      <c r="ACW256" s="25"/>
      <c r="ACX256" s="25"/>
      <c r="ACY256" s="25"/>
      <c r="ACZ256" s="25"/>
      <c r="ADA256" s="25"/>
      <c r="ADB256" s="25"/>
      <c r="ADC256" s="25"/>
      <c r="ADD256" s="25"/>
      <c r="ADE256" s="25"/>
      <c r="ADF256" s="25"/>
      <c r="ADG256" s="25"/>
      <c r="ADH256" s="25"/>
      <c r="ADI256" s="25"/>
      <c r="ADJ256" s="25"/>
      <c r="ADK256" s="25"/>
      <c r="ADL256" s="25"/>
      <c r="ADM256" s="25"/>
      <c r="ADN256" s="25"/>
      <c r="ADO256" s="25"/>
      <c r="ADP256" s="25"/>
      <c r="ADQ256" s="25"/>
      <c r="ADR256" s="25"/>
      <c r="ADS256" s="25"/>
      <c r="ADT256" s="25"/>
      <c r="ADU256" s="25"/>
      <c r="ADV256" s="25"/>
      <c r="ADW256" s="25"/>
      <c r="ADX256" s="25"/>
      <c r="ADY256" s="25"/>
      <c r="ADZ256" s="25"/>
      <c r="AEA256" s="25"/>
      <c r="AEB256" s="25"/>
      <c r="AEC256" s="25"/>
      <c r="AED256" s="25"/>
      <c r="AEE256" s="25"/>
      <c r="AEF256" s="25"/>
      <c r="AEG256" s="49"/>
    </row>
    <row r="257" spans="1:813" s="15" customFormat="1" ht="12.75" customHeight="1" x14ac:dyDescent="0.2">
      <c r="A257" s="75">
        <v>5.0999999999999996</v>
      </c>
      <c r="B257" s="329" t="s">
        <v>205</v>
      </c>
      <c r="C257" s="325">
        <v>2</v>
      </c>
      <c r="D257" s="71" t="s">
        <v>71</v>
      </c>
      <c r="E257" s="109">
        <v>7149.02</v>
      </c>
      <c r="F257" s="91">
        <f t="shared" si="4"/>
        <v>14298.04</v>
      </c>
      <c r="G257" s="49"/>
      <c r="AY257" s="45"/>
      <c r="AZ257" s="25"/>
      <c r="BA257" s="663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  <c r="QR257" s="25"/>
      <c r="QS257" s="25"/>
      <c r="QT257" s="25"/>
      <c r="QU257" s="25"/>
      <c r="QV257" s="25"/>
      <c r="QW257" s="25"/>
      <c r="QX257" s="25"/>
      <c r="QY257" s="25"/>
      <c r="QZ257" s="25"/>
      <c r="RA257" s="25"/>
      <c r="RB257" s="25"/>
      <c r="RC257" s="25"/>
      <c r="RD257" s="25"/>
      <c r="RE257" s="25"/>
      <c r="RF257" s="25"/>
      <c r="RG257" s="25"/>
      <c r="RH257" s="25"/>
      <c r="RI257" s="25"/>
      <c r="RJ257" s="25"/>
      <c r="RK257" s="25"/>
      <c r="RL257" s="25"/>
      <c r="RM257" s="25"/>
      <c r="RN257" s="25"/>
      <c r="RO257" s="25"/>
      <c r="RP257" s="25"/>
      <c r="RQ257" s="25"/>
      <c r="RR257" s="25"/>
      <c r="RS257" s="25"/>
      <c r="RT257" s="25"/>
      <c r="RU257" s="25"/>
      <c r="RV257" s="25"/>
      <c r="RW257" s="25"/>
      <c r="RX257" s="25"/>
      <c r="RY257" s="25"/>
      <c r="RZ257" s="25"/>
      <c r="SA257" s="25"/>
      <c r="SB257" s="25"/>
      <c r="SC257" s="25"/>
      <c r="SD257" s="25"/>
      <c r="SE257" s="25"/>
      <c r="SF257" s="25"/>
      <c r="SG257" s="25"/>
      <c r="SH257" s="25"/>
      <c r="SI257" s="25"/>
      <c r="SJ257" s="25"/>
      <c r="SK257" s="25"/>
      <c r="SL257" s="25"/>
      <c r="SM257" s="25"/>
      <c r="SN257" s="25"/>
      <c r="SO257" s="25"/>
      <c r="SP257" s="25"/>
      <c r="SQ257" s="25"/>
      <c r="SR257" s="25"/>
      <c r="SS257" s="25"/>
      <c r="ST257" s="25"/>
      <c r="SU257" s="25"/>
      <c r="SV257" s="25"/>
      <c r="SW257" s="25"/>
      <c r="SX257" s="25"/>
      <c r="SY257" s="25"/>
      <c r="SZ257" s="25"/>
      <c r="TA257" s="25"/>
      <c r="TB257" s="25"/>
      <c r="TC257" s="25"/>
      <c r="TD257" s="25"/>
      <c r="TE257" s="25"/>
      <c r="TF257" s="25"/>
      <c r="TG257" s="25"/>
      <c r="TH257" s="25"/>
      <c r="TI257" s="25"/>
      <c r="TJ257" s="25"/>
      <c r="TK257" s="25"/>
      <c r="TL257" s="25"/>
      <c r="TM257" s="25"/>
      <c r="TN257" s="25"/>
      <c r="TO257" s="25"/>
      <c r="TP257" s="25"/>
      <c r="TQ257" s="25"/>
      <c r="TR257" s="25"/>
      <c r="TS257" s="25"/>
      <c r="TT257" s="25"/>
      <c r="TU257" s="25"/>
      <c r="TV257" s="25"/>
      <c r="TW257" s="25"/>
      <c r="TX257" s="25"/>
      <c r="TY257" s="25"/>
      <c r="TZ257" s="25"/>
      <c r="UA257" s="25"/>
      <c r="UB257" s="25"/>
      <c r="UC257" s="25"/>
      <c r="UD257" s="25"/>
      <c r="UE257" s="25"/>
      <c r="UF257" s="25"/>
      <c r="UG257" s="25"/>
      <c r="UH257" s="25"/>
      <c r="UI257" s="25"/>
      <c r="UJ257" s="25"/>
      <c r="UK257" s="25"/>
      <c r="UL257" s="25"/>
      <c r="UM257" s="25"/>
      <c r="UN257" s="25"/>
      <c r="UO257" s="25"/>
      <c r="UP257" s="25"/>
      <c r="UQ257" s="25"/>
      <c r="UR257" s="25"/>
      <c r="US257" s="25"/>
      <c r="UT257" s="25"/>
      <c r="UU257" s="25"/>
      <c r="UV257" s="25"/>
      <c r="UW257" s="25"/>
      <c r="UX257" s="25"/>
      <c r="UY257" s="25"/>
      <c r="UZ257" s="25"/>
      <c r="VA257" s="25"/>
      <c r="VB257" s="25"/>
      <c r="VC257" s="25"/>
      <c r="VD257" s="25"/>
      <c r="VE257" s="25"/>
      <c r="VF257" s="25"/>
      <c r="VG257" s="25"/>
      <c r="VH257" s="25"/>
      <c r="VI257" s="25"/>
      <c r="VJ257" s="25"/>
      <c r="VK257" s="25"/>
      <c r="VL257" s="25"/>
      <c r="VM257" s="25"/>
      <c r="VN257" s="25"/>
      <c r="VO257" s="25"/>
      <c r="VP257" s="25"/>
      <c r="VQ257" s="25"/>
      <c r="VR257" s="25"/>
      <c r="VS257" s="25"/>
      <c r="VT257" s="25"/>
      <c r="VU257" s="25"/>
      <c r="VV257" s="25"/>
      <c r="VW257" s="25"/>
      <c r="VX257" s="25"/>
      <c r="VY257" s="25"/>
      <c r="VZ257" s="25"/>
      <c r="WA257" s="25"/>
      <c r="WB257" s="25"/>
      <c r="WC257" s="25"/>
      <c r="WD257" s="25"/>
      <c r="WE257" s="25"/>
      <c r="WF257" s="25"/>
      <c r="WG257" s="25"/>
      <c r="WH257" s="25"/>
      <c r="WI257" s="25"/>
      <c r="WJ257" s="25"/>
      <c r="WK257" s="25"/>
      <c r="WL257" s="25"/>
      <c r="WM257" s="25"/>
      <c r="WN257" s="25"/>
      <c r="WO257" s="25"/>
      <c r="WP257" s="25"/>
      <c r="WQ257" s="25"/>
      <c r="WR257" s="25"/>
      <c r="WS257" s="25"/>
      <c r="WT257" s="25"/>
      <c r="WU257" s="25"/>
      <c r="WV257" s="25"/>
      <c r="WW257" s="25"/>
      <c r="WX257" s="25"/>
      <c r="WY257" s="25"/>
      <c r="WZ257" s="25"/>
      <c r="XA257" s="25"/>
      <c r="XB257" s="25"/>
      <c r="XC257" s="25"/>
      <c r="XD257" s="25"/>
      <c r="XE257" s="25"/>
      <c r="XF257" s="25"/>
      <c r="XG257" s="25"/>
      <c r="XH257" s="25"/>
      <c r="XI257" s="25"/>
      <c r="XJ257" s="25"/>
      <c r="XK257" s="25"/>
      <c r="XL257" s="25"/>
      <c r="XM257" s="25"/>
      <c r="XN257" s="25"/>
      <c r="XO257" s="25"/>
      <c r="XP257" s="25"/>
      <c r="XQ257" s="25"/>
      <c r="XR257" s="25"/>
      <c r="XS257" s="25"/>
      <c r="XT257" s="25"/>
      <c r="XU257" s="25"/>
      <c r="XV257" s="25"/>
      <c r="XW257" s="25"/>
      <c r="XX257" s="25"/>
      <c r="XY257" s="25"/>
      <c r="XZ257" s="25"/>
      <c r="YA257" s="25"/>
      <c r="YB257" s="25"/>
      <c r="YC257" s="25"/>
      <c r="YD257" s="25"/>
      <c r="YE257" s="25"/>
      <c r="YF257" s="25"/>
      <c r="YG257" s="25"/>
      <c r="YH257" s="25"/>
      <c r="YI257" s="25"/>
      <c r="YJ257" s="25"/>
      <c r="YK257" s="25"/>
      <c r="YL257" s="25"/>
      <c r="YM257" s="25"/>
      <c r="YN257" s="25"/>
      <c r="YO257" s="25"/>
      <c r="YP257" s="25"/>
      <c r="YQ257" s="25"/>
      <c r="YR257" s="25"/>
      <c r="YS257" s="25"/>
      <c r="YT257" s="25"/>
      <c r="YU257" s="25"/>
      <c r="YV257" s="25"/>
      <c r="YW257" s="25"/>
      <c r="YX257" s="25"/>
      <c r="YY257" s="25"/>
      <c r="YZ257" s="25"/>
      <c r="ZA257" s="25"/>
      <c r="ZB257" s="25"/>
      <c r="ZC257" s="25"/>
      <c r="ZD257" s="25"/>
      <c r="ZE257" s="25"/>
      <c r="ZF257" s="25"/>
      <c r="ZG257" s="25"/>
      <c r="ZH257" s="25"/>
      <c r="ZI257" s="25"/>
      <c r="ZJ257" s="25"/>
      <c r="ZK257" s="25"/>
      <c r="ZL257" s="25"/>
      <c r="ZM257" s="25"/>
      <c r="ZN257" s="25"/>
      <c r="ZO257" s="25"/>
      <c r="ZP257" s="25"/>
      <c r="ZQ257" s="25"/>
      <c r="ZR257" s="25"/>
      <c r="ZS257" s="25"/>
      <c r="ZT257" s="25"/>
      <c r="ZU257" s="25"/>
      <c r="ZV257" s="25"/>
      <c r="ZW257" s="25"/>
      <c r="ZX257" s="25"/>
      <c r="ZY257" s="25"/>
      <c r="ZZ257" s="25"/>
      <c r="AAA257" s="25"/>
      <c r="AAB257" s="25"/>
      <c r="AAC257" s="25"/>
      <c r="AAD257" s="25"/>
      <c r="AAE257" s="25"/>
      <c r="AAF257" s="25"/>
      <c r="AAG257" s="25"/>
      <c r="AAH257" s="25"/>
      <c r="AAI257" s="25"/>
      <c r="AAJ257" s="25"/>
      <c r="AAK257" s="25"/>
      <c r="AAL257" s="25"/>
      <c r="AAM257" s="25"/>
      <c r="AAN257" s="25"/>
      <c r="AAO257" s="25"/>
      <c r="AAP257" s="25"/>
      <c r="AAQ257" s="25"/>
      <c r="AAR257" s="25"/>
      <c r="AAS257" s="25"/>
      <c r="AAT257" s="25"/>
      <c r="AAU257" s="25"/>
      <c r="AAV257" s="25"/>
      <c r="AAW257" s="25"/>
      <c r="AAX257" s="25"/>
      <c r="AAY257" s="25"/>
      <c r="AAZ257" s="25"/>
      <c r="ABA257" s="25"/>
      <c r="ABB257" s="25"/>
      <c r="ABC257" s="25"/>
      <c r="ABD257" s="25"/>
      <c r="ABE257" s="25"/>
      <c r="ABF257" s="25"/>
      <c r="ABG257" s="25"/>
      <c r="ABH257" s="25"/>
      <c r="ABI257" s="25"/>
      <c r="ABJ257" s="25"/>
      <c r="ABK257" s="25"/>
      <c r="ABL257" s="25"/>
      <c r="ABM257" s="25"/>
      <c r="ABN257" s="25"/>
      <c r="ABO257" s="25"/>
      <c r="ABP257" s="25"/>
      <c r="ABQ257" s="25"/>
      <c r="ABR257" s="25"/>
      <c r="ABS257" s="25"/>
      <c r="ABT257" s="25"/>
      <c r="ABU257" s="25"/>
      <c r="ABV257" s="25"/>
      <c r="ABW257" s="25"/>
      <c r="ABX257" s="25"/>
      <c r="ABY257" s="25"/>
      <c r="ABZ257" s="25"/>
      <c r="ACA257" s="25"/>
      <c r="ACB257" s="25"/>
      <c r="ACC257" s="25"/>
      <c r="ACD257" s="25"/>
      <c r="ACE257" s="25"/>
      <c r="ACF257" s="25"/>
      <c r="ACG257" s="25"/>
      <c r="ACH257" s="25"/>
      <c r="ACI257" s="25"/>
      <c r="ACJ257" s="25"/>
      <c r="ACK257" s="25"/>
      <c r="ACL257" s="25"/>
      <c r="ACM257" s="25"/>
      <c r="ACN257" s="25"/>
      <c r="ACO257" s="25"/>
      <c r="ACP257" s="25"/>
      <c r="ACQ257" s="25"/>
      <c r="ACR257" s="25"/>
      <c r="ACS257" s="25"/>
      <c r="ACT257" s="25"/>
      <c r="ACU257" s="25"/>
      <c r="ACV257" s="25"/>
      <c r="ACW257" s="25"/>
      <c r="ACX257" s="25"/>
      <c r="ACY257" s="25"/>
      <c r="ACZ257" s="25"/>
      <c r="ADA257" s="25"/>
      <c r="ADB257" s="25"/>
      <c r="ADC257" s="25"/>
      <c r="ADD257" s="25"/>
      <c r="ADE257" s="25"/>
      <c r="ADF257" s="25"/>
      <c r="ADG257" s="25"/>
      <c r="ADH257" s="25"/>
      <c r="ADI257" s="25"/>
      <c r="ADJ257" s="25"/>
      <c r="ADK257" s="25"/>
      <c r="ADL257" s="25"/>
      <c r="ADM257" s="25"/>
      <c r="ADN257" s="25"/>
      <c r="ADO257" s="25"/>
      <c r="ADP257" s="25"/>
      <c r="ADQ257" s="25"/>
      <c r="ADR257" s="25"/>
      <c r="ADS257" s="25"/>
      <c r="ADT257" s="25"/>
      <c r="ADU257" s="25"/>
      <c r="ADV257" s="25"/>
      <c r="ADW257" s="25"/>
      <c r="ADX257" s="25"/>
      <c r="ADY257" s="25"/>
      <c r="ADZ257" s="25"/>
      <c r="AEA257" s="25"/>
      <c r="AEB257" s="25"/>
      <c r="AEC257" s="25"/>
      <c r="AED257" s="25"/>
      <c r="AEE257" s="25"/>
      <c r="AEF257" s="25"/>
      <c r="AEG257" s="49"/>
    </row>
    <row r="258" spans="1:813" s="15" customFormat="1" ht="12.75" customHeight="1" x14ac:dyDescent="0.2">
      <c r="A258" s="75">
        <v>5.0999999999999996</v>
      </c>
      <c r="B258" s="329" t="s">
        <v>206</v>
      </c>
      <c r="C258" s="325">
        <v>1</v>
      </c>
      <c r="D258" s="71" t="s">
        <v>71</v>
      </c>
      <c r="E258" s="109">
        <v>7149.02</v>
      </c>
      <c r="F258" s="91">
        <f t="shared" ref="F258:F270" si="5">ROUND(C258*E258,2)</f>
        <v>7149.02</v>
      </c>
      <c r="G258" s="49"/>
      <c r="AY258" s="45"/>
      <c r="AZ258" s="25"/>
      <c r="BA258" s="663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  <c r="QR258" s="25"/>
      <c r="QS258" s="25"/>
      <c r="QT258" s="25"/>
      <c r="QU258" s="25"/>
      <c r="QV258" s="25"/>
      <c r="QW258" s="25"/>
      <c r="QX258" s="25"/>
      <c r="QY258" s="25"/>
      <c r="QZ258" s="25"/>
      <c r="RA258" s="25"/>
      <c r="RB258" s="25"/>
      <c r="RC258" s="25"/>
      <c r="RD258" s="25"/>
      <c r="RE258" s="25"/>
      <c r="RF258" s="25"/>
      <c r="RG258" s="25"/>
      <c r="RH258" s="25"/>
      <c r="RI258" s="25"/>
      <c r="RJ258" s="25"/>
      <c r="RK258" s="25"/>
      <c r="RL258" s="25"/>
      <c r="RM258" s="25"/>
      <c r="RN258" s="25"/>
      <c r="RO258" s="25"/>
      <c r="RP258" s="25"/>
      <c r="RQ258" s="25"/>
      <c r="RR258" s="25"/>
      <c r="RS258" s="25"/>
      <c r="RT258" s="25"/>
      <c r="RU258" s="25"/>
      <c r="RV258" s="25"/>
      <c r="RW258" s="25"/>
      <c r="RX258" s="25"/>
      <c r="RY258" s="25"/>
      <c r="RZ258" s="25"/>
      <c r="SA258" s="25"/>
      <c r="SB258" s="25"/>
      <c r="SC258" s="25"/>
      <c r="SD258" s="25"/>
      <c r="SE258" s="25"/>
      <c r="SF258" s="25"/>
      <c r="SG258" s="25"/>
      <c r="SH258" s="25"/>
      <c r="SI258" s="25"/>
      <c r="SJ258" s="25"/>
      <c r="SK258" s="25"/>
      <c r="SL258" s="25"/>
      <c r="SM258" s="25"/>
      <c r="SN258" s="25"/>
      <c r="SO258" s="25"/>
      <c r="SP258" s="25"/>
      <c r="SQ258" s="25"/>
      <c r="SR258" s="25"/>
      <c r="SS258" s="25"/>
      <c r="ST258" s="25"/>
      <c r="SU258" s="25"/>
      <c r="SV258" s="25"/>
      <c r="SW258" s="25"/>
      <c r="SX258" s="25"/>
      <c r="SY258" s="25"/>
      <c r="SZ258" s="25"/>
      <c r="TA258" s="25"/>
      <c r="TB258" s="25"/>
      <c r="TC258" s="25"/>
      <c r="TD258" s="25"/>
      <c r="TE258" s="25"/>
      <c r="TF258" s="25"/>
      <c r="TG258" s="25"/>
      <c r="TH258" s="25"/>
      <c r="TI258" s="25"/>
      <c r="TJ258" s="25"/>
      <c r="TK258" s="25"/>
      <c r="TL258" s="25"/>
      <c r="TM258" s="25"/>
      <c r="TN258" s="25"/>
      <c r="TO258" s="25"/>
      <c r="TP258" s="25"/>
      <c r="TQ258" s="25"/>
      <c r="TR258" s="25"/>
      <c r="TS258" s="25"/>
      <c r="TT258" s="25"/>
      <c r="TU258" s="25"/>
      <c r="TV258" s="25"/>
      <c r="TW258" s="25"/>
      <c r="TX258" s="25"/>
      <c r="TY258" s="25"/>
      <c r="TZ258" s="25"/>
      <c r="UA258" s="25"/>
      <c r="UB258" s="25"/>
      <c r="UC258" s="25"/>
      <c r="UD258" s="25"/>
      <c r="UE258" s="25"/>
      <c r="UF258" s="25"/>
      <c r="UG258" s="25"/>
      <c r="UH258" s="25"/>
      <c r="UI258" s="25"/>
      <c r="UJ258" s="25"/>
      <c r="UK258" s="25"/>
      <c r="UL258" s="25"/>
      <c r="UM258" s="25"/>
      <c r="UN258" s="25"/>
      <c r="UO258" s="25"/>
      <c r="UP258" s="25"/>
      <c r="UQ258" s="25"/>
      <c r="UR258" s="25"/>
      <c r="US258" s="25"/>
      <c r="UT258" s="25"/>
      <c r="UU258" s="25"/>
      <c r="UV258" s="25"/>
      <c r="UW258" s="25"/>
      <c r="UX258" s="25"/>
      <c r="UY258" s="25"/>
      <c r="UZ258" s="25"/>
      <c r="VA258" s="25"/>
      <c r="VB258" s="25"/>
      <c r="VC258" s="25"/>
      <c r="VD258" s="25"/>
      <c r="VE258" s="25"/>
      <c r="VF258" s="25"/>
      <c r="VG258" s="25"/>
      <c r="VH258" s="25"/>
      <c r="VI258" s="25"/>
      <c r="VJ258" s="25"/>
      <c r="VK258" s="25"/>
      <c r="VL258" s="25"/>
      <c r="VM258" s="25"/>
      <c r="VN258" s="25"/>
      <c r="VO258" s="25"/>
      <c r="VP258" s="25"/>
      <c r="VQ258" s="25"/>
      <c r="VR258" s="25"/>
      <c r="VS258" s="25"/>
      <c r="VT258" s="25"/>
      <c r="VU258" s="25"/>
      <c r="VV258" s="25"/>
      <c r="VW258" s="25"/>
      <c r="VX258" s="25"/>
      <c r="VY258" s="25"/>
      <c r="VZ258" s="25"/>
      <c r="WA258" s="25"/>
      <c r="WB258" s="25"/>
      <c r="WC258" s="25"/>
      <c r="WD258" s="25"/>
      <c r="WE258" s="25"/>
      <c r="WF258" s="25"/>
      <c r="WG258" s="25"/>
      <c r="WH258" s="25"/>
      <c r="WI258" s="25"/>
      <c r="WJ258" s="25"/>
      <c r="WK258" s="25"/>
      <c r="WL258" s="25"/>
      <c r="WM258" s="25"/>
      <c r="WN258" s="25"/>
      <c r="WO258" s="25"/>
      <c r="WP258" s="25"/>
      <c r="WQ258" s="25"/>
      <c r="WR258" s="25"/>
      <c r="WS258" s="25"/>
      <c r="WT258" s="25"/>
      <c r="WU258" s="25"/>
      <c r="WV258" s="25"/>
      <c r="WW258" s="25"/>
      <c r="WX258" s="25"/>
      <c r="WY258" s="25"/>
      <c r="WZ258" s="25"/>
      <c r="XA258" s="25"/>
      <c r="XB258" s="25"/>
      <c r="XC258" s="25"/>
      <c r="XD258" s="25"/>
      <c r="XE258" s="25"/>
      <c r="XF258" s="25"/>
      <c r="XG258" s="25"/>
      <c r="XH258" s="25"/>
      <c r="XI258" s="25"/>
      <c r="XJ258" s="25"/>
      <c r="XK258" s="25"/>
      <c r="XL258" s="25"/>
      <c r="XM258" s="25"/>
      <c r="XN258" s="25"/>
      <c r="XO258" s="25"/>
      <c r="XP258" s="25"/>
      <c r="XQ258" s="25"/>
      <c r="XR258" s="25"/>
      <c r="XS258" s="25"/>
      <c r="XT258" s="25"/>
      <c r="XU258" s="25"/>
      <c r="XV258" s="25"/>
      <c r="XW258" s="25"/>
      <c r="XX258" s="25"/>
      <c r="XY258" s="25"/>
      <c r="XZ258" s="25"/>
      <c r="YA258" s="25"/>
      <c r="YB258" s="25"/>
      <c r="YC258" s="25"/>
      <c r="YD258" s="25"/>
      <c r="YE258" s="25"/>
      <c r="YF258" s="25"/>
      <c r="YG258" s="25"/>
      <c r="YH258" s="25"/>
      <c r="YI258" s="25"/>
      <c r="YJ258" s="25"/>
      <c r="YK258" s="25"/>
      <c r="YL258" s="25"/>
      <c r="YM258" s="25"/>
      <c r="YN258" s="25"/>
      <c r="YO258" s="25"/>
      <c r="YP258" s="25"/>
      <c r="YQ258" s="25"/>
      <c r="YR258" s="25"/>
      <c r="YS258" s="25"/>
      <c r="YT258" s="25"/>
      <c r="YU258" s="25"/>
      <c r="YV258" s="25"/>
      <c r="YW258" s="25"/>
      <c r="YX258" s="25"/>
      <c r="YY258" s="25"/>
      <c r="YZ258" s="25"/>
      <c r="ZA258" s="25"/>
      <c r="ZB258" s="25"/>
      <c r="ZC258" s="25"/>
      <c r="ZD258" s="25"/>
      <c r="ZE258" s="25"/>
      <c r="ZF258" s="25"/>
      <c r="ZG258" s="25"/>
      <c r="ZH258" s="25"/>
      <c r="ZI258" s="25"/>
      <c r="ZJ258" s="25"/>
      <c r="ZK258" s="25"/>
      <c r="ZL258" s="25"/>
      <c r="ZM258" s="25"/>
      <c r="ZN258" s="25"/>
      <c r="ZO258" s="25"/>
      <c r="ZP258" s="25"/>
      <c r="ZQ258" s="25"/>
      <c r="ZR258" s="25"/>
      <c r="ZS258" s="25"/>
      <c r="ZT258" s="25"/>
      <c r="ZU258" s="25"/>
      <c r="ZV258" s="25"/>
      <c r="ZW258" s="25"/>
      <c r="ZX258" s="25"/>
      <c r="ZY258" s="25"/>
      <c r="ZZ258" s="25"/>
      <c r="AAA258" s="25"/>
      <c r="AAB258" s="25"/>
      <c r="AAC258" s="25"/>
      <c r="AAD258" s="25"/>
      <c r="AAE258" s="25"/>
      <c r="AAF258" s="25"/>
      <c r="AAG258" s="25"/>
      <c r="AAH258" s="25"/>
      <c r="AAI258" s="25"/>
      <c r="AAJ258" s="25"/>
      <c r="AAK258" s="25"/>
      <c r="AAL258" s="25"/>
      <c r="AAM258" s="25"/>
      <c r="AAN258" s="25"/>
      <c r="AAO258" s="25"/>
      <c r="AAP258" s="25"/>
      <c r="AAQ258" s="25"/>
      <c r="AAR258" s="25"/>
      <c r="AAS258" s="25"/>
      <c r="AAT258" s="25"/>
      <c r="AAU258" s="25"/>
      <c r="AAV258" s="25"/>
      <c r="AAW258" s="25"/>
      <c r="AAX258" s="25"/>
      <c r="AAY258" s="25"/>
      <c r="AAZ258" s="25"/>
      <c r="ABA258" s="25"/>
      <c r="ABB258" s="25"/>
      <c r="ABC258" s="25"/>
      <c r="ABD258" s="25"/>
      <c r="ABE258" s="25"/>
      <c r="ABF258" s="25"/>
      <c r="ABG258" s="25"/>
      <c r="ABH258" s="25"/>
      <c r="ABI258" s="25"/>
      <c r="ABJ258" s="25"/>
      <c r="ABK258" s="25"/>
      <c r="ABL258" s="25"/>
      <c r="ABM258" s="25"/>
      <c r="ABN258" s="25"/>
      <c r="ABO258" s="25"/>
      <c r="ABP258" s="25"/>
      <c r="ABQ258" s="25"/>
      <c r="ABR258" s="25"/>
      <c r="ABS258" s="25"/>
      <c r="ABT258" s="25"/>
      <c r="ABU258" s="25"/>
      <c r="ABV258" s="25"/>
      <c r="ABW258" s="25"/>
      <c r="ABX258" s="25"/>
      <c r="ABY258" s="25"/>
      <c r="ABZ258" s="25"/>
      <c r="ACA258" s="25"/>
      <c r="ACB258" s="25"/>
      <c r="ACC258" s="25"/>
      <c r="ACD258" s="25"/>
      <c r="ACE258" s="25"/>
      <c r="ACF258" s="25"/>
      <c r="ACG258" s="25"/>
      <c r="ACH258" s="25"/>
      <c r="ACI258" s="25"/>
      <c r="ACJ258" s="25"/>
      <c r="ACK258" s="25"/>
      <c r="ACL258" s="25"/>
      <c r="ACM258" s="25"/>
      <c r="ACN258" s="25"/>
      <c r="ACO258" s="25"/>
      <c r="ACP258" s="25"/>
      <c r="ACQ258" s="25"/>
      <c r="ACR258" s="25"/>
      <c r="ACS258" s="25"/>
      <c r="ACT258" s="25"/>
      <c r="ACU258" s="25"/>
      <c r="ACV258" s="25"/>
      <c r="ACW258" s="25"/>
      <c r="ACX258" s="25"/>
      <c r="ACY258" s="25"/>
      <c r="ACZ258" s="25"/>
      <c r="ADA258" s="25"/>
      <c r="ADB258" s="25"/>
      <c r="ADC258" s="25"/>
      <c r="ADD258" s="25"/>
      <c r="ADE258" s="25"/>
      <c r="ADF258" s="25"/>
      <c r="ADG258" s="25"/>
      <c r="ADH258" s="25"/>
      <c r="ADI258" s="25"/>
      <c r="ADJ258" s="25"/>
      <c r="ADK258" s="25"/>
      <c r="ADL258" s="25"/>
      <c r="ADM258" s="25"/>
      <c r="ADN258" s="25"/>
      <c r="ADO258" s="25"/>
      <c r="ADP258" s="25"/>
      <c r="ADQ258" s="25"/>
      <c r="ADR258" s="25"/>
      <c r="ADS258" s="25"/>
      <c r="ADT258" s="25"/>
      <c r="ADU258" s="25"/>
      <c r="ADV258" s="25"/>
      <c r="ADW258" s="25"/>
      <c r="ADX258" s="25"/>
      <c r="ADY258" s="25"/>
      <c r="ADZ258" s="25"/>
      <c r="AEA258" s="25"/>
      <c r="AEB258" s="25"/>
      <c r="AEC258" s="25"/>
      <c r="AED258" s="25"/>
      <c r="AEE258" s="25"/>
      <c r="AEF258" s="25"/>
      <c r="AEG258" s="49"/>
    </row>
    <row r="259" spans="1:813" s="15" customFormat="1" ht="12.75" customHeight="1" x14ac:dyDescent="0.2">
      <c r="A259" s="75">
        <v>5.0999999999999996</v>
      </c>
      <c r="B259" s="329" t="s">
        <v>207</v>
      </c>
      <c r="C259" s="325">
        <v>5</v>
      </c>
      <c r="D259" s="71" t="s">
        <v>71</v>
      </c>
      <c r="E259" s="109">
        <v>6955.9</v>
      </c>
      <c r="F259" s="91">
        <f t="shared" si="5"/>
        <v>34779.5</v>
      </c>
      <c r="G259" s="49"/>
      <c r="AY259" s="45"/>
      <c r="AZ259" s="25"/>
      <c r="BA259" s="663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  <c r="QR259" s="25"/>
      <c r="QS259" s="25"/>
      <c r="QT259" s="25"/>
      <c r="QU259" s="25"/>
      <c r="QV259" s="25"/>
      <c r="QW259" s="25"/>
      <c r="QX259" s="25"/>
      <c r="QY259" s="25"/>
      <c r="QZ259" s="25"/>
      <c r="RA259" s="25"/>
      <c r="RB259" s="25"/>
      <c r="RC259" s="25"/>
      <c r="RD259" s="25"/>
      <c r="RE259" s="25"/>
      <c r="RF259" s="25"/>
      <c r="RG259" s="25"/>
      <c r="RH259" s="25"/>
      <c r="RI259" s="25"/>
      <c r="RJ259" s="25"/>
      <c r="RK259" s="25"/>
      <c r="RL259" s="25"/>
      <c r="RM259" s="25"/>
      <c r="RN259" s="25"/>
      <c r="RO259" s="25"/>
      <c r="RP259" s="25"/>
      <c r="RQ259" s="25"/>
      <c r="RR259" s="25"/>
      <c r="RS259" s="25"/>
      <c r="RT259" s="25"/>
      <c r="RU259" s="25"/>
      <c r="RV259" s="25"/>
      <c r="RW259" s="25"/>
      <c r="RX259" s="25"/>
      <c r="RY259" s="25"/>
      <c r="RZ259" s="25"/>
      <c r="SA259" s="25"/>
      <c r="SB259" s="25"/>
      <c r="SC259" s="25"/>
      <c r="SD259" s="25"/>
      <c r="SE259" s="25"/>
      <c r="SF259" s="25"/>
      <c r="SG259" s="25"/>
      <c r="SH259" s="25"/>
      <c r="SI259" s="25"/>
      <c r="SJ259" s="25"/>
      <c r="SK259" s="25"/>
      <c r="SL259" s="25"/>
      <c r="SM259" s="25"/>
      <c r="SN259" s="25"/>
      <c r="SO259" s="25"/>
      <c r="SP259" s="25"/>
      <c r="SQ259" s="25"/>
      <c r="SR259" s="25"/>
      <c r="SS259" s="25"/>
      <c r="ST259" s="25"/>
      <c r="SU259" s="25"/>
      <c r="SV259" s="25"/>
      <c r="SW259" s="25"/>
      <c r="SX259" s="25"/>
      <c r="SY259" s="25"/>
      <c r="SZ259" s="25"/>
      <c r="TA259" s="25"/>
      <c r="TB259" s="25"/>
      <c r="TC259" s="25"/>
      <c r="TD259" s="25"/>
      <c r="TE259" s="25"/>
      <c r="TF259" s="25"/>
      <c r="TG259" s="25"/>
      <c r="TH259" s="25"/>
      <c r="TI259" s="25"/>
      <c r="TJ259" s="25"/>
      <c r="TK259" s="25"/>
      <c r="TL259" s="25"/>
      <c r="TM259" s="25"/>
      <c r="TN259" s="25"/>
      <c r="TO259" s="25"/>
      <c r="TP259" s="25"/>
      <c r="TQ259" s="25"/>
      <c r="TR259" s="25"/>
      <c r="TS259" s="25"/>
      <c r="TT259" s="25"/>
      <c r="TU259" s="25"/>
      <c r="TV259" s="25"/>
      <c r="TW259" s="25"/>
      <c r="TX259" s="25"/>
      <c r="TY259" s="25"/>
      <c r="TZ259" s="25"/>
      <c r="UA259" s="25"/>
      <c r="UB259" s="25"/>
      <c r="UC259" s="25"/>
      <c r="UD259" s="25"/>
      <c r="UE259" s="25"/>
      <c r="UF259" s="25"/>
      <c r="UG259" s="25"/>
      <c r="UH259" s="25"/>
      <c r="UI259" s="25"/>
      <c r="UJ259" s="25"/>
      <c r="UK259" s="25"/>
      <c r="UL259" s="25"/>
      <c r="UM259" s="25"/>
      <c r="UN259" s="25"/>
      <c r="UO259" s="25"/>
      <c r="UP259" s="25"/>
      <c r="UQ259" s="25"/>
      <c r="UR259" s="25"/>
      <c r="US259" s="25"/>
      <c r="UT259" s="25"/>
      <c r="UU259" s="25"/>
      <c r="UV259" s="25"/>
      <c r="UW259" s="25"/>
      <c r="UX259" s="25"/>
      <c r="UY259" s="25"/>
      <c r="UZ259" s="25"/>
      <c r="VA259" s="25"/>
      <c r="VB259" s="25"/>
      <c r="VC259" s="25"/>
      <c r="VD259" s="25"/>
      <c r="VE259" s="25"/>
      <c r="VF259" s="25"/>
      <c r="VG259" s="25"/>
      <c r="VH259" s="25"/>
      <c r="VI259" s="25"/>
      <c r="VJ259" s="25"/>
      <c r="VK259" s="25"/>
      <c r="VL259" s="25"/>
      <c r="VM259" s="25"/>
      <c r="VN259" s="25"/>
      <c r="VO259" s="25"/>
      <c r="VP259" s="25"/>
      <c r="VQ259" s="25"/>
      <c r="VR259" s="25"/>
      <c r="VS259" s="25"/>
      <c r="VT259" s="25"/>
      <c r="VU259" s="25"/>
      <c r="VV259" s="25"/>
      <c r="VW259" s="25"/>
      <c r="VX259" s="25"/>
      <c r="VY259" s="25"/>
      <c r="VZ259" s="25"/>
      <c r="WA259" s="25"/>
      <c r="WB259" s="25"/>
      <c r="WC259" s="25"/>
      <c r="WD259" s="25"/>
      <c r="WE259" s="25"/>
      <c r="WF259" s="25"/>
      <c r="WG259" s="25"/>
      <c r="WH259" s="25"/>
      <c r="WI259" s="25"/>
      <c r="WJ259" s="25"/>
      <c r="WK259" s="25"/>
      <c r="WL259" s="25"/>
      <c r="WM259" s="25"/>
      <c r="WN259" s="25"/>
      <c r="WO259" s="25"/>
      <c r="WP259" s="25"/>
      <c r="WQ259" s="25"/>
      <c r="WR259" s="25"/>
      <c r="WS259" s="25"/>
      <c r="WT259" s="25"/>
      <c r="WU259" s="25"/>
      <c r="WV259" s="25"/>
      <c r="WW259" s="25"/>
      <c r="WX259" s="25"/>
      <c r="WY259" s="25"/>
      <c r="WZ259" s="25"/>
      <c r="XA259" s="25"/>
      <c r="XB259" s="25"/>
      <c r="XC259" s="25"/>
      <c r="XD259" s="25"/>
      <c r="XE259" s="25"/>
      <c r="XF259" s="25"/>
      <c r="XG259" s="25"/>
      <c r="XH259" s="25"/>
      <c r="XI259" s="25"/>
      <c r="XJ259" s="25"/>
      <c r="XK259" s="25"/>
      <c r="XL259" s="25"/>
      <c r="XM259" s="25"/>
      <c r="XN259" s="25"/>
      <c r="XO259" s="25"/>
      <c r="XP259" s="25"/>
      <c r="XQ259" s="25"/>
      <c r="XR259" s="25"/>
      <c r="XS259" s="25"/>
      <c r="XT259" s="25"/>
      <c r="XU259" s="25"/>
      <c r="XV259" s="25"/>
      <c r="XW259" s="25"/>
      <c r="XX259" s="25"/>
      <c r="XY259" s="25"/>
      <c r="XZ259" s="25"/>
      <c r="YA259" s="25"/>
      <c r="YB259" s="25"/>
      <c r="YC259" s="25"/>
      <c r="YD259" s="25"/>
      <c r="YE259" s="25"/>
      <c r="YF259" s="25"/>
      <c r="YG259" s="25"/>
      <c r="YH259" s="25"/>
      <c r="YI259" s="25"/>
      <c r="YJ259" s="25"/>
      <c r="YK259" s="25"/>
      <c r="YL259" s="25"/>
      <c r="YM259" s="25"/>
      <c r="YN259" s="25"/>
      <c r="YO259" s="25"/>
      <c r="YP259" s="25"/>
      <c r="YQ259" s="25"/>
      <c r="YR259" s="25"/>
      <c r="YS259" s="25"/>
      <c r="YT259" s="25"/>
      <c r="YU259" s="25"/>
      <c r="YV259" s="25"/>
      <c r="YW259" s="25"/>
      <c r="YX259" s="25"/>
      <c r="YY259" s="25"/>
      <c r="YZ259" s="25"/>
      <c r="ZA259" s="25"/>
      <c r="ZB259" s="25"/>
      <c r="ZC259" s="25"/>
      <c r="ZD259" s="25"/>
      <c r="ZE259" s="25"/>
      <c r="ZF259" s="25"/>
      <c r="ZG259" s="25"/>
      <c r="ZH259" s="25"/>
      <c r="ZI259" s="25"/>
      <c r="ZJ259" s="25"/>
      <c r="ZK259" s="25"/>
      <c r="ZL259" s="25"/>
      <c r="ZM259" s="25"/>
      <c r="ZN259" s="25"/>
      <c r="ZO259" s="25"/>
      <c r="ZP259" s="25"/>
      <c r="ZQ259" s="25"/>
      <c r="ZR259" s="25"/>
      <c r="ZS259" s="25"/>
      <c r="ZT259" s="25"/>
      <c r="ZU259" s="25"/>
      <c r="ZV259" s="25"/>
      <c r="ZW259" s="25"/>
      <c r="ZX259" s="25"/>
      <c r="ZY259" s="25"/>
      <c r="ZZ259" s="25"/>
      <c r="AAA259" s="25"/>
      <c r="AAB259" s="25"/>
      <c r="AAC259" s="25"/>
      <c r="AAD259" s="25"/>
      <c r="AAE259" s="25"/>
      <c r="AAF259" s="25"/>
      <c r="AAG259" s="25"/>
      <c r="AAH259" s="25"/>
      <c r="AAI259" s="25"/>
      <c r="AAJ259" s="25"/>
      <c r="AAK259" s="25"/>
      <c r="AAL259" s="25"/>
      <c r="AAM259" s="25"/>
      <c r="AAN259" s="25"/>
      <c r="AAO259" s="25"/>
      <c r="AAP259" s="25"/>
      <c r="AAQ259" s="25"/>
      <c r="AAR259" s="25"/>
      <c r="AAS259" s="25"/>
      <c r="AAT259" s="25"/>
      <c r="AAU259" s="25"/>
      <c r="AAV259" s="25"/>
      <c r="AAW259" s="25"/>
      <c r="AAX259" s="25"/>
      <c r="AAY259" s="25"/>
      <c r="AAZ259" s="25"/>
      <c r="ABA259" s="25"/>
      <c r="ABB259" s="25"/>
      <c r="ABC259" s="25"/>
      <c r="ABD259" s="25"/>
      <c r="ABE259" s="25"/>
      <c r="ABF259" s="25"/>
      <c r="ABG259" s="25"/>
      <c r="ABH259" s="25"/>
      <c r="ABI259" s="25"/>
      <c r="ABJ259" s="25"/>
      <c r="ABK259" s="25"/>
      <c r="ABL259" s="25"/>
      <c r="ABM259" s="25"/>
      <c r="ABN259" s="25"/>
      <c r="ABO259" s="25"/>
      <c r="ABP259" s="25"/>
      <c r="ABQ259" s="25"/>
      <c r="ABR259" s="25"/>
      <c r="ABS259" s="25"/>
      <c r="ABT259" s="25"/>
      <c r="ABU259" s="25"/>
      <c r="ABV259" s="25"/>
      <c r="ABW259" s="25"/>
      <c r="ABX259" s="25"/>
      <c r="ABY259" s="25"/>
      <c r="ABZ259" s="25"/>
      <c r="ACA259" s="25"/>
      <c r="ACB259" s="25"/>
      <c r="ACC259" s="25"/>
      <c r="ACD259" s="25"/>
      <c r="ACE259" s="25"/>
      <c r="ACF259" s="25"/>
      <c r="ACG259" s="25"/>
      <c r="ACH259" s="25"/>
      <c r="ACI259" s="25"/>
      <c r="ACJ259" s="25"/>
      <c r="ACK259" s="25"/>
      <c r="ACL259" s="25"/>
      <c r="ACM259" s="25"/>
      <c r="ACN259" s="25"/>
      <c r="ACO259" s="25"/>
      <c r="ACP259" s="25"/>
      <c r="ACQ259" s="25"/>
      <c r="ACR259" s="25"/>
      <c r="ACS259" s="25"/>
      <c r="ACT259" s="25"/>
      <c r="ACU259" s="25"/>
      <c r="ACV259" s="25"/>
      <c r="ACW259" s="25"/>
      <c r="ACX259" s="25"/>
      <c r="ACY259" s="25"/>
      <c r="ACZ259" s="25"/>
      <c r="ADA259" s="25"/>
      <c r="ADB259" s="25"/>
      <c r="ADC259" s="25"/>
      <c r="ADD259" s="25"/>
      <c r="ADE259" s="25"/>
      <c r="ADF259" s="25"/>
      <c r="ADG259" s="25"/>
      <c r="ADH259" s="25"/>
      <c r="ADI259" s="25"/>
      <c r="ADJ259" s="25"/>
      <c r="ADK259" s="25"/>
      <c r="ADL259" s="25"/>
      <c r="ADM259" s="25"/>
      <c r="ADN259" s="25"/>
      <c r="ADO259" s="25"/>
      <c r="ADP259" s="25"/>
      <c r="ADQ259" s="25"/>
      <c r="ADR259" s="25"/>
      <c r="ADS259" s="25"/>
      <c r="ADT259" s="25"/>
      <c r="ADU259" s="25"/>
      <c r="ADV259" s="25"/>
      <c r="ADW259" s="25"/>
      <c r="ADX259" s="25"/>
      <c r="ADY259" s="25"/>
      <c r="ADZ259" s="25"/>
      <c r="AEA259" s="25"/>
      <c r="AEB259" s="25"/>
      <c r="AEC259" s="25"/>
      <c r="AED259" s="25"/>
      <c r="AEE259" s="25"/>
      <c r="AEF259" s="25"/>
      <c r="AEG259" s="49"/>
    </row>
    <row r="260" spans="1:813" s="15" customFormat="1" ht="12.75" customHeight="1" x14ac:dyDescent="0.2">
      <c r="A260" s="75">
        <v>5.0999999999999996</v>
      </c>
      <c r="B260" s="329" t="s">
        <v>208</v>
      </c>
      <c r="C260" s="325">
        <v>8</v>
      </c>
      <c r="D260" s="71" t="s">
        <v>71</v>
      </c>
      <c r="E260" s="109">
        <v>6955.9</v>
      </c>
      <c r="F260" s="91">
        <f t="shared" si="5"/>
        <v>55647.199999999997</v>
      </c>
      <c r="G260" s="49"/>
      <c r="AY260" s="45"/>
      <c r="AZ260" s="25"/>
      <c r="BA260" s="663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  <c r="QR260" s="25"/>
      <c r="QS260" s="25"/>
      <c r="QT260" s="25"/>
      <c r="QU260" s="25"/>
      <c r="QV260" s="25"/>
      <c r="QW260" s="25"/>
      <c r="QX260" s="25"/>
      <c r="QY260" s="25"/>
      <c r="QZ260" s="25"/>
      <c r="RA260" s="25"/>
      <c r="RB260" s="25"/>
      <c r="RC260" s="25"/>
      <c r="RD260" s="25"/>
      <c r="RE260" s="25"/>
      <c r="RF260" s="25"/>
      <c r="RG260" s="25"/>
      <c r="RH260" s="25"/>
      <c r="RI260" s="25"/>
      <c r="RJ260" s="25"/>
      <c r="RK260" s="25"/>
      <c r="RL260" s="25"/>
      <c r="RM260" s="25"/>
      <c r="RN260" s="25"/>
      <c r="RO260" s="25"/>
      <c r="RP260" s="25"/>
      <c r="RQ260" s="25"/>
      <c r="RR260" s="25"/>
      <c r="RS260" s="25"/>
      <c r="RT260" s="25"/>
      <c r="RU260" s="25"/>
      <c r="RV260" s="25"/>
      <c r="RW260" s="25"/>
      <c r="RX260" s="25"/>
      <c r="RY260" s="25"/>
      <c r="RZ260" s="25"/>
      <c r="SA260" s="25"/>
      <c r="SB260" s="25"/>
      <c r="SC260" s="25"/>
      <c r="SD260" s="25"/>
      <c r="SE260" s="25"/>
      <c r="SF260" s="25"/>
      <c r="SG260" s="25"/>
      <c r="SH260" s="25"/>
      <c r="SI260" s="25"/>
      <c r="SJ260" s="25"/>
      <c r="SK260" s="25"/>
      <c r="SL260" s="25"/>
      <c r="SM260" s="25"/>
      <c r="SN260" s="25"/>
      <c r="SO260" s="25"/>
      <c r="SP260" s="25"/>
      <c r="SQ260" s="25"/>
      <c r="SR260" s="25"/>
      <c r="SS260" s="25"/>
      <c r="ST260" s="25"/>
      <c r="SU260" s="25"/>
      <c r="SV260" s="25"/>
      <c r="SW260" s="25"/>
      <c r="SX260" s="25"/>
      <c r="SY260" s="25"/>
      <c r="SZ260" s="25"/>
      <c r="TA260" s="25"/>
      <c r="TB260" s="25"/>
      <c r="TC260" s="25"/>
      <c r="TD260" s="25"/>
      <c r="TE260" s="25"/>
      <c r="TF260" s="25"/>
      <c r="TG260" s="25"/>
      <c r="TH260" s="25"/>
      <c r="TI260" s="25"/>
      <c r="TJ260" s="25"/>
      <c r="TK260" s="25"/>
      <c r="TL260" s="25"/>
      <c r="TM260" s="25"/>
      <c r="TN260" s="25"/>
      <c r="TO260" s="25"/>
      <c r="TP260" s="25"/>
      <c r="TQ260" s="25"/>
      <c r="TR260" s="25"/>
      <c r="TS260" s="25"/>
      <c r="TT260" s="25"/>
      <c r="TU260" s="25"/>
      <c r="TV260" s="25"/>
      <c r="TW260" s="25"/>
      <c r="TX260" s="25"/>
      <c r="TY260" s="25"/>
      <c r="TZ260" s="25"/>
      <c r="UA260" s="25"/>
      <c r="UB260" s="25"/>
      <c r="UC260" s="25"/>
      <c r="UD260" s="25"/>
      <c r="UE260" s="25"/>
      <c r="UF260" s="25"/>
      <c r="UG260" s="25"/>
      <c r="UH260" s="25"/>
      <c r="UI260" s="25"/>
      <c r="UJ260" s="25"/>
      <c r="UK260" s="25"/>
      <c r="UL260" s="25"/>
      <c r="UM260" s="25"/>
      <c r="UN260" s="25"/>
      <c r="UO260" s="25"/>
      <c r="UP260" s="25"/>
      <c r="UQ260" s="25"/>
      <c r="UR260" s="25"/>
      <c r="US260" s="25"/>
      <c r="UT260" s="25"/>
      <c r="UU260" s="25"/>
      <c r="UV260" s="25"/>
      <c r="UW260" s="25"/>
      <c r="UX260" s="25"/>
      <c r="UY260" s="25"/>
      <c r="UZ260" s="25"/>
      <c r="VA260" s="25"/>
      <c r="VB260" s="25"/>
      <c r="VC260" s="25"/>
      <c r="VD260" s="25"/>
      <c r="VE260" s="25"/>
      <c r="VF260" s="25"/>
      <c r="VG260" s="25"/>
      <c r="VH260" s="25"/>
      <c r="VI260" s="25"/>
      <c r="VJ260" s="25"/>
      <c r="VK260" s="25"/>
      <c r="VL260" s="25"/>
      <c r="VM260" s="25"/>
      <c r="VN260" s="25"/>
      <c r="VO260" s="25"/>
      <c r="VP260" s="25"/>
      <c r="VQ260" s="25"/>
      <c r="VR260" s="25"/>
      <c r="VS260" s="25"/>
      <c r="VT260" s="25"/>
      <c r="VU260" s="25"/>
      <c r="VV260" s="25"/>
      <c r="VW260" s="25"/>
      <c r="VX260" s="25"/>
      <c r="VY260" s="25"/>
      <c r="VZ260" s="25"/>
      <c r="WA260" s="25"/>
      <c r="WB260" s="25"/>
      <c r="WC260" s="25"/>
      <c r="WD260" s="25"/>
      <c r="WE260" s="25"/>
      <c r="WF260" s="25"/>
      <c r="WG260" s="25"/>
      <c r="WH260" s="25"/>
      <c r="WI260" s="25"/>
      <c r="WJ260" s="25"/>
      <c r="WK260" s="25"/>
      <c r="WL260" s="25"/>
      <c r="WM260" s="25"/>
      <c r="WN260" s="25"/>
      <c r="WO260" s="25"/>
      <c r="WP260" s="25"/>
      <c r="WQ260" s="25"/>
      <c r="WR260" s="25"/>
      <c r="WS260" s="25"/>
      <c r="WT260" s="25"/>
      <c r="WU260" s="25"/>
      <c r="WV260" s="25"/>
      <c r="WW260" s="25"/>
      <c r="WX260" s="25"/>
      <c r="WY260" s="25"/>
      <c r="WZ260" s="25"/>
      <c r="XA260" s="25"/>
      <c r="XB260" s="25"/>
      <c r="XC260" s="25"/>
      <c r="XD260" s="25"/>
      <c r="XE260" s="25"/>
      <c r="XF260" s="25"/>
      <c r="XG260" s="25"/>
      <c r="XH260" s="25"/>
      <c r="XI260" s="25"/>
      <c r="XJ260" s="25"/>
      <c r="XK260" s="25"/>
      <c r="XL260" s="25"/>
      <c r="XM260" s="25"/>
      <c r="XN260" s="25"/>
      <c r="XO260" s="25"/>
      <c r="XP260" s="25"/>
      <c r="XQ260" s="25"/>
      <c r="XR260" s="25"/>
      <c r="XS260" s="25"/>
      <c r="XT260" s="25"/>
      <c r="XU260" s="25"/>
      <c r="XV260" s="25"/>
      <c r="XW260" s="25"/>
      <c r="XX260" s="25"/>
      <c r="XY260" s="25"/>
      <c r="XZ260" s="25"/>
      <c r="YA260" s="25"/>
      <c r="YB260" s="25"/>
      <c r="YC260" s="25"/>
      <c r="YD260" s="25"/>
      <c r="YE260" s="25"/>
      <c r="YF260" s="25"/>
      <c r="YG260" s="25"/>
      <c r="YH260" s="25"/>
      <c r="YI260" s="25"/>
      <c r="YJ260" s="25"/>
      <c r="YK260" s="25"/>
      <c r="YL260" s="25"/>
      <c r="YM260" s="25"/>
      <c r="YN260" s="25"/>
      <c r="YO260" s="25"/>
      <c r="YP260" s="25"/>
      <c r="YQ260" s="25"/>
      <c r="YR260" s="25"/>
      <c r="YS260" s="25"/>
      <c r="YT260" s="25"/>
      <c r="YU260" s="25"/>
      <c r="YV260" s="25"/>
      <c r="YW260" s="25"/>
      <c r="YX260" s="25"/>
      <c r="YY260" s="25"/>
      <c r="YZ260" s="25"/>
      <c r="ZA260" s="25"/>
      <c r="ZB260" s="25"/>
      <c r="ZC260" s="25"/>
      <c r="ZD260" s="25"/>
      <c r="ZE260" s="25"/>
      <c r="ZF260" s="25"/>
      <c r="ZG260" s="25"/>
      <c r="ZH260" s="25"/>
      <c r="ZI260" s="25"/>
      <c r="ZJ260" s="25"/>
      <c r="ZK260" s="25"/>
      <c r="ZL260" s="25"/>
      <c r="ZM260" s="25"/>
      <c r="ZN260" s="25"/>
      <c r="ZO260" s="25"/>
      <c r="ZP260" s="25"/>
      <c r="ZQ260" s="25"/>
      <c r="ZR260" s="25"/>
      <c r="ZS260" s="25"/>
      <c r="ZT260" s="25"/>
      <c r="ZU260" s="25"/>
      <c r="ZV260" s="25"/>
      <c r="ZW260" s="25"/>
      <c r="ZX260" s="25"/>
      <c r="ZY260" s="25"/>
      <c r="ZZ260" s="25"/>
      <c r="AAA260" s="25"/>
      <c r="AAB260" s="25"/>
      <c r="AAC260" s="25"/>
      <c r="AAD260" s="25"/>
      <c r="AAE260" s="25"/>
      <c r="AAF260" s="25"/>
      <c r="AAG260" s="25"/>
      <c r="AAH260" s="25"/>
      <c r="AAI260" s="25"/>
      <c r="AAJ260" s="25"/>
      <c r="AAK260" s="25"/>
      <c r="AAL260" s="25"/>
      <c r="AAM260" s="25"/>
      <c r="AAN260" s="25"/>
      <c r="AAO260" s="25"/>
      <c r="AAP260" s="25"/>
      <c r="AAQ260" s="25"/>
      <c r="AAR260" s="25"/>
      <c r="AAS260" s="25"/>
      <c r="AAT260" s="25"/>
      <c r="AAU260" s="25"/>
      <c r="AAV260" s="25"/>
      <c r="AAW260" s="25"/>
      <c r="AAX260" s="25"/>
      <c r="AAY260" s="25"/>
      <c r="AAZ260" s="25"/>
      <c r="ABA260" s="25"/>
      <c r="ABB260" s="25"/>
      <c r="ABC260" s="25"/>
      <c r="ABD260" s="25"/>
      <c r="ABE260" s="25"/>
      <c r="ABF260" s="25"/>
      <c r="ABG260" s="25"/>
      <c r="ABH260" s="25"/>
      <c r="ABI260" s="25"/>
      <c r="ABJ260" s="25"/>
      <c r="ABK260" s="25"/>
      <c r="ABL260" s="25"/>
      <c r="ABM260" s="25"/>
      <c r="ABN260" s="25"/>
      <c r="ABO260" s="25"/>
      <c r="ABP260" s="25"/>
      <c r="ABQ260" s="25"/>
      <c r="ABR260" s="25"/>
      <c r="ABS260" s="25"/>
      <c r="ABT260" s="25"/>
      <c r="ABU260" s="25"/>
      <c r="ABV260" s="25"/>
      <c r="ABW260" s="25"/>
      <c r="ABX260" s="25"/>
      <c r="ABY260" s="25"/>
      <c r="ABZ260" s="25"/>
      <c r="ACA260" s="25"/>
      <c r="ACB260" s="25"/>
      <c r="ACC260" s="25"/>
      <c r="ACD260" s="25"/>
      <c r="ACE260" s="25"/>
      <c r="ACF260" s="25"/>
      <c r="ACG260" s="25"/>
      <c r="ACH260" s="25"/>
      <c r="ACI260" s="25"/>
      <c r="ACJ260" s="25"/>
      <c r="ACK260" s="25"/>
      <c r="ACL260" s="25"/>
      <c r="ACM260" s="25"/>
      <c r="ACN260" s="25"/>
      <c r="ACO260" s="25"/>
      <c r="ACP260" s="25"/>
      <c r="ACQ260" s="25"/>
      <c r="ACR260" s="25"/>
      <c r="ACS260" s="25"/>
      <c r="ACT260" s="25"/>
      <c r="ACU260" s="25"/>
      <c r="ACV260" s="25"/>
      <c r="ACW260" s="25"/>
      <c r="ACX260" s="25"/>
      <c r="ACY260" s="25"/>
      <c r="ACZ260" s="25"/>
      <c r="ADA260" s="25"/>
      <c r="ADB260" s="25"/>
      <c r="ADC260" s="25"/>
      <c r="ADD260" s="25"/>
      <c r="ADE260" s="25"/>
      <c r="ADF260" s="25"/>
      <c r="ADG260" s="25"/>
      <c r="ADH260" s="25"/>
      <c r="ADI260" s="25"/>
      <c r="ADJ260" s="25"/>
      <c r="ADK260" s="25"/>
      <c r="ADL260" s="25"/>
      <c r="ADM260" s="25"/>
      <c r="ADN260" s="25"/>
      <c r="ADO260" s="25"/>
      <c r="ADP260" s="25"/>
      <c r="ADQ260" s="25"/>
      <c r="ADR260" s="25"/>
      <c r="ADS260" s="25"/>
      <c r="ADT260" s="25"/>
      <c r="ADU260" s="25"/>
      <c r="ADV260" s="25"/>
      <c r="ADW260" s="25"/>
      <c r="ADX260" s="25"/>
      <c r="ADY260" s="25"/>
      <c r="ADZ260" s="25"/>
      <c r="AEA260" s="25"/>
      <c r="AEB260" s="25"/>
      <c r="AEC260" s="25"/>
      <c r="AED260" s="25"/>
      <c r="AEE260" s="25"/>
      <c r="AEF260" s="25"/>
      <c r="AEG260" s="49"/>
    </row>
    <row r="261" spans="1:813" s="15" customFormat="1" ht="12.75" customHeight="1" x14ac:dyDescent="0.2">
      <c r="A261" s="75">
        <v>5.2</v>
      </c>
      <c r="B261" s="329" t="s">
        <v>209</v>
      </c>
      <c r="C261" s="325">
        <v>1</v>
      </c>
      <c r="D261" s="71" t="s">
        <v>71</v>
      </c>
      <c r="E261" s="109">
        <v>6623.4</v>
      </c>
      <c r="F261" s="91">
        <f t="shared" si="5"/>
        <v>6623.4</v>
      </c>
      <c r="G261" s="49"/>
      <c r="AY261" s="45"/>
      <c r="AZ261" s="25"/>
      <c r="BA261" s="663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  <c r="QR261" s="25"/>
      <c r="QS261" s="25"/>
      <c r="QT261" s="25"/>
      <c r="QU261" s="25"/>
      <c r="QV261" s="25"/>
      <c r="QW261" s="25"/>
      <c r="QX261" s="25"/>
      <c r="QY261" s="25"/>
      <c r="QZ261" s="25"/>
      <c r="RA261" s="25"/>
      <c r="RB261" s="25"/>
      <c r="RC261" s="25"/>
      <c r="RD261" s="25"/>
      <c r="RE261" s="25"/>
      <c r="RF261" s="25"/>
      <c r="RG261" s="25"/>
      <c r="RH261" s="25"/>
      <c r="RI261" s="25"/>
      <c r="RJ261" s="25"/>
      <c r="RK261" s="25"/>
      <c r="RL261" s="25"/>
      <c r="RM261" s="25"/>
      <c r="RN261" s="25"/>
      <c r="RO261" s="25"/>
      <c r="RP261" s="25"/>
      <c r="RQ261" s="25"/>
      <c r="RR261" s="25"/>
      <c r="RS261" s="25"/>
      <c r="RT261" s="25"/>
      <c r="RU261" s="25"/>
      <c r="RV261" s="25"/>
      <c r="RW261" s="25"/>
      <c r="RX261" s="25"/>
      <c r="RY261" s="25"/>
      <c r="RZ261" s="25"/>
      <c r="SA261" s="25"/>
      <c r="SB261" s="25"/>
      <c r="SC261" s="25"/>
      <c r="SD261" s="25"/>
      <c r="SE261" s="25"/>
      <c r="SF261" s="25"/>
      <c r="SG261" s="25"/>
      <c r="SH261" s="25"/>
      <c r="SI261" s="25"/>
      <c r="SJ261" s="25"/>
      <c r="SK261" s="25"/>
      <c r="SL261" s="25"/>
      <c r="SM261" s="25"/>
      <c r="SN261" s="25"/>
      <c r="SO261" s="25"/>
      <c r="SP261" s="25"/>
      <c r="SQ261" s="25"/>
      <c r="SR261" s="25"/>
      <c r="SS261" s="25"/>
      <c r="ST261" s="25"/>
      <c r="SU261" s="25"/>
      <c r="SV261" s="25"/>
      <c r="SW261" s="25"/>
      <c r="SX261" s="25"/>
      <c r="SY261" s="25"/>
      <c r="SZ261" s="25"/>
      <c r="TA261" s="25"/>
      <c r="TB261" s="25"/>
      <c r="TC261" s="25"/>
      <c r="TD261" s="25"/>
      <c r="TE261" s="25"/>
      <c r="TF261" s="25"/>
      <c r="TG261" s="25"/>
      <c r="TH261" s="25"/>
      <c r="TI261" s="25"/>
      <c r="TJ261" s="25"/>
      <c r="TK261" s="25"/>
      <c r="TL261" s="25"/>
      <c r="TM261" s="25"/>
      <c r="TN261" s="25"/>
      <c r="TO261" s="25"/>
      <c r="TP261" s="25"/>
      <c r="TQ261" s="25"/>
      <c r="TR261" s="25"/>
      <c r="TS261" s="25"/>
      <c r="TT261" s="25"/>
      <c r="TU261" s="25"/>
      <c r="TV261" s="25"/>
      <c r="TW261" s="25"/>
      <c r="TX261" s="25"/>
      <c r="TY261" s="25"/>
      <c r="TZ261" s="25"/>
      <c r="UA261" s="25"/>
      <c r="UB261" s="25"/>
      <c r="UC261" s="25"/>
      <c r="UD261" s="25"/>
      <c r="UE261" s="25"/>
      <c r="UF261" s="25"/>
      <c r="UG261" s="25"/>
      <c r="UH261" s="25"/>
      <c r="UI261" s="25"/>
      <c r="UJ261" s="25"/>
      <c r="UK261" s="25"/>
      <c r="UL261" s="25"/>
      <c r="UM261" s="25"/>
      <c r="UN261" s="25"/>
      <c r="UO261" s="25"/>
      <c r="UP261" s="25"/>
      <c r="UQ261" s="25"/>
      <c r="UR261" s="25"/>
      <c r="US261" s="25"/>
      <c r="UT261" s="25"/>
      <c r="UU261" s="25"/>
      <c r="UV261" s="25"/>
      <c r="UW261" s="25"/>
      <c r="UX261" s="25"/>
      <c r="UY261" s="25"/>
      <c r="UZ261" s="25"/>
      <c r="VA261" s="25"/>
      <c r="VB261" s="25"/>
      <c r="VC261" s="25"/>
      <c r="VD261" s="25"/>
      <c r="VE261" s="25"/>
      <c r="VF261" s="25"/>
      <c r="VG261" s="25"/>
      <c r="VH261" s="25"/>
      <c r="VI261" s="25"/>
      <c r="VJ261" s="25"/>
      <c r="VK261" s="25"/>
      <c r="VL261" s="25"/>
      <c r="VM261" s="25"/>
      <c r="VN261" s="25"/>
      <c r="VO261" s="25"/>
      <c r="VP261" s="25"/>
      <c r="VQ261" s="25"/>
      <c r="VR261" s="25"/>
      <c r="VS261" s="25"/>
      <c r="VT261" s="25"/>
      <c r="VU261" s="25"/>
      <c r="VV261" s="25"/>
      <c r="VW261" s="25"/>
      <c r="VX261" s="25"/>
      <c r="VY261" s="25"/>
      <c r="VZ261" s="25"/>
      <c r="WA261" s="25"/>
      <c r="WB261" s="25"/>
      <c r="WC261" s="25"/>
      <c r="WD261" s="25"/>
      <c r="WE261" s="25"/>
      <c r="WF261" s="25"/>
      <c r="WG261" s="25"/>
      <c r="WH261" s="25"/>
      <c r="WI261" s="25"/>
      <c r="WJ261" s="25"/>
      <c r="WK261" s="25"/>
      <c r="WL261" s="25"/>
      <c r="WM261" s="25"/>
      <c r="WN261" s="25"/>
      <c r="WO261" s="25"/>
      <c r="WP261" s="25"/>
      <c r="WQ261" s="25"/>
      <c r="WR261" s="25"/>
      <c r="WS261" s="25"/>
      <c r="WT261" s="25"/>
      <c r="WU261" s="25"/>
      <c r="WV261" s="25"/>
      <c r="WW261" s="25"/>
      <c r="WX261" s="25"/>
      <c r="WY261" s="25"/>
      <c r="WZ261" s="25"/>
      <c r="XA261" s="25"/>
      <c r="XB261" s="25"/>
      <c r="XC261" s="25"/>
      <c r="XD261" s="25"/>
      <c r="XE261" s="25"/>
      <c r="XF261" s="25"/>
      <c r="XG261" s="25"/>
      <c r="XH261" s="25"/>
      <c r="XI261" s="25"/>
      <c r="XJ261" s="25"/>
      <c r="XK261" s="25"/>
      <c r="XL261" s="25"/>
      <c r="XM261" s="25"/>
      <c r="XN261" s="25"/>
      <c r="XO261" s="25"/>
      <c r="XP261" s="25"/>
      <c r="XQ261" s="25"/>
      <c r="XR261" s="25"/>
      <c r="XS261" s="25"/>
      <c r="XT261" s="25"/>
      <c r="XU261" s="25"/>
      <c r="XV261" s="25"/>
      <c r="XW261" s="25"/>
      <c r="XX261" s="25"/>
      <c r="XY261" s="25"/>
      <c r="XZ261" s="25"/>
      <c r="YA261" s="25"/>
      <c r="YB261" s="25"/>
      <c r="YC261" s="25"/>
      <c r="YD261" s="25"/>
      <c r="YE261" s="25"/>
      <c r="YF261" s="25"/>
      <c r="YG261" s="25"/>
      <c r="YH261" s="25"/>
      <c r="YI261" s="25"/>
      <c r="YJ261" s="25"/>
      <c r="YK261" s="25"/>
      <c r="YL261" s="25"/>
      <c r="YM261" s="25"/>
      <c r="YN261" s="25"/>
      <c r="YO261" s="25"/>
      <c r="YP261" s="25"/>
      <c r="YQ261" s="25"/>
      <c r="YR261" s="25"/>
      <c r="YS261" s="25"/>
      <c r="YT261" s="25"/>
      <c r="YU261" s="25"/>
      <c r="YV261" s="25"/>
      <c r="YW261" s="25"/>
      <c r="YX261" s="25"/>
      <c r="YY261" s="25"/>
      <c r="YZ261" s="25"/>
      <c r="ZA261" s="25"/>
      <c r="ZB261" s="25"/>
      <c r="ZC261" s="25"/>
      <c r="ZD261" s="25"/>
      <c r="ZE261" s="25"/>
      <c r="ZF261" s="25"/>
      <c r="ZG261" s="25"/>
      <c r="ZH261" s="25"/>
      <c r="ZI261" s="25"/>
      <c r="ZJ261" s="25"/>
      <c r="ZK261" s="25"/>
      <c r="ZL261" s="25"/>
      <c r="ZM261" s="25"/>
      <c r="ZN261" s="25"/>
      <c r="ZO261" s="25"/>
      <c r="ZP261" s="25"/>
      <c r="ZQ261" s="25"/>
      <c r="ZR261" s="25"/>
      <c r="ZS261" s="25"/>
      <c r="ZT261" s="25"/>
      <c r="ZU261" s="25"/>
      <c r="ZV261" s="25"/>
      <c r="ZW261" s="25"/>
      <c r="ZX261" s="25"/>
      <c r="ZY261" s="25"/>
      <c r="ZZ261" s="25"/>
      <c r="AAA261" s="25"/>
      <c r="AAB261" s="25"/>
      <c r="AAC261" s="25"/>
      <c r="AAD261" s="25"/>
      <c r="AAE261" s="25"/>
      <c r="AAF261" s="25"/>
      <c r="AAG261" s="25"/>
      <c r="AAH261" s="25"/>
      <c r="AAI261" s="25"/>
      <c r="AAJ261" s="25"/>
      <c r="AAK261" s="25"/>
      <c r="AAL261" s="25"/>
      <c r="AAM261" s="25"/>
      <c r="AAN261" s="25"/>
      <c r="AAO261" s="25"/>
      <c r="AAP261" s="25"/>
      <c r="AAQ261" s="25"/>
      <c r="AAR261" s="25"/>
      <c r="AAS261" s="25"/>
      <c r="AAT261" s="25"/>
      <c r="AAU261" s="25"/>
      <c r="AAV261" s="25"/>
      <c r="AAW261" s="25"/>
      <c r="AAX261" s="25"/>
      <c r="AAY261" s="25"/>
      <c r="AAZ261" s="25"/>
      <c r="ABA261" s="25"/>
      <c r="ABB261" s="25"/>
      <c r="ABC261" s="25"/>
      <c r="ABD261" s="25"/>
      <c r="ABE261" s="25"/>
      <c r="ABF261" s="25"/>
      <c r="ABG261" s="25"/>
      <c r="ABH261" s="25"/>
      <c r="ABI261" s="25"/>
      <c r="ABJ261" s="25"/>
      <c r="ABK261" s="25"/>
      <c r="ABL261" s="25"/>
      <c r="ABM261" s="25"/>
      <c r="ABN261" s="25"/>
      <c r="ABO261" s="25"/>
      <c r="ABP261" s="25"/>
      <c r="ABQ261" s="25"/>
      <c r="ABR261" s="25"/>
      <c r="ABS261" s="25"/>
      <c r="ABT261" s="25"/>
      <c r="ABU261" s="25"/>
      <c r="ABV261" s="25"/>
      <c r="ABW261" s="25"/>
      <c r="ABX261" s="25"/>
      <c r="ABY261" s="25"/>
      <c r="ABZ261" s="25"/>
      <c r="ACA261" s="25"/>
      <c r="ACB261" s="25"/>
      <c r="ACC261" s="25"/>
      <c r="ACD261" s="25"/>
      <c r="ACE261" s="25"/>
      <c r="ACF261" s="25"/>
      <c r="ACG261" s="25"/>
      <c r="ACH261" s="25"/>
      <c r="ACI261" s="25"/>
      <c r="ACJ261" s="25"/>
      <c r="ACK261" s="25"/>
      <c r="ACL261" s="25"/>
      <c r="ACM261" s="25"/>
      <c r="ACN261" s="25"/>
      <c r="ACO261" s="25"/>
      <c r="ACP261" s="25"/>
      <c r="ACQ261" s="25"/>
      <c r="ACR261" s="25"/>
      <c r="ACS261" s="25"/>
      <c r="ACT261" s="25"/>
      <c r="ACU261" s="25"/>
      <c r="ACV261" s="25"/>
      <c r="ACW261" s="25"/>
      <c r="ACX261" s="25"/>
      <c r="ACY261" s="25"/>
      <c r="ACZ261" s="25"/>
      <c r="ADA261" s="25"/>
      <c r="ADB261" s="25"/>
      <c r="ADC261" s="25"/>
      <c r="ADD261" s="25"/>
      <c r="ADE261" s="25"/>
      <c r="ADF261" s="25"/>
      <c r="ADG261" s="25"/>
      <c r="ADH261" s="25"/>
      <c r="ADI261" s="25"/>
      <c r="ADJ261" s="25"/>
      <c r="ADK261" s="25"/>
      <c r="ADL261" s="25"/>
      <c r="ADM261" s="25"/>
      <c r="ADN261" s="25"/>
      <c r="ADO261" s="25"/>
      <c r="ADP261" s="25"/>
      <c r="ADQ261" s="25"/>
      <c r="ADR261" s="25"/>
      <c r="ADS261" s="25"/>
      <c r="ADT261" s="25"/>
      <c r="ADU261" s="25"/>
      <c r="ADV261" s="25"/>
      <c r="ADW261" s="25"/>
      <c r="ADX261" s="25"/>
      <c r="ADY261" s="25"/>
      <c r="ADZ261" s="25"/>
      <c r="AEA261" s="25"/>
      <c r="AEB261" s="25"/>
      <c r="AEC261" s="25"/>
      <c r="AED261" s="25"/>
      <c r="AEE261" s="25"/>
      <c r="AEF261" s="25"/>
      <c r="AEG261" s="49"/>
    </row>
    <row r="262" spans="1:813" s="15" customFormat="1" ht="12.75" customHeight="1" x14ac:dyDescent="0.2">
      <c r="A262" s="75">
        <v>5.5</v>
      </c>
      <c r="B262" s="99" t="s">
        <v>210</v>
      </c>
      <c r="C262" s="325">
        <v>30</v>
      </c>
      <c r="D262" s="71" t="s">
        <v>71</v>
      </c>
      <c r="E262" s="109">
        <v>2633.4</v>
      </c>
      <c r="F262" s="91">
        <f t="shared" si="5"/>
        <v>79002</v>
      </c>
      <c r="G262" s="49"/>
      <c r="AY262" s="45"/>
      <c r="AZ262" s="25"/>
      <c r="BA262" s="663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  <c r="QR262" s="25"/>
      <c r="QS262" s="25"/>
      <c r="QT262" s="25"/>
      <c r="QU262" s="25"/>
      <c r="QV262" s="25"/>
      <c r="QW262" s="25"/>
      <c r="QX262" s="25"/>
      <c r="QY262" s="25"/>
      <c r="QZ262" s="25"/>
      <c r="RA262" s="25"/>
      <c r="RB262" s="25"/>
      <c r="RC262" s="25"/>
      <c r="RD262" s="25"/>
      <c r="RE262" s="25"/>
      <c r="RF262" s="25"/>
      <c r="RG262" s="25"/>
      <c r="RH262" s="25"/>
      <c r="RI262" s="25"/>
      <c r="RJ262" s="25"/>
      <c r="RK262" s="25"/>
      <c r="RL262" s="25"/>
      <c r="RM262" s="25"/>
      <c r="RN262" s="25"/>
      <c r="RO262" s="25"/>
      <c r="RP262" s="25"/>
      <c r="RQ262" s="25"/>
      <c r="RR262" s="25"/>
      <c r="RS262" s="25"/>
      <c r="RT262" s="25"/>
      <c r="RU262" s="25"/>
      <c r="RV262" s="25"/>
      <c r="RW262" s="25"/>
      <c r="RX262" s="25"/>
      <c r="RY262" s="25"/>
      <c r="RZ262" s="25"/>
      <c r="SA262" s="25"/>
      <c r="SB262" s="25"/>
      <c r="SC262" s="25"/>
      <c r="SD262" s="25"/>
      <c r="SE262" s="25"/>
      <c r="SF262" s="25"/>
      <c r="SG262" s="25"/>
      <c r="SH262" s="25"/>
      <c r="SI262" s="25"/>
      <c r="SJ262" s="25"/>
      <c r="SK262" s="25"/>
      <c r="SL262" s="25"/>
      <c r="SM262" s="25"/>
      <c r="SN262" s="25"/>
      <c r="SO262" s="25"/>
      <c r="SP262" s="25"/>
      <c r="SQ262" s="25"/>
      <c r="SR262" s="25"/>
      <c r="SS262" s="25"/>
      <c r="ST262" s="25"/>
      <c r="SU262" s="25"/>
      <c r="SV262" s="25"/>
      <c r="SW262" s="25"/>
      <c r="SX262" s="25"/>
      <c r="SY262" s="25"/>
      <c r="SZ262" s="25"/>
      <c r="TA262" s="25"/>
      <c r="TB262" s="25"/>
      <c r="TC262" s="25"/>
      <c r="TD262" s="25"/>
      <c r="TE262" s="25"/>
      <c r="TF262" s="25"/>
      <c r="TG262" s="25"/>
      <c r="TH262" s="25"/>
      <c r="TI262" s="25"/>
      <c r="TJ262" s="25"/>
      <c r="TK262" s="25"/>
      <c r="TL262" s="25"/>
      <c r="TM262" s="25"/>
      <c r="TN262" s="25"/>
      <c r="TO262" s="25"/>
      <c r="TP262" s="25"/>
      <c r="TQ262" s="25"/>
      <c r="TR262" s="25"/>
      <c r="TS262" s="25"/>
      <c r="TT262" s="25"/>
      <c r="TU262" s="25"/>
      <c r="TV262" s="25"/>
      <c r="TW262" s="25"/>
      <c r="TX262" s="25"/>
      <c r="TY262" s="25"/>
      <c r="TZ262" s="25"/>
      <c r="UA262" s="25"/>
      <c r="UB262" s="25"/>
      <c r="UC262" s="25"/>
      <c r="UD262" s="25"/>
      <c r="UE262" s="25"/>
      <c r="UF262" s="25"/>
      <c r="UG262" s="25"/>
      <c r="UH262" s="25"/>
      <c r="UI262" s="25"/>
      <c r="UJ262" s="25"/>
      <c r="UK262" s="25"/>
      <c r="UL262" s="25"/>
      <c r="UM262" s="25"/>
      <c r="UN262" s="25"/>
      <c r="UO262" s="25"/>
      <c r="UP262" s="25"/>
      <c r="UQ262" s="25"/>
      <c r="UR262" s="25"/>
      <c r="US262" s="25"/>
      <c r="UT262" s="25"/>
      <c r="UU262" s="25"/>
      <c r="UV262" s="25"/>
      <c r="UW262" s="25"/>
      <c r="UX262" s="25"/>
      <c r="UY262" s="25"/>
      <c r="UZ262" s="25"/>
      <c r="VA262" s="25"/>
      <c r="VB262" s="25"/>
      <c r="VC262" s="25"/>
      <c r="VD262" s="25"/>
      <c r="VE262" s="25"/>
      <c r="VF262" s="25"/>
      <c r="VG262" s="25"/>
      <c r="VH262" s="25"/>
      <c r="VI262" s="25"/>
      <c r="VJ262" s="25"/>
      <c r="VK262" s="25"/>
      <c r="VL262" s="25"/>
      <c r="VM262" s="25"/>
      <c r="VN262" s="25"/>
      <c r="VO262" s="25"/>
      <c r="VP262" s="25"/>
      <c r="VQ262" s="25"/>
      <c r="VR262" s="25"/>
      <c r="VS262" s="25"/>
      <c r="VT262" s="25"/>
      <c r="VU262" s="25"/>
      <c r="VV262" s="25"/>
      <c r="VW262" s="25"/>
      <c r="VX262" s="25"/>
      <c r="VY262" s="25"/>
      <c r="VZ262" s="25"/>
      <c r="WA262" s="25"/>
      <c r="WB262" s="25"/>
      <c r="WC262" s="25"/>
      <c r="WD262" s="25"/>
      <c r="WE262" s="25"/>
      <c r="WF262" s="25"/>
      <c r="WG262" s="25"/>
      <c r="WH262" s="25"/>
      <c r="WI262" s="25"/>
      <c r="WJ262" s="25"/>
      <c r="WK262" s="25"/>
      <c r="WL262" s="25"/>
      <c r="WM262" s="25"/>
      <c r="WN262" s="25"/>
      <c r="WO262" s="25"/>
      <c r="WP262" s="25"/>
      <c r="WQ262" s="25"/>
      <c r="WR262" s="25"/>
      <c r="WS262" s="25"/>
      <c r="WT262" s="25"/>
      <c r="WU262" s="25"/>
      <c r="WV262" s="25"/>
      <c r="WW262" s="25"/>
      <c r="WX262" s="25"/>
      <c r="WY262" s="25"/>
      <c r="WZ262" s="25"/>
      <c r="XA262" s="25"/>
      <c r="XB262" s="25"/>
      <c r="XC262" s="25"/>
      <c r="XD262" s="25"/>
      <c r="XE262" s="25"/>
      <c r="XF262" s="25"/>
      <c r="XG262" s="25"/>
      <c r="XH262" s="25"/>
      <c r="XI262" s="25"/>
      <c r="XJ262" s="25"/>
      <c r="XK262" s="25"/>
      <c r="XL262" s="25"/>
      <c r="XM262" s="25"/>
      <c r="XN262" s="25"/>
      <c r="XO262" s="25"/>
      <c r="XP262" s="25"/>
      <c r="XQ262" s="25"/>
      <c r="XR262" s="25"/>
      <c r="XS262" s="25"/>
      <c r="XT262" s="25"/>
      <c r="XU262" s="25"/>
      <c r="XV262" s="25"/>
      <c r="XW262" s="25"/>
      <c r="XX262" s="25"/>
      <c r="XY262" s="25"/>
      <c r="XZ262" s="25"/>
      <c r="YA262" s="25"/>
      <c r="YB262" s="25"/>
      <c r="YC262" s="25"/>
      <c r="YD262" s="25"/>
      <c r="YE262" s="25"/>
      <c r="YF262" s="25"/>
      <c r="YG262" s="25"/>
      <c r="YH262" s="25"/>
      <c r="YI262" s="25"/>
      <c r="YJ262" s="25"/>
      <c r="YK262" s="25"/>
      <c r="YL262" s="25"/>
      <c r="YM262" s="25"/>
      <c r="YN262" s="25"/>
      <c r="YO262" s="25"/>
      <c r="YP262" s="25"/>
      <c r="YQ262" s="25"/>
      <c r="YR262" s="25"/>
      <c r="YS262" s="25"/>
      <c r="YT262" s="25"/>
      <c r="YU262" s="25"/>
      <c r="YV262" s="25"/>
      <c r="YW262" s="25"/>
      <c r="YX262" s="25"/>
      <c r="YY262" s="25"/>
      <c r="YZ262" s="25"/>
      <c r="ZA262" s="25"/>
      <c r="ZB262" s="25"/>
      <c r="ZC262" s="25"/>
      <c r="ZD262" s="25"/>
      <c r="ZE262" s="25"/>
      <c r="ZF262" s="25"/>
      <c r="ZG262" s="25"/>
      <c r="ZH262" s="25"/>
      <c r="ZI262" s="25"/>
      <c r="ZJ262" s="25"/>
      <c r="ZK262" s="25"/>
      <c r="ZL262" s="25"/>
      <c r="ZM262" s="25"/>
      <c r="ZN262" s="25"/>
      <c r="ZO262" s="25"/>
      <c r="ZP262" s="25"/>
      <c r="ZQ262" s="25"/>
      <c r="ZR262" s="25"/>
      <c r="ZS262" s="25"/>
      <c r="ZT262" s="25"/>
      <c r="ZU262" s="25"/>
      <c r="ZV262" s="25"/>
      <c r="ZW262" s="25"/>
      <c r="ZX262" s="25"/>
      <c r="ZY262" s="25"/>
      <c r="ZZ262" s="25"/>
      <c r="AAA262" s="25"/>
      <c r="AAB262" s="25"/>
      <c r="AAC262" s="25"/>
      <c r="AAD262" s="25"/>
      <c r="AAE262" s="25"/>
      <c r="AAF262" s="25"/>
      <c r="AAG262" s="25"/>
      <c r="AAH262" s="25"/>
      <c r="AAI262" s="25"/>
      <c r="AAJ262" s="25"/>
      <c r="AAK262" s="25"/>
      <c r="AAL262" s="25"/>
      <c r="AAM262" s="25"/>
      <c r="AAN262" s="25"/>
      <c r="AAO262" s="25"/>
      <c r="AAP262" s="25"/>
      <c r="AAQ262" s="25"/>
      <c r="AAR262" s="25"/>
      <c r="AAS262" s="25"/>
      <c r="AAT262" s="25"/>
      <c r="AAU262" s="25"/>
      <c r="AAV262" s="25"/>
      <c r="AAW262" s="25"/>
      <c r="AAX262" s="25"/>
      <c r="AAY262" s="25"/>
      <c r="AAZ262" s="25"/>
      <c r="ABA262" s="25"/>
      <c r="ABB262" s="25"/>
      <c r="ABC262" s="25"/>
      <c r="ABD262" s="25"/>
      <c r="ABE262" s="25"/>
      <c r="ABF262" s="25"/>
      <c r="ABG262" s="25"/>
      <c r="ABH262" s="25"/>
      <c r="ABI262" s="25"/>
      <c r="ABJ262" s="25"/>
      <c r="ABK262" s="25"/>
      <c r="ABL262" s="25"/>
      <c r="ABM262" s="25"/>
      <c r="ABN262" s="25"/>
      <c r="ABO262" s="25"/>
      <c r="ABP262" s="25"/>
      <c r="ABQ262" s="25"/>
      <c r="ABR262" s="25"/>
      <c r="ABS262" s="25"/>
      <c r="ABT262" s="25"/>
      <c r="ABU262" s="25"/>
      <c r="ABV262" s="25"/>
      <c r="ABW262" s="25"/>
      <c r="ABX262" s="25"/>
      <c r="ABY262" s="25"/>
      <c r="ABZ262" s="25"/>
      <c r="ACA262" s="25"/>
      <c r="ACB262" s="25"/>
      <c r="ACC262" s="25"/>
      <c r="ACD262" s="25"/>
      <c r="ACE262" s="25"/>
      <c r="ACF262" s="25"/>
      <c r="ACG262" s="25"/>
      <c r="ACH262" s="25"/>
      <c r="ACI262" s="25"/>
      <c r="ACJ262" s="25"/>
      <c r="ACK262" s="25"/>
      <c r="ACL262" s="25"/>
      <c r="ACM262" s="25"/>
      <c r="ACN262" s="25"/>
      <c r="ACO262" s="25"/>
      <c r="ACP262" s="25"/>
      <c r="ACQ262" s="25"/>
      <c r="ACR262" s="25"/>
      <c r="ACS262" s="25"/>
      <c r="ACT262" s="25"/>
      <c r="ACU262" s="25"/>
      <c r="ACV262" s="25"/>
      <c r="ACW262" s="25"/>
      <c r="ACX262" s="25"/>
      <c r="ACY262" s="25"/>
      <c r="ACZ262" s="25"/>
      <c r="ADA262" s="25"/>
      <c r="ADB262" s="25"/>
      <c r="ADC262" s="25"/>
      <c r="ADD262" s="25"/>
      <c r="ADE262" s="25"/>
      <c r="ADF262" s="25"/>
      <c r="ADG262" s="25"/>
      <c r="ADH262" s="25"/>
      <c r="ADI262" s="25"/>
      <c r="ADJ262" s="25"/>
      <c r="ADK262" s="25"/>
      <c r="ADL262" s="25"/>
      <c r="ADM262" s="25"/>
      <c r="ADN262" s="25"/>
      <c r="ADO262" s="25"/>
      <c r="ADP262" s="25"/>
      <c r="ADQ262" s="25"/>
      <c r="ADR262" s="25"/>
      <c r="ADS262" s="25"/>
      <c r="ADT262" s="25"/>
      <c r="ADU262" s="25"/>
      <c r="ADV262" s="25"/>
      <c r="ADW262" s="25"/>
      <c r="ADX262" s="25"/>
      <c r="ADY262" s="25"/>
      <c r="ADZ262" s="25"/>
      <c r="AEA262" s="25"/>
      <c r="AEB262" s="25"/>
      <c r="AEC262" s="25"/>
      <c r="AED262" s="25"/>
      <c r="AEE262" s="25"/>
      <c r="AEF262" s="25"/>
      <c r="AEG262" s="49"/>
    </row>
    <row r="263" spans="1:813" s="15" customFormat="1" ht="12.75" customHeight="1" x14ac:dyDescent="0.2">
      <c r="A263" s="75">
        <v>5.6</v>
      </c>
      <c r="B263" s="99" t="s">
        <v>131</v>
      </c>
      <c r="C263" s="325">
        <v>17</v>
      </c>
      <c r="D263" s="71" t="s">
        <v>71</v>
      </c>
      <c r="E263" s="109">
        <v>1150</v>
      </c>
      <c r="F263" s="91">
        <f t="shared" si="5"/>
        <v>19550</v>
      </c>
      <c r="G263" s="49"/>
      <c r="AY263" s="45"/>
      <c r="AZ263" s="25"/>
      <c r="BA263" s="663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  <c r="QR263" s="25"/>
      <c r="QS263" s="25"/>
      <c r="QT263" s="25"/>
      <c r="QU263" s="25"/>
      <c r="QV263" s="25"/>
      <c r="QW263" s="25"/>
      <c r="QX263" s="25"/>
      <c r="QY263" s="25"/>
      <c r="QZ263" s="25"/>
      <c r="RA263" s="25"/>
      <c r="RB263" s="25"/>
      <c r="RC263" s="25"/>
      <c r="RD263" s="25"/>
      <c r="RE263" s="25"/>
      <c r="RF263" s="25"/>
      <c r="RG263" s="25"/>
      <c r="RH263" s="25"/>
      <c r="RI263" s="25"/>
      <c r="RJ263" s="25"/>
      <c r="RK263" s="25"/>
      <c r="RL263" s="25"/>
      <c r="RM263" s="25"/>
      <c r="RN263" s="25"/>
      <c r="RO263" s="25"/>
      <c r="RP263" s="25"/>
      <c r="RQ263" s="25"/>
      <c r="RR263" s="25"/>
      <c r="RS263" s="25"/>
      <c r="RT263" s="25"/>
      <c r="RU263" s="25"/>
      <c r="RV263" s="25"/>
      <c r="RW263" s="25"/>
      <c r="RX263" s="25"/>
      <c r="RY263" s="25"/>
      <c r="RZ263" s="25"/>
      <c r="SA263" s="25"/>
      <c r="SB263" s="25"/>
      <c r="SC263" s="25"/>
      <c r="SD263" s="25"/>
      <c r="SE263" s="25"/>
      <c r="SF263" s="25"/>
      <c r="SG263" s="25"/>
      <c r="SH263" s="25"/>
      <c r="SI263" s="25"/>
      <c r="SJ263" s="25"/>
      <c r="SK263" s="25"/>
      <c r="SL263" s="25"/>
      <c r="SM263" s="25"/>
      <c r="SN263" s="25"/>
      <c r="SO263" s="25"/>
      <c r="SP263" s="25"/>
      <c r="SQ263" s="25"/>
      <c r="SR263" s="25"/>
      <c r="SS263" s="25"/>
      <c r="ST263" s="25"/>
      <c r="SU263" s="25"/>
      <c r="SV263" s="25"/>
      <c r="SW263" s="25"/>
      <c r="SX263" s="25"/>
      <c r="SY263" s="25"/>
      <c r="SZ263" s="25"/>
      <c r="TA263" s="25"/>
      <c r="TB263" s="25"/>
      <c r="TC263" s="25"/>
      <c r="TD263" s="25"/>
      <c r="TE263" s="25"/>
      <c r="TF263" s="25"/>
      <c r="TG263" s="25"/>
      <c r="TH263" s="25"/>
      <c r="TI263" s="25"/>
      <c r="TJ263" s="25"/>
      <c r="TK263" s="25"/>
      <c r="TL263" s="25"/>
      <c r="TM263" s="25"/>
      <c r="TN263" s="25"/>
      <c r="TO263" s="25"/>
      <c r="TP263" s="25"/>
      <c r="TQ263" s="25"/>
      <c r="TR263" s="25"/>
      <c r="TS263" s="25"/>
      <c r="TT263" s="25"/>
      <c r="TU263" s="25"/>
      <c r="TV263" s="25"/>
      <c r="TW263" s="25"/>
      <c r="TX263" s="25"/>
      <c r="TY263" s="25"/>
      <c r="TZ263" s="25"/>
      <c r="UA263" s="25"/>
      <c r="UB263" s="25"/>
      <c r="UC263" s="25"/>
      <c r="UD263" s="25"/>
      <c r="UE263" s="25"/>
      <c r="UF263" s="25"/>
      <c r="UG263" s="25"/>
      <c r="UH263" s="25"/>
      <c r="UI263" s="25"/>
      <c r="UJ263" s="25"/>
      <c r="UK263" s="25"/>
      <c r="UL263" s="25"/>
      <c r="UM263" s="25"/>
      <c r="UN263" s="25"/>
      <c r="UO263" s="25"/>
      <c r="UP263" s="25"/>
      <c r="UQ263" s="25"/>
      <c r="UR263" s="25"/>
      <c r="US263" s="25"/>
      <c r="UT263" s="25"/>
      <c r="UU263" s="25"/>
      <c r="UV263" s="25"/>
      <c r="UW263" s="25"/>
      <c r="UX263" s="25"/>
      <c r="UY263" s="25"/>
      <c r="UZ263" s="25"/>
      <c r="VA263" s="25"/>
      <c r="VB263" s="25"/>
      <c r="VC263" s="25"/>
      <c r="VD263" s="25"/>
      <c r="VE263" s="25"/>
      <c r="VF263" s="25"/>
      <c r="VG263" s="25"/>
      <c r="VH263" s="25"/>
      <c r="VI263" s="25"/>
      <c r="VJ263" s="25"/>
      <c r="VK263" s="25"/>
      <c r="VL263" s="25"/>
      <c r="VM263" s="25"/>
      <c r="VN263" s="25"/>
      <c r="VO263" s="25"/>
      <c r="VP263" s="25"/>
      <c r="VQ263" s="25"/>
      <c r="VR263" s="25"/>
      <c r="VS263" s="25"/>
      <c r="VT263" s="25"/>
      <c r="VU263" s="25"/>
      <c r="VV263" s="25"/>
      <c r="VW263" s="25"/>
      <c r="VX263" s="25"/>
      <c r="VY263" s="25"/>
      <c r="VZ263" s="25"/>
      <c r="WA263" s="25"/>
      <c r="WB263" s="25"/>
      <c r="WC263" s="25"/>
      <c r="WD263" s="25"/>
      <c r="WE263" s="25"/>
      <c r="WF263" s="25"/>
      <c r="WG263" s="25"/>
      <c r="WH263" s="25"/>
      <c r="WI263" s="25"/>
      <c r="WJ263" s="25"/>
      <c r="WK263" s="25"/>
      <c r="WL263" s="25"/>
      <c r="WM263" s="25"/>
      <c r="WN263" s="25"/>
      <c r="WO263" s="25"/>
      <c r="WP263" s="25"/>
      <c r="WQ263" s="25"/>
      <c r="WR263" s="25"/>
      <c r="WS263" s="25"/>
      <c r="WT263" s="25"/>
      <c r="WU263" s="25"/>
      <c r="WV263" s="25"/>
      <c r="WW263" s="25"/>
      <c r="WX263" s="25"/>
      <c r="WY263" s="25"/>
      <c r="WZ263" s="25"/>
      <c r="XA263" s="25"/>
      <c r="XB263" s="25"/>
      <c r="XC263" s="25"/>
      <c r="XD263" s="25"/>
      <c r="XE263" s="25"/>
      <c r="XF263" s="25"/>
      <c r="XG263" s="25"/>
      <c r="XH263" s="25"/>
      <c r="XI263" s="25"/>
      <c r="XJ263" s="25"/>
      <c r="XK263" s="25"/>
      <c r="XL263" s="25"/>
      <c r="XM263" s="25"/>
      <c r="XN263" s="25"/>
      <c r="XO263" s="25"/>
      <c r="XP263" s="25"/>
      <c r="XQ263" s="25"/>
      <c r="XR263" s="25"/>
      <c r="XS263" s="25"/>
      <c r="XT263" s="25"/>
      <c r="XU263" s="25"/>
      <c r="XV263" s="25"/>
      <c r="XW263" s="25"/>
      <c r="XX263" s="25"/>
      <c r="XY263" s="25"/>
      <c r="XZ263" s="25"/>
      <c r="YA263" s="25"/>
      <c r="YB263" s="25"/>
      <c r="YC263" s="25"/>
      <c r="YD263" s="25"/>
      <c r="YE263" s="25"/>
      <c r="YF263" s="25"/>
      <c r="YG263" s="25"/>
      <c r="YH263" s="25"/>
      <c r="YI263" s="25"/>
      <c r="YJ263" s="25"/>
      <c r="YK263" s="25"/>
      <c r="YL263" s="25"/>
      <c r="YM263" s="25"/>
      <c r="YN263" s="25"/>
      <c r="YO263" s="25"/>
      <c r="YP263" s="25"/>
      <c r="YQ263" s="25"/>
      <c r="YR263" s="25"/>
      <c r="YS263" s="25"/>
      <c r="YT263" s="25"/>
      <c r="YU263" s="25"/>
      <c r="YV263" s="25"/>
      <c r="YW263" s="25"/>
      <c r="YX263" s="25"/>
      <c r="YY263" s="25"/>
      <c r="YZ263" s="25"/>
      <c r="ZA263" s="25"/>
      <c r="ZB263" s="25"/>
      <c r="ZC263" s="25"/>
      <c r="ZD263" s="25"/>
      <c r="ZE263" s="25"/>
      <c r="ZF263" s="25"/>
      <c r="ZG263" s="25"/>
      <c r="ZH263" s="25"/>
      <c r="ZI263" s="25"/>
      <c r="ZJ263" s="25"/>
      <c r="ZK263" s="25"/>
      <c r="ZL263" s="25"/>
      <c r="ZM263" s="25"/>
      <c r="ZN263" s="25"/>
      <c r="ZO263" s="25"/>
      <c r="ZP263" s="25"/>
      <c r="ZQ263" s="25"/>
      <c r="ZR263" s="25"/>
      <c r="ZS263" s="25"/>
      <c r="ZT263" s="25"/>
      <c r="ZU263" s="25"/>
      <c r="ZV263" s="25"/>
      <c r="ZW263" s="25"/>
      <c r="ZX263" s="25"/>
      <c r="ZY263" s="25"/>
      <c r="ZZ263" s="25"/>
      <c r="AAA263" s="25"/>
      <c r="AAB263" s="25"/>
      <c r="AAC263" s="25"/>
      <c r="AAD263" s="25"/>
      <c r="AAE263" s="25"/>
      <c r="AAF263" s="25"/>
      <c r="AAG263" s="25"/>
      <c r="AAH263" s="25"/>
      <c r="AAI263" s="25"/>
      <c r="AAJ263" s="25"/>
      <c r="AAK263" s="25"/>
      <c r="AAL263" s="25"/>
      <c r="AAM263" s="25"/>
      <c r="AAN263" s="25"/>
      <c r="AAO263" s="25"/>
      <c r="AAP263" s="25"/>
      <c r="AAQ263" s="25"/>
      <c r="AAR263" s="25"/>
      <c r="AAS263" s="25"/>
      <c r="AAT263" s="25"/>
      <c r="AAU263" s="25"/>
      <c r="AAV263" s="25"/>
      <c r="AAW263" s="25"/>
      <c r="AAX263" s="25"/>
      <c r="AAY263" s="25"/>
      <c r="AAZ263" s="25"/>
      <c r="ABA263" s="25"/>
      <c r="ABB263" s="25"/>
      <c r="ABC263" s="25"/>
      <c r="ABD263" s="25"/>
      <c r="ABE263" s="25"/>
      <c r="ABF263" s="25"/>
      <c r="ABG263" s="25"/>
      <c r="ABH263" s="25"/>
      <c r="ABI263" s="25"/>
      <c r="ABJ263" s="25"/>
      <c r="ABK263" s="25"/>
      <c r="ABL263" s="25"/>
      <c r="ABM263" s="25"/>
      <c r="ABN263" s="25"/>
      <c r="ABO263" s="25"/>
      <c r="ABP263" s="25"/>
      <c r="ABQ263" s="25"/>
      <c r="ABR263" s="25"/>
      <c r="ABS263" s="25"/>
      <c r="ABT263" s="25"/>
      <c r="ABU263" s="25"/>
      <c r="ABV263" s="25"/>
      <c r="ABW263" s="25"/>
      <c r="ABX263" s="25"/>
      <c r="ABY263" s="25"/>
      <c r="ABZ263" s="25"/>
      <c r="ACA263" s="25"/>
      <c r="ACB263" s="25"/>
      <c r="ACC263" s="25"/>
      <c r="ACD263" s="25"/>
      <c r="ACE263" s="25"/>
      <c r="ACF263" s="25"/>
      <c r="ACG263" s="25"/>
      <c r="ACH263" s="25"/>
      <c r="ACI263" s="25"/>
      <c r="ACJ263" s="25"/>
      <c r="ACK263" s="25"/>
      <c r="ACL263" s="25"/>
      <c r="ACM263" s="25"/>
      <c r="ACN263" s="25"/>
      <c r="ACO263" s="25"/>
      <c r="ACP263" s="25"/>
      <c r="ACQ263" s="25"/>
      <c r="ACR263" s="25"/>
      <c r="ACS263" s="25"/>
      <c r="ACT263" s="25"/>
      <c r="ACU263" s="25"/>
      <c r="ACV263" s="25"/>
      <c r="ACW263" s="25"/>
      <c r="ACX263" s="25"/>
      <c r="ACY263" s="25"/>
      <c r="ACZ263" s="25"/>
      <c r="ADA263" s="25"/>
      <c r="ADB263" s="25"/>
      <c r="ADC263" s="25"/>
      <c r="ADD263" s="25"/>
      <c r="ADE263" s="25"/>
      <c r="ADF263" s="25"/>
      <c r="ADG263" s="25"/>
      <c r="ADH263" s="25"/>
      <c r="ADI263" s="25"/>
      <c r="ADJ263" s="25"/>
      <c r="ADK263" s="25"/>
      <c r="ADL263" s="25"/>
      <c r="ADM263" s="25"/>
      <c r="ADN263" s="25"/>
      <c r="ADO263" s="25"/>
      <c r="ADP263" s="25"/>
      <c r="ADQ263" s="25"/>
      <c r="ADR263" s="25"/>
      <c r="ADS263" s="25"/>
      <c r="ADT263" s="25"/>
      <c r="ADU263" s="25"/>
      <c r="ADV263" s="25"/>
      <c r="ADW263" s="25"/>
      <c r="ADX263" s="25"/>
      <c r="ADY263" s="25"/>
      <c r="ADZ263" s="25"/>
      <c r="AEA263" s="25"/>
      <c r="AEB263" s="25"/>
      <c r="AEC263" s="25"/>
      <c r="AED263" s="25"/>
      <c r="AEE263" s="25"/>
      <c r="AEF263" s="25"/>
      <c r="AEG263" s="49"/>
    </row>
    <row r="264" spans="1:813" s="15" customFormat="1" ht="12.75" customHeight="1" x14ac:dyDescent="0.2">
      <c r="A264" s="75"/>
      <c r="B264" s="99"/>
      <c r="C264" s="325"/>
      <c r="D264" s="71"/>
      <c r="E264" s="109"/>
      <c r="F264" s="91">
        <f t="shared" si="5"/>
        <v>0</v>
      </c>
      <c r="G264" s="49"/>
      <c r="AY264" s="45"/>
      <c r="AZ264" s="25"/>
      <c r="BA264" s="663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  <c r="QR264" s="25"/>
      <c r="QS264" s="25"/>
      <c r="QT264" s="25"/>
      <c r="QU264" s="25"/>
      <c r="QV264" s="25"/>
      <c r="QW264" s="25"/>
      <c r="QX264" s="25"/>
      <c r="QY264" s="25"/>
      <c r="QZ264" s="25"/>
      <c r="RA264" s="25"/>
      <c r="RB264" s="25"/>
      <c r="RC264" s="25"/>
      <c r="RD264" s="25"/>
      <c r="RE264" s="25"/>
      <c r="RF264" s="25"/>
      <c r="RG264" s="25"/>
      <c r="RH264" s="25"/>
      <c r="RI264" s="25"/>
      <c r="RJ264" s="25"/>
      <c r="RK264" s="25"/>
      <c r="RL264" s="25"/>
      <c r="RM264" s="25"/>
      <c r="RN264" s="25"/>
      <c r="RO264" s="25"/>
      <c r="RP264" s="25"/>
      <c r="RQ264" s="25"/>
      <c r="RR264" s="25"/>
      <c r="RS264" s="25"/>
      <c r="RT264" s="25"/>
      <c r="RU264" s="25"/>
      <c r="RV264" s="25"/>
      <c r="RW264" s="25"/>
      <c r="RX264" s="25"/>
      <c r="RY264" s="25"/>
      <c r="RZ264" s="25"/>
      <c r="SA264" s="25"/>
      <c r="SB264" s="25"/>
      <c r="SC264" s="25"/>
      <c r="SD264" s="25"/>
      <c r="SE264" s="25"/>
      <c r="SF264" s="25"/>
      <c r="SG264" s="25"/>
      <c r="SH264" s="25"/>
      <c r="SI264" s="25"/>
      <c r="SJ264" s="25"/>
      <c r="SK264" s="25"/>
      <c r="SL264" s="25"/>
      <c r="SM264" s="25"/>
      <c r="SN264" s="25"/>
      <c r="SO264" s="25"/>
      <c r="SP264" s="25"/>
      <c r="SQ264" s="25"/>
      <c r="SR264" s="25"/>
      <c r="SS264" s="25"/>
      <c r="ST264" s="25"/>
      <c r="SU264" s="25"/>
      <c r="SV264" s="25"/>
      <c r="SW264" s="25"/>
      <c r="SX264" s="25"/>
      <c r="SY264" s="25"/>
      <c r="SZ264" s="25"/>
      <c r="TA264" s="25"/>
      <c r="TB264" s="25"/>
      <c r="TC264" s="25"/>
      <c r="TD264" s="25"/>
      <c r="TE264" s="25"/>
      <c r="TF264" s="25"/>
      <c r="TG264" s="25"/>
      <c r="TH264" s="25"/>
      <c r="TI264" s="25"/>
      <c r="TJ264" s="25"/>
      <c r="TK264" s="25"/>
      <c r="TL264" s="25"/>
      <c r="TM264" s="25"/>
      <c r="TN264" s="25"/>
      <c r="TO264" s="25"/>
      <c r="TP264" s="25"/>
      <c r="TQ264" s="25"/>
      <c r="TR264" s="25"/>
      <c r="TS264" s="25"/>
      <c r="TT264" s="25"/>
      <c r="TU264" s="25"/>
      <c r="TV264" s="25"/>
      <c r="TW264" s="25"/>
      <c r="TX264" s="25"/>
      <c r="TY264" s="25"/>
      <c r="TZ264" s="25"/>
      <c r="UA264" s="25"/>
      <c r="UB264" s="25"/>
      <c r="UC264" s="25"/>
      <c r="UD264" s="25"/>
      <c r="UE264" s="25"/>
      <c r="UF264" s="25"/>
      <c r="UG264" s="25"/>
      <c r="UH264" s="25"/>
      <c r="UI264" s="25"/>
      <c r="UJ264" s="25"/>
      <c r="UK264" s="25"/>
      <c r="UL264" s="25"/>
      <c r="UM264" s="25"/>
      <c r="UN264" s="25"/>
      <c r="UO264" s="25"/>
      <c r="UP264" s="25"/>
      <c r="UQ264" s="25"/>
      <c r="UR264" s="25"/>
      <c r="US264" s="25"/>
      <c r="UT264" s="25"/>
      <c r="UU264" s="25"/>
      <c r="UV264" s="25"/>
      <c r="UW264" s="25"/>
      <c r="UX264" s="25"/>
      <c r="UY264" s="25"/>
      <c r="UZ264" s="25"/>
      <c r="VA264" s="25"/>
      <c r="VB264" s="25"/>
      <c r="VC264" s="25"/>
      <c r="VD264" s="25"/>
      <c r="VE264" s="25"/>
      <c r="VF264" s="25"/>
      <c r="VG264" s="25"/>
      <c r="VH264" s="25"/>
      <c r="VI264" s="25"/>
      <c r="VJ264" s="25"/>
      <c r="VK264" s="25"/>
      <c r="VL264" s="25"/>
      <c r="VM264" s="25"/>
      <c r="VN264" s="25"/>
      <c r="VO264" s="25"/>
      <c r="VP264" s="25"/>
      <c r="VQ264" s="25"/>
      <c r="VR264" s="25"/>
      <c r="VS264" s="25"/>
      <c r="VT264" s="25"/>
      <c r="VU264" s="25"/>
      <c r="VV264" s="25"/>
      <c r="VW264" s="25"/>
      <c r="VX264" s="25"/>
      <c r="VY264" s="25"/>
      <c r="VZ264" s="25"/>
      <c r="WA264" s="25"/>
      <c r="WB264" s="25"/>
      <c r="WC264" s="25"/>
      <c r="WD264" s="25"/>
      <c r="WE264" s="25"/>
      <c r="WF264" s="25"/>
      <c r="WG264" s="25"/>
      <c r="WH264" s="25"/>
      <c r="WI264" s="25"/>
      <c r="WJ264" s="25"/>
      <c r="WK264" s="25"/>
      <c r="WL264" s="25"/>
      <c r="WM264" s="25"/>
      <c r="WN264" s="25"/>
      <c r="WO264" s="25"/>
      <c r="WP264" s="25"/>
      <c r="WQ264" s="25"/>
      <c r="WR264" s="25"/>
      <c r="WS264" s="25"/>
      <c r="WT264" s="25"/>
      <c r="WU264" s="25"/>
      <c r="WV264" s="25"/>
      <c r="WW264" s="25"/>
      <c r="WX264" s="25"/>
      <c r="WY264" s="25"/>
      <c r="WZ264" s="25"/>
      <c r="XA264" s="25"/>
      <c r="XB264" s="25"/>
      <c r="XC264" s="25"/>
      <c r="XD264" s="25"/>
      <c r="XE264" s="25"/>
      <c r="XF264" s="25"/>
      <c r="XG264" s="25"/>
      <c r="XH264" s="25"/>
      <c r="XI264" s="25"/>
      <c r="XJ264" s="25"/>
      <c r="XK264" s="25"/>
      <c r="XL264" s="25"/>
      <c r="XM264" s="25"/>
      <c r="XN264" s="25"/>
      <c r="XO264" s="25"/>
      <c r="XP264" s="25"/>
      <c r="XQ264" s="25"/>
      <c r="XR264" s="25"/>
      <c r="XS264" s="25"/>
      <c r="XT264" s="25"/>
      <c r="XU264" s="25"/>
      <c r="XV264" s="25"/>
      <c r="XW264" s="25"/>
      <c r="XX264" s="25"/>
      <c r="XY264" s="25"/>
      <c r="XZ264" s="25"/>
      <c r="YA264" s="25"/>
      <c r="YB264" s="25"/>
      <c r="YC264" s="25"/>
      <c r="YD264" s="25"/>
      <c r="YE264" s="25"/>
      <c r="YF264" s="25"/>
      <c r="YG264" s="25"/>
      <c r="YH264" s="25"/>
      <c r="YI264" s="25"/>
      <c r="YJ264" s="25"/>
      <c r="YK264" s="25"/>
      <c r="YL264" s="25"/>
      <c r="YM264" s="25"/>
      <c r="YN264" s="25"/>
      <c r="YO264" s="25"/>
      <c r="YP264" s="25"/>
      <c r="YQ264" s="25"/>
      <c r="YR264" s="25"/>
      <c r="YS264" s="25"/>
      <c r="YT264" s="25"/>
      <c r="YU264" s="25"/>
      <c r="YV264" s="25"/>
      <c r="YW264" s="25"/>
      <c r="YX264" s="25"/>
      <c r="YY264" s="25"/>
      <c r="YZ264" s="25"/>
      <c r="ZA264" s="25"/>
      <c r="ZB264" s="25"/>
      <c r="ZC264" s="25"/>
      <c r="ZD264" s="25"/>
      <c r="ZE264" s="25"/>
      <c r="ZF264" s="25"/>
      <c r="ZG264" s="25"/>
      <c r="ZH264" s="25"/>
      <c r="ZI264" s="25"/>
      <c r="ZJ264" s="25"/>
      <c r="ZK264" s="25"/>
      <c r="ZL264" s="25"/>
      <c r="ZM264" s="25"/>
      <c r="ZN264" s="25"/>
      <c r="ZO264" s="25"/>
      <c r="ZP264" s="25"/>
      <c r="ZQ264" s="25"/>
      <c r="ZR264" s="25"/>
      <c r="ZS264" s="25"/>
      <c r="ZT264" s="25"/>
      <c r="ZU264" s="25"/>
      <c r="ZV264" s="25"/>
      <c r="ZW264" s="25"/>
      <c r="ZX264" s="25"/>
      <c r="ZY264" s="25"/>
      <c r="ZZ264" s="25"/>
      <c r="AAA264" s="25"/>
      <c r="AAB264" s="25"/>
      <c r="AAC264" s="25"/>
      <c r="AAD264" s="25"/>
      <c r="AAE264" s="25"/>
      <c r="AAF264" s="25"/>
      <c r="AAG264" s="25"/>
      <c r="AAH264" s="25"/>
      <c r="AAI264" s="25"/>
      <c r="AAJ264" s="25"/>
      <c r="AAK264" s="25"/>
      <c r="AAL264" s="25"/>
      <c r="AAM264" s="25"/>
      <c r="AAN264" s="25"/>
      <c r="AAO264" s="25"/>
      <c r="AAP264" s="25"/>
      <c r="AAQ264" s="25"/>
      <c r="AAR264" s="25"/>
      <c r="AAS264" s="25"/>
      <c r="AAT264" s="25"/>
      <c r="AAU264" s="25"/>
      <c r="AAV264" s="25"/>
      <c r="AAW264" s="25"/>
      <c r="AAX264" s="25"/>
      <c r="AAY264" s="25"/>
      <c r="AAZ264" s="25"/>
      <c r="ABA264" s="25"/>
      <c r="ABB264" s="25"/>
      <c r="ABC264" s="25"/>
      <c r="ABD264" s="25"/>
      <c r="ABE264" s="25"/>
      <c r="ABF264" s="25"/>
      <c r="ABG264" s="25"/>
      <c r="ABH264" s="25"/>
      <c r="ABI264" s="25"/>
      <c r="ABJ264" s="25"/>
      <c r="ABK264" s="25"/>
      <c r="ABL264" s="25"/>
      <c r="ABM264" s="25"/>
      <c r="ABN264" s="25"/>
      <c r="ABO264" s="25"/>
      <c r="ABP264" s="25"/>
      <c r="ABQ264" s="25"/>
      <c r="ABR264" s="25"/>
      <c r="ABS264" s="25"/>
      <c r="ABT264" s="25"/>
      <c r="ABU264" s="25"/>
      <c r="ABV264" s="25"/>
      <c r="ABW264" s="25"/>
      <c r="ABX264" s="25"/>
      <c r="ABY264" s="25"/>
      <c r="ABZ264" s="25"/>
      <c r="ACA264" s="25"/>
      <c r="ACB264" s="25"/>
      <c r="ACC264" s="25"/>
      <c r="ACD264" s="25"/>
      <c r="ACE264" s="25"/>
      <c r="ACF264" s="25"/>
      <c r="ACG264" s="25"/>
      <c r="ACH264" s="25"/>
      <c r="ACI264" s="25"/>
      <c r="ACJ264" s="25"/>
      <c r="ACK264" s="25"/>
      <c r="ACL264" s="25"/>
      <c r="ACM264" s="25"/>
      <c r="ACN264" s="25"/>
      <c r="ACO264" s="25"/>
      <c r="ACP264" s="25"/>
      <c r="ACQ264" s="25"/>
      <c r="ACR264" s="25"/>
      <c r="ACS264" s="25"/>
      <c r="ACT264" s="25"/>
      <c r="ACU264" s="25"/>
      <c r="ACV264" s="25"/>
      <c r="ACW264" s="25"/>
      <c r="ACX264" s="25"/>
      <c r="ACY264" s="25"/>
      <c r="ACZ264" s="25"/>
      <c r="ADA264" s="25"/>
      <c r="ADB264" s="25"/>
      <c r="ADC264" s="25"/>
      <c r="ADD264" s="25"/>
      <c r="ADE264" s="25"/>
      <c r="ADF264" s="25"/>
      <c r="ADG264" s="25"/>
      <c r="ADH264" s="25"/>
      <c r="ADI264" s="25"/>
      <c r="ADJ264" s="25"/>
      <c r="ADK264" s="25"/>
      <c r="ADL264" s="25"/>
      <c r="ADM264" s="25"/>
      <c r="ADN264" s="25"/>
      <c r="ADO264" s="25"/>
      <c r="ADP264" s="25"/>
      <c r="ADQ264" s="25"/>
      <c r="ADR264" s="25"/>
      <c r="ADS264" s="25"/>
      <c r="ADT264" s="25"/>
      <c r="ADU264" s="25"/>
      <c r="ADV264" s="25"/>
      <c r="ADW264" s="25"/>
      <c r="ADX264" s="25"/>
      <c r="ADY264" s="25"/>
      <c r="ADZ264" s="25"/>
      <c r="AEA264" s="25"/>
      <c r="AEB264" s="25"/>
      <c r="AEC264" s="25"/>
      <c r="AED264" s="25"/>
      <c r="AEE264" s="25"/>
      <c r="AEF264" s="25"/>
      <c r="AEG264" s="49"/>
    </row>
    <row r="265" spans="1:813" s="15" customFormat="1" ht="12.75" customHeight="1" x14ac:dyDescent="0.2">
      <c r="A265" s="73">
        <v>6</v>
      </c>
      <c r="B265" s="78" t="s">
        <v>179</v>
      </c>
      <c r="C265" s="104"/>
      <c r="D265" s="105"/>
      <c r="E265" s="340"/>
      <c r="F265" s="91">
        <f t="shared" si="5"/>
        <v>0</v>
      </c>
      <c r="G265" s="49"/>
      <c r="AY265" s="45"/>
      <c r="AZ265" s="25"/>
      <c r="BA265" s="663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  <c r="QR265" s="25"/>
      <c r="QS265" s="25"/>
      <c r="QT265" s="25"/>
      <c r="QU265" s="25"/>
      <c r="QV265" s="25"/>
      <c r="QW265" s="25"/>
      <c r="QX265" s="25"/>
      <c r="QY265" s="25"/>
      <c r="QZ265" s="25"/>
      <c r="RA265" s="25"/>
      <c r="RB265" s="25"/>
      <c r="RC265" s="25"/>
      <c r="RD265" s="25"/>
      <c r="RE265" s="25"/>
      <c r="RF265" s="25"/>
      <c r="RG265" s="25"/>
      <c r="RH265" s="25"/>
      <c r="RI265" s="25"/>
      <c r="RJ265" s="25"/>
      <c r="RK265" s="25"/>
      <c r="RL265" s="25"/>
      <c r="RM265" s="25"/>
      <c r="RN265" s="25"/>
      <c r="RO265" s="25"/>
      <c r="RP265" s="25"/>
      <c r="RQ265" s="25"/>
      <c r="RR265" s="25"/>
      <c r="RS265" s="25"/>
      <c r="RT265" s="25"/>
      <c r="RU265" s="25"/>
      <c r="RV265" s="25"/>
      <c r="RW265" s="25"/>
      <c r="RX265" s="25"/>
      <c r="RY265" s="25"/>
      <c r="RZ265" s="25"/>
      <c r="SA265" s="25"/>
      <c r="SB265" s="25"/>
      <c r="SC265" s="25"/>
      <c r="SD265" s="25"/>
      <c r="SE265" s="25"/>
      <c r="SF265" s="25"/>
      <c r="SG265" s="25"/>
      <c r="SH265" s="25"/>
      <c r="SI265" s="25"/>
      <c r="SJ265" s="25"/>
      <c r="SK265" s="25"/>
      <c r="SL265" s="25"/>
      <c r="SM265" s="25"/>
      <c r="SN265" s="25"/>
      <c r="SO265" s="25"/>
      <c r="SP265" s="25"/>
      <c r="SQ265" s="25"/>
      <c r="SR265" s="25"/>
      <c r="SS265" s="25"/>
      <c r="ST265" s="25"/>
      <c r="SU265" s="25"/>
      <c r="SV265" s="25"/>
      <c r="SW265" s="25"/>
      <c r="SX265" s="25"/>
      <c r="SY265" s="25"/>
      <c r="SZ265" s="25"/>
      <c r="TA265" s="25"/>
      <c r="TB265" s="25"/>
      <c r="TC265" s="25"/>
      <c r="TD265" s="25"/>
      <c r="TE265" s="25"/>
      <c r="TF265" s="25"/>
      <c r="TG265" s="25"/>
      <c r="TH265" s="25"/>
      <c r="TI265" s="25"/>
      <c r="TJ265" s="25"/>
      <c r="TK265" s="25"/>
      <c r="TL265" s="25"/>
      <c r="TM265" s="25"/>
      <c r="TN265" s="25"/>
      <c r="TO265" s="25"/>
      <c r="TP265" s="25"/>
      <c r="TQ265" s="25"/>
      <c r="TR265" s="25"/>
      <c r="TS265" s="25"/>
      <c r="TT265" s="25"/>
      <c r="TU265" s="25"/>
      <c r="TV265" s="25"/>
      <c r="TW265" s="25"/>
      <c r="TX265" s="25"/>
      <c r="TY265" s="25"/>
      <c r="TZ265" s="25"/>
      <c r="UA265" s="25"/>
      <c r="UB265" s="25"/>
      <c r="UC265" s="25"/>
      <c r="UD265" s="25"/>
      <c r="UE265" s="25"/>
      <c r="UF265" s="25"/>
      <c r="UG265" s="25"/>
      <c r="UH265" s="25"/>
      <c r="UI265" s="25"/>
      <c r="UJ265" s="25"/>
      <c r="UK265" s="25"/>
      <c r="UL265" s="25"/>
      <c r="UM265" s="25"/>
      <c r="UN265" s="25"/>
      <c r="UO265" s="25"/>
      <c r="UP265" s="25"/>
      <c r="UQ265" s="25"/>
      <c r="UR265" s="25"/>
      <c r="US265" s="25"/>
      <c r="UT265" s="25"/>
      <c r="UU265" s="25"/>
      <c r="UV265" s="25"/>
      <c r="UW265" s="25"/>
      <c r="UX265" s="25"/>
      <c r="UY265" s="25"/>
      <c r="UZ265" s="25"/>
      <c r="VA265" s="25"/>
      <c r="VB265" s="25"/>
      <c r="VC265" s="25"/>
      <c r="VD265" s="25"/>
      <c r="VE265" s="25"/>
      <c r="VF265" s="25"/>
      <c r="VG265" s="25"/>
      <c r="VH265" s="25"/>
      <c r="VI265" s="25"/>
      <c r="VJ265" s="25"/>
      <c r="VK265" s="25"/>
      <c r="VL265" s="25"/>
      <c r="VM265" s="25"/>
      <c r="VN265" s="25"/>
      <c r="VO265" s="25"/>
      <c r="VP265" s="25"/>
      <c r="VQ265" s="25"/>
      <c r="VR265" s="25"/>
      <c r="VS265" s="25"/>
      <c r="VT265" s="25"/>
      <c r="VU265" s="25"/>
      <c r="VV265" s="25"/>
      <c r="VW265" s="25"/>
      <c r="VX265" s="25"/>
      <c r="VY265" s="25"/>
      <c r="VZ265" s="25"/>
      <c r="WA265" s="25"/>
      <c r="WB265" s="25"/>
      <c r="WC265" s="25"/>
      <c r="WD265" s="25"/>
      <c r="WE265" s="25"/>
      <c r="WF265" s="25"/>
      <c r="WG265" s="25"/>
      <c r="WH265" s="25"/>
      <c r="WI265" s="25"/>
      <c r="WJ265" s="25"/>
      <c r="WK265" s="25"/>
      <c r="WL265" s="25"/>
      <c r="WM265" s="25"/>
      <c r="WN265" s="25"/>
      <c r="WO265" s="25"/>
      <c r="WP265" s="25"/>
      <c r="WQ265" s="25"/>
      <c r="WR265" s="25"/>
      <c r="WS265" s="25"/>
      <c r="WT265" s="25"/>
      <c r="WU265" s="25"/>
      <c r="WV265" s="25"/>
      <c r="WW265" s="25"/>
      <c r="WX265" s="25"/>
      <c r="WY265" s="25"/>
      <c r="WZ265" s="25"/>
      <c r="XA265" s="25"/>
      <c r="XB265" s="25"/>
      <c r="XC265" s="25"/>
      <c r="XD265" s="25"/>
      <c r="XE265" s="25"/>
      <c r="XF265" s="25"/>
      <c r="XG265" s="25"/>
      <c r="XH265" s="25"/>
      <c r="XI265" s="25"/>
      <c r="XJ265" s="25"/>
      <c r="XK265" s="25"/>
      <c r="XL265" s="25"/>
      <c r="XM265" s="25"/>
      <c r="XN265" s="25"/>
      <c r="XO265" s="25"/>
      <c r="XP265" s="25"/>
      <c r="XQ265" s="25"/>
      <c r="XR265" s="25"/>
      <c r="XS265" s="25"/>
      <c r="XT265" s="25"/>
      <c r="XU265" s="25"/>
      <c r="XV265" s="25"/>
      <c r="XW265" s="25"/>
      <c r="XX265" s="25"/>
      <c r="XY265" s="25"/>
      <c r="XZ265" s="25"/>
      <c r="YA265" s="25"/>
      <c r="YB265" s="25"/>
      <c r="YC265" s="25"/>
      <c r="YD265" s="25"/>
      <c r="YE265" s="25"/>
      <c r="YF265" s="25"/>
      <c r="YG265" s="25"/>
      <c r="YH265" s="25"/>
      <c r="YI265" s="25"/>
      <c r="YJ265" s="25"/>
      <c r="YK265" s="25"/>
      <c r="YL265" s="25"/>
      <c r="YM265" s="25"/>
      <c r="YN265" s="25"/>
      <c r="YO265" s="25"/>
      <c r="YP265" s="25"/>
      <c r="YQ265" s="25"/>
      <c r="YR265" s="25"/>
      <c r="YS265" s="25"/>
      <c r="YT265" s="25"/>
      <c r="YU265" s="25"/>
      <c r="YV265" s="25"/>
      <c r="YW265" s="25"/>
      <c r="YX265" s="25"/>
      <c r="YY265" s="25"/>
      <c r="YZ265" s="25"/>
      <c r="ZA265" s="25"/>
      <c r="ZB265" s="25"/>
      <c r="ZC265" s="25"/>
      <c r="ZD265" s="25"/>
      <c r="ZE265" s="25"/>
      <c r="ZF265" s="25"/>
      <c r="ZG265" s="25"/>
      <c r="ZH265" s="25"/>
      <c r="ZI265" s="25"/>
      <c r="ZJ265" s="25"/>
      <c r="ZK265" s="25"/>
      <c r="ZL265" s="25"/>
      <c r="ZM265" s="25"/>
      <c r="ZN265" s="25"/>
      <c r="ZO265" s="25"/>
      <c r="ZP265" s="25"/>
      <c r="ZQ265" s="25"/>
      <c r="ZR265" s="25"/>
      <c r="ZS265" s="25"/>
      <c r="ZT265" s="25"/>
      <c r="ZU265" s="25"/>
      <c r="ZV265" s="25"/>
      <c r="ZW265" s="25"/>
      <c r="ZX265" s="25"/>
      <c r="ZY265" s="25"/>
      <c r="ZZ265" s="25"/>
      <c r="AAA265" s="25"/>
      <c r="AAB265" s="25"/>
      <c r="AAC265" s="25"/>
      <c r="AAD265" s="25"/>
      <c r="AAE265" s="25"/>
      <c r="AAF265" s="25"/>
      <c r="AAG265" s="25"/>
      <c r="AAH265" s="25"/>
      <c r="AAI265" s="25"/>
      <c r="AAJ265" s="25"/>
      <c r="AAK265" s="25"/>
      <c r="AAL265" s="25"/>
      <c r="AAM265" s="25"/>
      <c r="AAN265" s="25"/>
      <c r="AAO265" s="25"/>
      <c r="AAP265" s="25"/>
      <c r="AAQ265" s="25"/>
      <c r="AAR265" s="25"/>
      <c r="AAS265" s="25"/>
      <c r="AAT265" s="25"/>
      <c r="AAU265" s="25"/>
      <c r="AAV265" s="25"/>
      <c r="AAW265" s="25"/>
      <c r="AAX265" s="25"/>
      <c r="AAY265" s="25"/>
      <c r="AAZ265" s="25"/>
      <c r="ABA265" s="25"/>
      <c r="ABB265" s="25"/>
      <c r="ABC265" s="25"/>
      <c r="ABD265" s="25"/>
      <c r="ABE265" s="25"/>
      <c r="ABF265" s="25"/>
      <c r="ABG265" s="25"/>
      <c r="ABH265" s="25"/>
      <c r="ABI265" s="25"/>
      <c r="ABJ265" s="25"/>
      <c r="ABK265" s="25"/>
      <c r="ABL265" s="25"/>
      <c r="ABM265" s="25"/>
      <c r="ABN265" s="25"/>
      <c r="ABO265" s="25"/>
      <c r="ABP265" s="25"/>
      <c r="ABQ265" s="25"/>
      <c r="ABR265" s="25"/>
      <c r="ABS265" s="25"/>
      <c r="ABT265" s="25"/>
      <c r="ABU265" s="25"/>
      <c r="ABV265" s="25"/>
      <c r="ABW265" s="25"/>
      <c r="ABX265" s="25"/>
      <c r="ABY265" s="25"/>
      <c r="ABZ265" s="25"/>
      <c r="ACA265" s="25"/>
      <c r="ACB265" s="25"/>
      <c r="ACC265" s="25"/>
      <c r="ACD265" s="25"/>
      <c r="ACE265" s="25"/>
      <c r="ACF265" s="25"/>
      <c r="ACG265" s="25"/>
      <c r="ACH265" s="25"/>
      <c r="ACI265" s="25"/>
      <c r="ACJ265" s="25"/>
      <c r="ACK265" s="25"/>
      <c r="ACL265" s="25"/>
      <c r="ACM265" s="25"/>
      <c r="ACN265" s="25"/>
      <c r="ACO265" s="25"/>
      <c r="ACP265" s="25"/>
      <c r="ACQ265" s="25"/>
      <c r="ACR265" s="25"/>
      <c r="ACS265" s="25"/>
      <c r="ACT265" s="25"/>
      <c r="ACU265" s="25"/>
      <c r="ACV265" s="25"/>
      <c r="ACW265" s="25"/>
      <c r="ACX265" s="25"/>
      <c r="ACY265" s="25"/>
      <c r="ACZ265" s="25"/>
      <c r="ADA265" s="25"/>
      <c r="ADB265" s="25"/>
      <c r="ADC265" s="25"/>
      <c r="ADD265" s="25"/>
      <c r="ADE265" s="25"/>
      <c r="ADF265" s="25"/>
      <c r="ADG265" s="25"/>
      <c r="ADH265" s="25"/>
      <c r="ADI265" s="25"/>
      <c r="ADJ265" s="25"/>
      <c r="ADK265" s="25"/>
      <c r="ADL265" s="25"/>
      <c r="ADM265" s="25"/>
      <c r="ADN265" s="25"/>
      <c r="ADO265" s="25"/>
      <c r="ADP265" s="25"/>
      <c r="ADQ265" s="25"/>
      <c r="ADR265" s="25"/>
      <c r="ADS265" s="25"/>
      <c r="ADT265" s="25"/>
      <c r="ADU265" s="25"/>
      <c r="ADV265" s="25"/>
      <c r="ADW265" s="25"/>
      <c r="ADX265" s="25"/>
      <c r="ADY265" s="25"/>
      <c r="ADZ265" s="25"/>
      <c r="AEA265" s="25"/>
      <c r="AEB265" s="25"/>
      <c r="AEC265" s="25"/>
      <c r="AED265" s="25"/>
      <c r="AEE265" s="25"/>
      <c r="AEF265" s="25"/>
      <c r="AEG265" s="49"/>
    </row>
    <row r="266" spans="1:813" s="15" customFormat="1" ht="12.75" customHeight="1" x14ac:dyDescent="0.2">
      <c r="A266" s="75">
        <v>6.1</v>
      </c>
      <c r="B266" s="103" t="s">
        <v>502</v>
      </c>
      <c r="C266" s="104">
        <v>300</v>
      </c>
      <c r="D266" s="105" t="s">
        <v>82</v>
      </c>
      <c r="E266" s="340">
        <v>42.91</v>
      </c>
      <c r="F266" s="91">
        <f t="shared" si="5"/>
        <v>12873</v>
      </c>
      <c r="G266" s="49"/>
      <c r="AY266" s="45"/>
      <c r="AZ266" s="25"/>
      <c r="BA266" s="663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  <c r="QR266" s="25"/>
      <c r="QS266" s="25"/>
      <c r="QT266" s="25"/>
      <c r="QU266" s="25"/>
      <c r="QV266" s="25"/>
      <c r="QW266" s="25"/>
      <c r="QX266" s="25"/>
      <c r="QY266" s="25"/>
      <c r="QZ266" s="25"/>
      <c r="RA266" s="25"/>
      <c r="RB266" s="25"/>
      <c r="RC266" s="25"/>
      <c r="RD266" s="25"/>
      <c r="RE266" s="25"/>
      <c r="RF266" s="25"/>
      <c r="RG266" s="25"/>
      <c r="RH266" s="25"/>
      <c r="RI266" s="25"/>
      <c r="RJ266" s="25"/>
      <c r="RK266" s="25"/>
      <c r="RL266" s="25"/>
      <c r="RM266" s="25"/>
      <c r="RN266" s="25"/>
      <c r="RO266" s="25"/>
      <c r="RP266" s="25"/>
      <c r="RQ266" s="25"/>
      <c r="RR266" s="25"/>
      <c r="RS266" s="25"/>
      <c r="RT266" s="25"/>
      <c r="RU266" s="25"/>
      <c r="RV266" s="25"/>
      <c r="RW266" s="25"/>
      <c r="RX266" s="25"/>
      <c r="RY266" s="25"/>
      <c r="RZ266" s="25"/>
      <c r="SA266" s="25"/>
      <c r="SB266" s="25"/>
      <c r="SC266" s="25"/>
      <c r="SD266" s="25"/>
      <c r="SE266" s="25"/>
      <c r="SF266" s="25"/>
      <c r="SG266" s="25"/>
      <c r="SH266" s="25"/>
      <c r="SI266" s="25"/>
      <c r="SJ266" s="25"/>
      <c r="SK266" s="25"/>
      <c r="SL266" s="25"/>
      <c r="SM266" s="25"/>
      <c r="SN266" s="25"/>
      <c r="SO266" s="25"/>
      <c r="SP266" s="25"/>
      <c r="SQ266" s="25"/>
      <c r="SR266" s="25"/>
      <c r="SS266" s="25"/>
      <c r="ST266" s="25"/>
      <c r="SU266" s="25"/>
      <c r="SV266" s="25"/>
      <c r="SW266" s="25"/>
      <c r="SX266" s="25"/>
      <c r="SY266" s="25"/>
      <c r="SZ266" s="25"/>
      <c r="TA266" s="25"/>
      <c r="TB266" s="25"/>
      <c r="TC266" s="25"/>
      <c r="TD266" s="25"/>
      <c r="TE266" s="25"/>
      <c r="TF266" s="25"/>
      <c r="TG266" s="25"/>
      <c r="TH266" s="25"/>
      <c r="TI266" s="25"/>
      <c r="TJ266" s="25"/>
      <c r="TK266" s="25"/>
      <c r="TL266" s="25"/>
      <c r="TM266" s="25"/>
      <c r="TN266" s="25"/>
      <c r="TO266" s="25"/>
      <c r="TP266" s="25"/>
      <c r="TQ266" s="25"/>
      <c r="TR266" s="25"/>
      <c r="TS266" s="25"/>
      <c r="TT266" s="25"/>
      <c r="TU266" s="25"/>
      <c r="TV266" s="25"/>
      <c r="TW266" s="25"/>
      <c r="TX266" s="25"/>
      <c r="TY266" s="25"/>
      <c r="TZ266" s="25"/>
      <c r="UA266" s="25"/>
      <c r="UB266" s="25"/>
      <c r="UC266" s="25"/>
      <c r="UD266" s="25"/>
      <c r="UE266" s="25"/>
      <c r="UF266" s="25"/>
      <c r="UG266" s="25"/>
      <c r="UH266" s="25"/>
      <c r="UI266" s="25"/>
      <c r="UJ266" s="25"/>
      <c r="UK266" s="25"/>
      <c r="UL266" s="25"/>
      <c r="UM266" s="25"/>
      <c r="UN266" s="25"/>
      <c r="UO266" s="25"/>
      <c r="UP266" s="25"/>
      <c r="UQ266" s="25"/>
      <c r="UR266" s="25"/>
      <c r="US266" s="25"/>
      <c r="UT266" s="25"/>
      <c r="UU266" s="25"/>
      <c r="UV266" s="25"/>
      <c r="UW266" s="25"/>
      <c r="UX266" s="25"/>
      <c r="UY266" s="25"/>
      <c r="UZ266" s="25"/>
      <c r="VA266" s="25"/>
      <c r="VB266" s="25"/>
      <c r="VC266" s="25"/>
      <c r="VD266" s="25"/>
      <c r="VE266" s="25"/>
      <c r="VF266" s="25"/>
      <c r="VG266" s="25"/>
      <c r="VH266" s="25"/>
      <c r="VI266" s="25"/>
      <c r="VJ266" s="25"/>
      <c r="VK266" s="25"/>
      <c r="VL266" s="25"/>
      <c r="VM266" s="25"/>
      <c r="VN266" s="25"/>
      <c r="VO266" s="25"/>
      <c r="VP266" s="25"/>
      <c r="VQ266" s="25"/>
      <c r="VR266" s="25"/>
      <c r="VS266" s="25"/>
      <c r="VT266" s="25"/>
      <c r="VU266" s="25"/>
      <c r="VV266" s="25"/>
      <c r="VW266" s="25"/>
      <c r="VX266" s="25"/>
      <c r="VY266" s="25"/>
      <c r="VZ266" s="25"/>
      <c r="WA266" s="25"/>
      <c r="WB266" s="25"/>
      <c r="WC266" s="25"/>
      <c r="WD266" s="25"/>
      <c r="WE266" s="25"/>
      <c r="WF266" s="25"/>
      <c r="WG266" s="25"/>
      <c r="WH266" s="25"/>
      <c r="WI266" s="25"/>
      <c r="WJ266" s="25"/>
      <c r="WK266" s="25"/>
      <c r="WL266" s="25"/>
      <c r="WM266" s="25"/>
      <c r="WN266" s="25"/>
      <c r="WO266" s="25"/>
      <c r="WP266" s="25"/>
      <c r="WQ266" s="25"/>
      <c r="WR266" s="25"/>
      <c r="WS266" s="25"/>
      <c r="WT266" s="25"/>
      <c r="WU266" s="25"/>
      <c r="WV266" s="25"/>
      <c r="WW266" s="25"/>
      <c r="WX266" s="25"/>
      <c r="WY266" s="25"/>
      <c r="WZ266" s="25"/>
      <c r="XA266" s="25"/>
      <c r="XB266" s="25"/>
      <c r="XC266" s="25"/>
      <c r="XD266" s="25"/>
      <c r="XE266" s="25"/>
      <c r="XF266" s="25"/>
      <c r="XG266" s="25"/>
      <c r="XH266" s="25"/>
      <c r="XI266" s="25"/>
      <c r="XJ266" s="25"/>
      <c r="XK266" s="25"/>
      <c r="XL266" s="25"/>
      <c r="XM266" s="25"/>
      <c r="XN266" s="25"/>
      <c r="XO266" s="25"/>
      <c r="XP266" s="25"/>
      <c r="XQ266" s="25"/>
      <c r="XR266" s="25"/>
      <c r="XS266" s="25"/>
      <c r="XT266" s="25"/>
      <c r="XU266" s="25"/>
      <c r="XV266" s="25"/>
      <c r="XW266" s="25"/>
      <c r="XX266" s="25"/>
      <c r="XY266" s="25"/>
      <c r="XZ266" s="25"/>
      <c r="YA266" s="25"/>
      <c r="YB266" s="25"/>
      <c r="YC266" s="25"/>
      <c r="YD266" s="25"/>
      <c r="YE266" s="25"/>
      <c r="YF266" s="25"/>
      <c r="YG266" s="25"/>
      <c r="YH266" s="25"/>
      <c r="YI266" s="25"/>
      <c r="YJ266" s="25"/>
      <c r="YK266" s="25"/>
      <c r="YL266" s="25"/>
      <c r="YM266" s="25"/>
      <c r="YN266" s="25"/>
      <c r="YO266" s="25"/>
      <c r="YP266" s="25"/>
      <c r="YQ266" s="25"/>
      <c r="YR266" s="25"/>
      <c r="YS266" s="25"/>
      <c r="YT266" s="25"/>
      <c r="YU266" s="25"/>
      <c r="YV266" s="25"/>
      <c r="YW266" s="25"/>
      <c r="YX266" s="25"/>
      <c r="YY266" s="25"/>
      <c r="YZ266" s="25"/>
      <c r="ZA266" s="25"/>
      <c r="ZB266" s="25"/>
      <c r="ZC266" s="25"/>
      <c r="ZD266" s="25"/>
      <c r="ZE266" s="25"/>
      <c r="ZF266" s="25"/>
      <c r="ZG266" s="25"/>
      <c r="ZH266" s="25"/>
      <c r="ZI266" s="25"/>
      <c r="ZJ266" s="25"/>
      <c r="ZK266" s="25"/>
      <c r="ZL266" s="25"/>
      <c r="ZM266" s="25"/>
      <c r="ZN266" s="25"/>
      <c r="ZO266" s="25"/>
      <c r="ZP266" s="25"/>
      <c r="ZQ266" s="25"/>
      <c r="ZR266" s="25"/>
      <c r="ZS266" s="25"/>
      <c r="ZT266" s="25"/>
      <c r="ZU266" s="25"/>
      <c r="ZV266" s="25"/>
      <c r="ZW266" s="25"/>
      <c r="ZX266" s="25"/>
      <c r="ZY266" s="25"/>
      <c r="ZZ266" s="25"/>
      <c r="AAA266" s="25"/>
      <c r="AAB266" s="25"/>
      <c r="AAC266" s="25"/>
      <c r="AAD266" s="25"/>
      <c r="AAE266" s="25"/>
      <c r="AAF266" s="25"/>
      <c r="AAG266" s="25"/>
      <c r="AAH266" s="25"/>
      <c r="AAI266" s="25"/>
      <c r="AAJ266" s="25"/>
      <c r="AAK266" s="25"/>
      <c r="AAL266" s="25"/>
      <c r="AAM266" s="25"/>
      <c r="AAN266" s="25"/>
      <c r="AAO266" s="25"/>
      <c r="AAP266" s="25"/>
      <c r="AAQ266" s="25"/>
      <c r="AAR266" s="25"/>
      <c r="AAS266" s="25"/>
      <c r="AAT266" s="25"/>
      <c r="AAU266" s="25"/>
      <c r="AAV266" s="25"/>
      <c r="AAW266" s="25"/>
      <c r="AAX266" s="25"/>
      <c r="AAY266" s="25"/>
      <c r="AAZ266" s="25"/>
      <c r="ABA266" s="25"/>
      <c r="ABB266" s="25"/>
      <c r="ABC266" s="25"/>
      <c r="ABD266" s="25"/>
      <c r="ABE266" s="25"/>
      <c r="ABF266" s="25"/>
      <c r="ABG266" s="25"/>
      <c r="ABH266" s="25"/>
      <c r="ABI266" s="25"/>
      <c r="ABJ266" s="25"/>
      <c r="ABK266" s="25"/>
      <c r="ABL266" s="25"/>
      <c r="ABM266" s="25"/>
      <c r="ABN266" s="25"/>
      <c r="ABO266" s="25"/>
      <c r="ABP266" s="25"/>
      <c r="ABQ266" s="25"/>
      <c r="ABR266" s="25"/>
      <c r="ABS266" s="25"/>
      <c r="ABT266" s="25"/>
      <c r="ABU266" s="25"/>
      <c r="ABV266" s="25"/>
      <c r="ABW266" s="25"/>
      <c r="ABX266" s="25"/>
      <c r="ABY266" s="25"/>
      <c r="ABZ266" s="25"/>
      <c r="ACA266" s="25"/>
      <c r="ACB266" s="25"/>
      <c r="ACC266" s="25"/>
      <c r="ACD266" s="25"/>
      <c r="ACE266" s="25"/>
      <c r="ACF266" s="25"/>
      <c r="ACG266" s="25"/>
      <c r="ACH266" s="25"/>
      <c r="ACI266" s="25"/>
      <c r="ACJ266" s="25"/>
      <c r="ACK266" s="25"/>
      <c r="ACL266" s="25"/>
      <c r="ACM266" s="25"/>
      <c r="ACN266" s="25"/>
      <c r="ACO266" s="25"/>
      <c r="ACP266" s="25"/>
      <c r="ACQ266" s="25"/>
      <c r="ACR266" s="25"/>
      <c r="ACS266" s="25"/>
      <c r="ACT266" s="25"/>
      <c r="ACU266" s="25"/>
      <c r="ACV266" s="25"/>
      <c r="ACW266" s="25"/>
      <c r="ACX266" s="25"/>
      <c r="ACY266" s="25"/>
      <c r="ACZ266" s="25"/>
      <c r="ADA266" s="25"/>
      <c r="ADB266" s="25"/>
      <c r="ADC266" s="25"/>
      <c r="ADD266" s="25"/>
      <c r="ADE266" s="25"/>
      <c r="ADF266" s="25"/>
      <c r="ADG266" s="25"/>
      <c r="ADH266" s="25"/>
      <c r="ADI266" s="25"/>
      <c r="ADJ266" s="25"/>
      <c r="ADK266" s="25"/>
      <c r="ADL266" s="25"/>
      <c r="ADM266" s="25"/>
      <c r="ADN266" s="25"/>
      <c r="ADO266" s="25"/>
      <c r="ADP266" s="25"/>
      <c r="ADQ266" s="25"/>
      <c r="ADR266" s="25"/>
      <c r="ADS266" s="25"/>
      <c r="ADT266" s="25"/>
      <c r="ADU266" s="25"/>
      <c r="ADV266" s="25"/>
      <c r="ADW266" s="25"/>
      <c r="ADX266" s="25"/>
      <c r="ADY266" s="25"/>
      <c r="ADZ266" s="25"/>
      <c r="AEA266" s="25"/>
      <c r="AEB266" s="25"/>
      <c r="AEC266" s="25"/>
      <c r="AED266" s="25"/>
      <c r="AEE266" s="25"/>
      <c r="AEF266" s="25"/>
      <c r="AEG266" s="49"/>
    </row>
    <row r="267" spans="1:813" s="15" customFormat="1" ht="12.75" customHeight="1" x14ac:dyDescent="0.2">
      <c r="A267" s="75">
        <v>6.2</v>
      </c>
      <c r="B267" s="103" t="s">
        <v>180</v>
      </c>
      <c r="C267" s="104">
        <f>150*0.85</f>
        <v>127.5</v>
      </c>
      <c r="D267" s="105" t="s">
        <v>181</v>
      </c>
      <c r="E267" s="340">
        <v>33.04</v>
      </c>
      <c r="F267" s="91">
        <f t="shared" si="5"/>
        <v>4212.6000000000004</v>
      </c>
      <c r="G267" s="49"/>
      <c r="AY267" s="45"/>
      <c r="AZ267" s="25"/>
      <c r="BA267" s="663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  <c r="QR267" s="25"/>
      <c r="QS267" s="25"/>
      <c r="QT267" s="25"/>
      <c r="QU267" s="25"/>
      <c r="QV267" s="25"/>
      <c r="QW267" s="25"/>
      <c r="QX267" s="25"/>
      <c r="QY267" s="25"/>
      <c r="QZ267" s="25"/>
      <c r="RA267" s="25"/>
      <c r="RB267" s="25"/>
      <c r="RC267" s="25"/>
      <c r="RD267" s="25"/>
      <c r="RE267" s="25"/>
      <c r="RF267" s="25"/>
      <c r="RG267" s="25"/>
      <c r="RH267" s="25"/>
      <c r="RI267" s="25"/>
      <c r="RJ267" s="25"/>
      <c r="RK267" s="25"/>
      <c r="RL267" s="25"/>
      <c r="RM267" s="25"/>
      <c r="RN267" s="25"/>
      <c r="RO267" s="25"/>
      <c r="RP267" s="25"/>
      <c r="RQ267" s="25"/>
      <c r="RR267" s="25"/>
      <c r="RS267" s="25"/>
      <c r="RT267" s="25"/>
      <c r="RU267" s="25"/>
      <c r="RV267" s="25"/>
      <c r="RW267" s="25"/>
      <c r="RX267" s="25"/>
      <c r="RY267" s="25"/>
      <c r="RZ267" s="25"/>
      <c r="SA267" s="25"/>
      <c r="SB267" s="25"/>
      <c r="SC267" s="25"/>
      <c r="SD267" s="25"/>
      <c r="SE267" s="25"/>
      <c r="SF267" s="25"/>
      <c r="SG267" s="25"/>
      <c r="SH267" s="25"/>
      <c r="SI267" s="25"/>
      <c r="SJ267" s="25"/>
      <c r="SK267" s="25"/>
      <c r="SL267" s="25"/>
      <c r="SM267" s="25"/>
      <c r="SN267" s="25"/>
      <c r="SO267" s="25"/>
      <c r="SP267" s="25"/>
      <c r="SQ267" s="25"/>
      <c r="SR267" s="25"/>
      <c r="SS267" s="25"/>
      <c r="ST267" s="25"/>
      <c r="SU267" s="25"/>
      <c r="SV267" s="25"/>
      <c r="SW267" s="25"/>
      <c r="SX267" s="25"/>
      <c r="SY267" s="25"/>
      <c r="SZ267" s="25"/>
      <c r="TA267" s="25"/>
      <c r="TB267" s="25"/>
      <c r="TC267" s="25"/>
      <c r="TD267" s="25"/>
      <c r="TE267" s="25"/>
      <c r="TF267" s="25"/>
      <c r="TG267" s="25"/>
      <c r="TH267" s="25"/>
      <c r="TI267" s="25"/>
      <c r="TJ267" s="25"/>
      <c r="TK267" s="25"/>
      <c r="TL267" s="25"/>
      <c r="TM267" s="25"/>
      <c r="TN267" s="25"/>
      <c r="TO267" s="25"/>
      <c r="TP267" s="25"/>
      <c r="TQ267" s="25"/>
      <c r="TR267" s="25"/>
      <c r="TS267" s="25"/>
      <c r="TT267" s="25"/>
      <c r="TU267" s="25"/>
      <c r="TV267" s="25"/>
      <c r="TW267" s="25"/>
      <c r="TX267" s="25"/>
      <c r="TY267" s="25"/>
      <c r="TZ267" s="25"/>
      <c r="UA267" s="25"/>
      <c r="UB267" s="25"/>
      <c r="UC267" s="25"/>
      <c r="UD267" s="25"/>
      <c r="UE267" s="25"/>
      <c r="UF267" s="25"/>
      <c r="UG267" s="25"/>
      <c r="UH267" s="25"/>
      <c r="UI267" s="25"/>
      <c r="UJ267" s="25"/>
      <c r="UK267" s="25"/>
      <c r="UL267" s="25"/>
      <c r="UM267" s="25"/>
      <c r="UN267" s="25"/>
      <c r="UO267" s="25"/>
      <c r="UP267" s="25"/>
      <c r="UQ267" s="25"/>
      <c r="UR267" s="25"/>
      <c r="US267" s="25"/>
      <c r="UT267" s="25"/>
      <c r="UU267" s="25"/>
      <c r="UV267" s="25"/>
      <c r="UW267" s="25"/>
      <c r="UX267" s="25"/>
      <c r="UY267" s="25"/>
      <c r="UZ267" s="25"/>
      <c r="VA267" s="25"/>
      <c r="VB267" s="25"/>
      <c r="VC267" s="25"/>
      <c r="VD267" s="25"/>
      <c r="VE267" s="25"/>
      <c r="VF267" s="25"/>
      <c r="VG267" s="25"/>
      <c r="VH267" s="25"/>
      <c r="VI267" s="25"/>
      <c r="VJ267" s="25"/>
      <c r="VK267" s="25"/>
      <c r="VL267" s="25"/>
      <c r="VM267" s="25"/>
      <c r="VN267" s="25"/>
      <c r="VO267" s="25"/>
      <c r="VP267" s="25"/>
      <c r="VQ267" s="25"/>
      <c r="VR267" s="25"/>
      <c r="VS267" s="25"/>
      <c r="VT267" s="25"/>
      <c r="VU267" s="25"/>
      <c r="VV267" s="25"/>
      <c r="VW267" s="25"/>
      <c r="VX267" s="25"/>
      <c r="VY267" s="25"/>
      <c r="VZ267" s="25"/>
      <c r="WA267" s="25"/>
      <c r="WB267" s="25"/>
      <c r="WC267" s="25"/>
      <c r="WD267" s="25"/>
      <c r="WE267" s="25"/>
      <c r="WF267" s="25"/>
      <c r="WG267" s="25"/>
      <c r="WH267" s="25"/>
      <c r="WI267" s="25"/>
      <c r="WJ267" s="25"/>
      <c r="WK267" s="25"/>
      <c r="WL267" s="25"/>
      <c r="WM267" s="25"/>
      <c r="WN267" s="25"/>
      <c r="WO267" s="25"/>
      <c r="WP267" s="25"/>
      <c r="WQ267" s="25"/>
      <c r="WR267" s="25"/>
      <c r="WS267" s="25"/>
      <c r="WT267" s="25"/>
      <c r="WU267" s="25"/>
      <c r="WV267" s="25"/>
      <c r="WW267" s="25"/>
      <c r="WX267" s="25"/>
      <c r="WY267" s="25"/>
      <c r="WZ267" s="25"/>
      <c r="XA267" s="25"/>
      <c r="XB267" s="25"/>
      <c r="XC267" s="25"/>
      <c r="XD267" s="25"/>
      <c r="XE267" s="25"/>
      <c r="XF267" s="25"/>
      <c r="XG267" s="25"/>
      <c r="XH267" s="25"/>
      <c r="XI267" s="25"/>
      <c r="XJ267" s="25"/>
      <c r="XK267" s="25"/>
      <c r="XL267" s="25"/>
      <c r="XM267" s="25"/>
      <c r="XN267" s="25"/>
      <c r="XO267" s="25"/>
      <c r="XP267" s="25"/>
      <c r="XQ267" s="25"/>
      <c r="XR267" s="25"/>
      <c r="XS267" s="25"/>
      <c r="XT267" s="25"/>
      <c r="XU267" s="25"/>
      <c r="XV267" s="25"/>
      <c r="XW267" s="25"/>
      <c r="XX267" s="25"/>
      <c r="XY267" s="25"/>
      <c r="XZ267" s="25"/>
      <c r="YA267" s="25"/>
      <c r="YB267" s="25"/>
      <c r="YC267" s="25"/>
      <c r="YD267" s="25"/>
      <c r="YE267" s="25"/>
      <c r="YF267" s="25"/>
      <c r="YG267" s="25"/>
      <c r="YH267" s="25"/>
      <c r="YI267" s="25"/>
      <c r="YJ267" s="25"/>
      <c r="YK267" s="25"/>
      <c r="YL267" s="25"/>
      <c r="YM267" s="25"/>
      <c r="YN267" s="25"/>
      <c r="YO267" s="25"/>
      <c r="YP267" s="25"/>
      <c r="YQ267" s="25"/>
      <c r="YR267" s="25"/>
      <c r="YS267" s="25"/>
      <c r="YT267" s="25"/>
      <c r="YU267" s="25"/>
      <c r="YV267" s="25"/>
      <c r="YW267" s="25"/>
      <c r="YX267" s="25"/>
      <c r="YY267" s="25"/>
      <c r="YZ267" s="25"/>
      <c r="ZA267" s="25"/>
      <c r="ZB267" s="25"/>
      <c r="ZC267" s="25"/>
      <c r="ZD267" s="25"/>
      <c r="ZE267" s="25"/>
      <c r="ZF267" s="25"/>
      <c r="ZG267" s="25"/>
      <c r="ZH267" s="25"/>
      <c r="ZI267" s="25"/>
      <c r="ZJ267" s="25"/>
      <c r="ZK267" s="25"/>
      <c r="ZL267" s="25"/>
      <c r="ZM267" s="25"/>
      <c r="ZN267" s="25"/>
      <c r="ZO267" s="25"/>
      <c r="ZP267" s="25"/>
      <c r="ZQ267" s="25"/>
      <c r="ZR267" s="25"/>
      <c r="ZS267" s="25"/>
      <c r="ZT267" s="25"/>
      <c r="ZU267" s="25"/>
      <c r="ZV267" s="25"/>
      <c r="ZW267" s="25"/>
      <c r="ZX267" s="25"/>
      <c r="ZY267" s="25"/>
      <c r="ZZ267" s="25"/>
      <c r="AAA267" s="25"/>
      <c r="AAB267" s="25"/>
      <c r="AAC267" s="25"/>
      <c r="AAD267" s="25"/>
      <c r="AAE267" s="25"/>
      <c r="AAF267" s="25"/>
      <c r="AAG267" s="25"/>
      <c r="AAH267" s="25"/>
      <c r="AAI267" s="25"/>
      <c r="AAJ267" s="25"/>
      <c r="AAK267" s="25"/>
      <c r="AAL267" s="25"/>
      <c r="AAM267" s="25"/>
      <c r="AAN267" s="25"/>
      <c r="AAO267" s="25"/>
      <c r="AAP267" s="25"/>
      <c r="AAQ267" s="25"/>
      <c r="AAR267" s="25"/>
      <c r="AAS267" s="25"/>
      <c r="AAT267" s="25"/>
      <c r="AAU267" s="25"/>
      <c r="AAV267" s="25"/>
      <c r="AAW267" s="25"/>
      <c r="AAX267" s="25"/>
      <c r="AAY267" s="25"/>
      <c r="AAZ267" s="25"/>
      <c r="ABA267" s="25"/>
      <c r="ABB267" s="25"/>
      <c r="ABC267" s="25"/>
      <c r="ABD267" s="25"/>
      <c r="ABE267" s="25"/>
      <c r="ABF267" s="25"/>
      <c r="ABG267" s="25"/>
      <c r="ABH267" s="25"/>
      <c r="ABI267" s="25"/>
      <c r="ABJ267" s="25"/>
      <c r="ABK267" s="25"/>
      <c r="ABL267" s="25"/>
      <c r="ABM267" s="25"/>
      <c r="ABN267" s="25"/>
      <c r="ABO267" s="25"/>
      <c r="ABP267" s="25"/>
      <c r="ABQ267" s="25"/>
      <c r="ABR267" s="25"/>
      <c r="ABS267" s="25"/>
      <c r="ABT267" s="25"/>
      <c r="ABU267" s="25"/>
      <c r="ABV267" s="25"/>
      <c r="ABW267" s="25"/>
      <c r="ABX267" s="25"/>
      <c r="ABY267" s="25"/>
      <c r="ABZ267" s="25"/>
      <c r="ACA267" s="25"/>
      <c r="ACB267" s="25"/>
      <c r="ACC267" s="25"/>
      <c r="ACD267" s="25"/>
      <c r="ACE267" s="25"/>
      <c r="ACF267" s="25"/>
      <c r="ACG267" s="25"/>
      <c r="ACH267" s="25"/>
      <c r="ACI267" s="25"/>
      <c r="ACJ267" s="25"/>
      <c r="ACK267" s="25"/>
      <c r="ACL267" s="25"/>
      <c r="ACM267" s="25"/>
      <c r="ACN267" s="25"/>
      <c r="ACO267" s="25"/>
      <c r="ACP267" s="25"/>
      <c r="ACQ267" s="25"/>
      <c r="ACR267" s="25"/>
      <c r="ACS267" s="25"/>
      <c r="ACT267" s="25"/>
      <c r="ACU267" s="25"/>
      <c r="ACV267" s="25"/>
      <c r="ACW267" s="25"/>
      <c r="ACX267" s="25"/>
      <c r="ACY267" s="25"/>
      <c r="ACZ267" s="25"/>
      <c r="ADA267" s="25"/>
      <c r="ADB267" s="25"/>
      <c r="ADC267" s="25"/>
      <c r="ADD267" s="25"/>
      <c r="ADE267" s="25"/>
      <c r="ADF267" s="25"/>
      <c r="ADG267" s="25"/>
      <c r="ADH267" s="25"/>
      <c r="ADI267" s="25"/>
      <c r="ADJ267" s="25"/>
      <c r="ADK267" s="25"/>
      <c r="ADL267" s="25"/>
      <c r="ADM267" s="25"/>
      <c r="ADN267" s="25"/>
      <c r="ADO267" s="25"/>
      <c r="ADP267" s="25"/>
      <c r="ADQ267" s="25"/>
      <c r="ADR267" s="25"/>
      <c r="ADS267" s="25"/>
      <c r="ADT267" s="25"/>
      <c r="ADU267" s="25"/>
      <c r="ADV267" s="25"/>
      <c r="ADW267" s="25"/>
      <c r="ADX267" s="25"/>
      <c r="ADY267" s="25"/>
      <c r="ADZ267" s="25"/>
      <c r="AEA267" s="25"/>
      <c r="AEB267" s="25"/>
      <c r="AEC267" s="25"/>
      <c r="AED267" s="25"/>
      <c r="AEE267" s="25"/>
      <c r="AEF267" s="25"/>
      <c r="AEG267" s="49"/>
    </row>
    <row r="268" spans="1:813" s="15" customFormat="1" ht="12.75" customHeight="1" x14ac:dyDescent="0.2">
      <c r="A268" s="75">
        <v>6.3</v>
      </c>
      <c r="B268" s="103" t="s">
        <v>182</v>
      </c>
      <c r="C268" s="104">
        <f>+C267*1.1</f>
        <v>140.25</v>
      </c>
      <c r="D268" s="105" t="s">
        <v>181</v>
      </c>
      <c r="E268" s="340">
        <v>664.76</v>
      </c>
      <c r="F268" s="91">
        <f t="shared" si="5"/>
        <v>93232.59</v>
      </c>
      <c r="G268" s="49"/>
      <c r="AY268" s="45"/>
      <c r="AZ268" s="25"/>
      <c r="BA268" s="663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  <c r="QR268" s="25"/>
      <c r="QS268" s="25"/>
      <c r="QT268" s="25"/>
      <c r="QU268" s="25"/>
      <c r="QV268" s="25"/>
      <c r="QW268" s="25"/>
      <c r="QX268" s="25"/>
      <c r="QY268" s="25"/>
      <c r="QZ268" s="25"/>
      <c r="RA268" s="25"/>
      <c r="RB268" s="25"/>
      <c r="RC268" s="25"/>
      <c r="RD268" s="25"/>
      <c r="RE268" s="25"/>
      <c r="RF268" s="25"/>
      <c r="RG268" s="25"/>
      <c r="RH268" s="25"/>
      <c r="RI268" s="25"/>
      <c r="RJ268" s="25"/>
      <c r="RK268" s="25"/>
      <c r="RL268" s="25"/>
      <c r="RM268" s="25"/>
      <c r="RN268" s="25"/>
      <c r="RO268" s="25"/>
      <c r="RP268" s="25"/>
      <c r="RQ268" s="25"/>
      <c r="RR268" s="25"/>
      <c r="RS268" s="25"/>
      <c r="RT268" s="25"/>
      <c r="RU268" s="25"/>
      <c r="RV268" s="25"/>
      <c r="RW268" s="25"/>
      <c r="RX268" s="25"/>
      <c r="RY268" s="25"/>
      <c r="RZ268" s="25"/>
      <c r="SA268" s="25"/>
      <c r="SB268" s="25"/>
      <c r="SC268" s="25"/>
      <c r="SD268" s="25"/>
      <c r="SE268" s="25"/>
      <c r="SF268" s="25"/>
      <c r="SG268" s="25"/>
      <c r="SH268" s="25"/>
      <c r="SI268" s="25"/>
      <c r="SJ268" s="25"/>
      <c r="SK268" s="25"/>
      <c r="SL268" s="25"/>
      <c r="SM268" s="25"/>
      <c r="SN268" s="25"/>
      <c r="SO268" s="25"/>
      <c r="SP268" s="25"/>
      <c r="SQ268" s="25"/>
      <c r="SR268" s="25"/>
      <c r="SS268" s="25"/>
      <c r="ST268" s="25"/>
      <c r="SU268" s="25"/>
      <c r="SV268" s="25"/>
      <c r="SW268" s="25"/>
      <c r="SX268" s="25"/>
      <c r="SY268" s="25"/>
      <c r="SZ268" s="25"/>
      <c r="TA268" s="25"/>
      <c r="TB268" s="25"/>
      <c r="TC268" s="25"/>
      <c r="TD268" s="25"/>
      <c r="TE268" s="25"/>
      <c r="TF268" s="25"/>
      <c r="TG268" s="25"/>
      <c r="TH268" s="25"/>
      <c r="TI268" s="25"/>
      <c r="TJ268" s="25"/>
      <c r="TK268" s="25"/>
      <c r="TL268" s="25"/>
      <c r="TM268" s="25"/>
      <c r="TN268" s="25"/>
      <c r="TO268" s="25"/>
      <c r="TP268" s="25"/>
      <c r="TQ268" s="25"/>
      <c r="TR268" s="25"/>
      <c r="TS268" s="25"/>
      <c r="TT268" s="25"/>
      <c r="TU268" s="25"/>
      <c r="TV268" s="25"/>
      <c r="TW268" s="25"/>
      <c r="TX268" s="25"/>
      <c r="TY268" s="25"/>
      <c r="TZ268" s="25"/>
      <c r="UA268" s="25"/>
      <c r="UB268" s="25"/>
      <c r="UC268" s="25"/>
      <c r="UD268" s="25"/>
      <c r="UE268" s="25"/>
      <c r="UF268" s="25"/>
      <c r="UG268" s="25"/>
      <c r="UH268" s="25"/>
      <c r="UI268" s="25"/>
      <c r="UJ268" s="25"/>
      <c r="UK268" s="25"/>
      <c r="UL268" s="25"/>
      <c r="UM268" s="25"/>
      <c r="UN268" s="25"/>
      <c r="UO268" s="25"/>
      <c r="UP268" s="25"/>
      <c r="UQ268" s="25"/>
      <c r="UR268" s="25"/>
      <c r="US268" s="25"/>
      <c r="UT268" s="25"/>
      <c r="UU268" s="25"/>
      <c r="UV268" s="25"/>
      <c r="UW268" s="25"/>
      <c r="UX268" s="25"/>
      <c r="UY268" s="25"/>
      <c r="UZ268" s="25"/>
      <c r="VA268" s="25"/>
      <c r="VB268" s="25"/>
      <c r="VC268" s="25"/>
      <c r="VD268" s="25"/>
      <c r="VE268" s="25"/>
      <c r="VF268" s="25"/>
      <c r="VG268" s="25"/>
      <c r="VH268" s="25"/>
      <c r="VI268" s="25"/>
      <c r="VJ268" s="25"/>
      <c r="VK268" s="25"/>
      <c r="VL268" s="25"/>
      <c r="VM268" s="25"/>
      <c r="VN268" s="25"/>
      <c r="VO268" s="25"/>
      <c r="VP268" s="25"/>
      <c r="VQ268" s="25"/>
      <c r="VR268" s="25"/>
      <c r="VS268" s="25"/>
      <c r="VT268" s="25"/>
      <c r="VU268" s="25"/>
      <c r="VV268" s="25"/>
      <c r="VW268" s="25"/>
      <c r="VX268" s="25"/>
      <c r="VY268" s="25"/>
      <c r="VZ268" s="25"/>
      <c r="WA268" s="25"/>
      <c r="WB268" s="25"/>
      <c r="WC268" s="25"/>
      <c r="WD268" s="25"/>
      <c r="WE268" s="25"/>
      <c r="WF268" s="25"/>
      <c r="WG268" s="25"/>
      <c r="WH268" s="25"/>
      <c r="WI268" s="25"/>
      <c r="WJ268" s="25"/>
      <c r="WK268" s="25"/>
      <c r="WL268" s="25"/>
      <c r="WM268" s="25"/>
      <c r="WN268" s="25"/>
      <c r="WO268" s="25"/>
      <c r="WP268" s="25"/>
      <c r="WQ268" s="25"/>
      <c r="WR268" s="25"/>
      <c r="WS268" s="25"/>
      <c r="WT268" s="25"/>
      <c r="WU268" s="25"/>
      <c r="WV268" s="25"/>
      <c r="WW268" s="25"/>
      <c r="WX268" s="25"/>
      <c r="WY268" s="25"/>
      <c r="WZ268" s="25"/>
      <c r="XA268" s="25"/>
      <c r="XB268" s="25"/>
      <c r="XC268" s="25"/>
      <c r="XD268" s="25"/>
      <c r="XE268" s="25"/>
      <c r="XF268" s="25"/>
      <c r="XG268" s="25"/>
      <c r="XH268" s="25"/>
      <c r="XI268" s="25"/>
      <c r="XJ268" s="25"/>
      <c r="XK268" s="25"/>
      <c r="XL268" s="25"/>
      <c r="XM268" s="25"/>
      <c r="XN268" s="25"/>
      <c r="XO268" s="25"/>
      <c r="XP268" s="25"/>
      <c r="XQ268" s="25"/>
      <c r="XR268" s="25"/>
      <c r="XS268" s="25"/>
      <c r="XT268" s="25"/>
      <c r="XU268" s="25"/>
      <c r="XV268" s="25"/>
      <c r="XW268" s="25"/>
      <c r="XX268" s="25"/>
      <c r="XY268" s="25"/>
      <c r="XZ268" s="25"/>
      <c r="YA268" s="25"/>
      <c r="YB268" s="25"/>
      <c r="YC268" s="25"/>
      <c r="YD268" s="25"/>
      <c r="YE268" s="25"/>
      <c r="YF268" s="25"/>
      <c r="YG268" s="25"/>
      <c r="YH268" s="25"/>
      <c r="YI268" s="25"/>
      <c r="YJ268" s="25"/>
      <c r="YK268" s="25"/>
      <c r="YL268" s="25"/>
      <c r="YM268" s="25"/>
      <c r="YN268" s="25"/>
      <c r="YO268" s="25"/>
      <c r="YP268" s="25"/>
      <c r="YQ268" s="25"/>
      <c r="YR268" s="25"/>
      <c r="YS268" s="25"/>
      <c r="YT268" s="25"/>
      <c r="YU268" s="25"/>
      <c r="YV268" s="25"/>
      <c r="YW268" s="25"/>
      <c r="YX268" s="25"/>
      <c r="YY268" s="25"/>
      <c r="YZ268" s="25"/>
      <c r="ZA268" s="25"/>
      <c r="ZB268" s="25"/>
      <c r="ZC268" s="25"/>
      <c r="ZD268" s="25"/>
      <c r="ZE268" s="25"/>
      <c r="ZF268" s="25"/>
      <c r="ZG268" s="25"/>
      <c r="ZH268" s="25"/>
      <c r="ZI268" s="25"/>
      <c r="ZJ268" s="25"/>
      <c r="ZK268" s="25"/>
      <c r="ZL268" s="25"/>
      <c r="ZM268" s="25"/>
      <c r="ZN268" s="25"/>
      <c r="ZO268" s="25"/>
      <c r="ZP268" s="25"/>
      <c r="ZQ268" s="25"/>
      <c r="ZR268" s="25"/>
      <c r="ZS268" s="25"/>
      <c r="ZT268" s="25"/>
      <c r="ZU268" s="25"/>
      <c r="ZV268" s="25"/>
      <c r="ZW268" s="25"/>
      <c r="ZX268" s="25"/>
      <c r="ZY268" s="25"/>
      <c r="ZZ268" s="25"/>
      <c r="AAA268" s="25"/>
      <c r="AAB268" s="25"/>
      <c r="AAC268" s="25"/>
      <c r="AAD268" s="25"/>
      <c r="AAE268" s="25"/>
      <c r="AAF268" s="25"/>
      <c r="AAG268" s="25"/>
      <c r="AAH268" s="25"/>
      <c r="AAI268" s="25"/>
      <c r="AAJ268" s="25"/>
      <c r="AAK268" s="25"/>
      <c r="AAL268" s="25"/>
      <c r="AAM268" s="25"/>
      <c r="AAN268" s="25"/>
      <c r="AAO268" s="25"/>
      <c r="AAP268" s="25"/>
      <c r="AAQ268" s="25"/>
      <c r="AAR268" s="25"/>
      <c r="AAS268" s="25"/>
      <c r="AAT268" s="25"/>
      <c r="AAU268" s="25"/>
      <c r="AAV268" s="25"/>
      <c r="AAW268" s="25"/>
      <c r="AAX268" s="25"/>
      <c r="AAY268" s="25"/>
      <c r="AAZ268" s="25"/>
      <c r="ABA268" s="25"/>
      <c r="ABB268" s="25"/>
      <c r="ABC268" s="25"/>
      <c r="ABD268" s="25"/>
      <c r="ABE268" s="25"/>
      <c r="ABF268" s="25"/>
      <c r="ABG268" s="25"/>
      <c r="ABH268" s="25"/>
      <c r="ABI268" s="25"/>
      <c r="ABJ268" s="25"/>
      <c r="ABK268" s="25"/>
      <c r="ABL268" s="25"/>
      <c r="ABM268" s="25"/>
      <c r="ABN268" s="25"/>
      <c r="ABO268" s="25"/>
      <c r="ABP268" s="25"/>
      <c r="ABQ268" s="25"/>
      <c r="ABR268" s="25"/>
      <c r="ABS268" s="25"/>
      <c r="ABT268" s="25"/>
      <c r="ABU268" s="25"/>
      <c r="ABV268" s="25"/>
      <c r="ABW268" s="25"/>
      <c r="ABX268" s="25"/>
      <c r="ABY268" s="25"/>
      <c r="ABZ268" s="25"/>
      <c r="ACA268" s="25"/>
      <c r="ACB268" s="25"/>
      <c r="ACC268" s="25"/>
      <c r="ACD268" s="25"/>
      <c r="ACE268" s="25"/>
      <c r="ACF268" s="25"/>
      <c r="ACG268" s="25"/>
      <c r="ACH268" s="25"/>
      <c r="ACI268" s="25"/>
      <c r="ACJ268" s="25"/>
      <c r="ACK268" s="25"/>
      <c r="ACL268" s="25"/>
      <c r="ACM268" s="25"/>
      <c r="ACN268" s="25"/>
      <c r="ACO268" s="25"/>
      <c r="ACP268" s="25"/>
      <c r="ACQ268" s="25"/>
      <c r="ACR268" s="25"/>
      <c r="ACS268" s="25"/>
      <c r="ACT268" s="25"/>
      <c r="ACU268" s="25"/>
      <c r="ACV268" s="25"/>
      <c r="ACW268" s="25"/>
      <c r="ACX268" s="25"/>
      <c r="ACY268" s="25"/>
      <c r="ACZ268" s="25"/>
      <c r="ADA268" s="25"/>
      <c r="ADB268" s="25"/>
      <c r="ADC268" s="25"/>
      <c r="ADD268" s="25"/>
      <c r="ADE268" s="25"/>
      <c r="ADF268" s="25"/>
      <c r="ADG268" s="25"/>
      <c r="ADH268" s="25"/>
      <c r="ADI268" s="25"/>
      <c r="ADJ268" s="25"/>
      <c r="ADK268" s="25"/>
      <c r="ADL268" s="25"/>
      <c r="ADM268" s="25"/>
      <c r="ADN268" s="25"/>
      <c r="ADO268" s="25"/>
      <c r="ADP268" s="25"/>
      <c r="ADQ268" s="25"/>
      <c r="ADR268" s="25"/>
      <c r="ADS268" s="25"/>
      <c r="ADT268" s="25"/>
      <c r="ADU268" s="25"/>
      <c r="ADV268" s="25"/>
      <c r="ADW268" s="25"/>
      <c r="ADX268" s="25"/>
      <c r="ADY268" s="25"/>
      <c r="ADZ268" s="25"/>
      <c r="AEA268" s="25"/>
      <c r="AEB268" s="25"/>
      <c r="AEC268" s="25"/>
      <c r="AED268" s="25"/>
      <c r="AEE268" s="25"/>
      <c r="AEF268" s="25"/>
      <c r="AEG268" s="49"/>
    </row>
    <row r="269" spans="1:813" s="15" customFormat="1" ht="12.75" customHeight="1" x14ac:dyDescent="0.2">
      <c r="A269" s="75">
        <v>6.4</v>
      </c>
      <c r="B269" s="103" t="s">
        <v>183</v>
      </c>
      <c r="C269" s="104">
        <v>8.2899999999999991</v>
      </c>
      <c r="D269" s="105" t="s">
        <v>184</v>
      </c>
      <c r="E269" s="340">
        <v>185.17</v>
      </c>
      <c r="F269" s="91">
        <f t="shared" si="5"/>
        <v>1535.06</v>
      </c>
      <c r="G269" s="49"/>
      <c r="AY269" s="45"/>
      <c r="AZ269" s="25"/>
      <c r="BA269" s="663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  <c r="QR269" s="25"/>
      <c r="QS269" s="25"/>
      <c r="QT269" s="25"/>
      <c r="QU269" s="25"/>
      <c r="QV269" s="25"/>
      <c r="QW269" s="25"/>
      <c r="QX269" s="25"/>
      <c r="QY269" s="25"/>
      <c r="QZ269" s="25"/>
      <c r="RA269" s="25"/>
      <c r="RB269" s="25"/>
      <c r="RC269" s="25"/>
      <c r="RD269" s="25"/>
      <c r="RE269" s="25"/>
      <c r="RF269" s="25"/>
      <c r="RG269" s="25"/>
      <c r="RH269" s="25"/>
      <c r="RI269" s="25"/>
      <c r="RJ269" s="25"/>
      <c r="RK269" s="25"/>
      <c r="RL269" s="25"/>
      <c r="RM269" s="25"/>
      <c r="RN269" s="25"/>
      <c r="RO269" s="25"/>
      <c r="RP269" s="25"/>
      <c r="RQ269" s="25"/>
      <c r="RR269" s="25"/>
      <c r="RS269" s="25"/>
      <c r="RT269" s="25"/>
      <c r="RU269" s="25"/>
      <c r="RV269" s="25"/>
      <c r="RW269" s="25"/>
      <c r="RX269" s="25"/>
      <c r="RY269" s="25"/>
      <c r="RZ269" s="25"/>
      <c r="SA269" s="25"/>
      <c r="SB269" s="25"/>
      <c r="SC269" s="25"/>
      <c r="SD269" s="25"/>
      <c r="SE269" s="25"/>
      <c r="SF269" s="25"/>
      <c r="SG269" s="25"/>
      <c r="SH269" s="25"/>
      <c r="SI269" s="25"/>
      <c r="SJ269" s="25"/>
      <c r="SK269" s="25"/>
      <c r="SL269" s="25"/>
      <c r="SM269" s="25"/>
      <c r="SN269" s="25"/>
      <c r="SO269" s="25"/>
      <c r="SP269" s="25"/>
      <c r="SQ269" s="25"/>
      <c r="SR269" s="25"/>
      <c r="SS269" s="25"/>
      <c r="ST269" s="25"/>
      <c r="SU269" s="25"/>
      <c r="SV269" s="25"/>
      <c r="SW269" s="25"/>
      <c r="SX269" s="25"/>
      <c r="SY269" s="25"/>
      <c r="SZ269" s="25"/>
      <c r="TA269" s="25"/>
      <c r="TB269" s="25"/>
      <c r="TC269" s="25"/>
      <c r="TD269" s="25"/>
      <c r="TE269" s="25"/>
      <c r="TF269" s="25"/>
      <c r="TG269" s="25"/>
      <c r="TH269" s="25"/>
      <c r="TI269" s="25"/>
      <c r="TJ269" s="25"/>
      <c r="TK269" s="25"/>
      <c r="TL269" s="25"/>
      <c r="TM269" s="25"/>
      <c r="TN269" s="25"/>
      <c r="TO269" s="25"/>
      <c r="TP269" s="25"/>
      <c r="TQ269" s="25"/>
      <c r="TR269" s="25"/>
      <c r="TS269" s="25"/>
      <c r="TT269" s="25"/>
      <c r="TU269" s="25"/>
      <c r="TV269" s="25"/>
      <c r="TW269" s="25"/>
      <c r="TX269" s="25"/>
      <c r="TY269" s="25"/>
      <c r="TZ269" s="25"/>
      <c r="UA269" s="25"/>
      <c r="UB269" s="25"/>
      <c r="UC269" s="25"/>
      <c r="UD269" s="25"/>
      <c r="UE269" s="25"/>
      <c r="UF269" s="25"/>
      <c r="UG269" s="25"/>
      <c r="UH269" s="25"/>
      <c r="UI269" s="25"/>
      <c r="UJ269" s="25"/>
      <c r="UK269" s="25"/>
      <c r="UL269" s="25"/>
      <c r="UM269" s="25"/>
      <c r="UN269" s="25"/>
      <c r="UO269" s="25"/>
      <c r="UP269" s="25"/>
      <c r="UQ269" s="25"/>
      <c r="UR269" s="25"/>
      <c r="US269" s="25"/>
      <c r="UT269" s="25"/>
      <c r="UU269" s="25"/>
      <c r="UV269" s="25"/>
      <c r="UW269" s="25"/>
      <c r="UX269" s="25"/>
      <c r="UY269" s="25"/>
      <c r="UZ269" s="25"/>
      <c r="VA269" s="25"/>
      <c r="VB269" s="25"/>
      <c r="VC269" s="25"/>
      <c r="VD269" s="25"/>
      <c r="VE269" s="25"/>
      <c r="VF269" s="25"/>
      <c r="VG269" s="25"/>
      <c r="VH269" s="25"/>
      <c r="VI269" s="25"/>
      <c r="VJ269" s="25"/>
      <c r="VK269" s="25"/>
      <c r="VL269" s="25"/>
      <c r="VM269" s="25"/>
      <c r="VN269" s="25"/>
      <c r="VO269" s="25"/>
      <c r="VP269" s="25"/>
      <c r="VQ269" s="25"/>
      <c r="VR269" s="25"/>
      <c r="VS269" s="25"/>
      <c r="VT269" s="25"/>
      <c r="VU269" s="25"/>
      <c r="VV269" s="25"/>
      <c r="VW269" s="25"/>
      <c r="VX269" s="25"/>
      <c r="VY269" s="25"/>
      <c r="VZ269" s="25"/>
      <c r="WA269" s="25"/>
      <c r="WB269" s="25"/>
      <c r="WC269" s="25"/>
      <c r="WD269" s="25"/>
      <c r="WE269" s="25"/>
      <c r="WF269" s="25"/>
      <c r="WG269" s="25"/>
      <c r="WH269" s="25"/>
      <c r="WI269" s="25"/>
      <c r="WJ269" s="25"/>
      <c r="WK269" s="25"/>
      <c r="WL269" s="25"/>
      <c r="WM269" s="25"/>
      <c r="WN269" s="25"/>
      <c r="WO269" s="25"/>
      <c r="WP269" s="25"/>
      <c r="WQ269" s="25"/>
      <c r="WR269" s="25"/>
      <c r="WS269" s="25"/>
      <c r="WT269" s="25"/>
      <c r="WU269" s="25"/>
      <c r="WV269" s="25"/>
      <c r="WW269" s="25"/>
      <c r="WX269" s="25"/>
      <c r="WY269" s="25"/>
      <c r="WZ269" s="25"/>
      <c r="XA269" s="25"/>
      <c r="XB269" s="25"/>
      <c r="XC269" s="25"/>
      <c r="XD269" s="25"/>
      <c r="XE269" s="25"/>
      <c r="XF269" s="25"/>
      <c r="XG269" s="25"/>
      <c r="XH269" s="25"/>
      <c r="XI269" s="25"/>
      <c r="XJ269" s="25"/>
      <c r="XK269" s="25"/>
      <c r="XL269" s="25"/>
      <c r="XM269" s="25"/>
      <c r="XN269" s="25"/>
      <c r="XO269" s="25"/>
      <c r="XP269" s="25"/>
      <c r="XQ269" s="25"/>
      <c r="XR269" s="25"/>
      <c r="XS269" s="25"/>
      <c r="XT269" s="25"/>
      <c r="XU269" s="25"/>
      <c r="XV269" s="25"/>
      <c r="XW269" s="25"/>
      <c r="XX269" s="25"/>
      <c r="XY269" s="25"/>
      <c r="XZ269" s="25"/>
      <c r="YA269" s="25"/>
      <c r="YB269" s="25"/>
      <c r="YC269" s="25"/>
      <c r="YD269" s="25"/>
      <c r="YE269" s="25"/>
      <c r="YF269" s="25"/>
      <c r="YG269" s="25"/>
      <c r="YH269" s="25"/>
      <c r="YI269" s="25"/>
      <c r="YJ269" s="25"/>
      <c r="YK269" s="25"/>
      <c r="YL269" s="25"/>
      <c r="YM269" s="25"/>
      <c r="YN269" s="25"/>
      <c r="YO269" s="25"/>
      <c r="YP269" s="25"/>
      <c r="YQ269" s="25"/>
      <c r="YR269" s="25"/>
      <c r="YS269" s="25"/>
      <c r="YT269" s="25"/>
      <c r="YU269" s="25"/>
      <c r="YV269" s="25"/>
      <c r="YW269" s="25"/>
      <c r="YX269" s="25"/>
      <c r="YY269" s="25"/>
      <c r="YZ269" s="25"/>
      <c r="ZA269" s="25"/>
      <c r="ZB269" s="25"/>
      <c r="ZC269" s="25"/>
      <c r="ZD269" s="25"/>
      <c r="ZE269" s="25"/>
      <c r="ZF269" s="25"/>
      <c r="ZG269" s="25"/>
      <c r="ZH269" s="25"/>
      <c r="ZI269" s="25"/>
      <c r="ZJ269" s="25"/>
      <c r="ZK269" s="25"/>
      <c r="ZL269" s="25"/>
      <c r="ZM269" s="25"/>
      <c r="ZN269" s="25"/>
      <c r="ZO269" s="25"/>
      <c r="ZP269" s="25"/>
      <c r="ZQ269" s="25"/>
      <c r="ZR269" s="25"/>
      <c r="ZS269" s="25"/>
      <c r="ZT269" s="25"/>
      <c r="ZU269" s="25"/>
      <c r="ZV269" s="25"/>
      <c r="ZW269" s="25"/>
      <c r="ZX269" s="25"/>
      <c r="ZY269" s="25"/>
      <c r="ZZ269" s="25"/>
      <c r="AAA269" s="25"/>
      <c r="AAB269" s="25"/>
      <c r="AAC269" s="25"/>
      <c r="AAD269" s="25"/>
      <c r="AAE269" s="25"/>
      <c r="AAF269" s="25"/>
      <c r="AAG269" s="25"/>
      <c r="AAH269" s="25"/>
      <c r="AAI269" s="25"/>
      <c r="AAJ269" s="25"/>
      <c r="AAK269" s="25"/>
      <c r="AAL269" s="25"/>
      <c r="AAM269" s="25"/>
      <c r="AAN269" s="25"/>
      <c r="AAO269" s="25"/>
      <c r="AAP269" s="25"/>
      <c r="AAQ269" s="25"/>
      <c r="AAR269" s="25"/>
      <c r="AAS269" s="25"/>
      <c r="AAT269" s="25"/>
      <c r="AAU269" s="25"/>
      <c r="AAV269" s="25"/>
      <c r="AAW269" s="25"/>
      <c r="AAX269" s="25"/>
      <c r="AAY269" s="25"/>
      <c r="AAZ269" s="25"/>
      <c r="ABA269" s="25"/>
      <c r="ABB269" s="25"/>
      <c r="ABC269" s="25"/>
      <c r="ABD269" s="25"/>
      <c r="ABE269" s="25"/>
      <c r="ABF269" s="25"/>
      <c r="ABG269" s="25"/>
      <c r="ABH269" s="25"/>
      <c r="ABI269" s="25"/>
      <c r="ABJ269" s="25"/>
      <c r="ABK269" s="25"/>
      <c r="ABL269" s="25"/>
      <c r="ABM269" s="25"/>
      <c r="ABN269" s="25"/>
      <c r="ABO269" s="25"/>
      <c r="ABP269" s="25"/>
      <c r="ABQ269" s="25"/>
      <c r="ABR269" s="25"/>
      <c r="ABS269" s="25"/>
      <c r="ABT269" s="25"/>
      <c r="ABU269" s="25"/>
      <c r="ABV269" s="25"/>
      <c r="ABW269" s="25"/>
      <c r="ABX269" s="25"/>
      <c r="ABY269" s="25"/>
      <c r="ABZ269" s="25"/>
      <c r="ACA269" s="25"/>
      <c r="ACB269" s="25"/>
      <c r="ACC269" s="25"/>
      <c r="ACD269" s="25"/>
      <c r="ACE269" s="25"/>
      <c r="ACF269" s="25"/>
      <c r="ACG269" s="25"/>
      <c r="ACH269" s="25"/>
      <c r="ACI269" s="25"/>
      <c r="ACJ269" s="25"/>
      <c r="ACK269" s="25"/>
      <c r="ACL269" s="25"/>
      <c r="ACM269" s="25"/>
      <c r="ACN269" s="25"/>
      <c r="ACO269" s="25"/>
      <c r="ACP269" s="25"/>
      <c r="ACQ269" s="25"/>
      <c r="ACR269" s="25"/>
      <c r="ACS269" s="25"/>
      <c r="ACT269" s="25"/>
      <c r="ACU269" s="25"/>
      <c r="ACV269" s="25"/>
      <c r="ACW269" s="25"/>
      <c r="ACX269" s="25"/>
      <c r="ACY269" s="25"/>
      <c r="ACZ269" s="25"/>
      <c r="ADA269" s="25"/>
      <c r="ADB269" s="25"/>
      <c r="ADC269" s="25"/>
      <c r="ADD269" s="25"/>
      <c r="ADE269" s="25"/>
      <c r="ADF269" s="25"/>
      <c r="ADG269" s="25"/>
      <c r="ADH269" s="25"/>
      <c r="ADI269" s="25"/>
      <c r="ADJ269" s="25"/>
      <c r="ADK269" s="25"/>
      <c r="ADL269" s="25"/>
      <c r="ADM269" s="25"/>
      <c r="ADN269" s="25"/>
      <c r="ADO269" s="25"/>
      <c r="ADP269" s="25"/>
      <c r="ADQ269" s="25"/>
      <c r="ADR269" s="25"/>
      <c r="ADS269" s="25"/>
      <c r="ADT269" s="25"/>
      <c r="ADU269" s="25"/>
      <c r="ADV269" s="25"/>
      <c r="ADW269" s="25"/>
      <c r="ADX269" s="25"/>
      <c r="ADY269" s="25"/>
      <c r="ADZ269" s="25"/>
      <c r="AEA269" s="25"/>
      <c r="AEB269" s="25"/>
      <c r="AEC269" s="25"/>
      <c r="AED269" s="25"/>
      <c r="AEE269" s="25"/>
      <c r="AEF269" s="25"/>
      <c r="AEG269" s="49"/>
    </row>
    <row r="270" spans="1:813" s="15" customFormat="1" ht="12.75" customHeight="1" x14ac:dyDescent="0.2">
      <c r="A270" s="75"/>
      <c r="B270" s="329"/>
      <c r="C270" s="325"/>
      <c r="D270" s="71"/>
      <c r="E270" s="109"/>
      <c r="F270" s="91">
        <f t="shared" si="5"/>
        <v>0</v>
      </c>
      <c r="G270" s="49"/>
      <c r="AY270" s="45"/>
      <c r="AZ270" s="25"/>
      <c r="BA270" s="663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  <c r="QR270" s="25"/>
      <c r="QS270" s="25"/>
      <c r="QT270" s="25"/>
      <c r="QU270" s="25"/>
      <c r="QV270" s="25"/>
      <c r="QW270" s="25"/>
      <c r="QX270" s="25"/>
      <c r="QY270" s="25"/>
      <c r="QZ270" s="25"/>
      <c r="RA270" s="25"/>
      <c r="RB270" s="25"/>
      <c r="RC270" s="25"/>
      <c r="RD270" s="25"/>
      <c r="RE270" s="25"/>
      <c r="RF270" s="25"/>
      <c r="RG270" s="25"/>
      <c r="RH270" s="25"/>
      <c r="RI270" s="25"/>
      <c r="RJ270" s="25"/>
      <c r="RK270" s="25"/>
      <c r="RL270" s="25"/>
      <c r="RM270" s="25"/>
      <c r="RN270" s="25"/>
      <c r="RO270" s="25"/>
      <c r="RP270" s="25"/>
      <c r="RQ270" s="25"/>
      <c r="RR270" s="25"/>
      <c r="RS270" s="25"/>
      <c r="RT270" s="25"/>
      <c r="RU270" s="25"/>
      <c r="RV270" s="25"/>
      <c r="RW270" s="25"/>
      <c r="RX270" s="25"/>
      <c r="RY270" s="25"/>
      <c r="RZ270" s="25"/>
      <c r="SA270" s="25"/>
      <c r="SB270" s="25"/>
      <c r="SC270" s="25"/>
      <c r="SD270" s="25"/>
      <c r="SE270" s="25"/>
      <c r="SF270" s="25"/>
      <c r="SG270" s="25"/>
      <c r="SH270" s="25"/>
      <c r="SI270" s="25"/>
      <c r="SJ270" s="25"/>
      <c r="SK270" s="25"/>
      <c r="SL270" s="25"/>
      <c r="SM270" s="25"/>
      <c r="SN270" s="25"/>
      <c r="SO270" s="25"/>
      <c r="SP270" s="25"/>
      <c r="SQ270" s="25"/>
      <c r="SR270" s="25"/>
      <c r="SS270" s="25"/>
      <c r="ST270" s="25"/>
      <c r="SU270" s="25"/>
      <c r="SV270" s="25"/>
      <c r="SW270" s="25"/>
      <c r="SX270" s="25"/>
      <c r="SY270" s="25"/>
      <c r="SZ270" s="25"/>
      <c r="TA270" s="25"/>
      <c r="TB270" s="25"/>
      <c r="TC270" s="25"/>
      <c r="TD270" s="25"/>
      <c r="TE270" s="25"/>
      <c r="TF270" s="25"/>
      <c r="TG270" s="25"/>
      <c r="TH270" s="25"/>
      <c r="TI270" s="25"/>
      <c r="TJ270" s="25"/>
      <c r="TK270" s="25"/>
      <c r="TL270" s="25"/>
      <c r="TM270" s="25"/>
      <c r="TN270" s="25"/>
      <c r="TO270" s="25"/>
      <c r="TP270" s="25"/>
      <c r="TQ270" s="25"/>
      <c r="TR270" s="25"/>
      <c r="TS270" s="25"/>
      <c r="TT270" s="25"/>
      <c r="TU270" s="25"/>
      <c r="TV270" s="25"/>
      <c r="TW270" s="25"/>
      <c r="TX270" s="25"/>
      <c r="TY270" s="25"/>
      <c r="TZ270" s="25"/>
      <c r="UA270" s="25"/>
      <c r="UB270" s="25"/>
      <c r="UC270" s="25"/>
      <c r="UD270" s="25"/>
      <c r="UE270" s="25"/>
      <c r="UF270" s="25"/>
      <c r="UG270" s="25"/>
      <c r="UH270" s="25"/>
      <c r="UI270" s="25"/>
      <c r="UJ270" s="25"/>
      <c r="UK270" s="25"/>
      <c r="UL270" s="25"/>
      <c r="UM270" s="25"/>
      <c r="UN270" s="25"/>
      <c r="UO270" s="25"/>
      <c r="UP270" s="25"/>
      <c r="UQ270" s="25"/>
      <c r="UR270" s="25"/>
      <c r="US270" s="25"/>
      <c r="UT270" s="25"/>
      <c r="UU270" s="25"/>
      <c r="UV270" s="25"/>
      <c r="UW270" s="25"/>
      <c r="UX270" s="25"/>
      <c r="UY270" s="25"/>
      <c r="UZ270" s="25"/>
      <c r="VA270" s="25"/>
      <c r="VB270" s="25"/>
      <c r="VC270" s="25"/>
      <c r="VD270" s="25"/>
      <c r="VE270" s="25"/>
      <c r="VF270" s="25"/>
      <c r="VG270" s="25"/>
      <c r="VH270" s="25"/>
      <c r="VI270" s="25"/>
      <c r="VJ270" s="25"/>
      <c r="VK270" s="25"/>
      <c r="VL270" s="25"/>
      <c r="VM270" s="25"/>
      <c r="VN270" s="25"/>
      <c r="VO270" s="25"/>
      <c r="VP270" s="25"/>
      <c r="VQ270" s="25"/>
      <c r="VR270" s="25"/>
      <c r="VS270" s="25"/>
      <c r="VT270" s="25"/>
      <c r="VU270" s="25"/>
      <c r="VV270" s="25"/>
      <c r="VW270" s="25"/>
      <c r="VX270" s="25"/>
      <c r="VY270" s="25"/>
      <c r="VZ270" s="25"/>
      <c r="WA270" s="25"/>
      <c r="WB270" s="25"/>
      <c r="WC270" s="25"/>
      <c r="WD270" s="25"/>
      <c r="WE270" s="25"/>
      <c r="WF270" s="25"/>
      <c r="WG270" s="25"/>
      <c r="WH270" s="25"/>
      <c r="WI270" s="25"/>
      <c r="WJ270" s="25"/>
      <c r="WK270" s="25"/>
      <c r="WL270" s="25"/>
      <c r="WM270" s="25"/>
      <c r="WN270" s="25"/>
      <c r="WO270" s="25"/>
      <c r="WP270" s="25"/>
      <c r="WQ270" s="25"/>
      <c r="WR270" s="25"/>
      <c r="WS270" s="25"/>
      <c r="WT270" s="25"/>
      <c r="WU270" s="25"/>
      <c r="WV270" s="25"/>
      <c r="WW270" s="25"/>
      <c r="WX270" s="25"/>
      <c r="WY270" s="25"/>
      <c r="WZ270" s="25"/>
      <c r="XA270" s="25"/>
      <c r="XB270" s="25"/>
      <c r="XC270" s="25"/>
      <c r="XD270" s="25"/>
      <c r="XE270" s="25"/>
      <c r="XF270" s="25"/>
      <c r="XG270" s="25"/>
      <c r="XH270" s="25"/>
      <c r="XI270" s="25"/>
      <c r="XJ270" s="25"/>
      <c r="XK270" s="25"/>
      <c r="XL270" s="25"/>
      <c r="XM270" s="25"/>
      <c r="XN270" s="25"/>
      <c r="XO270" s="25"/>
      <c r="XP270" s="25"/>
      <c r="XQ270" s="25"/>
      <c r="XR270" s="25"/>
      <c r="XS270" s="25"/>
      <c r="XT270" s="25"/>
      <c r="XU270" s="25"/>
      <c r="XV270" s="25"/>
      <c r="XW270" s="25"/>
      <c r="XX270" s="25"/>
      <c r="XY270" s="25"/>
      <c r="XZ270" s="25"/>
      <c r="YA270" s="25"/>
      <c r="YB270" s="25"/>
      <c r="YC270" s="25"/>
      <c r="YD270" s="25"/>
      <c r="YE270" s="25"/>
      <c r="YF270" s="25"/>
      <c r="YG270" s="25"/>
      <c r="YH270" s="25"/>
      <c r="YI270" s="25"/>
      <c r="YJ270" s="25"/>
      <c r="YK270" s="25"/>
      <c r="YL270" s="25"/>
      <c r="YM270" s="25"/>
      <c r="YN270" s="25"/>
      <c r="YO270" s="25"/>
      <c r="YP270" s="25"/>
      <c r="YQ270" s="25"/>
      <c r="YR270" s="25"/>
      <c r="YS270" s="25"/>
      <c r="YT270" s="25"/>
      <c r="YU270" s="25"/>
      <c r="YV270" s="25"/>
      <c r="YW270" s="25"/>
      <c r="YX270" s="25"/>
      <c r="YY270" s="25"/>
      <c r="YZ270" s="25"/>
      <c r="ZA270" s="25"/>
      <c r="ZB270" s="25"/>
      <c r="ZC270" s="25"/>
      <c r="ZD270" s="25"/>
      <c r="ZE270" s="25"/>
      <c r="ZF270" s="25"/>
      <c r="ZG270" s="25"/>
      <c r="ZH270" s="25"/>
      <c r="ZI270" s="25"/>
      <c r="ZJ270" s="25"/>
      <c r="ZK270" s="25"/>
      <c r="ZL270" s="25"/>
      <c r="ZM270" s="25"/>
      <c r="ZN270" s="25"/>
      <c r="ZO270" s="25"/>
      <c r="ZP270" s="25"/>
      <c r="ZQ270" s="25"/>
      <c r="ZR270" s="25"/>
      <c r="ZS270" s="25"/>
      <c r="ZT270" s="25"/>
      <c r="ZU270" s="25"/>
      <c r="ZV270" s="25"/>
      <c r="ZW270" s="25"/>
      <c r="ZX270" s="25"/>
      <c r="ZY270" s="25"/>
      <c r="ZZ270" s="25"/>
      <c r="AAA270" s="25"/>
      <c r="AAB270" s="25"/>
      <c r="AAC270" s="25"/>
      <c r="AAD270" s="25"/>
      <c r="AAE270" s="25"/>
      <c r="AAF270" s="25"/>
      <c r="AAG270" s="25"/>
      <c r="AAH270" s="25"/>
      <c r="AAI270" s="25"/>
      <c r="AAJ270" s="25"/>
      <c r="AAK270" s="25"/>
      <c r="AAL270" s="25"/>
      <c r="AAM270" s="25"/>
      <c r="AAN270" s="25"/>
      <c r="AAO270" s="25"/>
      <c r="AAP270" s="25"/>
      <c r="AAQ270" s="25"/>
      <c r="AAR270" s="25"/>
      <c r="AAS270" s="25"/>
      <c r="AAT270" s="25"/>
      <c r="AAU270" s="25"/>
      <c r="AAV270" s="25"/>
      <c r="AAW270" s="25"/>
      <c r="AAX270" s="25"/>
      <c r="AAY270" s="25"/>
      <c r="AAZ270" s="25"/>
      <c r="ABA270" s="25"/>
      <c r="ABB270" s="25"/>
      <c r="ABC270" s="25"/>
      <c r="ABD270" s="25"/>
      <c r="ABE270" s="25"/>
      <c r="ABF270" s="25"/>
      <c r="ABG270" s="25"/>
      <c r="ABH270" s="25"/>
      <c r="ABI270" s="25"/>
      <c r="ABJ270" s="25"/>
      <c r="ABK270" s="25"/>
      <c r="ABL270" s="25"/>
      <c r="ABM270" s="25"/>
      <c r="ABN270" s="25"/>
      <c r="ABO270" s="25"/>
      <c r="ABP270" s="25"/>
      <c r="ABQ270" s="25"/>
      <c r="ABR270" s="25"/>
      <c r="ABS270" s="25"/>
      <c r="ABT270" s="25"/>
      <c r="ABU270" s="25"/>
      <c r="ABV270" s="25"/>
      <c r="ABW270" s="25"/>
      <c r="ABX270" s="25"/>
      <c r="ABY270" s="25"/>
      <c r="ABZ270" s="25"/>
      <c r="ACA270" s="25"/>
      <c r="ACB270" s="25"/>
      <c r="ACC270" s="25"/>
      <c r="ACD270" s="25"/>
      <c r="ACE270" s="25"/>
      <c r="ACF270" s="25"/>
      <c r="ACG270" s="25"/>
      <c r="ACH270" s="25"/>
      <c r="ACI270" s="25"/>
      <c r="ACJ270" s="25"/>
      <c r="ACK270" s="25"/>
      <c r="ACL270" s="25"/>
      <c r="ACM270" s="25"/>
      <c r="ACN270" s="25"/>
      <c r="ACO270" s="25"/>
      <c r="ACP270" s="25"/>
      <c r="ACQ270" s="25"/>
      <c r="ACR270" s="25"/>
      <c r="ACS270" s="25"/>
      <c r="ACT270" s="25"/>
      <c r="ACU270" s="25"/>
      <c r="ACV270" s="25"/>
      <c r="ACW270" s="25"/>
      <c r="ACX270" s="25"/>
      <c r="ACY270" s="25"/>
      <c r="ACZ270" s="25"/>
      <c r="ADA270" s="25"/>
      <c r="ADB270" s="25"/>
      <c r="ADC270" s="25"/>
      <c r="ADD270" s="25"/>
      <c r="ADE270" s="25"/>
      <c r="ADF270" s="25"/>
      <c r="ADG270" s="25"/>
      <c r="ADH270" s="25"/>
      <c r="ADI270" s="25"/>
      <c r="ADJ270" s="25"/>
      <c r="ADK270" s="25"/>
      <c r="ADL270" s="25"/>
      <c r="ADM270" s="25"/>
      <c r="ADN270" s="25"/>
      <c r="ADO270" s="25"/>
      <c r="ADP270" s="25"/>
      <c r="ADQ270" s="25"/>
      <c r="ADR270" s="25"/>
      <c r="ADS270" s="25"/>
      <c r="ADT270" s="25"/>
      <c r="ADU270" s="25"/>
      <c r="ADV270" s="25"/>
      <c r="ADW270" s="25"/>
      <c r="ADX270" s="25"/>
      <c r="ADY270" s="25"/>
      <c r="ADZ270" s="25"/>
      <c r="AEA270" s="25"/>
      <c r="AEB270" s="25"/>
      <c r="AEC270" s="25"/>
      <c r="AED270" s="25"/>
      <c r="AEE270" s="25"/>
      <c r="AEF270" s="25"/>
      <c r="AEG270" s="49"/>
    </row>
    <row r="271" spans="1:813" s="15" customFormat="1" ht="12.75" customHeight="1" x14ac:dyDescent="0.2">
      <c r="A271" s="118"/>
      <c r="B271" s="343" t="s">
        <v>211</v>
      </c>
      <c r="C271" s="344"/>
      <c r="D271" s="344"/>
      <c r="E271" s="344"/>
      <c r="F271" s="345">
        <f>SUM(F239:F270)</f>
        <v>564084.63000000012</v>
      </c>
      <c r="G271" s="49"/>
      <c r="AY271" s="45"/>
      <c r="AZ271" s="25"/>
      <c r="BA271" s="663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  <c r="QR271" s="25"/>
      <c r="QS271" s="25"/>
      <c r="QT271" s="25"/>
      <c r="QU271" s="25"/>
      <c r="QV271" s="25"/>
      <c r="QW271" s="25"/>
      <c r="QX271" s="25"/>
      <c r="QY271" s="25"/>
      <c r="QZ271" s="25"/>
      <c r="RA271" s="25"/>
      <c r="RB271" s="25"/>
      <c r="RC271" s="25"/>
      <c r="RD271" s="25"/>
      <c r="RE271" s="25"/>
      <c r="RF271" s="25"/>
      <c r="RG271" s="25"/>
      <c r="RH271" s="25"/>
      <c r="RI271" s="25"/>
      <c r="RJ271" s="25"/>
      <c r="RK271" s="25"/>
      <c r="RL271" s="25"/>
      <c r="RM271" s="25"/>
      <c r="RN271" s="25"/>
      <c r="RO271" s="25"/>
      <c r="RP271" s="25"/>
      <c r="RQ271" s="25"/>
      <c r="RR271" s="25"/>
      <c r="RS271" s="25"/>
      <c r="RT271" s="25"/>
      <c r="RU271" s="25"/>
      <c r="RV271" s="25"/>
      <c r="RW271" s="25"/>
      <c r="RX271" s="25"/>
      <c r="RY271" s="25"/>
      <c r="RZ271" s="25"/>
      <c r="SA271" s="25"/>
      <c r="SB271" s="25"/>
      <c r="SC271" s="25"/>
      <c r="SD271" s="25"/>
      <c r="SE271" s="25"/>
      <c r="SF271" s="25"/>
      <c r="SG271" s="25"/>
      <c r="SH271" s="25"/>
      <c r="SI271" s="25"/>
      <c r="SJ271" s="25"/>
      <c r="SK271" s="25"/>
      <c r="SL271" s="25"/>
      <c r="SM271" s="25"/>
      <c r="SN271" s="25"/>
      <c r="SO271" s="25"/>
      <c r="SP271" s="25"/>
      <c r="SQ271" s="25"/>
      <c r="SR271" s="25"/>
      <c r="SS271" s="25"/>
      <c r="ST271" s="25"/>
      <c r="SU271" s="25"/>
      <c r="SV271" s="25"/>
      <c r="SW271" s="25"/>
      <c r="SX271" s="25"/>
      <c r="SY271" s="25"/>
      <c r="SZ271" s="25"/>
      <c r="TA271" s="25"/>
      <c r="TB271" s="25"/>
      <c r="TC271" s="25"/>
      <c r="TD271" s="25"/>
      <c r="TE271" s="25"/>
      <c r="TF271" s="25"/>
      <c r="TG271" s="25"/>
      <c r="TH271" s="25"/>
      <c r="TI271" s="25"/>
      <c r="TJ271" s="25"/>
      <c r="TK271" s="25"/>
      <c r="TL271" s="25"/>
      <c r="TM271" s="25"/>
      <c r="TN271" s="25"/>
      <c r="TO271" s="25"/>
      <c r="TP271" s="25"/>
      <c r="TQ271" s="25"/>
      <c r="TR271" s="25"/>
      <c r="TS271" s="25"/>
      <c r="TT271" s="25"/>
      <c r="TU271" s="25"/>
      <c r="TV271" s="25"/>
      <c r="TW271" s="25"/>
      <c r="TX271" s="25"/>
      <c r="TY271" s="25"/>
      <c r="TZ271" s="25"/>
      <c r="UA271" s="25"/>
      <c r="UB271" s="25"/>
      <c r="UC271" s="25"/>
      <c r="UD271" s="25"/>
      <c r="UE271" s="25"/>
      <c r="UF271" s="25"/>
      <c r="UG271" s="25"/>
      <c r="UH271" s="25"/>
      <c r="UI271" s="25"/>
      <c r="UJ271" s="25"/>
      <c r="UK271" s="25"/>
      <c r="UL271" s="25"/>
      <c r="UM271" s="25"/>
      <c r="UN271" s="25"/>
      <c r="UO271" s="25"/>
      <c r="UP271" s="25"/>
      <c r="UQ271" s="25"/>
      <c r="UR271" s="25"/>
      <c r="US271" s="25"/>
      <c r="UT271" s="25"/>
      <c r="UU271" s="25"/>
      <c r="UV271" s="25"/>
      <c r="UW271" s="25"/>
      <c r="UX271" s="25"/>
      <c r="UY271" s="25"/>
      <c r="UZ271" s="25"/>
      <c r="VA271" s="25"/>
      <c r="VB271" s="25"/>
      <c r="VC271" s="25"/>
      <c r="VD271" s="25"/>
      <c r="VE271" s="25"/>
      <c r="VF271" s="25"/>
      <c r="VG271" s="25"/>
      <c r="VH271" s="25"/>
      <c r="VI271" s="25"/>
      <c r="VJ271" s="25"/>
      <c r="VK271" s="25"/>
      <c r="VL271" s="25"/>
      <c r="VM271" s="25"/>
      <c r="VN271" s="25"/>
      <c r="VO271" s="25"/>
      <c r="VP271" s="25"/>
      <c r="VQ271" s="25"/>
      <c r="VR271" s="25"/>
      <c r="VS271" s="25"/>
      <c r="VT271" s="25"/>
      <c r="VU271" s="25"/>
      <c r="VV271" s="25"/>
      <c r="VW271" s="25"/>
      <c r="VX271" s="25"/>
      <c r="VY271" s="25"/>
      <c r="VZ271" s="25"/>
      <c r="WA271" s="25"/>
      <c r="WB271" s="25"/>
      <c r="WC271" s="25"/>
      <c r="WD271" s="25"/>
      <c r="WE271" s="25"/>
      <c r="WF271" s="25"/>
      <c r="WG271" s="25"/>
      <c r="WH271" s="25"/>
      <c r="WI271" s="25"/>
      <c r="WJ271" s="25"/>
      <c r="WK271" s="25"/>
      <c r="WL271" s="25"/>
      <c r="WM271" s="25"/>
      <c r="WN271" s="25"/>
      <c r="WO271" s="25"/>
      <c r="WP271" s="25"/>
      <c r="WQ271" s="25"/>
      <c r="WR271" s="25"/>
      <c r="WS271" s="25"/>
      <c r="WT271" s="25"/>
      <c r="WU271" s="25"/>
      <c r="WV271" s="25"/>
      <c r="WW271" s="25"/>
      <c r="WX271" s="25"/>
      <c r="WY271" s="25"/>
      <c r="WZ271" s="25"/>
      <c r="XA271" s="25"/>
      <c r="XB271" s="25"/>
      <c r="XC271" s="25"/>
      <c r="XD271" s="25"/>
      <c r="XE271" s="25"/>
      <c r="XF271" s="25"/>
      <c r="XG271" s="25"/>
      <c r="XH271" s="25"/>
      <c r="XI271" s="25"/>
      <c r="XJ271" s="25"/>
      <c r="XK271" s="25"/>
      <c r="XL271" s="25"/>
      <c r="XM271" s="25"/>
      <c r="XN271" s="25"/>
      <c r="XO271" s="25"/>
      <c r="XP271" s="25"/>
      <c r="XQ271" s="25"/>
      <c r="XR271" s="25"/>
      <c r="XS271" s="25"/>
      <c r="XT271" s="25"/>
      <c r="XU271" s="25"/>
      <c r="XV271" s="25"/>
      <c r="XW271" s="25"/>
      <c r="XX271" s="25"/>
      <c r="XY271" s="25"/>
      <c r="XZ271" s="25"/>
      <c r="YA271" s="25"/>
      <c r="YB271" s="25"/>
      <c r="YC271" s="25"/>
      <c r="YD271" s="25"/>
      <c r="YE271" s="25"/>
      <c r="YF271" s="25"/>
      <c r="YG271" s="25"/>
      <c r="YH271" s="25"/>
      <c r="YI271" s="25"/>
      <c r="YJ271" s="25"/>
      <c r="YK271" s="25"/>
      <c r="YL271" s="25"/>
      <c r="YM271" s="25"/>
      <c r="YN271" s="25"/>
      <c r="YO271" s="25"/>
      <c r="YP271" s="25"/>
      <c r="YQ271" s="25"/>
      <c r="YR271" s="25"/>
      <c r="YS271" s="25"/>
      <c r="YT271" s="25"/>
      <c r="YU271" s="25"/>
      <c r="YV271" s="25"/>
      <c r="YW271" s="25"/>
      <c r="YX271" s="25"/>
      <c r="YY271" s="25"/>
      <c r="YZ271" s="25"/>
      <c r="ZA271" s="25"/>
      <c r="ZB271" s="25"/>
      <c r="ZC271" s="25"/>
      <c r="ZD271" s="25"/>
      <c r="ZE271" s="25"/>
      <c r="ZF271" s="25"/>
      <c r="ZG271" s="25"/>
      <c r="ZH271" s="25"/>
      <c r="ZI271" s="25"/>
      <c r="ZJ271" s="25"/>
      <c r="ZK271" s="25"/>
      <c r="ZL271" s="25"/>
      <c r="ZM271" s="25"/>
      <c r="ZN271" s="25"/>
      <c r="ZO271" s="25"/>
      <c r="ZP271" s="25"/>
      <c r="ZQ271" s="25"/>
      <c r="ZR271" s="25"/>
      <c r="ZS271" s="25"/>
      <c r="ZT271" s="25"/>
      <c r="ZU271" s="25"/>
      <c r="ZV271" s="25"/>
      <c r="ZW271" s="25"/>
      <c r="ZX271" s="25"/>
      <c r="ZY271" s="25"/>
      <c r="ZZ271" s="25"/>
      <c r="AAA271" s="25"/>
      <c r="AAB271" s="25"/>
      <c r="AAC271" s="25"/>
      <c r="AAD271" s="25"/>
      <c r="AAE271" s="25"/>
      <c r="AAF271" s="25"/>
      <c r="AAG271" s="25"/>
      <c r="AAH271" s="25"/>
      <c r="AAI271" s="25"/>
      <c r="AAJ271" s="25"/>
      <c r="AAK271" s="25"/>
      <c r="AAL271" s="25"/>
      <c r="AAM271" s="25"/>
      <c r="AAN271" s="25"/>
      <c r="AAO271" s="25"/>
      <c r="AAP271" s="25"/>
      <c r="AAQ271" s="25"/>
      <c r="AAR271" s="25"/>
      <c r="AAS271" s="25"/>
      <c r="AAT271" s="25"/>
      <c r="AAU271" s="25"/>
      <c r="AAV271" s="25"/>
      <c r="AAW271" s="25"/>
      <c r="AAX271" s="25"/>
      <c r="AAY271" s="25"/>
      <c r="AAZ271" s="25"/>
      <c r="ABA271" s="25"/>
      <c r="ABB271" s="25"/>
      <c r="ABC271" s="25"/>
      <c r="ABD271" s="25"/>
      <c r="ABE271" s="25"/>
      <c r="ABF271" s="25"/>
      <c r="ABG271" s="25"/>
      <c r="ABH271" s="25"/>
      <c r="ABI271" s="25"/>
      <c r="ABJ271" s="25"/>
      <c r="ABK271" s="25"/>
      <c r="ABL271" s="25"/>
      <c r="ABM271" s="25"/>
      <c r="ABN271" s="25"/>
      <c r="ABO271" s="25"/>
      <c r="ABP271" s="25"/>
      <c r="ABQ271" s="25"/>
      <c r="ABR271" s="25"/>
      <c r="ABS271" s="25"/>
      <c r="ABT271" s="25"/>
      <c r="ABU271" s="25"/>
      <c r="ABV271" s="25"/>
      <c r="ABW271" s="25"/>
      <c r="ABX271" s="25"/>
      <c r="ABY271" s="25"/>
      <c r="ABZ271" s="25"/>
      <c r="ACA271" s="25"/>
      <c r="ACB271" s="25"/>
      <c r="ACC271" s="25"/>
      <c r="ACD271" s="25"/>
      <c r="ACE271" s="25"/>
      <c r="ACF271" s="25"/>
      <c r="ACG271" s="25"/>
      <c r="ACH271" s="25"/>
      <c r="ACI271" s="25"/>
      <c r="ACJ271" s="25"/>
      <c r="ACK271" s="25"/>
      <c r="ACL271" s="25"/>
      <c r="ACM271" s="25"/>
      <c r="ACN271" s="25"/>
      <c r="ACO271" s="25"/>
      <c r="ACP271" s="25"/>
      <c r="ACQ271" s="25"/>
      <c r="ACR271" s="25"/>
      <c r="ACS271" s="25"/>
      <c r="ACT271" s="25"/>
      <c r="ACU271" s="25"/>
      <c r="ACV271" s="25"/>
      <c r="ACW271" s="25"/>
      <c r="ACX271" s="25"/>
      <c r="ACY271" s="25"/>
      <c r="ACZ271" s="25"/>
      <c r="ADA271" s="25"/>
      <c r="ADB271" s="25"/>
      <c r="ADC271" s="25"/>
      <c r="ADD271" s="25"/>
      <c r="ADE271" s="25"/>
      <c r="ADF271" s="25"/>
      <c r="ADG271" s="25"/>
      <c r="ADH271" s="25"/>
      <c r="ADI271" s="25"/>
      <c r="ADJ271" s="25"/>
      <c r="ADK271" s="25"/>
      <c r="ADL271" s="25"/>
      <c r="ADM271" s="25"/>
      <c r="ADN271" s="25"/>
      <c r="ADO271" s="25"/>
      <c r="ADP271" s="25"/>
      <c r="ADQ271" s="25"/>
      <c r="ADR271" s="25"/>
      <c r="ADS271" s="25"/>
      <c r="ADT271" s="25"/>
      <c r="ADU271" s="25"/>
      <c r="ADV271" s="25"/>
      <c r="ADW271" s="25"/>
      <c r="ADX271" s="25"/>
      <c r="ADY271" s="25"/>
      <c r="ADZ271" s="25"/>
      <c r="AEA271" s="25"/>
      <c r="AEB271" s="25"/>
      <c r="AEC271" s="25"/>
      <c r="AED271" s="25"/>
      <c r="AEE271" s="25"/>
      <c r="AEF271" s="25"/>
      <c r="AEG271" s="49"/>
    </row>
    <row r="272" spans="1:813" s="15" customFormat="1" ht="12.75" customHeight="1" x14ac:dyDescent="0.2">
      <c r="A272" s="71"/>
      <c r="B272" s="70"/>
      <c r="C272" s="303"/>
      <c r="D272" s="303"/>
      <c r="E272" s="303"/>
      <c r="F272" s="91">
        <f>ROUND(C272*E272,2)</f>
        <v>0</v>
      </c>
      <c r="G272" s="49"/>
      <c r="AY272" s="45"/>
      <c r="AZ272" s="25"/>
      <c r="BA272" s="663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  <c r="QR272" s="25"/>
      <c r="QS272" s="25"/>
      <c r="QT272" s="25"/>
      <c r="QU272" s="25"/>
      <c r="QV272" s="25"/>
      <c r="QW272" s="25"/>
      <c r="QX272" s="25"/>
      <c r="QY272" s="25"/>
      <c r="QZ272" s="25"/>
      <c r="RA272" s="25"/>
      <c r="RB272" s="25"/>
      <c r="RC272" s="25"/>
      <c r="RD272" s="25"/>
      <c r="RE272" s="25"/>
      <c r="RF272" s="25"/>
      <c r="RG272" s="25"/>
      <c r="RH272" s="25"/>
      <c r="RI272" s="25"/>
      <c r="RJ272" s="25"/>
      <c r="RK272" s="25"/>
      <c r="RL272" s="25"/>
      <c r="RM272" s="25"/>
      <c r="RN272" s="25"/>
      <c r="RO272" s="25"/>
      <c r="RP272" s="25"/>
      <c r="RQ272" s="25"/>
      <c r="RR272" s="25"/>
      <c r="RS272" s="25"/>
      <c r="RT272" s="25"/>
      <c r="RU272" s="25"/>
      <c r="RV272" s="25"/>
      <c r="RW272" s="25"/>
      <c r="RX272" s="25"/>
      <c r="RY272" s="25"/>
      <c r="RZ272" s="25"/>
      <c r="SA272" s="25"/>
      <c r="SB272" s="25"/>
      <c r="SC272" s="25"/>
      <c r="SD272" s="25"/>
      <c r="SE272" s="25"/>
      <c r="SF272" s="25"/>
      <c r="SG272" s="25"/>
      <c r="SH272" s="25"/>
      <c r="SI272" s="25"/>
      <c r="SJ272" s="25"/>
      <c r="SK272" s="25"/>
      <c r="SL272" s="25"/>
      <c r="SM272" s="25"/>
      <c r="SN272" s="25"/>
      <c r="SO272" s="25"/>
      <c r="SP272" s="25"/>
      <c r="SQ272" s="25"/>
      <c r="SR272" s="25"/>
      <c r="SS272" s="25"/>
      <c r="ST272" s="25"/>
      <c r="SU272" s="25"/>
      <c r="SV272" s="25"/>
      <c r="SW272" s="25"/>
      <c r="SX272" s="25"/>
      <c r="SY272" s="25"/>
      <c r="SZ272" s="25"/>
      <c r="TA272" s="25"/>
      <c r="TB272" s="25"/>
      <c r="TC272" s="25"/>
      <c r="TD272" s="25"/>
      <c r="TE272" s="25"/>
      <c r="TF272" s="25"/>
      <c r="TG272" s="25"/>
      <c r="TH272" s="25"/>
      <c r="TI272" s="25"/>
      <c r="TJ272" s="25"/>
      <c r="TK272" s="25"/>
      <c r="TL272" s="25"/>
      <c r="TM272" s="25"/>
      <c r="TN272" s="25"/>
      <c r="TO272" s="25"/>
      <c r="TP272" s="25"/>
      <c r="TQ272" s="25"/>
      <c r="TR272" s="25"/>
      <c r="TS272" s="25"/>
      <c r="TT272" s="25"/>
      <c r="TU272" s="25"/>
      <c r="TV272" s="25"/>
      <c r="TW272" s="25"/>
      <c r="TX272" s="25"/>
      <c r="TY272" s="25"/>
      <c r="TZ272" s="25"/>
      <c r="UA272" s="25"/>
      <c r="UB272" s="25"/>
      <c r="UC272" s="25"/>
      <c r="UD272" s="25"/>
      <c r="UE272" s="25"/>
      <c r="UF272" s="25"/>
      <c r="UG272" s="25"/>
      <c r="UH272" s="25"/>
      <c r="UI272" s="25"/>
      <c r="UJ272" s="25"/>
      <c r="UK272" s="25"/>
      <c r="UL272" s="25"/>
      <c r="UM272" s="25"/>
      <c r="UN272" s="25"/>
      <c r="UO272" s="25"/>
      <c r="UP272" s="25"/>
      <c r="UQ272" s="25"/>
      <c r="UR272" s="25"/>
      <c r="US272" s="25"/>
      <c r="UT272" s="25"/>
      <c r="UU272" s="25"/>
      <c r="UV272" s="25"/>
      <c r="UW272" s="25"/>
      <c r="UX272" s="25"/>
      <c r="UY272" s="25"/>
      <c r="UZ272" s="25"/>
      <c r="VA272" s="25"/>
      <c r="VB272" s="25"/>
      <c r="VC272" s="25"/>
      <c r="VD272" s="25"/>
      <c r="VE272" s="25"/>
      <c r="VF272" s="25"/>
      <c r="VG272" s="25"/>
      <c r="VH272" s="25"/>
      <c r="VI272" s="25"/>
      <c r="VJ272" s="25"/>
      <c r="VK272" s="25"/>
      <c r="VL272" s="25"/>
      <c r="VM272" s="25"/>
      <c r="VN272" s="25"/>
      <c r="VO272" s="25"/>
      <c r="VP272" s="25"/>
      <c r="VQ272" s="25"/>
      <c r="VR272" s="25"/>
      <c r="VS272" s="25"/>
      <c r="VT272" s="25"/>
      <c r="VU272" s="25"/>
      <c r="VV272" s="25"/>
      <c r="VW272" s="25"/>
      <c r="VX272" s="25"/>
      <c r="VY272" s="25"/>
      <c r="VZ272" s="25"/>
      <c r="WA272" s="25"/>
      <c r="WB272" s="25"/>
      <c r="WC272" s="25"/>
      <c r="WD272" s="25"/>
      <c r="WE272" s="25"/>
      <c r="WF272" s="25"/>
      <c r="WG272" s="25"/>
      <c r="WH272" s="25"/>
      <c r="WI272" s="25"/>
      <c r="WJ272" s="25"/>
      <c r="WK272" s="25"/>
      <c r="WL272" s="25"/>
      <c r="WM272" s="25"/>
      <c r="WN272" s="25"/>
      <c r="WO272" s="25"/>
      <c r="WP272" s="25"/>
      <c r="WQ272" s="25"/>
      <c r="WR272" s="25"/>
      <c r="WS272" s="25"/>
      <c r="WT272" s="25"/>
      <c r="WU272" s="25"/>
      <c r="WV272" s="25"/>
      <c r="WW272" s="25"/>
      <c r="WX272" s="25"/>
      <c r="WY272" s="25"/>
      <c r="WZ272" s="25"/>
      <c r="XA272" s="25"/>
      <c r="XB272" s="25"/>
      <c r="XC272" s="25"/>
      <c r="XD272" s="25"/>
      <c r="XE272" s="25"/>
      <c r="XF272" s="25"/>
      <c r="XG272" s="25"/>
      <c r="XH272" s="25"/>
      <c r="XI272" s="25"/>
      <c r="XJ272" s="25"/>
      <c r="XK272" s="25"/>
      <c r="XL272" s="25"/>
      <c r="XM272" s="25"/>
      <c r="XN272" s="25"/>
      <c r="XO272" s="25"/>
      <c r="XP272" s="25"/>
      <c r="XQ272" s="25"/>
      <c r="XR272" s="25"/>
      <c r="XS272" s="25"/>
      <c r="XT272" s="25"/>
      <c r="XU272" s="25"/>
      <c r="XV272" s="25"/>
      <c r="XW272" s="25"/>
      <c r="XX272" s="25"/>
      <c r="XY272" s="25"/>
      <c r="XZ272" s="25"/>
      <c r="YA272" s="25"/>
      <c r="YB272" s="25"/>
      <c r="YC272" s="25"/>
      <c r="YD272" s="25"/>
      <c r="YE272" s="25"/>
      <c r="YF272" s="25"/>
      <c r="YG272" s="25"/>
      <c r="YH272" s="25"/>
      <c r="YI272" s="25"/>
      <c r="YJ272" s="25"/>
      <c r="YK272" s="25"/>
      <c r="YL272" s="25"/>
      <c r="YM272" s="25"/>
      <c r="YN272" s="25"/>
      <c r="YO272" s="25"/>
      <c r="YP272" s="25"/>
      <c r="YQ272" s="25"/>
      <c r="YR272" s="25"/>
      <c r="YS272" s="25"/>
      <c r="YT272" s="25"/>
      <c r="YU272" s="25"/>
      <c r="YV272" s="25"/>
      <c r="YW272" s="25"/>
      <c r="YX272" s="25"/>
      <c r="YY272" s="25"/>
      <c r="YZ272" s="25"/>
      <c r="ZA272" s="25"/>
      <c r="ZB272" s="25"/>
      <c r="ZC272" s="25"/>
      <c r="ZD272" s="25"/>
      <c r="ZE272" s="25"/>
      <c r="ZF272" s="25"/>
      <c r="ZG272" s="25"/>
      <c r="ZH272" s="25"/>
      <c r="ZI272" s="25"/>
      <c r="ZJ272" s="25"/>
      <c r="ZK272" s="25"/>
      <c r="ZL272" s="25"/>
      <c r="ZM272" s="25"/>
      <c r="ZN272" s="25"/>
      <c r="ZO272" s="25"/>
      <c r="ZP272" s="25"/>
      <c r="ZQ272" s="25"/>
      <c r="ZR272" s="25"/>
      <c r="ZS272" s="25"/>
      <c r="ZT272" s="25"/>
      <c r="ZU272" s="25"/>
      <c r="ZV272" s="25"/>
      <c r="ZW272" s="25"/>
      <c r="ZX272" s="25"/>
      <c r="ZY272" s="25"/>
      <c r="ZZ272" s="25"/>
      <c r="AAA272" s="25"/>
      <c r="AAB272" s="25"/>
      <c r="AAC272" s="25"/>
      <c r="AAD272" s="25"/>
      <c r="AAE272" s="25"/>
      <c r="AAF272" s="25"/>
      <c r="AAG272" s="25"/>
      <c r="AAH272" s="25"/>
      <c r="AAI272" s="25"/>
      <c r="AAJ272" s="25"/>
      <c r="AAK272" s="25"/>
      <c r="AAL272" s="25"/>
      <c r="AAM272" s="25"/>
      <c r="AAN272" s="25"/>
      <c r="AAO272" s="25"/>
      <c r="AAP272" s="25"/>
      <c r="AAQ272" s="25"/>
      <c r="AAR272" s="25"/>
      <c r="AAS272" s="25"/>
      <c r="AAT272" s="25"/>
      <c r="AAU272" s="25"/>
      <c r="AAV272" s="25"/>
      <c r="AAW272" s="25"/>
      <c r="AAX272" s="25"/>
      <c r="AAY272" s="25"/>
      <c r="AAZ272" s="25"/>
      <c r="ABA272" s="25"/>
      <c r="ABB272" s="25"/>
      <c r="ABC272" s="25"/>
      <c r="ABD272" s="25"/>
      <c r="ABE272" s="25"/>
      <c r="ABF272" s="25"/>
      <c r="ABG272" s="25"/>
      <c r="ABH272" s="25"/>
      <c r="ABI272" s="25"/>
      <c r="ABJ272" s="25"/>
      <c r="ABK272" s="25"/>
      <c r="ABL272" s="25"/>
      <c r="ABM272" s="25"/>
      <c r="ABN272" s="25"/>
      <c r="ABO272" s="25"/>
      <c r="ABP272" s="25"/>
      <c r="ABQ272" s="25"/>
      <c r="ABR272" s="25"/>
      <c r="ABS272" s="25"/>
      <c r="ABT272" s="25"/>
      <c r="ABU272" s="25"/>
      <c r="ABV272" s="25"/>
      <c r="ABW272" s="25"/>
      <c r="ABX272" s="25"/>
      <c r="ABY272" s="25"/>
      <c r="ABZ272" s="25"/>
      <c r="ACA272" s="25"/>
      <c r="ACB272" s="25"/>
      <c r="ACC272" s="25"/>
      <c r="ACD272" s="25"/>
      <c r="ACE272" s="25"/>
      <c r="ACF272" s="25"/>
      <c r="ACG272" s="25"/>
      <c r="ACH272" s="25"/>
      <c r="ACI272" s="25"/>
      <c r="ACJ272" s="25"/>
      <c r="ACK272" s="25"/>
      <c r="ACL272" s="25"/>
      <c r="ACM272" s="25"/>
      <c r="ACN272" s="25"/>
      <c r="ACO272" s="25"/>
      <c r="ACP272" s="25"/>
      <c r="ACQ272" s="25"/>
      <c r="ACR272" s="25"/>
      <c r="ACS272" s="25"/>
      <c r="ACT272" s="25"/>
      <c r="ACU272" s="25"/>
      <c r="ACV272" s="25"/>
      <c r="ACW272" s="25"/>
      <c r="ACX272" s="25"/>
      <c r="ACY272" s="25"/>
      <c r="ACZ272" s="25"/>
      <c r="ADA272" s="25"/>
      <c r="ADB272" s="25"/>
      <c r="ADC272" s="25"/>
      <c r="ADD272" s="25"/>
      <c r="ADE272" s="25"/>
      <c r="ADF272" s="25"/>
      <c r="ADG272" s="25"/>
      <c r="ADH272" s="25"/>
      <c r="ADI272" s="25"/>
      <c r="ADJ272" s="25"/>
      <c r="ADK272" s="25"/>
      <c r="ADL272" s="25"/>
      <c r="ADM272" s="25"/>
      <c r="ADN272" s="25"/>
      <c r="ADO272" s="25"/>
      <c r="ADP272" s="25"/>
      <c r="ADQ272" s="25"/>
      <c r="ADR272" s="25"/>
      <c r="ADS272" s="25"/>
      <c r="ADT272" s="25"/>
      <c r="ADU272" s="25"/>
      <c r="ADV272" s="25"/>
      <c r="ADW272" s="25"/>
      <c r="ADX272" s="25"/>
      <c r="ADY272" s="25"/>
      <c r="ADZ272" s="25"/>
      <c r="AEA272" s="25"/>
      <c r="AEB272" s="25"/>
      <c r="AEC272" s="25"/>
      <c r="AED272" s="25"/>
      <c r="AEE272" s="25"/>
      <c r="AEF272" s="25"/>
      <c r="AEG272" s="49"/>
    </row>
    <row r="273" spans="1:813" s="15" customFormat="1" ht="30.75" customHeight="1" x14ac:dyDescent="0.2">
      <c r="A273" s="70" t="s">
        <v>212</v>
      </c>
      <c r="B273" s="81" t="s">
        <v>213</v>
      </c>
      <c r="C273" s="293"/>
      <c r="D273" s="303"/>
      <c r="E273" s="303"/>
      <c r="F273" s="91">
        <f>ROUND(C273*E273,2)</f>
        <v>0</v>
      </c>
      <c r="G273" s="49"/>
      <c r="AY273" s="45"/>
      <c r="AZ273" s="25"/>
      <c r="BA273" s="663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  <c r="QR273" s="25"/>
      <c r="QS273" s="25"/>
      <c r="QT273" s="25"/>
      <c r="QU273" s="25"/>
      <c r="QV273" s="25"/>
      <c r="QW273" s="25"/>
      <c r="QX273" s="25"/>
      <c r="QY273" s="25"/>
      <c r="QZ273" s="25"/>
      <c r="RA273" s="25"/>
      <c r="RB273" s="25"/>
      <c r="RC273" s="25"/>
      <c r="RD273" s="25"/>
      <c r="RE273" s="25"/>
      <c r="RF273" s="25"/>
      <c r="RG273" s="25"/>
      <c r="RH273" s="25"/>
      <c r="RI273" s="25"/>
      <c r="RJ273" s="25"/>
      <c r="RK273" s="25"/>
      <c r="RL273" s="25"/>
      <c r="RM273" s="25"/>
      <c r="RN273" s="25"/>
      <c r="RO273" s="25"/>
      <c r="RP273" s="25"/>
      <c r="RQ273" s="25"/>
      <c r="RR273" s="25"/>
      <c r="RS273" s="25"/>
      <c r="RT273" s="25"/>
      <c r="RU273" s="25"/>
      <c r="RV273" s="25"/>
      <c r="RW273" s="25"/>
      <c r="RX273" s="25"/>
      <c r="RY273" s="25"/>
      <c r="RZ273" s="25"/>
      <c r="SA273" s="25"/>
      <c r="SB273" s="25"/>
      <c r="SC273" s="25"/>
      <c r="SD273" s="25"/>
      <c r="SE273" s="25"/>
      <c r="SF273" s="25"/>
      <c r="SG273" s="25"/>
      <c r="SH273" s="25"/>
      <c r="SI273" s="25"/>
      <c r="SJ273" s="25"/>
      <c r="SK273" s="25"/>
      <c r="SL273" s="25"/>
      <c r="SM273" s="25"/>
      <c r="SN273" s="25"/>
      <c r="SO273" s="25"/>
      <c r="SP273" s="25"/>
      <c r="SQ273" s="25"/>
      <c r="SR273" s="25"/>
      <c r="SS273" s="25"/>
      <c r="ST273" s="25"/>
      <c r="SU273" s="25"/>
      <c r="SV273" s="25"/>
      <c r="SW273" s="25"/>
      <c r="SX273" s="25"/>
      <c r="SY273" s="25"/>
      <c r="SZ273" s="25"/>
      <c r="TA273" s="25"/>
      <c r="TB273" s="25"/>
      <c r="TC273" s="25"/>
      <c r="TD273" s="25"/>
      <c r="TE273" s="25"/>
      <c r="TF273" s="25"/>
      <c r="TG273" s="25"/>
      <c r="TH273" s="25"/>
      <c r="TI273" s="25"/>
      <c r="TJ273" s="25"/>
      <c r="TK273" s="25"/>
      <c r="TL273" s="25"/>
      <c r="TM273" s="25"/>
      <c r="TN273" s="25"/>
      <c r="TO273" s="25"/>
      <c r="TP273" s="25"/>
      <c r="TQ273" s="25"/>
      <c r="TR273" s="25"/>
      <c r="TS273" s="25"/>
      <c r="TT273" s="25"/>
      <c r="TU273" s="25"/>
      <c r="TV273" s="25"/>
      <c r="TW273" s="25"/>
      <c r="TX273" s="25"/>
      <c r="TY273" s="25"/>
      <c r="TZ273" s="25"/>
      <c r="UA273" s="25"/>
      <c r="UB273" s="25"/>
      <c r="UC273" s="25"/>
      <c r="UD273" s="25"/>
      <c r="UE273" s="25"/>
      <c r="UF273" s="25"/>
      <c r="UG273" s="25"/>
      <c r="UH273" s="25"/>
      <c r="UI273" s="25"/>
      <c r="UJ273" s="25"/>
      <c r="UK273" s="25"/>
      <c r="UL273" s="25"/>
      <c r="UM273" s="25"/>
      <c r="UN273" s="25"/>
      <c r="UO273" s="25"/>
      <c r="UP273" s="25"/>
      <c r="UQ273" s="25"/>
      <c r="UR273" s="25"/>
      <c r="US273" s="25"/>
      <c r="UT273" s="25"/>
      <c r="UU273" s="25"/>
      <c r="UV273" s="25"/>
      <c r="UW273" s="25"/>
      <c r="UX273" s="25"/>
      <c r="UY273" s="25"/>
      <c r="UZ273" s="25"/>
      <c r="VA273" s="25"/>
      <c r="VB273" s="25"/>
      <c r="VC273" s="25"/>
      <c r="VD273" s="25"/>
      <c r="VE273" s="25"/>
      <c r="VF273" s="25"/>
      <c r="VG273" s="25"/>
      <c r="VH273" s="25"/>
      <c r="VI273" s="25"/>
      <c r="VJ273" s="25"/>
      <c r="VK273" s="25"/>
      <c r="VL273" s="25"/>
      <c r="VM273" s="25"/>
      <c r="VN273" s="25"/>
      <c r="VO273" s="25"/>
      <c r="VP273" s="25"/>
      <c r="VQ273" s="25"/>
      <c r="VR273" s="25"/>
      <c r="VS273" s="25"/>
      <c r="VT273" s="25"/>
      <c r="VU273" s="25"/>
      <c r="VV273" s="25"/>
      <c r="VW273" s="25"/>
      <c r="VX273" s="25"/>
      <c r="VY273" s="25"/>
      <c r="VZ273" s="25"/>
      <c r="WA273" s="25"/>
      <c r="WB273" s="25"/>
      <c r="WC273" s="25"/>
      <c r="WD273" s="25"/>
      <c r="WE273" s="25"/>
      <c r="WF273" s="25"/>
      <c r="WG273" s="25"/>
      <c r="WH273" s="25"/>
      <c r="WI273" s="25"/>
      <c r="WJ273" s="25"/>
      <c r="WK273" s="25"/>
      <c r="WL273" s="25"/>
      <c r="WM273" s="25"/>
      <c r="WN273" s="25"/>
      <c r="WO273" s="25"/>
      <c r="WP273" s="25"/>
      <c r="WQ273" s="25"/>
      <c r="WR273" s="25"/>
      <c r="WS273" s="25"/>
      <c r="WT273" s="25"/>
      <c r="WU273" s="25"/>
      <c r="WV273" s="25"/>
      <c r="WW273" s="25"/>
      <c r="WX273" s="25"/>
      <c r="WY273" s="25"/>
      <c r="WZ273" s="25"/>
      <c r="XA273" s="25"/>
      <c r="XB273" s="25"/>
      <c r="XC273" s="25"/>
      <c r="XD273" s="25"/>
      <c r="XE273" s="25"/>
      <c r="XF273" s="25"/>
      <c r="XG273" s="25"/>
      <c r="XH273" s="25"/>
      <c r="XI273" s="25"/>
      <c r="XJ273" s="25"/>
      <c r="XK273" s="25"/>
      <c r="XL273" s="25"/>
      <c r="XM273" s="25"/>
      <c r="XN273" s="25"/>
      <c r="XO273" s="25"/>
      <c r="XP273" s="25"/>
      <c r="XQ273" s="25"/>
      <c r="XR273" s="25"/>
      <c r="XS273" s="25"/>
      <c r="XT273" s="25"/>
      <c r="XU273" s="25"/>
      <c r="XV273" s="25"/>
      <c r="XW273" s="25"/>
      <c r="XX273" s="25"/>
      <c r="XY273" s="25"/>
      <c r="XZ273" s="25"/>
      <c r="YA273" s="25"/>
      <c r="YB273" s="25"/>
      <c r="YC273" s="25"/>
      <c r="YD273" s="25"/>
      <c r="YE273" s="25"/>
      <c r="YF273" s="25"/>
      <c r="YG273" s="25"/>
      <c r="YH273" s="25"/>
      <c r="YI273" s="25"/>
      <c r="YJ273" s="25"/>
      <c r="YK273" s="25"/>
      <c r="YL273" s="25"/>
      <c r="YM273" s="25"/>
      <c r="YN273" s="25"/>
      <c r="YO273" s="25"/>
      <c r="YP273" s="25"/>
      <c r="YQ273" s="25"/>
      <c r="YR273" s="25"/>
      <c r="YS273" s="25"/>
      <c r="YT273" s="25"/>
      <c r="YU273" s="25"/>
      <c r="YV273" s="25"/>
      <c r="YW273" s="25"/>
      <c r="YX273" s="25"/>
      <c r="YY273" s="25"/>
      <c r="YZ273" s="25"/>
      <c r="ZA273" s="25"/>
      <c r="ZB273" s="25"/>
      <c r="ZC273" s="25"/>
      <c r="ZD273" s="25"/>
      <c r="ZE273" s="25"/>
      <c r="ZF273" s="25"/>
      <c r="ZG273" s="25"/>
      <c r="ZH273" s="25"/>
      <c r="ZI273" s="25"/>
      <c r="ZJ273" s="25"/>
      <c r="ZK273" s="25"/>
      <c r="ZL273" s="25"/>
      <c r="ZM273" s="25"/>
      <c r="ZN273" s="25"/>
      <c r="ZO273" s="25"/>
      <c r="ZP273" s="25"/>
      <c r="ZQ273" s="25"/>
      <c r="ZR273" s="25"/>
      <c r="ZS273" s="25"/>
      <c r="ZT273" s="25"/>
      <c r="ZU273" s="25"/>
      <c r="ZV273" s="25"/>
      <c r="ZW273" s="25"/>
      <c r="ZX273" s="25"/>
      <c r="ZY273" s="25"/>
      <c r="ZZ273" s="25"/>
      <c r="AAA273" s="25"/>
      <c r="AAB273" s="25"/>
      <c r="AAC273" s="25"/>
      <c r="AAD273" s="25"/>
      <c r="AAE273" s="25"/>
      <c r="AAF273" s="25"/>
      <c r="AAG273" s="25"/>
      <c r="AAH273" s="25"/>
      <c r="AAI273" s="25"/>
      <c r="AAJ273" s="25"/>
      <c r="AAK273" s="25"/>
      <c r="AAL273" s="25"/>
      <c r="AAM273" s="25"/>
      <c r="AAN273" s="25"/>
      <c r="AAO273" s="25"/>
      <c r="AAP273" s="25"/>
      <c r="AAQ273" s="25"/>
      <c r="AAR273" s="25"/>
      <c r="AAS273" s="25"/>
      <c r="AAT273" s="25"/>
      <c r="AAU273" s="25"/>
      <c r="AAV273" s="25"/>
      <c r="AAW273" s="25"/>
      <c r="AAX273" s="25"/>
      <c r="AAY273" s="25"/>
      <c r="AAZ273" s="25"/>
      <c r="ABA273" s="25"/>
      <c r="ABB273" s="25"/>
      <c r="ABC273" s="25"/>
      <c r="ABD273" s="25"/>
      <c r="ABE273" s="25"/>
      <c r="ABF273" s="25"/>
      <c r="ABG273" s="25"/>
      <c r="ABH273" s="25"/>
      <c r="ABI273" s="25"/>
      <c r="ABJ273" s="25"/>
      <c r="ABK273" s="25"/>
      <c r="ABL273" s="25"/>
      <c r="ABM273" s="25"/>
      <c r="ABN273" s="25"/>
      <c r="ABO273" s="25"/>
      <c r="ABP273" s="25"/>
      <c r="ABQ273" s="25"/>
      <c r="ABR273" s="25"/>
      <c r="ABS273" s="25"/>
      <c r="ABT273" s="25"/>
      <c r="ABU273" s="25"/>
      <c r="ABV273" s="25"/>
      <c r="ABW273" s="25"/>
      <c r="ABX273" s="25"/>
      <c r="ABY273" s="25"/>
      <c r="ABZ273" s="25"/>
      <c r="ACA273" s="25"/>
      <c r="ACB273" s="25"/>
      <c r="ACC273" s="25"/>
      <c r="ACD273" s="25"/>
      <c r="ACE273" s="25"/>
      <c r="ACF273" s="25"/>
      <c r="ACG273" s="25"/>
      <c r="ACH273" s="25"/>
      <c r="ACI273" s="25"/>
      <c r="ACJ273" s="25"/>
      <c r="ACK273" s="25"/>
      <c r="ACL273" s="25"/>
      <c r="ACM273" s="25"/>
      <c r="ACN273" s="25"/>
      <c r="ACO273" s="25"/>
      <c r="ACP273" s="25"/>
      <c r="ACQ273" s="25"/>
      <c r="ACR273" s="25"/>
      <c r="ACS273" s="25"/>
      <c r="ACT273" s="25"/>
      <c r="ACU273" s="25"/>
      <c r="ACV273" s="25"/>
      <c r="ACW273" s="25"/>
      <c r="ACX273" s="25"/>
      <c r="ACY273" s="25"/>
      <c r="ACZ273" s="25"/>
      <c r="ADA273" s="25"/>
      <c r="ADB273" s="25"/>
      <c r="ADC273" s="25"/>
      <c r="ADD273" s="25"/>
      <c r="ADE273" s="25"/>
      <c r="ADF273" s="25"/>
      <c r="ADG273" s="25"/>
      <c r="ADH273" s="25"/>
      <c r="ADI273" s="25"/>
      <c r="ADJ273" s="25"/>
      <c r="ADK273" s="25"/>
      <c r="ADL273" s="25"/>
      <c r="ADM273" s="25"/>
      <c r="ADN273" s="25"/>
      <c r="ADO273" s="25"/>
      <c r="ADP273" s="25"/>
      <c r="ADQ273" s="25"/>
      <c r="ADR273" s="25"/>
      <c r="ADS273" s="25"/>
      <c r="ADT273" s="25"/>
      <c r="ADU273" s="25"/>
      <c r="ADV273" s="25"/>
      <c r="ADW273" s="25"/>
      <c r="ADX273" s="25"/>
      <c r="ADY273" s="25"/>
      <c r="ADZ273" s="25"/>
      <c r="AEA273" s="25"/>
      <c r="AEB273" s="25"/>
      <c r="AEC273" s="25"/>
      <c r="AED273" s="25"/>
      <c r="AEE273" s="25"/>
      <c r="AEF273" s="25"/>
      <c r="AEG273" s="49"/>
    </row>
    <row r="274" spans="1:813" s="15" customFormat="1" ht="12.75" customHeight="1" x14ac:dyDescent="0.2">
      <c r="A274" s="70"/>
      <c r="B274" s="289"/>
      <c r="C274" s="293"/>
      <c r="D274" s="303"/>
      <c r="E274" s="293"/>
      <c r="F274" s="91">
        <f>ROUND(C274*E274,2)</f>
        <v>0</v>
      </c>
      <c r="G274" s="49"/>
      <c r="AY274" s="45"/>
      <c r="AZ274" s="25"/>
      <c r="BA274" s="663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  <c r="QR274" s="25"/>
      <c r="QS274" s="25"/>
      <c r="QT274" s="25"/>
      <c r="QU274" s="25"/>
      <c r="QV274" s="25"/>
      <c r="QW274" s="25"/>
      <c r="QX274" s="25"/>
      <c r="QY274" s="25"/>
      <c r="QZ274" s="25"/>
      <c r="RA274" s="25"/>
      <c r="RB274" s="25"/>
      <c r="RC274" s="25"/>
      <c r="RD274" s="25"/>
      <c r="RE274" s="25"/>
      <c r="RF274" s="25"/>
      <c r="RG274" s="25"/>
      <c r="RH274" s="25"/>
      <c r="RI274" s="25"/>
      <c r="RJ274" s="25"/>
      <c r="RK274" s="25"/>
      <c r="RL274" s="25"/>
      <c r="RM274" s="25"/>
      <c r="RN274" s="25"/>
      <c r="RO274" s="25"/>
      <c r="RP274" s="25"/>
      <c r="RQ274" s="25"/>
      <c r="RR274" s="25"/>
      <c r="RS274" s="25"/>
      <c r="RT274" s="25"/>
      <c r="RU274" s="25"/>
      <c r="RV274" s="25"/>
      <c r="RW274" s="25"/>
      <c r="RX274" s="25"/>
      <c r="RY274" s="25"/>
      <c r="RZ274" s="25"/>
      <c r="SA274" s="25"/>
      <c r="SB274" s="25"/>
      <c r="SC274" s="25"/>
      <c r="SD274" s="25"/>
      <c r="SE274" s="25"/>
      <c r="SF274" s="25"/>
      <c r="SG274" s="25"/>
      <c r="SH274" s="25"/>
      <c r="SI274" s="25"/>
      <c r="SJ274" s="25"/>
      <c r="SK274" s="25"/>
      <c r="SL274" s="25"/>
      <c r="SM274" s="25"/>
      <c r="SN274" s="25"/>
      <c r="SO274" s="25"/>
      <c r="SP274" s="25"/>
      <c r="SQ274" s="25"/>
      <c r="SR274" s="25"/>
      <c r="SS274" s="25"/>
      <c r="ST274" s="25"/>
      <c r="SU274" s="25"/>
      <c r="SV274" s="25"/>
      <c r="SW274" s="25"/>
      <c r="SX274" s="25"/>
      <c r="SY274" s="25"/>
      <c r="SZ274" s="25"/>
      <c r="TA274" s="25"/>
      <c r="TB274" s="25"/>
      <c r="TC274" s="25"/>
      <c r="TD274" s="25"/>
      <c r="TE274" s="25"/>
      <c r="TF274" s="25"/>
      <c r="TG274" s="25"/>
      <c r="TH274" s="25"/>
      <c r="TI274" s="25"/>
      <c r="TJ274" s="25"/>
      <c r="TK274" s="25"/>
      <c r="TL274" s="25"/>
      <c r="TM274" s="25"/>
      <c r="TN274" s="25"/>
      <c r="TO274" s="25"/>
      <c r="TP274" s="25"/>
      <c r="TQ274" s="25"/>
      <c r="TR274" s="25"/>
      <c r="TS274" s="25"/>
      <c r="TT274" s="25"/>
      <c r="TU274" s="25"/>
      <c r="TV274" s="25"/>
      <c r="TW274" s="25"/>
      <c r="TX274" s="25"/>
      <c r="TY274" s="25"/>
      <c r="TZ274" s="25"/>
      <c r="UA274" s="25"/>
      <c r="UB274" s="25"/>
      <c r="UC274" s="25"/>
      <c r="UD274" s="25"/>
      <c r="UE274" s="25"/>
      <c r="UF274" s="25"/>
      <c r="UG274" s="25"/>
      <c r="UH274" s="25"/>
      <c r="UI274" s="25"/>
      <c r="UJ274" s="25"/>
      <c r="UK274" s="25"/>
      <c r="UL274" s="25"/>
      <c r="UM274" s="25"/>
      <c r="UN274" s="25"/>
      <c r="UO274" s="25"/>
      <c r="UP274" s="25"/>
      <c r="UQ274" s="25"/>
      <c r="UR274" s="25"/>
      <c r="US274" s="25"/>
      <c r="UT274" s="25"/>
      <c r="UU274" s="25"/>
      <c r="UV274" s="25"/>
      <c r="UW274" s="25"/>
      <c r="UX274" s="25"/>
      <c r="UY274" s="25"/>
      <c r="UZ274" s="25"/>
      <c r="VA274" s="25"/>
      <c r="VB274" s="25"/>
      <c r="VC274" s="25"/>
      <c r="VD274" s="25"/>
      <c r="VE274" s="25"/>
      <c r="VF274" s="25"/>
      <c r="VG274" s="25"/>
      <c r="VH274" s="25"/>
      <c r="VI274" s="25"/>
      <c r="VJ274" s="25"/>
      <c r="VK274" s="25"/>
      <c r="VL274" s="25"/>
      <c r="VM274" s="25"/>
      <c r="VN274" s="25"/>
      <c r="VO274" s="25"/>
      <c r="VP274" s="25"/>
      <c r="VQ274" s="25"/>
      <c r="VR274" s="25"/>
      <c r="VS274" s="25"/>
      <c r="VT274" s="25"/>
      <c r="VU274" s="25"/>
      <c r="VV274" s="25"/>
      <c r="VW274" s="25"/>
      <c r="VX274" s="25"/>
      <c r="VY274" s="25"/>
      <c r="VZ274" s="25"/>
      <c r="WA274" s="25"/>
      <c r="WB274" s="25"/>
      <c r="WC274" s="25"/>
      <c r="WD274" s="25"/>
      <c r="WE274" s="25"/>
      <c r="WF274" s="25"/>
      <c r="WG274" s="25"/>
      <c r="WH274" s="25"/>
      <c r="WI274" s="25"/>
      <c r="WJ274" s="25"/>
      <c r="WK274" s="25"/>
      <c r="WL274" s="25"/>
      <c r="WM274" s="25"/>
      <c r="WN274" s="25"/>
      <c r="WO274" s="25"/>
      <c r="WP274" s="25"/>
      <c r="WQ274" s="25"/>
      <c r="WR274" s="25"/>
      <c r="WS274" s="25"/>
      <c r="WT274" s="25"/>
      <c r="WU274" s="25"/>
      <c r="WV274" s="25"/>
      <c r="WW274" s="25"/>
      <c r="WX274" s="25"/>
      <c r="WY274" s="25"/>
      <c r="WZ274" s="25"/>
      <c r="XA274" s="25"/>
      <c r="XB274" s="25"/>
      <c r="XC274" s="25"/>
      <c r="XD274" s="25"/>
      <c r="XE274" s="25"/>
      <c r="XF274" s="25"/>
      <c r="XG274" s="25"/>
      <c r="XH274" s="25"/>
      <c r="XI274" s="25"/>
      <c r="XJ274" s="25"/>
      <c r="XK274" s="25"/>
      <c r="XL274" s="25"/>
      <c r="XM274" s="25"/>
      <c r="XN274" s="25"/>
      <c r="XO274" s="25"/>
      <c r="XP274" s="25"/>
      <c r="XQ274" s="25"/>
      <c r="XR274" s="25"/>
      <c r="XS274" s="25"/>
      <c r="XT274" s="25"/>
      <c r="XU274" s="25"/>
      <c r="XV274" s="25"/>
      <c r="XW274" s="25"/>
      <c r="XX274" s="25"/>
      <c r="XY274" s="25"/>
      <c r="XZ274" s="25"/>
      <c r="YA274" s="25"/>
      <c r="YB274" s="25"/>
      <c r="YC274" s="25"/>
      <c r="YD274" s="25"/>
      <c r="YE274" s="25"/>
      <c r="YF274" s="25"/>
      <c r="YG274" s="25"/>
      <c r="YH274" s="25"/>
      <c r="YI274" s="25"/>
      <c r="YJ274" s="25"/>
      <c r="YK274" s="25"/>
      <c r="YL274" s="25"/>
      <c r="YM274" s="25"/>
      <c r="YN274" s="25"/>
      <c r="YO274" s="25"/>
      <c r="YP274" s="25"/>
      <c r="YQ274" s="25"/>
      <c r="YR274" s="25"/>
      <c r="YS274" s="25"/>
      <c r="YT274" s="25"/>
      <c r="YU274" s="25"/>
      <c r="YV274" s="25"/>
      <c r="YW274" s="25"/>
      <c r="YX274" s="25"/>
      <c r="YY274" s="25"/>
      <c r="YZ274" s="25"/>
      <c r="ZA274" s="25"/>
      <c r="ZB274" s="25"/>
      <c r="ZC274" s="25"/>
      <c r="ZD274" s="25"/>
      <c r="ZE274" s="25"/>
      <c r="ZF274" s="25"/>
      <c r="ZG274" s="25"/>
      <c r="ZH274" s="25"/>
      <c r="ZI274" s="25"/>
      <c r="ZJ274" s="25"/>
      <c r="ZK274" s="25"/>
      <c r="ZL274" s="25"/>
      <c r="ZM274" s="25"/>
      <c r="ZN274" s="25"/>
      <c r="ZO274" s="25"/>
      <c r="ZP274" s="25"/>
      <c r="ZQ274" s="25"/>
      <c r="ZR274" s="25"/>
      <c r="ZS274" s="25"/>
      <c r="ZT274" s="25"/>
      <c r="ZU274" s="25"/>
      <c r="ZV274" s="25"/>
      <c r="ZW274" s="25"/>
      <c r="ZX274" s="25"/>
      <c r="ZY274" s="25"/>
      <c r="ZZ274" s="25"/>
      <c r="AAA274" s="25"/>
      <c r="AAB274" s="25"/>
      <c r="AAC274" s="25"/>
      <c r="AAD274" s="25"/>
      <c r="AAE274" s="25"/>
      <c r="AAF274" s="25"/>
      <c r="AAG274" s="25"/>
      <c r="AAH274" s="25"/>
      <c r="AAI274" s="25"/>
      <c r="AAJ274" s="25"/>
      <c r="AAK274" s="25"/>
      <c r="AAL274" s="25"/>
      <c r="AAM274" s="25"/>
      <c r="AAN274" s="25"/>
      <c r="AAO274" s="25"/>
      <c r="AAP274" s="25"/>
      <c r="AAQ274" s="25"/>
      <c r="AAR274" s="25"/>
      <c r="AAS274" s="25"/>
      <c r="AAT274" s="25"/>
      <c r="AAU274" s="25"/>
      <c r="AAV274" s="25"/>
      <c r="AAW274" s="25"/>
      <c r="AAX274" s="25"/>
      <c r="AAY274" s="25"/>
      <c r="AAZ274" s="25"/>
      <c r="ABA274" s="25"/>
      <c r="ABB274" s="25"/>
      <c r="ABC274" s="25"/>
      <c r="ABD274" s="25"/>
      <c r="ABE274" s="25"/>
      <c r="ABF274" s="25"/>
      <c r="ABG274" s="25"/>
      <c r="ABH274" s="25"/>
      <c r="ABI274" s="25"/>
      <c r="ABJ274" s="25"/>
      <c r="ABK274" s="25"/>
      <c r="ABL274" s="25"/>
      <c r="ABM274" s="25"/>
      <c r="ABN274" s="25"/>
      <c r="ABO274" s="25"/>
      <c r="ABP274" s="25"/>
      <c r="ABQ274" s="25"/>
      <c r="ABR274" s="25"/>
      <c r="ABS274" s="25"/>
      <c r="ABT274" s="25"/>
      <c r="ABU274" s="25"/>
      <c r="ABV274" s="25"/>
      <c r="ABW274" s="25"/>
      <c r="ABX274" s="25"/>
      <c r="ABY274" s="25"/>
      <c r="ABZ274" s="25"/>
      <c r="ACA274" s="25"/>
      <c r="ACB274" s="25"/>
      <c r="ACC274" s="25"/>
      <c r="ACD274" s="25"/>
      <c r="ACE274" s="25"/>
      <c r="ACF274" s="25"/>
      <c r="ACG274" s="25"/>
      <c r="ACH274" s="25"/>
      <c r="ACI274" s="25"/>
      <c r="ACJ274" s="25"/>
      <c r="ACK274" s="25"/>
      <c r="ACL274" s="25"/>
      <c r="ACM274" s="25"/>
      <c r="ACN274" s="25"/>
      <c r="ACO274" s="25"/>
      <c r="ACP274" s="25"/>
      <c r="ACQ274" s="25"/>
      <c r="ACR274" s="25"/>
      <c r="ACS274" s="25"/>
      <c r="ACT274" s="25"/>
      <c r="ACU274" s="25"/>
      <c r="ACV274" s="25"/>
      <c r="ACW274" s="25"/>
      <c r="ACX274" s="25"/>
      <c r="ACY274" s="25"/>
      <c r="ACZ274" s="25"/>
      <c r="ADA274" s="25"/>
      <c r="ADB274" s="25"/>
      <c r="ADC274" s="25"/>
      <c r="ADD274" s="25"/>
      <c r="ADE274" s="25"/>
      <c r="ADF274" s="25"/>
      <c r="ADG274" s="25"/>
      <c r="ADH274" s="25"/>
      <c r="ADI274" s="25"/>
      <c r="ADJ274" s="25"/>
      <c r="ADK274" s="25"/>
      <c r="ADL274" s="25"/>
      <c r="ADM274" s="25"/>
      <c r="ADN274" s="25"/>
      <c r="ADO274" s="25"/>
      <c r="ADP274" s="25"/>
      <c r="ADQ274" s="25"/>
      <c r="ADR274" s="25"/>
      <c r="ADS274" s="25"/>
      <c r="ADT274" s="25"/>
      <c r="ADU274" s="25"/>
      <c r="ADV274" s="25"/>
      <c r="ADW274" s="25"/>
      <c r="ADX274" s="25"/>
      <c r="ADY274" s="25"/>
      <c r="ADZ274" s="25"/>
      <c r="AEA274" s="25"/>
      <c r="AEB274" s="25"/>
      <c r="AEC274" s="25"/>
      <c r="AED274" s="25"/>
      <c r="AEE274" s="25"/>
      <c r="AEF274" s="25"/>
      <c r="AEG274" s="49"/>
    </row>
    <row r="275" spans="1:813" s="15" customFormat="1" ht="12.75" customHeight="1" x14ac:dyDescent="0.2">
      <c r="A275" s="70">
        <v>1</v>
      </c>
      <c r="B275" s="87" t="s">
        <v>214</v>
      </c>
      <c r="C275" s="88">
        <v>30</v>
      </c>
      <c r="D275" s="89" t="s">
        <v>215</v>
      </c>
      <c r="E275" s="90">
        <v>3850.2</v>
      </c>
      <c r="F275" s="91">
        <f>ROUND(C275*E275,2)</f>
        <v>115506</v>
      </c>
      <c r="G275" s="49"/>
      <c r="AY275" s="45"/>
      <c r="AZ275" s="25"/>
      <c r="BA275" s="663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  <c r="QR275" s="25"/>
      <c r="QS275" s="25"/>
      <c r="QT275" s="25"/>
      <c r="QU275" s="25"/>
      <c r="QV275" s="25"/>
      <c r="QW275" s="25"/>
      <c r="QX275" s="25"/>
      <c r="QY275" s="25"/>
      <c r="QZ275" s="25"/>
      <c r="RA275" s="25"/>
      <c r="RB275" s="25"/>
      <c r="RC275" s="25"/>
      <c r="RD275" s="25"/>
      <c r="RE275" s="25"/>
      <c r="RF275" s="25"/>
      <c r="RG275" s="25"/>
      <c r="RH275" s="25"/>
      <c r="RI275" s="25"/>
      <c r="RJ275" s="25"/>
      <c r="RK275" s="25"/>
      <c r="RL275" s="25"/>
      <c r="RM275" s="25"/>
      <c r="RN275" s="25"/>
      <c r="RO275" s="25"/>
      <c r="RP275" s="25"/>
      <c r="RQ275" s="25"/>
      <c r="RR275" s="25"/>
      <c r="RS275" s="25"/>
      <c r="RT275" s="25"/>
      <c r="RU275" s="25"/>
      <c r="RV275" s="25"/>
      <c r="RW275" s="25"/>
      <c r="RX275" s="25"/>
      <c r="RY275" s="25"/>
      <c r="RZ275" s="25"/>
      <c r="SA275" s="25"/>
      <c r="SB275" s="25"/>
      <c r="SC275" s="25"/>
      <c r="SD275" s="25"/>
      <c r="SE275" s="25"/>
      <c r="SF275" s="25"/>
      <c r="SG275" s="25"/>
      <c r="SH275" s="25"/>
      <c r="SI275" s="25"/>
      <c r="SJ275" s="25"/>
      <c r="SK275" s="25"/>
      <c r="SL275" s="25"/>
      <c r="SM275" s="25"/>
      <c r="SN275" s="25"/>
      <c r="SO275" s="25"/>
      <c r="SP275" s="25"/>
      <c r="SQ275" s="25"/>
      <c r="SR275" s="25"/>
      <c r="SS275" s="25"/>
      <c r="ST275" s="25"/>
      <c r="SU275" s="25"/>
      <c r="SV275" s="25"/>
      <c r="SW275" s="25"/>
      <c r="SX275" s="25"/>
      <c r="SY275" s="25"/>
      <c r="SZ275" s="25"/>
      <c r="TA275" s="25"/>
      <c r="TB275" s="25"/>
      <c r="TC275" s="25"/>
      <c r="TD275" s="25"/>
      <c r="TE275" s="25"/>
      <c r="TF275" s="25"/>
      <c r="TG275" s="25"/>
      <c r="TH275" s="25"/>
      <c r="TI275" s="25"/>
      <c r="TJ275" s="25"/>
      <c r="TK275" s="25"/>
      <c r="TL275" s="25"/>
      <c r="TM275" s="25"/>
      <c r="TN275" s="25"/>
      <c r="TO275" s="25"/>
      <c r="TP275" s="25"/>
      <c r="TQ275" s="25"/>
      <c r="TR275" s="25"/>
      <c r="TS275" s="25"/>
      <c r="TT275" s="25"/>
      <c r="TU275" s="25"/>
      <c r="TV275" s="25"/>
      <c r="TW275" s="25"/>
      <c r="TX275" s="25"/>
      <c r="TY275" s="25"/>
      <c r="TZ275" s="25"/>
      <c r="UA275" s="25"/>
      <c r="UB275" s="25"/>
      <c r="UC275" s="25"/>
      <c r="UD275" s="25"/>
      <c r="UE275" s="25"/>
      <c r="UF275" s="25"/>
      <c r="UG275" s="25"/>
      <c r="UH275" s="25"/>
      <c r="UI275" s="25"/>
      <c r="UJ275" s="25"/>
      <c r="UK275" s="25"/>
      <c r="UL275" s="25"/>
      <c r="UM275" s="25"/>
      <c r="UN275" s="25"/>
      <c r="UO275" s="25"/>
      <c r="UP275" s="25"/>
      <c r="UQ275" s="25"/>
      <c r="UR275" s="25"/>
      <c r="US275" s="25"/>
      <c r="UT275" s="25"/>
      <c r="UU275" s="25"/>
      <c r="UV275" s="25"/>
      <c r="UW275" s="25"/>
      <c r="UX275" s="25"/>
      <c r="UY275" s="25"/>
      <c r="UZ275" s="25"/>
      <c r="VA275" s="25"/>
      <c r="VB275" s="25"/>
      <c r="VC275" s="25"/>
      <c r="VD275" s="25"/>
      <c r="VE275" s="25"/>
      <c r="VF275" s="25"/>
      <c r="VG275" s="25"/>
      <c r="VH275" s="25"/>
      <c r="VI275" s="25"/>
      <c r="VJ275" s="25"/>
      <c r="VK275" s="25"/>
      <c r="VL275" s="25"/>
      <c r="VM275" s="25"/>
      <c r="VN275" s="25"/>
      <c r="VO275" s="25"/>
      <c r="VP275" s="25"/>
      <c r="VQ275" s="25"/>
      <c r="VR275" s="25"/>
      <c r="VS275" s="25"/>
      <c r="VT275" s="25"/>
      <c r="VU275" s="25"/>
      <c r="VV275" s="25"/>
      <c r="VW275" s="25"/>
      <c r="VX275" s="25"/>
      <c r="VY275" s="25"/>
      <c r="VZ275" s="25"/>
      <c r="WA275" s="25"/>
      <c r="WB275" s="25"/>
      <c r="WC275" s="25"/>
      <c r="WD275" s="25"/>
      <c r="WE275" s="25"/>
      <c r="WF275" s="25"/>
      <c r="WG275" s="25"/>
      <c r="WH275" s="25"/>
      <c r="WI275" s="25"/>
      <c r="WJ275" s="25"/>
      <c r="WK275" s="25"/>
      <c r="WL275" s="25"/>
      <c r="WM275" s="25"/>
      <c r="WN275" s="25"/>
      <c r="WO275" s="25"/>
      <c r="WP275" s="25"/>
      <c r="WQ275" s="25"/>
      <c r="WR275" s="25"/>
      <c r="WS275" s="25"/>
      <c r="WT275" s="25"/>
      <c r="WU275" s="25"/>
      <c r="WV275" s="25"/>
      <c r="WW275" s="25"/>
      <c r="WX275" s="25"/>
      <c r="WY275" s="25"/>
      <c r="WZ275" s="25"/>
      <c r="XA275" s="25"/>
      <c r="XB275" s="25"/>
      <c r="XC275" s="25"/>
      <c r="XD275" s="25"/>
      <c r="XE275" s="25"/>
      <c r="XF275" s="25"/>
      <c r="XG275" s="25"/>
      <c r="XH275" s="25"/>
      <c r="XI275" s="25"/>
      <c r="XJ275" s="25"/>
      <c r="XK275" s="25"/>
      <c r="XL275" s="25"/>
      <c r="XM275" s="25"/>
      <c r="XN275" s="25"/>
      <c r="XO275" s="25"/>
      <c r="XP275" s="25"/>
      <c r="XQ275" s="25"/>
      <c r="XR275" s="25"/>
      <c r="XS275" s="25"/>
      <c r="XT275" s="25"/>
      <c r="XU275" s="25"/>
      <c r="XV275" s="25"/>
      <c r="XW275" s="25"/>
      <c r="XX275" s="25"/>
      <c r="XY275" s="25"/>
      <c r="XZ275" s="25"/>
      <c r="YA275" s="25"/>
      <c r="YB275" s="25"/>
      <c r="YC275" s="25"/>
      <c r="YD275" s="25"/>
      <c r="YE275" s="25"/>
      <c r="YF275" s="25"/>
      <c r="YG275" s="25"/>
      <c r="YH275" s="25"/>
      <c r="YI275" s="25"/>
      <c r="YJ275" s="25"/>
      <c r="YK275" s="25"/>
      <c r="YL275" s="25"/>
      <c r="YM275" s="25"/>
      <c r="YN275" s="25"/>
      <c r="YO275" s="25"/>
      <c r="YP275" s="25"/>
      <c r="YQ275" s="25"/>
      <c r="YR275" s="25"/>
      <c r="YS275" s="25"/>
      <c r="YT275" s="25"/>
      <c r="YU275" s="25"/>
      <c r="YV275" s="25"/>
      <c r="YW275" s="25"/>
      <c r="YX275" s="25"/>
      <c r="YY275" s="25"/>
      <c r="YZ275" s="25"/>
      <c r="ZA275" s="25"/>
      <c r="ZB275" s="25"/>
      <c r="ZC275" s="25"/>
      <c r="ZD275" s="25"/>
      <c r="ZE275" s="25"/>
      <c r="ZF275" s="25"/>
      <c r="ZG275" s="25"/>
      <c r="ZH275" s="25"/>
      <c r="ZI275" s="25"/>
      <c r="ZJ275" s="25"/>
      <c r="ZK275" s="25"/>
      <c r="ZL275" s="25"/>
      <c r="ZM275" s="25"/>
      <c r="ZN275" s="25"/>
      <c r="ZO275" s="25"/>
      <c r="ZP275" s="25"/>
      <c r="ZQ275" s="25"/>
      <c r="ZR275" s="25"/>
      <c r="ZS275" s="25"/>
      <c r="ZT275" s="25"/>
      <c r="ZU275" s="25"/>
      <c r="ZV275" s="25"/>
      <c r="ZW275" s="25"/>
      <c r="ZX275" s="25"/>
      <c r="ZY275" s="25"/>
      <c r="ZZ275" s="25"/>
      <c r="AAA275" s="25"/>
      <c r="AAB275" s="25"/>
      <c r="AAC275" s="25"/>
      <c r="AAD275" s="25"/>
      <c r="AAE275" s="25"/>
      <c r="AAF275" s="25"/>
      <c r="AAG275" s="25"/>
      <c r="AAH275" s="25"/>
      <c r="AAI275" s="25"/>
      <c r="AAJ275" s="25"/>
      <c r="AAK275" s="25"/>
      <c r="AAL275" s="25"/>
      <c r="AAM275" s="25"/>
      <c r="AAN275" s="25"/>
      <c r="AAO275" s="25"/>
      <c r="AAP275" s="25"/>
      <c r="AAQ275" s="25"/>
      <c r="AAR275" s="25"/>
      <c r="AAS275" s="25"/>
      <c r="AAT275" s="25"/>
      <c r="AAU275" s="25"/>
      <c r="AAV275" s="25"/>
      <c r="AAW275" s="25"/>
      <c r="AAX275" s="25"/>
      <c r="AAY275" s="25"/>
      <c r="AAZ275" s="25"/>
      <c r="ABA275" s="25"/>
      <c r="ABB275" s="25"/>
      <c r="ABC275" s="25"/>
      <c r="ABD275" s="25"/>
      <c r="ABE275" s="25"/>
      <c r="ABF275" s="25"/>
      <c r="ABG275" s="25"/>
      <c r="ABH275" s="25"/>
      <c r="ABI275" s="25"/>
      <c r="ABJ275" s="25"/>
      <c r="ABK275" s="25"/>
      <c r="ABL275" s="25"/>
      <c r="ABM275" s="25"/>
      <c r="ABN275" s="25"/>
      <c r="ABO275" s="25"/>
      <c r="ABP275" s="25"/>
      <c r="ABQ275" s="25"/>
      <c r="ABR275" s="25"/>
      <c r="ABS275" s="25"/>
      <c r="ABT275" s="25"/>
      <c r="ABU275" s="25"/>
      <c r="ABV275" s="25"/>
      <c r="ABW275" s="25"/>
      <c r="ABX275" s="25"/>
      <c r="ABY275" s="25"/>
      <c r="ABZ275" s="25"/>
      <c r="ACA275" s="25"/>
      <c r="ACB275" s="25"/>
      <c r="ACC275" s="25"/>
      <c r="ACD275" s="25"/>
      <c r="ACE275" s="25"/>
      <c r="ACF275" s="25"/>
      <c r="ACG275" s="25"/>
      <c r="ACH275" s="25"/>
      <c r="ACI275" s="25"/>
      <c r="ACJ275" s="25"/>
      <c r="ACK275" s="25"/>
      <c r="ACL275" s="25"/>
      <c r="ACM275" s="25"/>
      <c r="ACN275" s="25"/>
      <c r="ACO275" s="25"/>
      <c r="ACP275" s="25"/>
      <c r="ACQ275" s="25"/>
      <c r="ACR275" s="25"/>
      <c r="ACS275" s="25"/>
      <c r="ACT275" s="25"/>
      <c r="ACU275" s="25"/>
      <c r="ACV275" s="25"/>
      <c r="ACW275" s="25"/>
      <c r="ACX275" s="25"/>
      <c r="ACY275" s="25"/>
      <c r="ACZ275" s="25"/>
      <c r="ADA275" s="25"/>
      <c r="ADB275" s="25"/>
      <c r="ADC275" s="25"/>
      <c r="ADD275" s="25"/>
      <c r="ADE275" s="25"/>
      <c r="ADF275" s="25"/>
      <c r="ADG275" s="25"/>
      <c r="ADH275" s="25"/>
      <c r="ADI275" s="25"/>
      <c r="ADJ275" s="25"/>
      <c r="ADK275" s="25"/>
      <c r="ADL275" s="25"/>
      <c r="ADM275" s="25"/>
      <c r="ADN275" s="25"/>
      <c r="ADO275" s="25"/>
      <c r="ADP275" s="25"/>
      <c r="ADQ275" s="25"/>
      <c r="ADR275" s="25"/>
      <c r="ADS275" s="25"/>
      <c r="ADT275" s="25"/>
      <c r="ADU275" s="25"/>
      <c r="ADV275" s="25"/>
      <c r="ADW275" s="25"/>
      <c r="ADX275" s="25"/>
      <c r="ADY275" s="25"/>
      <c r="ADZ275" s="25"/>
      <c r="AEA275" s="25"/>
      <c r="AEB275" s="25"/>
      <c r="AEC275" s="25"/>
      <c r="AED275" s="25"/>
      <c r="AEE275" s="25"/>
      <c r="AEF275" s="25"/>
      <c r="AEG275" s="49"/>
    </row>
    <row r="276" spans="1:813" s="15" customFormat="1" ht="12.75" customHeight="1" x14ac:dyDescent="0.2">
      <c r="A276" s="118"/>
      <c r="B276" s="343" t="s">
        <v>216</v>
      </c>
      <c r="C276" s="346"/>
      <c r="D276" s="344"/>
      <c r="E276" s="344"/>
      <c r="F276" s="345">
        <f>SUM(F272:F275)</f>
        <v>115506</v>
      </c>
      <c r="G276" s="49"/>
      <c r="AY276" s="45"/>
      <c r="AZ276" s="25"/>
      <c r="BA276" s="663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  <c r="QR276" s="25"/>
      <c r="QS276" s="25"/>
      <c r="QT276" s="25"/>
      <c r="QU276" s="25"/>
      <c r="QV276" s="25"/>
      <c r="QW276" s="25"/>
      <c r="QX276" s="25"/>
      <c r="QY276" s="25"/>
      <c r="QZ276" s="25"/>
      <c r="RA276" s="25"/>
      <c r="RB276" s="25"/>
      <c r="RC276" s="25"/>
      <c r="RD276" s="25"/>
      <c r="RE276" s="25"/>
      <c r="RF276" s="25"/>
      <c r="RG276" s="25"/>
      <c r="RH276" s="25"/>
      <c r="RI276" s="25"/>
      <c r="RJ276" s="25"/>
      <c r="RK276" s="25"/>
      <c r="RL276" s="25"/>
      <c r="RM276" s="25"/>
      <c r="RN276" s="25"/>
      <c r="RO276" s="25"/>
      <c r="RP276" s="25"/>
      <c r="RQ276" s="25"/>
      <c r="RR276" s="25"/>
      <c r="RS276" s="25"/>
      <c r="RT276" s="25"/>
      <c r="RU276" s="25"/>
      <c r="RV276" s="25"/>
      <c r="RW276" s="25"/>
      <c r="RX276" s="25"/>
      <c r="RY276" s="25"/>
      <c r="RZ276" s="25"/>
      <c r="SA276" s="25"/>
      <c r="SB276" s="25"/>
      <c r="SC276" s="25"/>
      <c r="SD276" s="25"/>
      <c r="SE276" s="25"/>
      <c r="SF276" s="25"/>
      <c r="SG276" s="25"/>
      <c r="SH276" s="25"/>
      <c r="SI276" s="25"/>
      <c r="SJ276" s="25"/>
      <c r="SK276" s="25"/>
      <c r="SL276" s="25"/>
      <c r="SM276" s="25"/>
      <c r="SN276" s="25"/>
      <c r="SO276" s="25"/>
      <c r="SP276" s="25"/>
      <c r="SQ276" s="25"/>
      <c r="SR276" s="25"/>
      <c r="SS276" s="25"/>
      <c r="ST276" s="25"/>
      <c r="SU276" s="25"/>
      <c r="SV276" s="25"/>
      <c r="SW276" s="25"/>
      <c r="SX276" s="25"/>
      <c r="SY276" s="25"/>
      <c r="SZ276" s="25"/>
      <c r="TA276" s="25"/>
      <c r="TB276" s="25"/>
      <c r="TC276" s="25"/>
      <c r="TD276" s="25"/>
      <c r="TE276" s="25"/>
      <c r="TF276" s="25"/>
      <c r="TG276" s="25"/>
      <c r="TH276" s="25"/>
      <c r="TI276" s="25"/>
      <c r="TJ276" s="25"/>
      <c r="TK276" s="25"/>
      <c r="TL276" s="25"/>
      <c r="TM276" s="25"/>
      <c r="TN276" s="25"/>
      <c r="TO276" s="25"/>
      <c r="TP276" s="25"/>
      <c r="TQ276" s="25"/>
      <c r="TR276" s="25"/>
      <c r="TS276" s="25"/>
      <c r="TT276" s="25"/>
      <c r="TU276" s="25"/>
      <c r="TV276" s="25"/>
      <c r="TW276" s="25"/>
      <c r="TX276" s="25"/>
      <c r="TY276" s="25"/>
      <c r="TZ276" s="25"/>
      <c r="UA276" s="25"/>
      <c r="UB276" s="25"/>
      <c r="UC276" s="25"/>
      <c r="UD276" s="25"/>
      <c r="UE276" s="25"/>
      <c r="UF276" s="25"/>
      <c r="UG276" s="25"/>
      <c r="UH276" s="25"/>
      <c r="UI276" s="25"/>
      <c r="UJ276" s="25"/>
      <c r="UK276" s="25"/>
      <c r="UL276" s="25"/>
      <c r="UM276" s="25"/>
      <c r="UN276" s="25"/>
      <c r="UO276" s="25"/>
      <c r="UP276" s="25"/>
      <c r="UQ276" s="25"/>
      <c r="UR276" s="25"/>
      <c r="US276" s="25"/>
      <c r="UT276" s="25"/>
      <c r="UU276" s="25"/>
      <c r="UV276" s="25"/>
      <c r="UW276" s="25"/>
      <c r="UX276" s="25"/>
      <c r="UY276" s="25"/>
      <c r="UZ276" s="25"/>
      <c r="VA276" s="25"/>
      <c r="VB276" s="25"/>
      <c r="VC276" s="25"/>
      <c r="VD276" s="25"/>
      <c r="VE276" s="25"/>
      <c r="VF276" s="25"/>
      <c r="VG276" s="25"/>
      <c r="VH276" s="25"/>
      <c r="VI276" s="25"/>
      <c r="VJ276" s="25"/>
      <c r="VK276" s="25"/>
      <c r="VL276" s="25"/>
      <c r="VM276" s="25"/>
      <c r="VN276" s="25"/>
      <c r="VO276" s="25"/>
      <c r="VP276" s="25"/>
      <c r="VQ276" s="25"/>
      <c r="VR276" s="25"/>
      <c r="VS276" s="25"/>
      <c r="VT276" s="25"/>
      <c r="VU276" s="25"/>
      <c r="VV276" s="25"/>
      <c r="VW276" s="25"/>
      <c r="VX276" s="25"/>
      <c r="VY276" s="25"/>
      <c r="VZ276" s="25"/>
      <c r="WA276" s="25"/>
      <c r="WB276" s="25"/>
      <c r="WC276" s="25"/>
      <c r="WD276" s="25"/>
      <c r="WE276" s="25"/>
      <c r="WF276" s="25"/>
      <c r="WG276" s="25"/>
      <c r="WH276" s="25"/>
      <c r="WI276" s="25"/>
      <c r="WJ276" s="25"/>
      <c r="WK276" s="25"/>
      <c r="WL276" s="25"/>
      <c r="WM276" s="25"/>
      <c r="WN276" s="25"/>
      <c r="WO276" s="25"/>
      <c r="WP276" s="25"/>
      <c r="WQ276" s="25"/>
      <c r="WR276" s="25"/>
      <c r="WS276" s="25"/>
      <c r="WT276" s="25"/>
      <c r="WU276" s="25"/>
      <c r="WV276" s="25"/>
      <c r="WW276" s="25"/>
      <c r="WX276" s="25"/>
      <c r="WY276" s="25"/>
      <c r="WZ276" s="25"/>
      <c r="XA276" s="25"/>
      <c r="XB276" s="25"/>
      <c r="XC276" s="25"/>
      <c r="XD276" s="25"/>
      <c r="XE276" s="25"/>
      <c r="XF276" s="25"/>
      <c r="XG276" s="25"/>
      <c r="XH276" s="25"/>
      <c r="XI276" s="25"/>
      <c r="XJ276" s="25"/>
      <c r="XK276" s="25"/>
      <c r="XL276" s="25"/>
      <c r="XM276" s="25"/>
      <c r="XN276" s="25"/>
      <c r="XO276" s="25"/>
      <c r="XP276" s="25"/>
      <c r="XQ276" s="25"/>
      <c r="XR276" s="25"/>
      <c r="XS276" s="25"/>
      <c r="XT276" s="25"/>
      <c r="XU276" s="25"/>
      <c r="XV276" s="25"/>
      <c r="XW276" s="25"/>
      <c r="XX276" s="25"/>
      <c r="XY276" s="25"/>
      <c r="XZ276" s="25"/>
      <c r="YA276" s="25"/>
      <c r="YB276" s="25"/>
      <c r="YC276" s="25"/>
      <c r="YD276" s="25"/>
      <c r="YE276" s="25"/>
      <c r="YF276" s="25"/>
      <c r="YG276" s="25"/>
      <c r="YH276" s="25"/>
      <c r="YI276" s="25"/>
      <c r="YJ276" s="25"/>
      <c r="YK276" s="25"/>
      <c r="YL276" s="25"/>
      <c r="YM276" s="25"/>
      <c r="YN276" s="25"/>
      <c r="YO276" s="25"/>
      <c r="YP276" s="25"/>
      <c r="YQ276" s="25"/>
      <c r="YR276" s="25"/>
      <c r="YS276" s="25"/>
      <c r="YT276" s="25"/>
      <c r="YU276" s="25"/>
      <c r="YV276" s="25"/>
      <c r="YW276" s="25"/>
      <c r="YX276" s="25"/>
      <c r="YY276" s="25"/>
      <c r="YZ276" s="25"/>
      <c r="ZA276" s="25"/>
      <c r="ZB276" s="25"/>
      <c r="ZC276" s="25"/>
      <c r="ZD276" s="25"/>
      <c r="ZE276" s="25"/>
      <c r="ZF276" s="25"/>
      <c r="ZG276" s="25"/>
      <c r="ZH276" s="25"/>
      <c r="ZI276" s="25"/>
      <c r="ZJ276" s="25"/>
      <c r="ZK276" s="25"/>
      <c r="ZL276" s="25"/>
      <c r="ZM276" s="25"/>
      <c r="ZN276" s="25"/>
      <c r="ZO276" s="25"/>
      <c r="ZP276" s="25"/>
      <c r="ZQ276" s="25"/>
      <c r="ZR276" s="25"/>
      <c r="ZS276" s="25"/>
      <c r="ZT276" s="25"/>
      <c r="ZU276" s="25"/>
      <c r="ZV276" s="25"/>
      <c r="ZW276" s="25"/>
      <c r="ZX276" s="25"/>
      <c r="ZY276" s="25"/>
      <c r="ZZ276" s="25"/>
      <c r="AAA276" s="25"/>
      <c r="AAB276" s="25"/>
      <c r="AAC276" s="25"/>
      <c r="AAD276" s="25"/>
      <c r="AAE276" s="25"/>
      <c r="AAF276" s="25"/>
      <c r="AAG276" s="25"/>
      <c r="AAH276" s="25"/>
      <c r="AAI276" s="25"/>
      <c r="AAJ276" s="25"/>
      <c r="AAK276" s="25"/>
      <c r="AAL276" s="25"/>
      <c r="AAM276" s="25"/>
      <c r="AAN276" s="25"/>
      <c r="AAO276" s="25"/>
      <c r="AAP276" s="25"/>
      <c r="AAQ276" s="25"/>
      <c r="AAR276" s="25"/>
      <c r="AAS276" s="25"/>
      <c r="AAT276" s="25"/>
      <c r="AAU276" s="25"/>
      <c r="AAV276" s="25"/>
      <c r="AAW276" s="25"/>
      <c r="AAX276" s="25"/>
      <c r="AAY276" s="25"/>
      <c r="AAZ276" s="25"/>
      <c r="ABA276" s="25"/>
      <c r="ABB276" s="25"/>
      <c r="ABC276" s="25"/>
      <c r="ABD276" s="25"/>
      <c r="ABE276" s="25"/>
      <c r="ABF276" s="25"/>
      <c r="ABG276" s="25"/>
      <c r="ABH276" s="25"/>
      <c r="ABI276" s="25"/>
      <c r="ABJ276" s="25"/>
      <c r="ABK276" s="25"/>
      <c r="ABL276" s="25"/>
      <c r="ABM276" s="25"/>
      <c r="ABN276" s="25"/>
      <c r="ABO276" s="25"/>
      <c r="ABP276" s="25"/>
      <c r="ABQ276" s="25"/>
      <c r="ABR276" s="25"/>
      <c r="ABS276" s="25"/>
      <c r="ABT276" s="25"/>
      <c r="ABU276" s="25"/>
      <c r="ABV276" s="25"/>
      <c r="ABW276" s="25"/>
      <c r="ABX276" s="25"/>
      <c r="ABY276" s="25"/>
      <c r="ABZ276" s="25"/>
      <c r="ACA276" s="25"/>
      <c r="ACB276" s="25"/>
      <c r="ACC276" s="25"/>
      <c r="ACD276" s="25"/>
      <c r="ACE276" s="25"/>
      <c r="ACF276" s="25"/>
      <c r="ACG276" s="25"/>
      <c r="ACH276" s="25"/>
      <c r="ACI276" s="25"/>
      <c r="ACJ276" s="25"/>
      <c r="ACK276" s="25"/>
      <c r="ACL276" s="25"/>
      <c r="ACM276" s="25"/>
      <c r="ACN276" s="25"/>
      <c r="ACO276" s="25"/>
      <c r="ACP276" s="25"/>
      <c r="ACQ276" s="25"/>
      <c r="ACR276" s="25"/>
      <c r="ACS276" s="25"/>
      <c r="ACT276" s="25"/>
      <c r="ACU276" s="25"/>
      <c r="ACV276" s="25"/>
      <c r="ACW276" s="25"/>
      <c r="ACX276" s="25"/>
      <c r="ACY276" s="25"/>
      <c r="ACZ276" s="25"/>
      <c r="ADA276" s="25"/>
      <c r="ADB276" s="25"/>
      <c r="ADC276" s="25"/>
      <c r="ADD276" s="25"/>
      <c r="ADE276" s="25"/>
      <c r="ADF276" s="25"/>
      <c r="ADG276" s="25"/>
      <c r="ADH276" s="25"/>
      <c r="ADI276" s="25"/>
      <c r="ADJ276" s="25"/>
      <c r="ADK276" s="25"/>
      <c r="ADL276" s="25"/>
      <c r="ADM276" s="25"/>
      <c r="ADN276" s="25"/>
      <c r="ADO276" s="25"/>
      <c r="ADP276" s="25"/>
      <c r="ADQ276" s="25"/>
      <c r="ADR276" s="25"/>
      <c r="ADS276" s="25"/>
      <c r="ADT276" s="25"/>
      <c r="ADU276" s="25"/>
      <c r="ADV276" s="25"/>
      <c r="ADW276" s="25"/>
      <c r="ADX276" s="25"/>
      <c r="ADY276" s="25"/>
      <c r="ADZ276" s="25"/>
      <c r="AEA276" s="25"/>
      <c r="AEB276" s="25"/>
      <c r="AEC276" s="25"/>
      <c r="AED276" s="25"/>
      <c r="AEE276" s="25"/>
      <c r="AEF276" s="25"/>
      <c r="AEG276" s="49"/>
    </row>
    <row r="277" spans="1:813" s="15" customFormat="1" ht="12.75" customHeight="1" x14ac:dyDescent="0.2">
      <c r="A277" s="74"/>
      <c r="B277" s="341"/>
      <c r="C277" s="294"/>
      <c r="D277" s="302"/>
      <c r="E277" s="86"/>
      <c r="F277" s="297"/>
      <c r="G277" s="49"/>
      <c r="AY277" s="45"/>
      <c r="AZ277" s="25"/>
      <c r="BA277" s="663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  <c r="QR277" s="25"/>
      <c r="QS277" s="25"/>
      <c r="QT277" s="25"/>
      <c r="QU277" s="25"/>
      <c r="QV277" s="25"/>
      <c r="QW277" s="25"/>
      <c r="QX277" s="25"/>
      <c r="QY277" s="25"/>
      <c r="QZ277" s="25"/>
      <c r="RA277" s="25"/>
      <c r="RB277" s="25"/>
      <c r="RC277" s="25"/>
      <c r="RD277" s="25"/>
      <c r="RE277" s="25"/>
      <c r="RF277" s="25"/>
      <c r="RG277" s="25"/>
      <c r="RH277" s="25"/>
      <c r="RI277" s="25"/>
      <c r="RJ277" s="25"/>
      <c r="RK277" s="25"/>
      <c r="RL277" s="25"/>
      <c r="RM277" s="25"/>
      <c r="RN277" s="25"/>
      <c r="RO277" s="25"/>
      <c r="RP277" s="25"/>
      <c r="RQ277" s="25"/>
      <c r="RR277" s="25"/>
      <c r="RS277" s="25"/>
      <c r="RT277" s="25"/>
      <c r="RU277" s="25"/>
      <c r="RV277" s="25"/>
      <c r="RW277" s="25"/>
      <c r="RX277" s="25"/>
      <c r="RY277" s="25"/>
      <c r="RZ277" s="25"/>
      <c r="SA277" s="25"/>
      <c r="SB277" s="25"/>
      <c r="SC277" s="25"/>
      <c r="SD277" s="25"/>
      <c r="SE277" s="25"/>
      <c r="SF277" s="25"/>
      <c r="SG277" s="25"/>
      <c r="SH277" s="25"/>
      <c r="SI277" s="25"/>
      <c r="SJ277" s="25"/>
      <c r="SK277" s="25"/>
      <c r="SL277" s="25"/>
      <c r="SM277" s="25"/>
      <c r="SN277" s="25"/>
      <c r="SO277" s="25"/>
      <c r="SP277" s="25"/>
      <c r="SQ277" s="25"/>
      <c r="SR277" s="25"/>
      <c r="SS277" s="25"/>
      <c r="ST277" s="25"/>
      <c r="SU277" s="25"/>
      <c r="SV277" s="25"/>
      <c r="SW277" s="25"/>
      <c r="SX277" s="25"/>
      <c r="SY277" s="25"/>
      <c r="SZ277" s="25"/>
      <c r="TA277" s="25"/>
      <c r="TB277" s="25"/>
      <c r="TC277" s="25"/>
      <c r="TD277" s="25"/>
      <c r="TE277" s="25"/>
      <c r="TF277" s="25"/>
      <c r="TG277" s="25"/>
      <c r="TH277" s="25"/>
      <c r="TI277" s="25"/>
      <c r="TJ277" s="25"/>
      <c r="TK277" s="25"/>
      <c r="TL277" s="25"/>
      <c r="TM277" s="25"/>
      <c r="TN277" s="25"/>
      <c r="TO277" s="25"/>
      <c r="TP277" s="25"/>
      <c r="TQ277" s="25"/>
      <c r="TR277" s="25"/>
      <c r="TS277" s="25"/>
      <c r="TT277" s="25"/>
      <c r="TU277" s="25"/>
      <c r="TV277" s="25"/>
      <c r="TW277" s="25"/>
      <c r="TX277" s="25"/>
      <c r="TY277" s="25"/>
      <c r="TZ277" s="25"/>
      <c r="UA277" s="25"/>
      <c r="UB277" s="25"/>
      <c r="UC277" s="25"/>
      <c r="UD277" s="25"/>
      <c r="UE277" s="25"/>
      <c r="UF277" s="25"/>
      <c r="UG277" s="25"/>
      <c r="UH277" s="25"/>
      <c r="UI277" s="25"/>
      <c r="UJ277" s="25"/>
      <c r="UK277" s="25"/>
      <c r="UL277" s="25"/>
      <c r="UM277" s="25"/>
      <c r="UN277" s="25"/>
      <c r="UO277" s="25"/>
      <c r="UP277" s="25"/>
      <c r="UQ277" s="25"/>
      <c r="UR277" s="25"/>
      <c r="US277" s="25"/>
      <c r="UT277" s="25"/>
      <c r="UU277" s="25"/>
      <c r="UV277" s="25"/>
      <c r="UW277" s="25"/>
      <c r="UX277" s="25"/>
      <c r="UY277" s="25"/>
      <c r="UZ277" s="25"/>
      <c r="VA277" s="25"/>
      <c r="VB277" s="25"/>
      <c r="VC277" s="25"/>
      <c r="VD277" s="25"/>
      <c r="VE277" s="25"/>
      <c r="VF277" s="25"/>
      <c r="VG277" s="25"/>
      <c r="VH277" s="25"/>
      <c r="VI277" s="25"/>
      <c r="VJ277" s="25"/>
      <c r="VK277" s="25"/>
      <c r="VL277" s="25"/>
      <c r="VM277" s="25"/>
      <c r="VN277" s="25"/>
      <c r="VO277" s="25"/>
      <c r="VP277" s="25"/>
      <c r="VQ277" s="25"/>
      <c r="VR277" s="25"/>
      <c r="VS277" s="25"/>
      <c r="VT277" s="25"/>
      <c r="VU277" s="25"/>
      <c r="VV277" s="25"/>
      <c r="VW277" s="25"/>
      <c r="VX277" s="25"/>
      <c r="VY277" s="25"/>
      <c r="VZ277" s="25"/>
      <c r="WA277" s="25"/>
      <c r="WB277" s="25"/>
      <c r="WC277" s="25"/>
      <c r="WD277" s="25"/>
      <c r="WE277" s="25"/>
      <c r="WF277" s="25"/>
      <c r="WG277" s="25"/>
      <c r="WH277" s="25"/>
      <c r="WI277" s="25"/>
      <c r="WJ277" s="25"/>
      <c r="WK277" s="25"/>
      <c r="WL277" s="25"/>
      <c r="WM277" s="25"/>
      <c r="WN277" s="25"/>
      <c r="WO277" s="25"/>
      <c r="WP277" s="25"/>
      <c r="WQ277" s="25"/>
      <c r="WR277" s="25"/>
      <c r="WS277" s="25"/>
      <c r="WT277" s="25"/>
      <c r="WU277" s="25"/>
      <c r="WV277" s="25"/>
      <c r="WW277" s="25"/>
      <c r="WX277" s="25"/>
      <c r="WY277" s="25"/>
      <c r="WZ277" s="25"/>
      <c r="XA277" s="25"/>
      <c r="XB277" s="25"/>
      <c r="XC277" s="25"/>
      <c r="XD277" s="25"/>
      <c r="XE277" s="25"/>
      <c r="XF277" s="25"/>
      <c r="XG277" s="25"/>
      <c r="XH277" s="25"/>
      <c r="XI277" s="25"/>
      <c r="XJ277" s="25"/>
      <c r="XK277" s="25"/>
      <c r="XL277" s="25"/>
      <c r="XM277" s="25"/>
      <c r="XN277" s="25"/>
      <c r="XO277" s="25"/>
      <c r="XP277" s="25"/>
      <c r="XQ277" s="25"/>
      <c r="XR277" s="25"/>
      <c r="XS277" s="25"/>
      <c r="XT277" s="25"/>
      <c r="XU277" s="25"/>
      <c r="XV277" s="25"/>
      <c r="XW277" s="25"/>
      <c r="XX277" s="25"/>
      <c r="XY277" s="25"/>
      <c r="XZ277" s="25"/>
      <c r="YA277" s="25"/>
      <c r="YB277" s="25"/>
      <c r="YC277" s="25"/>
      <c r="YD277" s="25"/>
      <c r="YE277" s="25"/>
      <c r="YF277" s="25"/>
      <c r="YG277" s="25"/>
      <c r="YH277" s="25"/>
      <c r="YI277" s="25"/>
      <c r="YJ277" s="25"/>
      <c r="YK277" s="25"/>
      <c r="YL277" s="25"/>
      <c r="YM277" s="25"/>
      <c r="YN277" s="25"/>
      <c r="YO277" s="25"/>
      <c r="YP277" s="25"/>
      <c r="YQ277" s="25"/>
      <c r="YR277" s="25"/>
      <c r="YS277" s="25"/>
      <c r="YT277" s="25"/>
      <c r="YU277" s="25"/>
      <c r="YV277" s="25"/>
      <c r="YW277" s="25"/>
      <c r="YX277" s="25"/>
      <c r="YY277" s="25"/>
      <c r="YZ277" s="25"/>
      <c r="ZA277" s="25"/>
      <c r="ZB277" s="25"/>
      <c r="ZC277" s="25"/>
      <c r="ZD277" s="25"/>
      <c r="ZE277" s="25"/>
      <c r="ZF277" s="25"/>
      <c r="ZG277" s="25"/>
      <c r="ZH277" s="25"/>
      <c r="ZI277" s="25"/>
      <c r="ZJ277" s="25"/>
      <c r="ZK277" s="25"/>
      <c r="ZL277" s="25"/>
      <c r="ZM277" s="25"/>
      <c r="ZN277" s="25"/>
      <c r="ZO277" s="25"/>
      <c r="ZP277" s="25"/>
      <c r="ZQ277" s="25"/>
      <c r="ZR277" s="25"/>
      <c r="ZS277" s="25"/>
      <c r="ZT277" s="25"/>
      <c r="ZU277" s="25"/>
      <c r="ZV277" s="25"/>
      <c r="ZW277" s="25"/>
      <c r="ZX277" s="25"/>
      <c r="ZY277" s="25"/>
      <c r="ZZ277" s="25"/>
      <c r="AAA277" s="25"/>
      <c r="AAB277" s="25"/>
      <c r="AAC277" s="25"/>
      <c r="AAD277" s="25"/>
      <c r="AAE277" s="25"/>
      <c r="AAF277" s="25"/>
      <c r="AAG277" s="25"/>
      <c r="AAH277" s="25"/>
      <c r="AAI277" s="25"/>
      <c r="AAJ277" s="25"/>
      <c r="AAK277" s="25"/>
      <c r="AAL277" s="25"/>
      <c r="AAM277" s="25"/>
      <c r="AAN277" s="25"/>
      <c r="AAO277" s="25"/>
      <c r="AAP277" s="25"/>
      <c r="AAQ277" s="25"/>
      <c r="AAR277" s="25"/>
      <c r="AAS277" s="25"/>
      <c r="AAT277" s="25"/>
      <c r="AAU277" s="25"/>
      <c r="AAV277" s="25"/>
      <c r="AAW277" s="25"/>
      <c r="AAX277" s="25"/>
      <c r="AAY277" s="25"/>
      <c r="AAZ277" s="25"/>
      <c r="ABA277" s="25"/>
      <c r="ABB277" s="25"/>
      <c r="ABC277" s="25"/>
      <c r="ABD277" s="25"/>
      <c r="ABE277" s="25"/>
      <c r="ABF277" s="25"/>
      <c r="ABG277" s="25"/>
      <c r="ABH277" s="25"/>
      <c r="ABI277" s="25"/>
      <c r="ABJ277" s="25"/>
      <c r="ABK277" s="25"/>
      <c r="ABL277" s="25"/>
      <c r="ABM277" s="25"/>
      <c r="ABN277" s="25"/>
      <c r="ABO277" s="25"/>
      <c r="ABP277" s="25"/>
      <c r="ABQ277" s="25"/>
      <c r="ABR277" s="25"/>
      <c r="ABS277" s="25"/>
      <c r="ABT277" s="25"/>
      <c r="ABU277" s="25"/>
      <c r="ABV277" s="25"/>
      <c r="ABW277" s="25"/>
      <c r="ABX277" s="25"/>
      <c r="ABY277" s="25"/>
      <c r="ABZ277" s="25"/>
      <c r="ACA277" s="25"/>
      <c r="ACB277" s="25"/>
      <c r="ACC277" s="25"/>
      <c r="ACD277" s="25"/>
      <c r="ACE277" s="25"/>
      <c r="ACF277" s="25"/>
      <c r="ACG277" s="25"/>
      <c r="ACH277" s="25"/>
      <c r="ACI277" s="25"/>
      <c r="ACJ277" s="25"/>
      <c r="ACK277" s="25"/>
      <c r="ACL277" s="25"/>
      <c r="ACM277" s="25"/>
      <c r="ACN277" s="25"/>
      <c r="ACO277" s="25"/>
      <c r="ACP277" s="25"/>
      <c r="ACQ277" s="25"/>
      <c r="ACR277" s="25"/>
      <c r="ACS277" s="25"/>
      <c r="ACT277" s="25"/>
      <c r="ACU277" s="25"/>
      <c r="ACV277" s="25"/>
      <c r="ACW277" s="25"/>
      <c r="ACX277" s="25"/>
      <c r="ACY277" s="25"/>
      <c r="ACZ277" s="25"/>
      <c r="ADA277" s="25"/>
      <c r="ADB277" s="25"/>
      <c r="ADC277" s="25"/>
      <c r="ADD277" s="25"/>
      <c r="ADE277" s="25"/>
      <c r="ADF277" s="25"/>
      <c r="ADG277" s="25"/>
      <c r="ADH277" s="25"/>
      <c r="ADI277" s="25"/>
      <c r="ADJ277" s="25"/>
      <c r="ADK277" s="25"/>
      <c r="ADL277" s="25"/>
      <c r="ADM277" s="25"/>
      <c r="ADN277" s="25"/>
      <c r="ADO277" s="25"/>
      <c r="ADP277" s="25"/>
      <c r="ADQ277" s="25"/>
      <c r="ADR277" s="25"/>
      <c r="ADS277" s="25"/>
      <c r="ADT277" s="25"/>
      <c r="ADU277" s="25"/>
      <c r="ADV277" s="25"/>
      <c r="ADW277" s="25"/>
      <c r="ADX277" s="25"/>
      <c r="ADY277" s="25"/>
      <c r="ADZ277" s="25"/>
      <c r="AEA277" s="25"/>
      <c r="AEB277" s="25"/>
      <c r="AEC277" s="25"/>
      <c r="AED277" s="25"/>
      <c r="AEE277" s="25"/>
      <c r="AEF277" s="25"/>
      <c r="AEG277" s="49"/>
    </row>
    <row r="278" spans="1:813" s="15" customFormat="1" ht="12.75" customHeight="1" x14ac:dyDescent="0.2">
      <c r="A278" s="70" t="s">
        <v>217</v>
      </c>
      <c r="B278" s="289" t="s">
        <v>218</v>
      </c>
      <c r="C278" s="347"/>
      <c r="D278" s="347"/>
      <c r="E278" s="348"/>
      <c r="F278" s="91">
        <f t="shared" ref="F278:F340" si="6">ROUND(C278*E278,2)</f>
        <v>0</v>
      </c>
      <c r="G278" s="49"/>
      <c r="AY278" s="45"/>
      <c r="AZ278" s="25"/>
      <c r="BA278" s="663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  <c r="QR278" s="25"/>
      <c r="QS278" s="25"/>
      <c r="QT278" s="25"/>
      <c r="QU278" s="25"/>
      <c r="QV278" s="25"/>
      <c r="QW278" s="25"/>
      <c r="QX278" s="25"/>
      <c r="QY278" s="25"/>
      <c r="QZ278" s="25"/>
      <c r="RA278" s="25"/>
      <c r="RB278" s="25"/>
      <c r="RC278" s="25"/>
      <c r="RD278" s="25"/>
      <c r="RE278" s="25"/>
      <c r="RF278" s="25"/>
      <c r="RG278" s="25"/>
      <c r="RH278" s="25"/>
      <c r="RI278" s="25"/>
      <c r="RJ278" s="25"/>
      <c r="RK278" s="25"/>
      <c r="RL278" s="25"/>
      <c r="RM278" s="25"/>
      <c r="RN278" s="25"/>
      <c r="RO278" s="25"/>
      <c r="RP278" s="25"/>
      <c r="RQ278" s="25"/>
      <c r="RR278" s="25"/>
      <c r="RS278" s="25"/>
      <c r="RT278" s="25"/>
      <c r="RU278" s="25"/>
      <c r="RV278" s="25"/>
      <c r="RW278" s="25"/>
      <c r="RX278" s="25"/>
      <c r="RY278" s="25"/>
      <c r="RZ278" s="25"/>
      <c r="SA278" s="25"/>
      <c r="SB278" s="25"/>
      <c r="SC278" s="25"/>
      <c r="SD278" s="25"/>
      <c r="SE278" s="25"/>
      <c r="SF278" s="25"/>
      <c r="SG278" s="25"/>
      <c r="SH278" s="25"/>
      <c r="SI278" s="25"/>
      <c r="SJ278" s="25"/>
      <c r="SK278" s="25"/>
      <c r="SL278" s="25"/>
      <c r="SM278" s="25"/>
      <c r="SN278" s="25"/>
      <c r="SO278" s="25"/>
      <c r="SP278" s="25"/>
      <c r="SQ278" s="25"/>
      <c r="SR278" s="25"/>
      <c r="SS278" s="25"/>
      <c r="ST278" s="25"/>
      <c r="SU278" s="25"/>
      <c r="SV278" s="25"/>
      <c r="SW278" s="25"/>
      <c r="SX278" s="25"/>
      <c r="SY278" s="25"/>
      <c r="SZ278" s="25"/>
      <c r="TA278" s="25"/>
      <c r="TB278" s="25"/>
      <c r="TC278" s="25"/>
      <c r="TD278" s="25"/>
      <c r="TE278" s="25"/>
      <c r="TF278" s="25"/>
      <c r="TG278" s="25"/>
      <c r="TH278" s="25"/>
      <c r="TI278" s="25"/>
      <c r="TJ278" s="25"/>
      <c r="TK278" s="25"/>
      <c r="TL278" s="25"/>
      <c r="TM278" s="25"/>
      <c r="TN278" s="25"/>
      <c r="TO278" s="25"/>
      <c r="TP278" s="25"/>
      <c r="TQ278" s="25"/>
      <c r="TR278" s="25"/>
      <c r="TS278" s="25"/>
      <c r="TT278" s="25"/>
      <c r="TU278" s="25"/>
      <c r="TV278" s="25"/>
      <c r="TW278" s="25"/>
      <c r="TX278" s="25"/>
      <c r="TY278" s="25"/>
      <c r="TZ278" s="25"/>
      <c r="UA278" s="25"/>
      <c r="UB278" s="25"/>
      <c r="UC278" s="25"/>
      <c r="UD278" s="25"/>
      <c r="UE278" s="25"/>
      <c r="UF278" s="25"/>
      <c r="UG278" s="25"/>
      <c r="UH278" s="25"/>
      <c r="UI278" s="25"/>
      <c r="UJ278" s="25"/>
      <c r="UK278" s="25"/>
      <c r="UL278" s="25"/>
      <c r="UM278" s="25"/>
      <c r="UN278" s="25"/>
      <c r="UO278" s="25"/>
      <c r="UP278" s="25"/>
      <c r="UQ278" s="25"/>
      <c r="UR278" s="25"/>
      <c r="US278" s="25"/>
      <c r="UT278" s="25"/>
      <c r="UU278" s="25"/>
      <c r="UV278" s="25"/>
      <c r="UW278" s="25"/>
      <c r="UX278" s="25"/>
      <c r="UY278" s="25"/>
      <c r="UZ278" s="25"/>
      <c r="VA278" s="25"/>
      <c r="VB278" s="25"/>
      <c r="VC278" s="25"/>
      <c r="VD278" s="25"/>
      <c r="VE278" s="25"/>
      <c r="VF278" s="25"/>
      <c r="VG278" s="25"/>
      <c r="VH278" s="25"/>
      <c r="VI278" s="25"/>
      <c r="VJ278" s="25"/>
      <c r="VK278" s="25"/>
      <c r="VL278" s="25"/>
      <c r="VM278" s="25"/>
      <c r="VN278" s="25"/>
      <c r="VO278" s="25"/>
      <c r="VP278" s="25"/>
      <c r="VQ278" s="25"/>
      <c r="VR278" s="25"/>
      <c r="VS278" s="25"/>
      <c r="VT278" s="25"/>
      <c r="VU278" s="25"/>
      <c r="VV278" s="25"/>
      <c r="VW278" s="25"/>
      <c r="VX278" s="25"/>
      <c r="VY278" s="25"/>
      <c r="VZ278" s="25"/>
      <c r="WA278" s="25"/>
      <c r="WB278" s="25"/>
      <c r="WC278" s="25"/>
      <c r="WD278" s="25"/>
      <c r="WE278" s="25"/>
      <c r="WF278" s="25"/>
      <c r="WG278" s="25"/>
      <c r="WH278" s="25"/>
      <c r="WI278" s="25"/>
      <c r="WJ278" s="25"/>
      <c r="WK278" s="25"/>
      <c r="WL278" s="25"/>
      <c r="WM278" s="25"/>
      <c r="WN278" s="25"/>
      <c r="WO278" s="25"/>
      <c r="WP278" s="25"/>
      <c r="WQ278" s="25"/>
      <c r="WR278" s="25"/>
      <c r="WS278" s="25"/>
      <c r="WT278" s="25"/>
      <c r="WU278" s="25"/>
      <c r="WV278" s="25"/>
      <c r="WW278" s="25"/>
      <c r="WX278" s="25"/>
      <c r="WY278" s="25"/>
      <c r="WZ278" s="25"/>
      <c r="XA278" s="25"/>
      <c r="XB278" s="25"/>
      <c r="XC278" s="25"/>
      <c r="XD278" s="25"/>
      <c r="XE278" s="25"/>
      <c r="XF278" s="25"/>
      <c r="XG278" s="25"/>
      <c r="XH278" s="25"/>
      <c r="XI278" s="25"/>
      <c r="XJ278" s="25"/>
      <c r="XK278" s="25"/>
      <c r="XL278" s="25"/>
      <c r="XM278" s="25"/>
      <c r="XN278" s="25"/>
      <c r="XO278" s="25"/>
      <c r="XP278" s="25"/>
      <c r="XQ278" s="25"/>
      <c r="XR278" s="25"/>
      <c r="XS278" s="25"/>
      <c r="XT278" s="25"/>
      <c r="XU278" s="25"/>
      <c r="XV278" s="25"/>
      <c r="XW278" s="25"/>
      <c r="XX278" s="25"/>
      <c r="XY278" s="25"/>
      <c r="XZ278" s="25"/>
      <c r="YA278" s="25"/>
      <c r="YB278" s="25"/>
      <c r="YC278" s="25"/>
      <c r="YD278" s="25"/>
      <c r="YE278" s="25"/>
      <c r="YF278" s="25"/>
      <c r="YG278" s="25"/>
      <c r="YH278" s="25"/>
      <c r="YI278" s="25"/>
      <c r="YJ278" s="25"/>
      <c r="YK278" s="25"/>
      <c r="YL278" s="25"/>
      <c r="YM278" s="25"/>
      <c r="YN278" s="25"/>
      <c r="YO278" s="25"/>
      <c r="YP278" s="25"/>
      <c r="YQ278" s="25"/>
      <c r="YR278" s="25"/>
      <c r="YS278" s="25"/>
      <c r="YT278" s="25"/>
      <c r="YU278" s="25"/>
      <c r="YV278" s="25"/>
      <c r="YW278" s="25"/>
      <c r="YX278" s="25"/>
      <c r="YY278" s="25"/>
      <c r="YZ278" s="25"/>
      <c r="ZA278" s="25"/>
      <c r="ZB278" s="25"/>
      <c r="ZC278" s="25"/>
      <c r="ZD278" s="25"/>
      <c r="ZE278" s="25"/>
      <c r="ZF278" s="25"/>
      <c r="ZG278" s="25"/>
      <c r="ZH278" s="25"/>
      <c r="ZI278" s="25"/>
      <c r="ZJ278" s="25"/>
      <c r="ZK278" s="25"/>
      <c r="ZL278" s="25"/>
      <c r="ZM278" s="25"/>
      <c r="ZN278" s="25"/>
      <c r="ZO278" s="25"/>
      <c r="ZP278" s="25"/>
      <c r="ZQ278" s="25"/>
      <c r="ZR278" s="25"/>
      <c r="ZS278" s="25"/>
      <c r="ZT278" s="25"/>
      <c r="ZU278" s="25"/>
      <c r="ZV278" s="25"/>
      <c r="ZW278" s="25"/>
      <c r="ZX278" s="25"/>
      <c r="ZY278" s="25"/>
      <c r="ZZ278" s="25"/>
      <c r="AAA278" s="25"/>
      <c r="AAB278" s="25"/>
      <c r="AAC278" s="25"/>
      <c r="AAD278" s="25"/>
      <c r="AAE278" s="25"/>
      <c r="AAF278" s="25"/>
      <c r="AAG278" s="25"/>
      <c r="AAH278" s="25"/>
      <c r="AAI278" s="25"/>
      <c r="AAJ278" s="25"/>
      <c r="AAK278" s="25"/>
      <c r="AAL278" s="25"/>
      <c r="AAM278" s="25"/>
      <c r="AAN278" s="25"/>
      <c r="AAO278" s="25"/>
      <c r="AAP278" s="25"/>
      <c r="AAQ278" s="25"/>
      <c r="AAR278" s="25"/>
      <c r="AAS278" s="25"/>
      <c r="AAT278" s="25"/>
      <c r="AAU278" s="25"/>
      <c r="AAV278" s="25"/>
      <c r="AAW278" s="25"/>
      <c r="AAX278" s="25"/>
      <c r="AAY278" s="25"/>
      <c r="AAZ278" s="25"/>
      <c r="ABA278" s="25"/>
      <c r="ABB278" s="25"/>
      <c r="ABC278" s="25"/>
      <c r="ABD278" s="25"/>
      <c r="ABE278" s="25"/>
      <c r="ABF278" s="25"/>
      <c r="ABG278" s="25"/>
      <c r="ABH278" s="25"/>
      <c r="ABI278" s="25"/>
      <c r="ABJ278" s="25"/>
      <c r="ABK278" s="25"/>
      <c r="ABL278" s="25"/>
      <c r="ABM278" s="25"/>
      <c r="ABN278" s="25"/>
      <c r="ABO278" s="25"/>
      <c r="ABP278" s="25"/>
      <c r="ABQ278" s="25"/>
      <c r="ABR278" s="25"/>
      <c r="ABS278" s="25"/>
      <c r="ABT278" s="25"/>
      <c r="ABU278" s="25"/>
      <c r="ABV278" s="25"/>
      <c r="ABW278" s="25"/>
      <c r="ABX278" s="25"/>
      <c r="ABY278" s="25"/>
      <c r="ABZ278" s="25"/>
      <c r="ACA278" s="25"/>
      <c r="ACB278" s="25"/>
      <c r="ACC278" s="25"/>
      <c r="ACD278" s="25"/>
      <c r="ACE278" s="25"/>
      <c r="ACF278" s="25"/>
      <c r="ACG278" s="25"/>
      <c r="ACH278" s="25"/>
      <c r="ACI278" s="25"/>
      <c r="ACJ278" s="25"/>
      <c r="ACK278" s="25"/>
      <c r="ACL278" s="25"/>
      <c r="ACM278" s="25"/>
      <c r="ACN278" s="25"/>
      <c r="ACO278" s="25"/>
      <c r="ACP278" s="25"/>
      <c r="ACQ278" s="25"/>
      <c r="ACR278" s="25"/>
      <c r="ACS278" s="25"/>
      <c r="ACT278" s="25"/>
      <c r="ACU278" s="25"/>
      <c r="ACV278" s="25"/>
      <c r="ACW278" s="25"/>
      <c r="ACX278" s="25"/>
      <c r="ACY278" s="25"/>
      <c r="ACZ278" s="25"/>
      <c r="ADA278" s="25"/>
      <c r="ADB278" s="25"/>
      <c r="ADC278" s="25"/>
      <c r="ADD278" s="25"/>
      <c r="ADE278" s="25"/>
      <c r="ADF278" s="25"/>
      <c r="ADG278" s="25"/>
      <c r="ADH278" s="25"/>
      <c r="ADI278" s="25"/>
      <c r="ADJ278" s="25"/>
      <c r="ADK278" s="25"/>
      <c r="ADL278" s="25"/>
      <c r="ADM278" s="25"/>
      <c r="ADN278" s="25"/>
      <c r="ADO278" s="25"/>
      <c r="ADP278" s="25"/>
      <c r="ADQ278" s="25"/>
      <c r="ADR278" s="25"/>
      <c r="ADS278" s="25"/>
      <c r="ADT278" s="25"/>
      <c r="ADU278" s="25"/>
      <c r="ADV278" s="25"/>
      <c r="ADW278" s="25"/>
      <c r="ADX278" s="25"/>
      <c r="ADY278" s="25"/>
      <c r="ADZ278" s="25"/>
      <c r="AEA278" s="25"/>
      <c r="AEB278" s="25"/>
      <c r="AEC278" s="25"/>
      <c r="AED278" s="25"/>
      <c r="AEE278" s="25"/>
      <c r="AEF278" s="25"/>
      <c r="AEG278" s="49"/>
    </row>
    <row r="279" spans="1:813" s="15" customFormat="1" ht="12.75" customHeight="1" x14ac:dyDescent="0.2">
      <c r="A279" s="70"/>
      <c r="B279" s="289"/>
      <c r="C279" s="347"/>
      <c r="D279" s="347"/>
      <c r="E279" s="348"/>
      <c r="F279" s="91">
        <f t="shared" si="6"/>
        <v>0</v>
      </c>
      <c r="G279" s="49"/>
      <c r="AY279" s="45"/>
      <c r="AZ279" s="25"/>
      <c r="BA279" s="663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  <c r="QR279" s="25"/>
      <c r="QS279" s="25"/>
      <c r="QT279" s="25"/>
      <c r="QU279" s="25"/>
      <c r="QV279" s="25"/>
      <c r="QW279" s="25"/>
      <c r="QX279" s="25"/>
      <c r="QY279" s="25"/>
      <c r="QZ279" s="25"/>
      <c r="RA279" s="25"/>
      <c r="RB279" s="25"/>
      <c r="RC279" s="25"/>
      <c r="RD279" s="25"/>
      <c r="RE279" s="25"/>
      <c r="RF279" s="25"/>
      <c r="RG279" s="25"/>
      <c r="RH279" s="25"/>
      <c r="RI279" s="25"/>
      <c r="RJ279" s="25"/>
      <c r="RK279" s="25"/>
      <c r="RL279" s="25"/>
      <c r="RM279" s="25"/>
      <c r="RN279" s="25"/>
      <c r="RO279" s="25"/>
      <c r="RP279" s="25"/>
      <c r="RQ279" s="25"/>
      <c r="RR279" s="25"/>
      <c r="RS279" s="25"/>
      <c r="RT279" s="25"/>
      <c r="RU279" s="25"/>
      <c r="RV279" s="25"/>
      <c r="RW279" s="25"/>
      <c r="RX279" s="25"/>
      <c r="RY279" s="25"/>
      <c r="RZ279" s="25"/>
      <c r="SA279" s="25"/>
      <c r="SB279" s="25"/>
      <c r="SC279" s="25"/>
      <c r="SD279" s="25"/>
      <c r="SE279" s="25"/>
      <c r="SF279" s="25"/>
      <c r="SG279" s="25"/>
      <c r="SH279" s="25"/>
      <c r="SI279" s="25"/>
      <c r="SJ279" s="25"/>
      <c r="SK279" s="25"/>
      <c r="SL279" s="25"/>
      <c r="SM279" s="25"/>
      <c r="SN279" s="25"/>
      <c r="SO279" s="25"/>
      <c r="SP279" s="25"/>
      <c r="SQ279" s="25"/>
      <c r="SR279" s="25"/>
      <c r="SS279" s="25"/>
      <c r="ST279" s="25"/>
      <c r="SU279" s="25"/>
      <c r="SV279" s="25"/>
      <c r="SW279" s="25"/>
      <c r="SX279" s="25"/>
      <c r="SY279" s="25"/>
      <c r="SZ279" s="25"/>
      <c r="TA279" s="25"/>
      <c r="TB279" s="25"/>
      <c r="TC279" s="25"/>
      <c r="TD279" s="25"/>
      <c r="TE279" s="25"/>
      <c r="TF279" s="25"/>
      <c r="TG279" s="25"/>
      <c r="TH279" s="25"/>
      <c r="TI279" s="25"/>
      <c r="TJ279" s="25"/>
      <c r="TK279" s="25"/>
      <c r="TL279" s="25"/>
      <c r="TM279" s="25"/>
      <c r="TN279" s="25"/>
      <c r="TO279" s="25"/>
      <c r="TP279" s="25"/>
      <c r="TQ279" s="25"/>
      <c r="TR279" s="25"/>
      <c r="TS279" s="25"/>
      <c r="TT279" s="25"/>
      <c r="TU279" s="25"/>
      <c r="TV279" s="25"/>
      <c r="TW279" s="25"/>
      <c r="TX279" s="25"/>
      <c r="TY279" s="25"/>
      <c r="TZ279" s="25"/>
      <c r="UA279" s="25"/>
      <c r="UB279" s="25"/>
      <c r="UC279" s="25"/>
      <c r="UD279" s="25"/>
      <c r="UE279" s="25"/>
      <c r="UF279" s="25"/>
      <c r="UG279" s="25"/>
      <c r="UH279" s="25"/>
      <c r="UI279" s="25"/>
      <c r="UJ279" s="25"/>
      <c r="UK279" s="25"/>
      <c r="UL279" s="25"/>
      <c r="UM279" s="25"/>
      <c r="UN279" s="25"/>
      <c r="UO279" s="25"/>
      <c r="UP279" s="25"/>
      <c r="UQ279" s="25"/>
      <c r="UR279" s="25"/>
      <c r="US279" s="25"/>
      <c r="UT279" s="25"/>
      <c r="UU279" s="25"/>
      <c r="UV279" s="25"/>
      <c r="UW279" s="25"/>
      <c r="UX279" s="25"/>
      <c r="UY279" s="25"/>
      <c r="UZ279" s="25"/>
      <c r="VA279" s="25"/>
      <c r="VB279" s="25"/>
      <c r="VC279" s="25"/>
      <c r="VD279" s="25"/>
      <c r="VE279" s="25"/>
      <c r="VF279" s="25"/>
      <c r="VG279" s="25"/>
      <c r="VH279" s="25"/>
      <c r="VI279" s="25"/>
      <c r="VJ279" s="25"/>
      <c r="VK279" s="25"/>
      <c r="VL279" s="25"/>
      <c r="VM279" s="25"/>
      <c r="VN279" s="25"/>
      <c r="VO279" s="25"/>
      <c r="VP279" s="25"/>
      <c r="VQ279" s="25"/>
      <c r="VR279" s="25"/>
      <c r="VS279" s="25"/>
      <c r="VT279" s="25"/>
      <c r="VU279" s="25"/>
      <c r="VV279" s="25"/>
      <c r="VW279" s="25"/>
      <c r="VX279" s="25"/>
      <c r="VY279" s="25"/>
      <c r="VZ279" s="25"/>
      <c r="WA279" s="25"/>
      <c r="WB279" s="25"/>
      <c r="WC279" s="25"/>
      <c r="WD279" s="25"/>
      <c r="WE279" s="25"/>
      <c r="WF279" s="25"/>
      <c r="WG279" s="25"/>
      <c r="WH279" s="25"/>
      <c r="WI279" s="25"/>
      <c r="WJ279" s="25"/>
      <c r="WK279" s="25"/>
      <c r="WL279" s="25"/>
      <c r="WM279" s="25"/>
      <c r="WN279" s="25"/>
      <c r="WO279" s="25"/>
      <c r="WP279" s="25"/>
      <c r="WQ279" s="25"/>
      <c r="WR279" s="25"/>
      <c r="WS279" s="25"/>
      <c r="WT279" s="25"/>
      <c r="WU279" s="25"/>
      <c r="WV279" s="25"/>
      <c r="WW279" s="25"/>
      <c r="WX279" s="25"/>
      <c r="WY279" s="25"/>
      <c r="WZ279" s="25"/>
      <c r="XA279" s="25"/>
      <c r="XB279" s="25"/>
      <c r="XC279" s="25"/>
      <c r="XD279" s="25"/>
      <c r="XE279" s="25"/>
      <c r="XF279" s="25"/>
      <c r="XG279" s="25"/>
      <c r="XH279" s="25"/>
      <c r="XI279" s="25"/>
      <c r="XJ279" s="25"/>
      <c r="XK279" s="25"/>
      <c r="XL279" s="25"/>
      <c r="XM279" s="25"/>
      <c r="XN279" s="25"/>
      <c r="XO279" s="25"/>
      <c r="XP279" s="25"/>
      <c r="XQ279" s="25"/>
      <c r="XR279" s="25"/>
      <c r="XS279" s="25"/>
      <c r="XT279" s="25"/>
      <c r="XU279" s="25"/>
      <c r="XV279" s="25"/>
      <c r="XW279" s="25"/>
      <c r="XX279" s="25"/>
      <c r="XY279" s="25"/>
      <c r="XZ279" s="25"/>
      <c r="YA279" s="25"/>
      <c r="YB279" s="25"/>
      <c r="YC279" s="25"/>
      <c r="YD279" s="25"/>
      <c r="YE279" s="25"/>
      <c r="YF279" s="25"/>
      <c r="YG279" s="25"/>
      <c r="YH279" s="25"/>
      <c r="YI279" s="25"/>
      <c r="YJ279" s="25"/>
      <c r="YK279" s="25"/>
      <c r="YL279" s="25"/>
      <c r="YM279" s="25"/>
      <c r="YN279" s="25"/>
      <c r="YO279" s="25"/>
      <c r="YP279" s="25"/>
      <c r="YQ279" s="25"/>
      <c r="YR279" s="25"/>
      <c r="YS279" s="25"/>
      <c r="YT279" s="25"/>
      <c r="YU279" s="25"/>
      <c r="YV279" s="25"/>
      <c r="YW279" s="25"/>
      <c r="YX279" s="25"/>
      <c r="YY279" s="25"/>
      <c r="YZ279" s="25"/>
      <c r="ZA279" s="25"/>
      <c r="ZB279" s="25"/>
      <c r="ZC279" s="25"/>
      <c r="ZD279" s="25"/>
      <c r="ZE279" s="25"/>
      <c r="ZF279" s="25"/>
      <c r="ZG279" s="25"/>
      <c r="ZH279" s="25"/>
      <c r="ZI279" s="25"/>
      <c r="ZJ279" s="25"/>
      <c r="ZK279" s="25"/>
      <c r="ZL279" s="25"/>
      <c r="ZM279" s="25"/>
      <c r="ZN279" s="25"/>
      <c r="ZO279" s="25"/>
      <c r="ZP279" s="25"/>
      <c r="ZQ279" s="25"/>
      <c r="ZR279" s="25"/>
      <c r="ZS279" s="25"/>
      <c r="ZT279" s="25"/>
      <c r="ZU279" s="25"/>
      <c r="ZV279" s="25"/>
      <c r="ZW279" s="25"/>
      <c r="ZX279" s="25"/>
      <c r="ZY279" s="25"/>
      <c r="ZZ279" s="25"/>
      <c r="AAA279" s="25"/>
      <c r="AAB279" s="25"/>
      <c r="AAC279" s="25"/>
      <c r="AAD279" s="25"/>
      <c r="AAE279" s="25"/>
      <c r="AAF279" s="25"/>
      <c r="AAG279" s="25"/>
      <c r="AAH279" s="25"/>
      <c r="AAI279" s="25"/>
      <c r="AAJ279" s="25"/>
      <c r="AAK279" s="25"/>
      <c r="AAL279" s="25"/>
      <c r="AAM279" s="25"/>
      <c r="AAN279" s="25"/>
      <c r="AAO279" s="25"/>
      <c r="AAP279" s="25"/>
      <c r="AAQ279" s="25"/>
      <c r="AAR279" s="25"/>
      <c r="AAS279" s="25"/>
      <c r="AAT279" s="25"/>
      <c r="AAU279" s="25"/>
      <c r="AAV279" s="25"/>
      <c r="AAW279" s="25"/>
      <c r="AAX279" s="25"/>
      <c r="AAY279" s="25"/>
      <c r="AAZ279" s="25"/>
      <c r="ABA279" s="25"/>
      <c r="ABB279" s="25"/>
      <c r="ABC279" s="25"/>
      <c r="ABD279" s="25"/>
      <c r="ABE279" s="25"/>
      <c r="ABF279" s="25"/>
      <c r="ABG279" s="25"/>
      <c r="ABH279" s="25"/>
      <c r="ABI279" s="25"/>
      <c r="ABJ279" s="25"/>
      <c r="ABK279" s="25"/>
      <c r="ABL279" s="25"/>
      <c r="ABM279" s="25"/>
      <c r="ABN279" s="25"/>
      <c r="ABO279" s="25"/>
      <c r="ABP279" s="25"/>
      <c r="ABQ279" s="25"/>
      <c r="ABR279" s="25"/>
      <c r="ABS279" s="25"/>
      <c r="ABT279" s="25"/>
      <c r="ABU279" s="25"/>
      <c r="ABV279" s="25"/>
      <c r="ABW279" s="25"/>
      <c r="ABX279" s="25"/>
      <c r="ABY279" s="25"/>
      <c r="ABZ279" s="25"/>
      <c r="ACA279" s="25"/>
      <c r="ACB279" s="25"/>
      <c r="ACC279" s="25"/>
      <c r="ACD279" s="25"/>
      <c r="ACE279" s="25"/>
      <c r="ACF279" s="25"/>
      <c r="ACG279" s="25"/>
      <c r="ACH279" s="25"/>
      <c r="ACI279" s="25"/>
      <c r="ACJ279" s="25"/>
      <c r="ACK279" s="25"/>
      <c r="ACL279" s="25"/>
      <c r="ACM279" s="25"/>
      <c r="ACN279" s="25"/>
      <c r="ACO279" s="25"/>
      <c r="ACP279" s="25"/>
      <c r="ACQ279" s="25"/>
      <c r="ACR279" s="25"/>
      <c r="ACS279" s="25"/>
      <c r="ACT279" s="25"/>
      <c r="ACU279" s="25"/>
      <c r="ACV279" s="25"/>
      <c r="ACW279" s="25"/>
      <c r="ACX279" s="25"/>
      <c r="ACY279" s="25"/>
      <c r="ACZ279" s="25"/>
      <c r="ADA279" s="25"/>
      <c r="ADB279" s="25"/>
      <c r="ADC279" s="25"/>
      <c r="ADD279" s="25"/>
      <c r="ADE279" s="25"/>
      <c r="ADF279" s="25"/>
      <c r="ADG279" s="25"/>
      <c r="ADH279" s="25"/>
      <c r="ADI279" s="25"/>
      <c r="ADJ279" s="25"/>
      <c r="ADK279" s="25"/>
      <c r="ADL279" s="25"/>
      <c r="ADM279" s="25"/>
      <c r="ADN279" s="25"/>
      <c r="ADO279" s="25"/>
      <c r="ADP279" s="25"/>
      <c r="ADQ279" s="25"/>
      <c r="ADR279" s="25"/>
      <c r="ADS279" s="25"/>
      <c r="ADT279" s="25"/>
      <c r="ADU279" s="25"/>
      <c r="ADV279" s="25"/>
      <c r="ADW279" s="25"/>
      <c r="ADX279" s="25"/>
      <c r="ADY279" s="25"/>
      <c r="ADZ279" s="25"/>
      <c r="AEA279" s="25"/>
      <c r="AEB279" s="25"/>
      <c r="AEC279" s="25"/>
      <c r="AED279" s="25"/>
      <c r="AEE279" s="25"/>
      <c r="AEF279" s="25"/>
      <c r="AEG279" s="49"/>
    </row>
    <row r="280" spans="1:813" s="15" customFormat="1" ht="12.75" customHeight="1" x14ac:dyDescent="0.2">
      <c r="A280" s="73">
        <v>1</v>
      </c>
      <c r="B280" s="289" t="s">
        <v>70</v>
      </c>
      <c r="C280" s="109">
        <v>3988.42</v>
      </c>
      <c r="D280" s="71" t="s">
        <v>111</v>
      </c>
      <c r="E280" s="325">
        <v>5.5</v>
      </c>
      <c r="F280" s="91">
        <f t="shared" si="6"/>
        <v>21936.31</v>
      </c>
      <c r="G280" s="49"/>
      <c r="AY280" s="45"/>
      <c r="AZ280" s="25"/>
      <c r="BA280" s="663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5"/>
      <c r="RF280" s="25"/>
      <c r="RG280" s="25"/>
      <c r="RH280" s="25"/>
      <c r="RI280" s="25"/>
      <c r="RJ280" s="25"/>
      <c r="RK280" s="25"/>
      <c r="RL280" s="25"/>
      <c r="RM280" s="25"/>
      <c r="RN280" s="25"/>
      <c r="RO280" s="25"/>
      <c r="RP280" s="25"/>
      <c r="RQ280" s="25"/>
      <c r="RR280" s="25"/>
      <c r="RS280" s="25"/>
      <c r="RT280" s="25"/>
      <c r="RU280" s="25"/>
      <c r="RV280" s="25"/>
      <c r="RW280" s="25"/>
      <c r="RX280" s="25"/>
      <c r="RY280" s="25"/>
      <c r="RZ280" s="25"/>
      <c r="SA280" s="25"/>
      <c r="SB280" s="25"/>
      <c r="SC280" s="25"/>
      <c r="SD280" s="25"/>
      <c r="SE280" s="25"/>
      <c r="SF280" s="25"/>
      <c r="SG280" s="25"/>
      <c r="SH280" s="25"/>
      <c r="SI280" s="25"/>
      <c r="SJ280" s="25"/>
      <c r="SK280" s="25"/>
      <c r="SL280" s="25"/>
      <c r="SM280" s="25"/>
      <c r="SN280" s="25"/>
      <c r="SO280" s="25"/>
      <c r="SP280" s="25"/>
      <c r="SQ280" s="25"/>
      <c r="SR280" s="25"/>
      <c r="SS280" s="25"/>
      <c r="ST280" s="25"/>
      <c r="SU280" s="25"/>
      <c r="SV280" s="25"/>
      <c r="SW280" s="25"/>
      <c r="SX280" s="25"/>
      <c r="SY280" s="25"/>
      <c r="SZ280" s="25"/>
      <c r="TA280" s="25"/>
      <c r="TB280" s="25"/>
      <c r="TC280" s="25"/>
      <c r="TD280" s="25"/>
      <c r="TE280" s="25"/>
      <c r="TF280" s="25"/>
      <c r="TG280" s="25"/>
      <c r="TH280" s="25"/>
      <c r="TI280" s="25"/>
      <c r="TJ280" s="25"/>
      <c r="TK280" s="25"/>
      <c r="TL280" s="25"/>
      <c r="TM280" s="25"/>
      <c r="TN280" s="25"/>
      <c r="TO280" s="25"/>
      <c r="TP280" s="25"/>
      <c r="TQ280" s="25"/>
      <c r="TR280" s="25"/>
      <c r="TS280" s="25"/>
      <c r="TT280" s="25"/>
      <c r="TU280" s="25"/>
      <c r="TV280" s="25"/>
      <c r="TW280" s="25"/>
      <c r="TX280" s="25"/>
      <c r="TY280" s="25"/>
      <c r="TZ280" s="25"/>
      <c r="UA280" s="25"/>
      <c r="UB280" s="25"/>
      <c r="UC280" s="25"/>
      <c r="UD280" s="25"/>
      <c r="UE280" s="25"/>
      <c r="UF280" s="25"/>
      <c r="UG280" s="25"/>
      <c r="UH280" s="25"/>
      <c r="UI280" s="25"/>
      <c r="UJ280" s="25"/>
      <c r="UK280" s="25"/>
      <c r="UL280" s="25"/>
      <c r="UM280" s="25"/>
      <c r="UN280" s="25"/>
      <c r="UO280" s="25"/>
      <c r="UP280" s="25"/>
      <c r="UQ280" s="25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25"/>
      <c r="ABE280" s="25"/>
      <c r="ABF280" s="25"/>
      <c r="ABG280" s="25"/>
      <c r="ABH280" s="25"/>
      <c r="ABI280" s="25"/>
      <c r="ABJ280" s="25"/>
      <c r="ABK280" s="25"/>
      <c r="ABL280" s="25"/>
      <c r="ABM280" s="25"/>
      <c r="ABN280" s="25"/>
      <c r="ABO280" s="25"/>
      <c r="ABP280" s="25"/>
      <c r="ABQ280" s="25"/>
      <c r="ABR280" s="25"/>
      <c r="ABS280" s="25"/>
      <c r="ABT280" s="25"/>
      <c r="ABU280" s="25"/>
      <c r="ABV280" s="25"/>
      <c r="ABW280" s="25"/>
      <c r="ABX280" s="25"/>
      <c r="ABY280" s="25"/>
      <c r="ABZ280" s="25"/>
      <c r="ACA280" s="25"/>
      <c r="ACB280" s="25"/>
      <c r="ACC280" s="25"/>
      <c r="ACD280" s="25"/>
      <c r="ACE280" s="25"/>
      <c r="ACF280" s="25"/>
      <c r="ACG280" s="25"/>
      <c r="ACH280" s="25"/>
      <c r="ACI280" s="25"/>
      <c r="ACJ280" s="25"/>
      <c r="ACK280" s="25"/>
      <c r="ACL280" s="25"/>
      <c r="ACM280" s="25"/>
      <c r="ACN280" s="25"/>
      <c r="ACO280" s="25"/>
      <c r="ACP280" s="25"/>
      <c r="ACQ280" s="25"/>
      <c r="ACR280" s="25"/>
      <c r="ACS280" s="25"/>
      <c r="ACT280" s="25"/>
      <c r="ACU280" s="25"/>
      <c r="ACV280" s="25"/>
      <c r="ACW280" s="25"/>
      <c r="ACX280" s="25"/>
      <c r="ACY280" s="25"/>
      <c r="ACZ280" s="25"/>
      <c r="ADA280" s="25"/>
      <c r="ADB280" s="25"/>
      <c r="ADC280" s="25"/>
      <c r="ADD280" s="25"/>
      <c r="ADE280" s="25"/>
      <c r="ADF280" s="25"/>
      <c r="ADG280" s="25"/>
      <c r="ADH280" s="25"/>
      <c r="ADI280" s="25"/>
      <c r="ADJ280" s="25"/>
      <c r="ADK280" s="25"/>
      <c r="ADL280" s="25"/>
      <c r="ADM280" s="25"/>
      <c r="ADN280" s="25"/>
      <c r="ADO280" s="25"/>
      <c r="ADP280" s="25"/>
      <c r="ADQ280" s="25"/>
      <c r="ADR280" s="25"/>
      <c r="ADS280" s="25"/>
      <c r="ADT280" s="25"/>
      <c r="ADU280" s="25"/>
      <c r="ADV280" s="25"/>
      <c r="ADW280" s="25"/>
      <c r="ADX280" s="25"/>
      <c r="ADY280" s="25"/>
      <c r="ADZ280" s="25"/>
      <c r="AEA280" s="25"/>
      <c r="AEB280" s="25"/>
      <c r="AEC280" s="25"/>
      <c r="AED280" s="25"/>
      <c r="AEE280" s="25"/>
      <c r="AEF280" s="25"/>
      <c r="AEG280" s="49"/>
    </row>
    <row r="281" spans="1:813" s="15" customFormat="1" ht="6" customHeight="1" x14ac:dyDescent="0.2">
      <c r="A281" s="322"/>
      <c r="B281" s="99"/>
      <c r="C281" s="109"/>
      <c r="D281" s="71"/>
      <c r="E281" s="325"/>
      <c r="F281" s="91">
        <f t="shared" si="6"/>
        <v>0</v>
      </c>
      <c r="G281" s="49"/>
      <c r="AY281" s="45"/>
      <c r="AZ281" s="25"/>
      <c r="BA281" s="663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5"/>
      <c r="RF281" s="25"/>
      <c r="RG281" s="25"/>
      <c r="RH281" s="25"/>
      <c r="RI281" s="25"/>
      <c r="RJ281" s="25"/>
      <c r="RK281" s="25"/>
      <c r="RL281" s="25"/>
      <c r="RM281" s="25"/>
      <c r="RN281" s="25"/>
      <c r="RO281" s="25"/>
      <c r="RP281" s="25"/>
      <c r="RQ281" s="25"/>
      <c r="RR281" s="25"/>
      <c r="RS281" s="25"/>
      <c r="RT281" s="25"/>
      <c r="RU281" s="25"/>
      <c r="RV281" s="25"/>
      <c r="RW281" s="25"/>
      <c r="RX281" s="25"/>
      <c r="RY281" s="25"/>
      <c r="RZ281" s="25"/>
      <c r="SA281" s="25"/>
      <c r="SB281" s="25"/>
      <c r="SC281" s="25"/>
      <c r="SD281" s="25"/>
      <c r="SE281" s="25"/>
      <c r="SF281" s="25"/>
      <c r="SG281" s="25"/>
      <c r="SH281" s="25"/>
      <c r="SI281" s="25"/>
      <c r="SJ281" s="25"/>
      <c r="SK281" s="25"/>
      <c r="SL281" s="25"/>
      <c r="SM281" s="25"/>
      <c r="SN281" s="25"/>
      <c r="SO281" s="25"/>
      <c r="SP281" s="25"/>
      <c r="SQ281" s="25"/>
      <c r="SR281" s="25"/>
      <c r="SS281" s="25"/>
      <c r="ST281" s="25"/>
      <c r="SU281" s="25"/>
      <c r="SV281" s="25"/>
      <c r="SW281" s="25"/>
      <c r="SX281" s="25"/>
      <c r="SY281" s="25"/>
      <c r="SZ281" s="25"/>
      <c r="TA281" s="25"/>
      <c r="TB281" s="25"/>
      <c r="TC281" s="25"/>
      <c r="TD281" s="25"/>
      <c r="TE281" s="25"/>
      <c r="TF281" s="25"/>
      <c r="TG281" s="25"/>
      <c r="TH281" s="25"/>
      <c r="TI281" s="25"/>
      <c r="TJ281" s="25"/>
      <c r="TK281" s="25"/>
      <c r="TL281" s="25"/>
      <c r="TM281" s="25"/>
      <c r="TN281" s="25"/>
      <c r="TO281" s="25"/>
      <c r="TP281" s="25"/>
      <c r="TQ281" s="25"/>
      <c r="TR281" s="25"/>
      <c r="TS281" s="25"/>
      <c r="TT281" s="25"/>
      <c r="TU281" s="25"/>
      <c r="TV281" s="25"/>
      <c r="TW281" s="25"/>
      <c r="TX281" s="25"/>
      <c r="TY281" s="25"/>
      <c r="TZ281" s="25"/>
      <c r="UA281" s="25"/>
      <c r="UB281" s="25"/>
      <c r="UC281" s="25"/>
      <c r="UD281" s="25"/>
      <c r="UE281" s="25"/>
      <c r="UF281" s="25"/>
      <c r="UG281" s="25"/>
      <c r="UH281" s="25"/>
      <c r="UI281" s="25"/>
      <c r="UJ281" s="25"/>
      <c r="UK281" s="25"/>
      <c r="UL281" s="25"/>
      <c r="UM281" s="25"/>
      <c r="UN281" s="25"/>
      <c r="UO281" s="25"/>
      <c r="UP281" s="25"/>
      <c r="UQ281" s="25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25"/>
      <c r="ABE281" s="25"/>
      <c r="ABF281" s="25"/>
      <c r="ABG281" s="25"/>
      <c r="ABH281" s="25"/>
      <c r="ABI281" s="25"/>
      <c r="ABJ281" s="25"/>
      <c r="ABK281" s="25"/>
      <c r="ABL281" s="25"/>
      <c r="ABM281" s="25"/>
      <c r="ABN281" s="25"/>
      <c r="ABO281" s="25"/>
      <c r="ABP281" s="25"/>
      <c r="ABQ281" s="25"/>
      <c r="ABR281" s="25"/>
      <c r="ABS281" s="25"/>
      <c r="ABT281" s="25"/>
      <c r="ABU281" s="25"/>
      <c r="ABV281" s="25"/>
      <c r="ABW281" s="25"/>
      <c r="ABX281" s="25"/>
      <c r="ABY281" s="25"/>
      <c r="ABZ281" s="25"/>
      <c r="ACA281" s="25"/>
      <c r="ACB281" s="25"/>
      <c r="ACC281" s="25"/>
      <c r="ACD281" s="25"/>
      <c r="ACE281" s="25"/>
      <c r="ACF281" s="25"/>
      <c r="ACG281" s="25"/>
      <c r="ACH281" s="25"/>
      <c r="ACI281" s="25"/>
      <c r="ACJ281" s="25"/>
      <c r="ACK281" s="25"/>
      <c r="ACL281" s="25"/>
      <c r="ACM281" s="25"/>
      <c r="ACN281" s="25"/>
      <c r="ACO281" s="25"/>
      <c r="ACP281" s="25"/>
      <c r="ACQ281" s="25"/>
      <c r="ACR281" s="25"/>
      <c r="ACS281" s="25"/>
      <c r="ACT281" s="25"/>
      <c r="ACU281" s="25"/>
      <c r="ACV281" s="25"/>
      <c r="ACW281" s="25"/>
      <c r="ACX281" s="25"/>
      <c r="ACY281" s="25"/>
      <c r="ACZ281" s="25"/>
      <c r="ADA281" s="25"/>
      <c r="ADB281" s="25"/>
      <c r="ADC281" s="25"/>
      <c r="ADD281" s="25"/>
      <c r="ADE281" s="25"/>
      <c r="ADF281" s="25"/>
      <c r="ADG281" s="25"/>
      <c r="ADH281" s="25"/>
      <c r="ADI281" s="25"/>
      <c r="ADJ281" s="25"/>
      <c r="ADK281" s="25"/>
      <c r="ADL281" s="25"/>
      <c r="ADM281" s="25"/>
      <c r="ADN281" s="25"/>
      <c r="ADO281" s="25"/>
      <c r="ADP281" s="25"/>
      <c r="ADQ281" s="25"/>
      <c r="ADR281" s="25"/>
      <c r="ADS281" s="25"/>
      <c r="ADT281" s="25"/>
      <c r="ADU281" s="25"/>
      <c r="ADV281" s="25"/>
      <c r="ADW281" s="25"/>
      <c r="ADX281" s="25"/>
      <c r="ADY281" s="25"/>
      <c r="ADZ281" s="25"/>
      <c r="AEA281" s="25"/>
      <c r="AEB281" s="25"/>
      <c r="AEC281" s="25"/>
      <c r="AED281" s="25"/>
      <c r="AEE281" s="25"/>
      <c r="AEF281" s="25"/>
      <c r="AEG281" s="49"/>
    </row>
    <row r="282" spans="1:813" s="15" customFormat="1" ht="12.75" customHeight="1" x14ac:dyDescent="0.2">
      <c r="A282" s="73">
        <v>2</v>
      </c>
      <c r="B282" s="323" t="s">
        <v>112</v>
      </c>
      <c r="C282" s="109"/>
      <c r="D282" s="71"/>
      <c r="E282" s="303"/>
      <c r="F282" s="91">
        <f t="shared" si="6"/>
        <v>0</v>
      </c>
      <c r="G282" s="49"/>
      <c r="AY282" s="45"/>
      <c r="AZ282" s="25"/>
      <c r="BA282" s="663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5"/>
      <c r="RF282" s="25"/>
      <c r="RG282" s="25"/>
      <c r="RH282" s="25"/>
      <c r="RI282" s="25"/>
      <c r="RJ282" s="25"/>
      <c r="RK282" s="25"/>
      <c r="RL282" s="25"/>
      <c r="RM282" s="25"/>
      <c r="RN282" s="25"/>
      <c r="RO282" s="25"/>
      <c r="RP282" s="25"/>
      <c r="RQ282" s="25"/>
      <c r="RR282" s="25"/>
      <c r="RS282" s="25"/>
      <c r="RT282" s="25"/>
      <c r="RU282" s="25"/>
      <c r="RV282" s="25"/>
      <c r="RW282" s="25"/>
      <c r="RX282" s="25"/>
      <c r="RY282" s="25"/>
      <c r="RZ282" s="25"/>
      <c r="SA282" s="25"/>
      <c r="SB282" s="25"/>
      <c r="SC282" s="25"/>
      <c r="SD282" s="25"/>
      <c r="SE282" s="25"/>
      <c r="SF282" s="25"/>
      <c r="SG282" s="25"/>
      <c r="SH282" s="25"/>
      <c r="SI282" s="25"/>
      <c r="SJ282" s="25"/>
      <c r="SK282" s="25"/>
      <c r="SL282" s="25"/>
      <c r="SM282" s="25"/>
      <c r="SN282" s="25"/>
      <c r="SO282" s="25"/>
      <c r="SP282" s="25"/>
      <c r="SQ282" s="25"/>
      <c r="SR282" s="25"/>
      <c r="SS282" s="25"/>
      <c r="ST282" s="25"/>
      <c r="SU282" s="25"/>
      <c r="SV282" s="25"/>
      <c r="SW282" s="25"/>
      <c r="SX282" s="25"/>
      <c r="SY282" s="25"/>
      <c r="SZ282" s="25"/>
      <c r="TA282" s="25"/>
      <c r="TB282" s="25"/>
      <c r="TC282" s="25"/>
      <c r="TD282" s="25"/>
      <c r="TE282" s="25"/>
      <c r="TF282" s="25"/>
      <c r="TG282" s="25"/>
      <c r="TH282" s="25"/>
      <c r="TI282" s="25"/>
      <c r="TJ282" s="25"/>
      <c r="TK282" s="25"/>
      <c r="TL282" s="25"/>
      <c r="TM282" s="25"/>
      <c r="TN282" s="25"/>
      <c r="TO282" s="25"/>
      <c r="TP282" s="25"/>
      <c r="TQ282" s="25"/>
      <c r="TR282" s="25"/>
      <c r="TS282" s="25"/>
      <c r="TT282" s="25"/>
      <c r="TU282" s="25"/>
      <c r="TV282" s="25"/>
      <c r="TW282" s="25"/>
      <c r="TX282" s="25"/>
      <c r="TY282" s="25"/>
      <c r="TZ282" s="25"/>
      <c r="UA282" s="25"/>
      <c r="UB282" s="25"/>
      <c r="UC282" s="25"/>
      <c r="UD282" s="25"/>
      <c r="UE282" s="25"/>
      <c r="UF282" s="25"/>
      <c r="UG282" s="25"/>
      <c r="UH282" s="25"/>
      <c r="UI282" s="25"/>
      <c r="UJ282" s="25"/>
      <c r="UK282" s="25"/>
      <c r="UL282" s="25"/>
      <c r="UM282" s="25"/>
      <c r="UN282" s="25"/>
      <c r="UO282" s="25"/>
      <c r="UP282" s="25"/>
      <c r="UQ282" s="25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25"/>
      <c r="ABE282" s="25"/>
      <c r="ABF282" s="25"/>
      <c r="ABG282" s="25"/>
      <c r="ABH282" s="25"/>
      <c r="ABI282" s="25"/>
      <c r="ABJ282" s="25"/>
      <c r="ABK282" s="25"/>
      <c r="ABL282" s="25"/>
      <c r="ABM282" s="25"/>
      <c r="ABN282" s="25"/>
      <c r="ABO282" s="25"/>
      <c r="ABP282" s="25"/>
      <c r="ABQ282" s="25"/>
      <c r="ABR282" s="25"/>
      <c r="ABS282" s="25"/>
      <c r="ABT282" s="25"/>
      <c r="ABU282" s="25"/>
      <c r="ABV282" s="25"/>
      <c r="ABW282" s="25"/>
      <c r="ABX282" s="25"/>
      <c r="ABY282" s="25"/>
      <c r="ABZ282" s="25"/>
      <c r="ACA282" s="25"/>
      <c r="ACB282" s="25"/>
      <c r="ACC282" s="25"/>
      <c r="ACD282" s="25"/>
      <c r="ACE282" s="25"/>
      <c r="ACF282" s="25"/>
      <c r="ACG282" s="25"/>
      <c r="ACH282" s="25"/>
      <c r="ACI282" s="25"/>
      <c r="ACJ282" s="25"/>
      <c r="ACK282" s="25"/>
      <c r="ACL282" s="25"/>
      <c r="ACM282" s="25"/>
      <c r="ACN282" s="25"/>
      <c r="ACO282" s="25"/>
      <c r="ACP282" s="25"/>
      <c r="ACQ282" s="25"/>
      <c r="ACR282" s="25"/>
      <c r="ACS282" s="25"/>
      <c r="ACT282" s="25"/>
      <c r="ACU282" s="25"/>
      <c r="ACV282" s="25"/>
      <c r="ACW282" s="25"/>
      <c r="ACX282" s="25"/>
      <c r="ACY282" s="25"/>
      <c r="ACZ282" s="25"/>
      <c r="ADA282" s="25"/>
      <c r="ADB282" s="25"/>
      <c r="ADC282" s="25"/>
      <c r="ADD282" s="25"/>
      <c r="ADE282" s="25"/>
      <c r="ADF282" s="25"/>
      <c r="ADG282" s="25"/>
      <c r="ADH282" s="25"/>
      <c r="ADI282" s="25"/>
      <c r="ADJ282" s="25"/>
      <c r="ADK282" s="25"/>
      <c r="ADL282" s="25"/>
      <c r="ADM282" s="25"/>
      <c r="ADN282" s="25"/>
      <c r="ADO282" s="25"/>
      <c r="ADP282" s="25"/>
      <c r="ADQ282" s="25"/>
      <c r="ADR282" s="25"/>
      <c r="ADS282" s="25"/>
      <c r="ADT282" s="25"/>
      <c r="ADU282" s="25"/>
      <c r="ADV282" s="25"/>
      <c r="ADW282" s="25"/>
      <c r="ADX282" s="25"/>
      <c r="ADY282" s="25"/>
      <c r="ADZ282" s="25"/>
      <c r="AEA282" s="25"/>
      <c r="AEB282" s="25"/>
      <c r="AEC282" s="25"/>
      <c r="AED282" s="25"/>
      <c r="AEE282" s="25"/>
      <c r="AEF282" s="25"/>
      <c r="AEG282" s="49"/>
    </row>
    <row r="283" spans="1:813" s="15" customFormat="1" ht="12.75" customHeight="1" x14ac:dyDescent="0.2">
      <c r="A283" s="75">
        <v>2.1</v>
      </c>
      <c r="B283" s="324" t="s">
        <v>113</v>
      </c>
      <c r="C283" s="109">
        <v>2615.79</v>
      </c>
      <c r="D283" s="71" t="s">
        <v>75</v>
      </c>
      <c r="E283" s="325">
        <v>165.11</v>
      </c>
      <c r="F283" s="91">
        <f t="shared" si="6"/>
        <v>431893.09</v>
      </c>
      <c r="G283" s="49"/>
      <c r="AY283" s="45"/>
      <c r="AZ283" s="25"/>
      <c r="BA283" s="663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  <c r="QR283" s="25"/>
      <c r="QS283" s="25"/>
      <c r="QT283" s="25"/>
      <c r="QU283" s="25"/>
      <c r="QV283" s="25"/>
      <c r="QW283" s="25"/>
      <c r="QX283" s="25"/>
      <c r="QY283" s="25"/>
      <c r="QZ283" s="25"/>
      <c r="RA283" s="25"/>
      <c r="RB283" s="25"/>
      <c r="RC283" s="25"/>
      <c r="RD283" s="25"/>
      <c r="RE283" s="25"/>
      <c r="RF283" s="25"/>
      <c r="RG283" s="25"/>
      <c r="RH283" s="25"/>
      <c r="RI283" s="25"/>
      <c r="RJ283" s="25"/>
      <c r="RK283" s="25"/>
      <c r="RL283" s="25"/>
      <c r="RM283" s="25"/>
      <c r="RN283" s="25"/>
      <c r="RO283" s="25"/>
      <c r="RP283" s="25"/>
      <c r="RQ283" s="25"/>
      <c r="RR283" s="25"/>
      <c r="RS283" s="25"/>
      <c r="RT283" s="25"/>
      <c r="RU283" s="25"/>
      <c r="RV283" s="25"/>
      <c r="RW283" s="25"/>
      <c r="RX283" s="25"/>
      <c r="RY283" s="25"/>
      <c r="RZ283" s="25"/>
      <c r="SA283" s="25"/>
      <c r="SB283" s="25"/>
      <c r="SC283" s="25"/>
      <c r="SD283" s="25"/>
      <c r="SE283" s="25"/>
      <c r="SF283" s="25"/>
      <c r="SG283" s="25"/>
      <c r="SH283" s="25"/>
      <c r="SI283" s="25"/>
      <c r="SJ283" s="25"/>
      <c r="SK283" s="25"/>
      <c r="SL283" s="25"/>
      <c r="SM283" s="25"/>
      <c r="SN283" s="25"/>
      <c r="SO283" s="25"/>
      <c r="SP283" s="25"/>
      <c r="SQ283" s="25"/>
      <c r="SR283" s="25"/>
      <c r="SS283" s="25"/>
      <c r="ST283" s="25"/>
      <c r="SU283" s="25"/>
      <c r="SV283" s="25"/>
      <c r="SW283" s="25"/>
      <c r="SX283" s="25"/>
      <c r="SY283" s="25"/>
      <c r="SZ283" s="25"/>
      <c r="TA283" s="25"/>
      <c r="TB283" s="25"/>
      <c r="TC283" s="25"/>
      <c r="TD283" s="25"/>
      <c r="TE283" s="25"/>
      <c r="TF283" s="25"/>
      <c r="TG283" s="25"/>
      <c r="TH283" s="25"/>
      <c r="TI283" s="25"/>
      <c r="TJ283" s="25"/>
      <c r="TK283" s="25"/>
      <c r="TL283" s="25"/>
      <c r="TM283" s="25"/>
      <c r="TN283" s="25"/>
      <c r="TO283" s="25"/>
      <c r="TP283" s="25"/>
      <c r="TQ283" s="25"/>
      <c r="TR283" s="25"/>
      <c r="TS283" s="25"/>
      <c r="TT283" s="25"/>
      <c r="TU283" s="25"/>
      <c r="TV283" s="25"/>
      <c r="TW283" s="25"/>
      <c r="TX283" s="25"/>
      <c r="TY283" s="25"/>
      <c r="TZ283" s="25"/>
      <c r="UA283" s="25"/>
      <c r="UB283" s="25"/>
      <c r="UC283" s="25"/>
      <c r="UD283" s="25"/>
      <c r="UE283" s="25"/>
      <c r="UF283" s="25"/>
      <c r="UG283" s="25"/>
      <c r="UH283" s="25"/>
      <c r="UI283" s="25"/>
      <c r="UJ283" s="25"/>
      <c r="UK283" s="25"/>
      <c r="UL283" s="25"/>
      <c r="UM283" s="25"/>
      <c r="UN283" s="25"/>
      <c r="UO283" s="25"/>
      <c r="UP283" s="25"/>
      <c r="UQ283" s="25"/>
      <c r="UR283" s="25"/>
      <c r="US283" s="25"/>
      <c r="UT283" s="25"/>
      <c r="UU283" s="25"/>
      <c r="UV283" s="25"/>
      <c r="UW283" s="25"/>
      <c r="UX283" s="25"/>
      <c r="UY283" s="25"/>
      <c r="UZ283" s="25"/>
      <c r="VA283" s="25"/>
      <c r="VB283" s="25"/>
      <c r="VC283" s="25"/>
      <c r="VD283" s="25"/>
      <c r="VE283" s="25"/>
      <c r="VF283" s="25"/>
      <c r="VG283" s="25"/>
      <c r="VH283" s="25"/>
      <c r="VI283" s="25"/>
      <c r="VJ283" s="25"/>
      <c r="VK283" s="25"/>
      <c r="VL283" s="25"/>
      <c r="VM283" s="25"/>
      <c r="VN283" s="25"/>
      <c r="VO283" s="25"/>
      <c r="VP283" s="25"/>
      <c r="VQ283" s="25"/>
      <c r="VR283" s="25"/>
      <c r="VS283" s="25"/>
      <c r="VT283" s="25"/>
      <c r="VU283" s="25"/>
      <c r="VV283" s="25"/>
      <c r="VW283" s="25"/>
      <c r="VX283" s="25"/>
      <c r="VY283" s="25"/>
      <c r="VZ283" s="25"/>
      <c r="WA283" s="25"/>
      <c r="WB283" s="25"/>
      <c r="WC283" s="25"/>
      <c r="WD283" s="25"/>
      <c r="WE283" s="25"/>
      <c r="WF283" s="25"/>
      <c r="WG283" s="25"/>
      <c r="WH283" s="25"/>
      <c r="WI283" s="25"/>
      <c r="WJ283" s="25"/>
      <c r="WK283" s="25"/>
      <c r="WL283" s="25"/>
      <c r="WM283" s="25"/>
      <c r="WN283" s="25"/>
      <c r="WO283" s="25"/>
      <c r="WP283" s="25"/>
      <c r="WQ283" s="25"/>
      <c r="WR283" s="25"/>
      <c r="WS283" s="25"/>
      <c r="WT283" s="25"/>
      <c r="WU283" s="25"/>
      <c r="WV283" s="25"/>
      <c r="WW283" s="25"/>
      <c r="WX283" s="25"/>
      <c r="WY283" s="25"/>
      <c r="WZ283" s="25"/>
      <c r="XA283" s="25"/>
      <c r="XB283" s="25"/>
      <c r="XC283" s="25"/>
      <c r="XD283" s="25"/>
      <c r="XE283" s="25"/>
      <c r="XF283" s="25"/>
      <c r="XG283" s="25"/>
      <c r="XH283" s="25"/>
      <c r="XI283" s="25"/>
      <c r="XJ283" s="25"/>
      <c r="XK283" s="25"/>
      <c r="XL283" s="25"/>
      <c r="XM283" s="25"/>
      <c r="XN283" s="25"/>
      <c r="XO283" s="25"/>
      <c r="XP283" s="25"/>
      <c r="XQ283" s="25"/>
      <c r="XR283" s="25"/>
      <c r="XS283" s="25"/>
      <c r="XT283" s="25"/>
      <c r="XU283" s="25"/>
      <c r="XV283" s="25"/>
      <c r="XW283" s="25"/>
      <c r="XX283" s="25"/>
      <c r="XY283" s="25"/>
      <c r="XZ283" s="25"/>
      <c r="YA283" s="25"/>
      <c r="YB283" s="25"/>
      <c r="YC283" s="25"/>
      <c r="YD283" s="25"/>
      <c r="YE283" s="25"/>
      <c r="YF283" s="25"/>
      <c r="YG283" s="25"/>
      <c r="YH283" s="25"/>
      <c r="YI283" s="25"/>
      <c r="YJ283" s="25"/>
      <c r="YK283" s="25"/>
      <c r="YL283" s="25"/>
      <c r="YM283" s="25"/>
      <c r="YN283" s="25"/>
      <c r="YO283" s="25"/>
      <c r="YP283" s="25"/>
      <c r="YQ283" s="25"/>
      <c r="YR283" s="25"/>
      <c r="YS283" s="25"/>
      <c r="YT283" s="25"/>
      <c r="YU283" s="25"/>
      <c r="YV283" s="25"/>
      <c r="YW283" s="25"/>
      <c r="YX283" s="25"/>
      <c r="YY283" s="25"/>
      <c r="YZ283" s="25"/>
      <c r="ZA283" s="25"/>
      <c r="ZB283" s="25"/>
      <c r="ZC283" s="25"/>
      <c r="ZD283" s="25"/>
      <c r="ZE283" s="25"/>
      <c r="ZF283" s="25"/>
      <c r="ZG283" s="25"/>
      <c r="ZH283" s="25"/>
      <c r="ZI283" s="25"/>
      <c r="ZJ283" s="25"/>
      <c r="ZK283" s="25"/>
      <c r="ZL283" s="25"/>
      <c r="ZM283" s="25"/>
      <c r="ZN283" s="25"/>
      <c r="ZO283" s="25"/>
      <c r="ZP283" s="25"/>
      <c r="ZQ283" s="25"/>
      <c r="ZR283" s="25"/>
      <c r="ZS283" s="25"/>
      <c r="ZT283" s="25"/>
      <c r="ZU283" s="25"/>
      <c r="ZV283" s="25"/>
      <c r="ZW283" s="25"/>
      <c r="ZX283" s="25"/>
      <c r="ZY283" s="25"/>
      <c r="ZZ283" s="25"/>
      <c r="AAA283" s="25"/>
      <c r="AAB283" s="25"/>
      <c r="AAC283" s="25"/>
      <c r="AAD283" s="25"/>
      <c r="AAE283" s="25"/>
      <c r="AAF283" s="25"/>
      <c r="AAG283" s="25"/>
      <c r="AAH283" s="25"/>
      <c r="AAI283" s="25"/>
      <c r="AAJ283" s="25"/>
      <c r="AAK283" s="25"/>
      <c r="AAL283" s="25"/>
      <c r="AAM283" s="25"/>
      <c r="AAN283" s="25"/>
      <c r="AAO283" s="25"/>
      <c r="AAP283" s="25"/>
      <c r="AAQ283" s="25"/>
      <c r="AAR283" s="25"/>
      <c r="AAS283" s="25"/>
      <c r="AAT283" s="25"/>
      <c r="AAU283" s="25"/>
      <c r="AAV283" s="25"/>
      <c r="AAW283" s="25"/>
      <c r="AAX283" s="25"/>
      <c r="AAY283" s="25"/>
      <c r="AAZ283" s="25"/>
      <c r="ABA283" s="25"/>
      <c r="ABB283" s="25"/>
      <c r="ABC283" s="25"/>
      <c r="ABD283" s="25"/>
      <c r="ABE283" s="25"/>
      <c r="ABF283" s="25"/>
      <c r="ABG283" s="25"/>
      <c r="ABH283" s="25"/>
      <c r="ABI283" s="25"/>
      <c r="ABJ283" s="25"/>
      <c r="ABK283" s="25"/>
      <c r="ABL283" s="25"/>
      <c r="ABM283" s="25"/>
      <c r="ABN283" s="25"/>
      <c r="ABO283" s="25"/>
      <c r="ABP283" s="25"/>
      <c r="ABQ283" s="25"/>
      <c r="ABR283" s="25"/>
      <c r="ABS283" s="25"/>
      <c r="ABT283" s="25"/>
      <c r="ABU283" s="25"/>
      <c r="ABV283" s="25"/>
      <c r="ABW283" s="25"/>
      <c r="ABX283" s="25"/>
      <c r="ABY283" s="25"/>
      <c r="ABZ283" s="25"/>
      <c r="ACA283" s="25"/>
      <c r="ACB283" s="25"/>
      <c r="ACC283" s="25"/>
      <c r="ACD283" s="25"/>
      <c r="ACE283" s="25"/>
      <c r="ACF283" s="25"/>
      <c r="ACG283" s="25"/>
      <c r="ACH283" s="25"/>
      <c r="ACI283" s="25"/>
      <c r="ACJ283" s="25"/>
      <c r="ACK283" s="25"/>
      <c r="ACL283" s="25"/>
      <c r="ACM283" s="25"/>
      <c r="ACN283" s="25"/>
      <c r="ACO283" s="25"/>
      <c r="ACP283" s="25"/>
      <c r="ACQ283" s="25"/>
      <c r="ACR283" s="25"/>
      <c r="ACS283" s="25"/>
      <c r="ACT283" s="25"/>
      <c r="ACU283" s="25"/>
      <c r="ACV283" s="25"/>
      <c r="ACW283" s="25"/>
      <c r="ACX283" s="25"/>
      <c r="ACY283" s="25"/>
      <c r="ACZ283" s="25"/>
      <c r="ADA283" s="25"/>
      <c r="ADB283" s="25"/>
      <c r="ADC283" s="25"/>
      <c r="ADD283" s="25"/>
      <c r="ADE283" s="25"/>
      <c r="ADF283" s="25"/>
      <c r="ADG283" s="25"/>
      <c r="ADH283" s="25"/>
      <c r="ADI283" s="25"/>
      <c r="ADJ283" s="25"/>
      <c r="ADK283" s="25"/>
      <c r="ADL283" s="25"/>
      <c r="ADM283" s="25"/>
      <c r="ADN283" s="25"/>
      <c r="ADO283" s="25"/>
      <c r="ADP283" s="25"/>
      <c r="ADQ283" s="25"/>
      <c r="ADR283" s="25"/>
      <c r="ADS283" s="25"/>
      <c r="ADT283" s="25"/>
      <c r="ADU283" s="25"/>
      <c r="ADV283" s="25"/>
      <c r="ADW283" s="25"/>
      <c r="ADX283" s="25"/>
      <c r="ADY283" s="25"/>
      <c r="ADZ283" s="25"/>
      <c r="AEA283" s="25"/>
      <c r="AEB283" s="25"/>
      <c r="AEC283" s="25"/>
      <c r="AED283" s="25"/>
      <c r="AEE283" s="25"/>
      <c r="AEF283" s="25"/>
      <c r="AEG283" s="49"/>
    </row>
    <row r="284" spans="1:813" s="15" customFormat="1" ht="12.75" customHeight="1" x14ac:dyDescent="0.2">
      <c r="A284" s="75">
        <v>2.2000000000000002</v>
      </c>
      <c r="B284" s="324" t="s">
        <v>219</v>
      </c>
      <c r="C284" s="109">
        <v>850.33</v>
      </c>
      <c r="D284" s="71" t="s">
        <v>75</v>
      </c>
      <c r="E284" s="325">
        <v>121.14</v>
      </c>
      <c r="F284" s="91">
        <f t="shared" si="6"/>
        <v>103008.98</v>
      </c>
      <c r="G284" s="49"/>
      <c r="AY284" s="45"/>
      <c r="AZ284" s="25"/>
      <c r="BA284" s="663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  <c r="QR284" s="25"/>
      <c r="QS284" s="25"/>
      <c r="QT284" s="25"/>
      <c r="QU284" s="25"/>
      <c r="QV284" s="25"/>
      <c r="QW284" s="25"/>
      <c r="QX284" s="25"/>
      <c r="QY284" s="25"/>
      <c r="QZ284" s="25"/>
      <c r="RA284" s="25"/>
      <c r="RB284" s="25"/>
      <c r="RC284" s="25"/>
      <c r="RD284" s="25"/>
      <c r="RE284" s="25"/>
      <c r="RF284" s="25"/>
      <c r="RG284" s="25"/>
      <c r="RH284" s="25"/>
      <c r="RI284" s="25"/>
      <c r="RJ284" s="25"/>
      <c r="RK284" s="25"/>
      <c r="RL284" s="25"/>
      <c r="RM284" s="25"/>
      <c r="RN284" s="25"/>
      <c r="RO284" s="25"/>
      <c r="RP284" s="25"/>
      <c r="RQ284" s="25"/>
      <c r="RR284" s="25"/>
      <c r="RS284" s="25"/>
      <c r="RT284" s="25"/>
      <c r="RU284" s="25"/>
      <c r="RV284" s="25"/>
      <c r="RW284" s="25"/>
      <c r="RX284" s="25"/>
      <c r="RY284" s="25"/>
      <c r="RZ284" s="25"/>
      <c r="SA284" s="25"/>
      <c r="SB284" s="25"/>
      <c r="SC284" s="25"/>
      <c r="SD284" s="25"/>
      <c r="SE284" s="25"/>
      <c r="SF284" s="25"/>
      <c r="SG284" s="25"/>
      <c r="SH284" s="25"/>
      <c r="SI284" s="25"/>
      <c r="SJ284" s="25"/>
      <c r="SK284" s="25"/>
      <c r="SL284" s="25"/>
      <c r="SM284" s="25"/>
      <c r="SN284" s="25"/>
      <c r="SO284" s="25"/>
      <c r="SP284" s="25"/>
      <c r="SQ284" s="25"/>
      <c r="SR284" s="25"/>
      <c r="SS284" s="25"/>
      <c r="ST284" s="25"/>
      <c r="SU284" s="25"/>
      <c r="SV284" s="25"/>
      <c r="SW284" s="25"/>
      <c r="SX284" s="25"/>
      <c r="SY284" s="25"/>
      <c r="SZ284" s="25"/>
      <c r="TA284" s="25"/>
      <c r="TB284" s="25"/>
      <c r="TC284" s="25"/>
      <c r="TD284" s="25"/>
      <c r="TE284" s="25"/>
      <c r="TF284" s="25"/>
      <c r="TG284" s="25"/>
      <c r="TH284" s="25"/>
      <c r="TI284" s="25"/>
      <c r="TJ284" s="25"/>
      <c r="TK284" s="25"/>
      <c r="TL284" s="25"/>
      <c r="TM284" s="25"/>
      <c r="TN284" s="25"/>
      <c r="TO284" s="25"/>
      <c r="TP284" s="25"/>
      <c r="TQ284" s="25"/>
      <c r="TR284" s="25"/>
      <c r="TS284" s="25"/>
      <c r="TT284" s="25"/>
      <c r="TU284" s="25"/>
      <c r="TV284" s="25"/>
      <c r="TW284" s="25"/>
      <c r="TX284" s="25"/>
      <c r="TY284" s="25"/>
      <c r="TZ284" s="25"/>
      <c r="UA284" s="25"/>
      <c r="UB284" s="25"/>
      <c r="UC284" s="25"/>
      <c r="UD284" s="25"/>
      <c r="UE284" s="25"/>
      <c r="UF284" s="25"/>
      <c r="UG284" s="25"/>
      <c r="UH284" s="25"/>
      <c r="UI284" s="25"/>
      <c r="UJ284" s="25"/>
      <c r="UK284" s="25"/>
      <c r="UL284" s="25"/>
      <c r="UM284" s="25"/>
      <c r="UN284" s="25"/>
      <c r="UO284" s="25"/>
      <c r="UP284" s="25"/>
      <c r="UQ284" s="25"/>
      <c r="UR284" s="25"/>
      <c r="US284" s="25"/>
      <c r="UT284" s="25"/>
      <c r="UU284" s="25"/>
      <c r="UV284" s="25"/>
      <c r="UW284" s="25"/>
      <c r="UX284" s="25"/>
      <c r="UY284" s="25"/>
      <c r="UZ284" s="25"/>
      <c r="VA284" s="25"/>
      <c r="VB284" s="25"/>
      <c r="VC284" s="25"/>
      <c r="VD284" s="25"/>
      <c r="VE284" s="25"/>
      <c r="VF284" s="25"/>
      <c r="VG284" s="25"/>
      <c r="VH284" s="25"/>
      <c r="VI284" s="25"/>
      <c r="VJ284" s="25"/>
      <c r="VK284" s="25"/>
      <c r="VL284" s="25"/>
      <c r="VM284" s="25"/>
      <c r="VN284" s="25"/>
      <c r="VO284" s="25"/>
      <c r="VP284" s="25"/>
      <c r="VQ284" s="25"/>
      <c r="VR284" s="25"/>
      <c r="VS284" s="25"/>
      <c r="VT284" s="25"/>
      <c r="VU284" s="25"/>
      <c r="VV284" s="25"/>
      <c r="VW284" s="25"/>
      <c r="VX284" s="25"/>
      <c r="VY284" s="25"/>
      <c r="VZ284" s="25"/>
      <c r="WA284" s="25"/>
      <c r="WB284" s="25"/>
      <c r="WC284" s="25"/>
      <c r="WD284" s="25"/>
      <c r="WE284" s="25"/>
      <c r="WF284" s="25"/>
      <c r="WG284" s="25"/>
      <c r="WH284" s="25"/>
      <c r="WI284" s="25"/>
      <c r="WJ284" s="25"/>
      <c r="WK284" s="25"/>
      <c r="WL284" s="25"/>
      <c r="WM284" s="25"/>
      <c r="WN284" s="25"/>
      <c r="WO284" s="25"/>
      <c r="WP284" s="25"/>
      <c r="WQ284" s="25"/>
      <c r="WR284" s="25"/>
      <c r="WS284" s="25"/>
      <c r="WT284" s="25"/>
      <c r="WU284" s="25"/>
      <c r="WV284" s="25"/>
      <c r="WW284" s="25"/>
      <c r="WX284" s="25"/>
      <c r="WY284" s="25"/>
      <c r="WZ284" s="25"/>
      <c r="XA284" s="25"/>
      <c r="XB284" s="25"/>
      <c r="XC284" s="25"/>
      <c r="XD284" s="25"/>
      <c r="XE284" s="25"/>
      <c r="XF284" s="25"/>
      <c r="XG284" s="25"/>
      <c r="XH284" s="25"/>
      <c r="XI284" s="25"/>
      <c r="XJ284" s="25"/>
      <c r="XK284" s="25"/>
      <c r="XL284" s="25"/>
      <c r="XM284" s="25"/>
      <c r="XN284" s="25"/>
      <c r="XO284" s="25"/>
      <c r="XP284" s="25"/>
      <c r="XQ284" s="25"/>
      <c r="XR284" s="25"/>
      <c r="XS284" s="25"/>
      <c r="XT284" s="25"/>
      <c r="XU284" s="25"/>
      <c r="XV284" s="25"/>
      <c r="XW284" s="25"/>
      <c r="XX284" s="25"/>
      <c r="XY284" s="25"/>
      <c r="XZ284" s="25"/>
      <c r="YA284" s="25"/>
      <c r="YB284" s="25"/>
      <c r="YC284" s="25"/>
      <c r="YD284" s="25"/>
      <c r="YE284" s="25"/>
      <c r="YF284" s="25"/>
      <c r="YG284" s="25"/>
      <c r="YH284" s="25"/>
      <c r="YI284" s="25"/>
      <c r="YJ284" s="25"/>
      <c r="YK284" s="25"/>
      <c r="YL284" s="25"/>
      <c r="YM284" s="25"/>
      <c r="YN284" s="25"/>
      <c r="YO284" s="25"/>
      <c r="YP284" s="25"/>
      <c r="YQ284" s="25"/>
      <c r="YR284" s="25"/>
      <c r="YS284" s="25"/>
      <c r="YT284" s="25"/>
      <c r="YU284" s="25"/>
      <c r="YV284" s="25"/>
      <c r="YW284" s="25"/>
      <c r="YX284" s="25"/>
      <c r="YY284" s="25"/>
      <c r="YZ284" s="25"/>
      <c r="ZA284" s="25"/>
      <c r="ZB284" s="25"/>
      <c r="ZC284" s="25"/>
      <c r="ZD284" s="25"/>
      <c r="ZE284" s="25"/>
      <c r="ZF284" s="25"/>
      <c r="ZG284" s="25"/>
      <c r="ZH284" s="25"/>
      <c r="ZI284" s="25"/>
      <c r="ZJ284" s="25"/>
      <c r="ZK284" s="25"/>
      <c r="ZL284" s="25"/>
      <c r="ZM284" s="25"/>
      <c r="ZN284" s="25"/>
      <c r="ZO284" s="25"/>
      <c r="ZP284" s="25"/>
      <c r="ZQ284" s="25"/>
      <c r="ZR284" s="25"/>
      <c r="ZS284" s="25"/>
      <c r="ZT284" s="25"/>
      <c r="ZU284" s="25"/>
      <c r="ZV284" s="25"/>
      <c r="ZW284" s="25"/>
      <c r="ZX284" s="25"/>
      <c r="ZY284" s="25"/>
      <c r="ZZ284" s="25"/>
      <c r="AAA284" s="25"/>
      <c r="AAB284" s="25"/>
      <c r="AAC284" s="25"/>
      <c r="AAD284" s="25"/>
      <c r="AAE284" s="25"/>
      <c r="AAF284" s="25"/>
      <c r="AAG284" s="25"/>
      <c r="AAH284" s="25"/>
      <c r="AAI284" s="25"/>
      <c r="AAJ284" s="25"/>
      <c r="AAK284" s="25"/>
      <c r="AAL284" s="25"/>
      <c r="AAM284" s="25"/>
      <c r="AAN284" s="25"/>
      <c r="AAO284" s="25"/>
      <c r="AAP284" s="25"/>
      <c r="AAQ284" s="25"/>
      <c r="AAR284" s="25"/>
      <c r="AAS284" s="25"/>
      <c r="AAT284" s="25"/>
      <c r="AAU284" s="25"/>
      <c r="AAV284" s="25"/>
      <c r="AAW284" s="25"/>
      <c r="AAX284" s="25"/>
      <c r="AAY284" s="25"/>
      <c r="AAZ284" s="25"/>
      <c r="ABA284" s="25"/>
      <c r="ABB284" s="25"/>
      <c r="ABC284" s="25"/>
      <c r="ABD284" s="25"/>
      <c r="ABE284" s="25"/>
      <c r="ABF284" s="25"/>
      <c r="ABG284" s="25"/>
      <c r="ABH284" s="25"/>
      <c r="ABI284" s="25"/>
      <c r="ABJ284" s="25"/>
      <c r="ABK284" s="25"/>
      <c r="ABL284" s="25"/>
      <c r="ABM284" s="25"/>
      <c r="ABN284" s="25"/>
      <c r="ABO284" s="25"/>
      <c r="ABP284" s="25"/>
      <c r="ABQ284" s="25"/>
      <c r="ABR284" s="25"/>
      <c r="ABS284" s="25"/>
      <c r="ABT284" s="25"/>
      <c r="ABU284" s="25"/>
      <c r="ABV284" s="25"/>
      <c r="ABW284" s="25"/>
      <c r="ABX284" s="25"/>
      <c r="ABY284" s="25"/>
      <c r="ABZ284" s="25"/>
      <c r="ACA284" s="25"/>
      <c r="ACB284" s="25"/>
      <c r="ACC284" s="25"/>
      <c r="ACD284" s="25"/>
      <c r="ACE284" s="25"/>
      <c r="ACF284" s="25"/>
      <c r="ACG284" s="25"/>
      <c r="ACH284" s="25"/>
      <c r="ACI284" s="25"/>
      <c r="ACJ284" s="25"/>
      <c r="ACK284" s="25"/>
      <c r="ACL284" s="25"/>
      <c r="ACM284" s="25"/>
      <c r="ACN284" s="25"/>
      <c r="ACO284" s="25"/>
      <c r="ACP284" s="25"/>
      <c r="ACQ284" s="25"/>
      <c r="ACR284" s="25"/>
      <c r="ACS284" s="25"/>
      <c r="ACT284" s="25"/>
      <c r="ACU284" s="25"/>
      <c r="ACV284" s="25"/>
      <c r="ACW284" s="25"/>
      <c r="ACX284" s="25"/>
      <c r="ACY284" s="25"/>
      <c r="ACZ284" s="25"/>
      <c r="ADA284" s="25"/>
      <c r="ADB284" s="25"/>
      <c r="ADC284" s="25"/>
      <c r="ADD284" s="25"/>
      <c r="ADE284" s="25"/>
      <c r="ADF284" s="25"/>
      <c r="ADG284" s="25"/>
      <c r="ADH284" s="25"/>
      <c r="ADI284" s="25"/>
      <c r="ADJ284" s="25"/>
      <c r="ADK284" s="25"/>
      <c r="ADL284" s="25"/>
      <c r="ADM284" s="25"/>
      <c r="ADN284" s="25"/>
      <c r="ADO284" s="25"/>
      <c r="ADP284" s="25"/>
      <c r="ADQ284" s="25"/>
      <c r="ADR284" s="25"/>
      <c r="ADS284" s="25"/>
      <c r="ADT284" s="25"/>
      <c r="ADU284" s="25"/>
      <c r="ADV284" s="25"/>
      <c r="ADW284" s="25"/>
      <c r="ADX284" s="25"/>
      <c r="ADY284" s="25"/>
      <c r="ADZ284" s="25"/>
      <c r="AEA284" s="25"/>
      <c r="AEB284" s="25"/>
      <c r="AEC284" s="25"/>
      <c r="AED284" s="25"/>
      <c r="AEE284" s="25"/>
      <c r="AEF284" s="25"/>
      <c r="AEG284" s="49"/>
    </row>
    <row r="285" spans="1:813" s="15" customFormat="1" ht="12.75" customHeight="1" x14ac:dyDescent="0.2">
      <c r="A285" s="75">
        <v>2.2999999999999998</v>
      </c>
      <c r="B285" s="324" t="s">
        <v>115</v>
      </c>
      <c r="C285" s="109">
        <v>239.3</v>
      </c>
      <c r="D285" s="71" t="s">
        <v>75</v>
      </c>
      <c r="E285" s="325">
        <v>927</v>
      </c>
      <c r="F285" s="91">
        <f t="shared" si="6"/>
        <v>221831.1</v>
      </c>
      <c r="G285" s="49"/>
      <c r="AY285" s="45"/>
      <c r="AZ285" s="25"/>
      <c r="BA285" s="663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  <c r="QR285" s="25"/>
      <c r="QS285" s="25"/>
      <c r="QT285" s="25"/>
      <c r="QU285" s="25"/>
      <c r="QV285" s="25"/>
      <c r="QW285" s="25"/>
      <c r="QX285" s="25"/>
      <c r="QY285" s="25"/>
      <c r="QZ285" s="25"/>
      <c r="RA285" s="25"/>
      <c r="RB285" s="25"/>
      <c r="RC285" s="25"/>
      <c r="RD285" s="25"/>
      <c r="RE285" s="25"/>
      <c r="RF285" s="25"/>
      <c r="RG285" s="25"/>
      <c r="RH285" s="25"/>
      <c r="RI285" s="25"/>
      <c r="RJ285" s="25"/>
      <c r="RK285" s="25"/>
      <c r="RL285" s="25"/>
      <c r="RM285" s="25"/>
      <c r="RN285" s="25"/>
      <c r="RO285" s="25"/>
      <c r="RP285" s="25"/>
      <c r="RQ285" s="25"/>
      <c r="RR285" s="25"/>
      <c r="RS285" s="25"/>
      <c r="RT285" s="25"/>
      <c r="RU285" s="25"/>
      <c r="RV285" s="25"/>
      <c r="RW285" s="25"/>
      <c r="RX285" s="25"/>
      <c r="RY285" s="25"/>
      <c r="RZ285" s="25"/>
      <c r="SA285" s="25"/>
      <c r="SB285" s="25"/>
      <c r="SC285" s="25"/>
      <c r="SD285" s="25"/>
      <c r="SE285" s="25"/>
      <c r="SF285" s="25"/>
      <c r="SG285" s="25"/>
      <c r="SH285" s="25"/>
      <c r="SI285" s="25"/>
      <c r="SJ285" s="25"/>
      <c r="SK285" s="25"/>
      <c r="SL285" s="25"/>
      <c r="SM285" s="25"/>
      <c r="SN285" s="25"/>
      <c r="SO285" s="25"/>
      <c r="SP285" s="25"/>
      <c r="SQ285" s="25"/>
      <c r="SR285" s="25"/>
      <c r="SS285" s="25"/>
      <c r="ST285" s="25"/>
      <c r="SU285" s="25"/>
      <c r="SV285" s="25"/>
      <c r="SW285" s="25"/>
      <c r="SX285" s="25"/>
      <c r="SY285" s="25"/>
      <c r="SZ285" s="25"/>
      <c r="TA285" s="25"/>
      <c r="TB285" s="25"/>
      <c r="TC285" s="25"/>
      <c r="TD285" s="25"/>
      <c r="TE285" s="25"/>
      <c r="TF285" s="25"/>
      <c r="TG285" s="25"/>
      <c r="TH285" s="25"/>
      <c r="TI285" s="25"/>
      <c r="TJ285" s="25"/>
      <c r="TK285" s="25"/>
      <c r="TL285" s="25"/>
      <c r="TM285" s="25"/>
      <c r="TN285" s="25"/>
      <c r="TO285" s="25"/>
      <c r="TP285" s="25"/>
      <c r="TQ285" s="25"/>
      <c r="TR285" s="25"/>
      <c r="TS285" s="25"/>
      <c r="TT285" s="25"/>
      <c r="TU285" s="25"/>
      <c r="TV285" s="25"/>
      <c r="TW285" s="25"/>
      <c r="TX285" s="25"/>
      <c r="TY285" s="25"/>
      <c r="TZ285" s="25"/>
      <c r="UA285" s="25"/>
      <c r="UB285" s="25"/>
      <c r="UC285" s="25"/>
      <c r="UD285" s="25"/>
      <c r="UE285" s="25"/>
      <c r="UF285" s="25"/>
      <c r="UG285" s="25"/>
      <c r="UH285" s="25"/>
      <c r="UI285" s="25"/>
      <c r="UJ285" s="25"/>
      <c r="UK285" s="25"/>
      <c r="UL285" s="25"/>
      <c r="UM285" s="25"/>
      <c r="UN285" s="25"/>
      <c r="UO285" s="25"/>
      <c r="UP285" s="25"/>
      <c r="UQ285" s="25"/>
      <c r="UR285" s="25"/>
      <c r="US285" s="25"/>
      <c r="UT285" s="25"/>
      <c r="UU285" s="25"/>
      <c r="UV285" s="25"/>
      <c r="UW285" s="25"/>
      <c r="UX285" s="25"/>
      <c r="UY285" s="25"/>
      <c r="UZ285" s="25"/>
      <c r="VA285" s="25"/>
      <c r="VB285" s="25"/>
      <c r="VC285" s="25"/>
      <c r="VD285" s="25"/>
      <c r="VE285" s="25"/>
      <c r="VF285" s="25"/>
      <c r="VG285" s="25"/>
      <c r="VH285" s="25"/>
      <c r="VI285" s="25"/>
      <c r="VJ285" s="25"/>
      <c r="VK285" s="25"/>
      <c r="VL285" s="25"/>
      <c r="VM285" s="25"/>
      <c r="VN285" s="25"/>
      <c r="VO285" s="25"/>
      <c r="VP285" s="25"/>
      <c r="VQ285" s="25"/>
      <c r="VR285" s="25"/>
      <c r="VS285" s="25"/>
      <c r="VT285" s="25"/>
      <c r="VU285" s="25"/>
      <c r="VV285" s="25"/>
      <c r="VW285" s="25"/>
      <c r="VX285" s="25"/>
      <c r="VY285" s="25"/>
      <c r="VZ285" s="25"/>
      <c r="WA285" s="25"/>
      <c r="WB285" s="25"/>
      <c r="WC285" s="25"/>
      <c r="WD285" s="25"/>
      <c r="WE285" s="25"/>
      <c r="WF285" s="25"/>
      <c r="WG285" s="25"/>
      <c r="WH285" s="25"/>
      <c r="WI285" s="25"/>
      <c r="WJ285" s="25"/>
      <c r="WK285" s="25"/>
      <c r="WL285" s="25"/>
      <c r="WM285" s="25"/>
      <c r="WN285" s="25"/>
      <c r="WO285" s="25"/>
      <c r="WP285" s="25"/>
      <c r="WQ285" s="25"/>
      <c r="WR285" s="25"/>
      <c r="WS285" s="25"/>
      <c r="WT285" s="25"/>
      <c r="WU285" s="25"/>
      <c r="WV285" s="25"/>
      <c r="WW285" s="25"/>
      <c r="WX285" s="25"/>
      <c r="WY285" s="25"/>
      <c r="WZ285" s="25"/>
      <c r="XA285" s="25"/>
      <c r="XB285" s="25"/>
      <c r="XC285" s="25"/>
      <c r="XD285" s="25"/>
      <c r="XE285" s="25"/>
      <c r="XF285" s="25"/>
      <c r="XG285" s="25"/>
      <c r="XH285" s="25"/>
      <c r="XI285" s="25"/>
      <c r="XJ285" s="25"/>
      <c r="XK285" s="25"/>
      <c r="XL285" s="25"/>
      <c r="XM285" s="25"/>
      <c r="XN285" s="25"/>
      <c r="XO285" s="25"/>
      <c r="XP285" s="25"/>
      <c r="XQ285" s="25"/>
      <c r="XR285" s="25"/>
      <c r="XS285" s="25"/>
      <c r="XT285" s="25"/>
      <c r="XU285" s="25"/>
      <c r="XV285" s="25"/>
      <c r="XW285" s="25"/>
      <c r="XX285" s="25"/>
      <c r="XY285" s="25"/>
      <c r="XZ285" s="25"/>
      <c r="YA285" s="25"/>
      <c r="YB285" s="25"/>
      <c r="YC285" s="25"/>
      <c r="YD285" s="25"/>
      <c r="YE285" s="25"/>
      <c r="YF285" s="25"/>
      <c r="YG285" s="25"/>
      <c r="YH285" s="25"/>
      <c r="YI285" s="25"/>
      <c r="YJ285" s="25"/>
      <c r="YK285" s="25"/>
      <c r="YL285" s="25"/>
      <c r="YM285" s="25"/>
      <c r="YN285" s="25"/>
      <c r="YO285" s="25"/>
      <c r="YP285" s="25"/>
      <c r="YQ285" s="25"/>
      <c r="YR285" s="25"/>
      <c r="YS285" s="25"/>
      <c r="YT285" s="25"/>
      <c r="YU285" s="25"/>
      <c r="YV285" s="25"/>
      <c r="YW285" s="25"/>
      <c r="YX285" s="25"/>
      <c r="YY285" s="25"/>
      <c r="YZ285" s="25"/>
      <c r="ZA285" s="25"/>
      <c r="ZB285" s="25"/>
      <c r="ZC285" s="25"/>
      <c r="ZD285" s="25"/>
      <c r="ZE285" s="25"/>
      <c r="ZF285" s="25"/>
      <c r="ZG285" s="25"/>
      <c r="ZH285" s="25"/>
      <c r="ZI285" s="25"/>
      <c r="ZJ285" s="25"/>
      <c r="ZK285" s="25"/>
      <c r="ZL285" s="25"/>
      <c r="ZM285" s="25"/>
      <c r="ZN285" s="25"/>
      <c r="ZO285" s="25"/>
      <c r="ZP285" s="25"/>
      <c r="ZQ285" s="25"/>
      <c r="ZR285" s="25"/>
      <c r="ZS285" s="25"/>
      <c r="ZT285" s="25"/>
      <c r="ZU285" s="25"/>
      <c r="ZV285" s="25"/>
      <c r="ZW285" s="25"/>
      <c r="ZX285" s="25"/>
      <c r="ZY285" s="25"/>
      <c r="ZZ285" s="25"/>
      <c r="AAA285" s="25"/>
      <c r="AAB285" s="25"/>
      <c r="AAC285" s="25"/>
      <c r="AAD285" s="25"/>
      <c r="AAE285" s="25"/>
      <c r="AAF285" s="25"/>
      <c r="AAG285" s="25"/>
      <c r="AAH285" s="25"/>
      <c r="AAI285" s="25"/>
      <c r="AAJ285" s="25"/>
      <c r="AAK285" s="25"/>
      <c r="AAL285" s="25"/>
      <c r="AAM285" s="25"/>
      <c r="AAN285" s="25"/>
      <c r="AAO285" s="25"/>
      <c r="AAP285" s="25"/>
      <c r="AAQ285" s="25"/>
      <c r="AAR285" s="25"/>
      <c r="AAS285" s="25"/>
      <c r="AAT285" s="25"/>
      <c r="AAU285" s="25"/>
      <c r="AAV285" s="25"/>
      <c r="AAW285" s="25"/>
      <c r="AAX285" s="25"/>
      <c r="AAY285" s="25"/>
      <c r="AAZ285" s="25"/>
      <c r="ABA285" s="25"/>
      <c r="ABB285" s="25"/>
      <c r="ABC285" s="25"/>
      <c r="ABD285" s="25"/>
      <c r="ABE285" s="25"/>
      <c r="ABF285" s="25"/>
      <c r="ABG285" s="25"/>
      <c r="ABH285" s="25"/>
      <c r="ABI285" s="25"/>
      <c r="ABJ285" s="25"/>
      <c r="ABK285" s="25"/>
      <c r="ABL285" s="25"/>
      <c r="ABM285" s="25"/>
      <c r="ABN285" s="25"/>
      <c r="ABO285" s="25"/>
      <c r="ABP285" s="25"/>
      <c r="ABQ285" s="25"/>
      <c r="ABR285" s="25"/>
      <c r="ABS285" s="25"/>
      <c r="ABT285" s="25"/>
      <c r="ABU285" s="25"/>
      <c r="ABV285" s="25"/>
      <c r="ABW285" s="25"/>
      <c r="ABX285" s="25"/>
      <c r="ABY285" s="25"/>
      <c r="ABZ285" s="25"/>
      <c r="ACA285" s="25"/>
      <c r="ACB285" s="25"/>
      <c r="ACC285" s="25"/>
      <c r="ACD285" s="25"/>
      <c r="ACE285" s="25"/>
      <c r="ACF285" s="25"/>
      <c r="ACG285" s="25"/>
      <c r="ACH285" s="25"/>
      <c r="ACI285" s="25"/>
      <c r="ACJ285" s="25"/>
      <c r="ACK285" s="25"/>
      <c r="ACL285" s="25"/>
      <c r="ACM285" s="25"/>
      <c r="ACN285" s="25"/>
      <c r="ACO285" s="25"/>
      <c r="ACP285" s="25"/>
      <c r="ACQ285" s="25"/>
      <c r="ACR285" s="25"/>
      <c r="ACS285" s="25"/>
      <c r="ACT285" s="25"/>
      <c r="ACU285" s="25"/>
      <c r="ACV285" s="25"/>
      <c r="ACW285" s="25"/>
      <c r="ACX285" s="25"/>
      <c r="ACY285" s="25"/>
      <c r="ACZ285" s="25"/>
      <c r="ADA285" s="25"/>
      <c r="ADB285" s="25"/>
      <c r="ADC285" s="25"/>
      <c r="ADD285" s="25"/>
      <c r="ADE285" s="25"/>
      <c r="ADF285" s="25"/>
      <c r="ADG285" s="25"/>
      <c r="ADH285" s="25"/>
      <c r="ADI285" s="25"/>
      <c r="ADJ285" s="25"/>
      <c r="ADK285" s="25"/>
      <c r="ADL285" s="25"/>
      <c r="ADM285" s="25"/>
      <c r="ADN285" s="25"/>
      <c r="ADO285" s="25"/>
      <c r="ADP285" s="25"/>
      <c r="ADQ285" s="25"/>
      <c r="ADR285" s="25"/>
      <c r="ADS285" s="25"/>
      <c r="ADT285" s="25"/>
      <c r="ADU285" s="25"/>
      <c r="ADV285" s="25"/>
      <c r="ADW285" s="25"/>
      <c r="ADX285" s="25"/>
      <c r="ADY285" s="25"/>
      <c r="ADZ285" s="25"/>
      <c r="AEA285" s="25"/>
      <c r="AEB285" s="25"/>
      <c r="AEC285" s="25"/>
      <c r="AED285" s="25"/>
      <c r="AEE285" s="25"/>
      <c r="AEF285" s="25"/>
      <c r="AEG285" s="49"/>
    </row>
    <row r="286" spans="1:813" s="15" customFormat="1" ht="12.75" customHeight="1" x14ac:dyDescent="0.2">
      <c r="A286" s="75">
        <v>2.4</v>
      </c>
      <c r="B286" s="99" t="s">
        <v>116</v>
      </c>
      <c r="C286" s="109">
        <v>2239.7199999999998</v>
      </c>
      <c r="D286" s="71" t="s">
        <v>75</v>
      </c>
      <c r="E286" s="325">
        <v>134.34</v>
      </c>
      <c r="F286" s="91">
        <f t="shared" si="6"/>
        <v>300883.98</v>
      </c>
      <c r="G286" s="49"/>
      <c r="AY286" s="45"/>
      <c r="AZ286" s="25"/>
      <c r="BA286" s="663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  <c r="QR286" s="25"/>
      <c r="QS286" s="25"/>
      <c r="QT286" s="25"/>
      <c r="QU286" s="25"/>
      <c r="QV286" s="25"/>
      <c r="QW286" s="25"/>
      <c r="QX286" s="25"/>
      <c r="QY286" s="25"/>
      <c r="QZ286" s="25"/>
      <c r="RA286" s="25"/>
      <c r="RB286" s="25"/>
      <c r="RC286" s="25"/>
      <c r="RD286" s="25"/>
      <c r="RE286" s="25"/>
      <c r="RF286" s="25"/>
      <c r="RG286" s="25"/>
      <c r="RH286" s="25"/>
      <c r="RI286" s="25"/>
      <c r="RJ286" s="25"/>
      <c r="RK286" s="25"/>
      <c r="RL286" s="25"/>
      <c r="RM286" s="25"/>
      <c r="RN286" s="25"/>
      <c r="RO286" s="25"/>
      <c r="RP286" s="25"/>
      <c r="RQ286" s="25"/>
      <c r="RR286" s="25"/>
      <c r="RS286" s="25"/>
      <c r="RT286" s="25"/>
      <c r="RU286" s="25"/>
      <c r="RV286" s="25"/>
      <c r="RW286" s="25"/>
      <c r="RX286" s="25"/>
      <c r="RY286" s="25"/>
      <c r="RZ286" s="25"/>
      <c r="SA286" s="25"/>
      <c r="SB286" s="25"/>
      <c r="SC286" s="25"/>
      <c r="SD286" s="25"/>
      <c r="SE286" s="25"/>
      <c r="SF286" s="25"/>
      <c r="SG286" s="25"/>
      <c r="SH286" s="25"/>
      <c r="SI286" s="25"/>
      <c r="SJ286" s="25"/>
      <c r="SK286" s="25"/>
      <c r="SL286" s="25"/>
      <c r="SM286" s="25"/>
      <c r="SN286" s="25"/>
      <c r="SO286" s="25"/>
      <c r="SP286" s="25"/>
      <c r="SQ286" s="25"/>
      <c r="SR286" s="25"/>
      <c r="SS286" s="25"/>
      <c r="ST286" s="25"/>
      <c r="SU286" s="25"/>
      <c r="SV286" s="25"/>
      <c r="SW286" s="25"/>
      <c r="SX286" s="25"/>
      <c r="SY286" s="25"/>
      <c r="SZ286" s="25"/>
      <c r="TA286" s="25"/>
      <c r="TB286" s="25"/>
      <c r="TC286" s="25"/>
      <c r="TD286" s="25"/>
      <c r="TE286" s="25"/>
      <c r="TF286" s="25"/>
      <c r="TG286" s="25"/>
      <c r="TH286" s="25"/>
      <c r="TI286" s="25"/>
      <c r="TJ286" s="25"/>
      <c r="TK286" s="25"/>
      <c r="TL286" s="25"/>
      <c r="TM286" s="25"/>
      <c r="TN286" s="25"/>
      <c r="TO286" s="25"/>
      <c r="TP286" s="25"/>
      <c r="TQ286" s="25"/>
      <c r="TR286" s="25"/>
      <c r="TS286" s="25"/>
      <c r="TT286" s="25"/>
      <c r="TU286" s="25"/>
      <c r="TV286" s="25"/>
      <c r="TW286" s="25"/>
      <c r="TX286" s="25"/>
      <c r="TY286" s="25"/>
      <c r="TZ286" s="25"/>
      <c r="UA286" s="25"/>
      <c r="UB286" s="25"/>
      <c r="UC286" s="25"/>
      <c r="UD286" s="25"/>
      <c r="UE286" s="25"/>
      <c r="UF286" s="25"/>
      <c r="UG286" s="25"/>
      <c r="UH286" s="25"/>
      <c r="UI286" s="25"/>
      <c r="UJ286" s="25"/>
      <c r="UK286" s="25"/>
      <c r="UL286" s="25"/>
      <c r="UM286" s="25"/>
      <c r="UN286" s="25"/>
      <c r="UO286" s="25"/>
      <c r="UP286" s="25"/>
      <c r="UQ286" s="25"/>
      <c r="UR286" s="25"/>
      <c r="US286" s="25"/>
      <c r="UT286" s="25"/>
      <c r="UU286" s="25"/>
      <c r="UV286" s="25"/>
      <c r="UW286" s="25"/>
      <c r="UX286" s="25"/>
      <c r="UY286" s="25"/>
      <c r="UZ286" s="25"/>
      <c r="VA286" s="25"/>
      <c r="VB286" s="25"/>
      <c r="VC286" s="25"/>
      <c r="VD286" s="25"/>
      <c r="VE286" s="25"/>
      <c r="VF286" s="25"/>
      <c r="VG286" s="25"/>
      <c r="VH286" s="25"/>
      <c r="VI286" s="25"/>
      <c r="VJ286" s="25"/>
      <c r="VK286" s="25"/>
      <c r="VL286" s="25"/>
      <c r="VM286" s="25"/>
      <c r="VN286" s="25"/>
      <c r="VO286" s="25"/>
      <c r="VP286" s="25"/>
      <c r="VQ286" s="25"/>
      <c r="VR286" s="25"/>
      <c r="VS286" s="25"/>
      <c r="VT286" s="25"/>
      <c r="VU286" s="25"/>
      <c r="VV286" s="25"/>
      <c r="VW286" s="25"/>
      <c r="VX286" s="25"/>
      <c r="VY286" s="25"/>
      <c r="VZ286" s="25"/>
      <c r="WA286" s="25"/>
      <c r="WB286" s="25"/>
      <c r="WC286" s="25"/>
      <c r="WD286" s="25"/>
      <c r="WE286" s="25"/>
      <c r="WF286" s="25"/>
      <c r="WG286" s="25"/>
      <c r="WH286" s="25"/>
      <c r="WI286" s="25"/>
      <c r="WJ286" s="25"/>
      <c r="WK286" s="25"/>
      <c r="WL286" s="25"/>
      <c r="WM286" s="25"/>
      <c r="WN286" s="25"/>
      <c r="WO286" s="25"/>
      <c r="WP286" s="25"/>
      <c r="WQ286" s="25"/>
      <c r="WR286" s="25"/>
      <c r="WS286" s="25"/>
      <c r="WT286" s="25"/>
      <c r="WU286" s="25"/>
      <c r="WV286" s="25"/>
      <c r="WW286" s="25"/>
      <c r="WX286" s="25"/>
      <c r="WY286" s="25"/>
      <c r="WZ286" s="25"/>
      <c r="XA286" s="25"/>
      <c r="XB286" s="25"/>
      <c r="XC286" s="25"/>
      <c r="XD286" s="25"/>
      <c r="XE286" s="25"/>
      <c r="XF286" s="25"/>
      <c r="XG286" s="25"/>
      <c r="XH286" s="25"/>
      <c r="XI286" s="25"/>
      <c r="XJ286" s="25"/>
      <c r="XK286" s="25"/>
      <c r="XL286" s="25"/>
      <c r="XM286" s="25"/>
      <c r="XN286" s="25"/>
      <c r="XO286" s="25"/>
      <c r="XP286" s="25"/>
      <c r="XQ286" s="25"/>
      <c r="XR286" s="25"/>
      <c r="XS286" s="25"/>
      <c r="XT286" s="25"/>
      <c r="XU286" s="25"/>
      <c r="XV286" s="25"/>
      <c r="XW286" s="25"/>
      <c r="XX286" s="25"/>
      <c r="XY286" s="25"/>
      <c r="XZ286" s="25"/>
      <c r="YA286" s="25"/>
      <c r="YB286" s="25"/>
      <c r="YC286" s="25"/>
      <c r="YD286" s="25"/>
      <c r="YE286" s="25"/>
      <c r="YF286" s="25"/>
      <c r="YG286" s="25"/>
      <c r="YH286" s="25"/>
      <c r="YI286" s="25"/>
      <c r="YJ286" s="25"/>
      <c r="YK286" s="25"/>
      <c r="YL286" s="25"/>
      <c r="YM286" s="25"/>
      <c r="YN286" s="25"/>
      <c r="YO286" s="25"/>
      <c r="YP286" s="25"/>
      <c r="YQ286" s="25"/>
      <c r="YR286" s="25"/>
      <c r="YS286" s="25"/>
      <c r="YT286" s="25"/>
      <c r="YU286" s="25"/>
      <c r="YV286" s="25"/>
      <c r="YW286" s="25"/>
      <c r="YX286" s="25"/>
      <c r="YY286" s="25"/>
      <c r="YZ286" s="25"/>
      <c r="ZA286" s="25"/>
      <c r="ZB286" s="25"/>
      <c r="ZC286" s="25"/>
      <c r="ZD286" s="25"/>
      <c r="ZE286" s="25"/>
      <c r="ZF286" s="25"/>
      <c r="ZG286" s="25"/>
      <c r="ZH286" s="25"/>
      <c r="ZI286" s="25"/>
      <c r="ZJ286" s="25"/>
      <c r="ZK286" s="25"/>
      <c r="ZL286" s="25"/>
      <c r="ZM286" s="25"/>
      <c r="ZN286" s="25"/>
      <c r="ZO286" s="25"/>
      <c r="ZP286" s="25"/>
      <c r="ZQ286" s="25"/>
      <c r="ZR286" s="25"/>
      <c r="ZS286" s="25"/>
      <c r="ZT286" s="25"/>
      <c r="ZU286" s="25"/>
      <c r="ZV286" s="25"/>
      <c r="ZW286" s="25"/>
      <c r="ZX286" s="25"/>
      <c r="ZY286" s="25"/>
      <c r="ZZ286" s="25"/>
      <c r="AAA286" s="25"/>
      <c r="AAB286" s="25"/>
      <c r="AAC286" s="25"/>
      <c r="AAD286" s="25"/>
      <c r="AAE286" s="25"/>
      <c r="AAF286" s="25"/>
      <c r="AAG286" s="25"/>
      <c r="AAH286" s="25"/>
      <c r="AAI286" s="25"/>
      <c r="AAJ286" s="25"/>
      <c r="AAK286" s="25"/>
      <c r="AAL286" s="25"/>
      <c r="AAM286" s="25"/>
      <c r="AAN286" s="25"/>
      <c r="AAO286" s="25"/>
      <c r="AAP286" s="25"/>
      <c r="AAQ286" s="25"/>
      <c r="AAR286" s="25"/>
      <c r="AAS286" s="25"/>
      <c r="AAT286" s="25"/>
      <c r="AAU286" s="25"/>
      <c r="AAV286" s="25"/>
      <c r="AAW286" s="25"/>
      <c r="AAX286" s="25"/>
      <c r="AAY286" s="25"/>
      <c r="AAZ286" s="25"/>
      <c r="ABA286" s="25"/>
      <c r="ABB286" s="25"/>
      <c r="ABC286" s="25"/>
      <c r="ABD286" s="25"/>
      <c r="ABE286" s="25"/>
      <c r="ABF286" s="25"/>
      <c r="ABG286" s="25"/>
      <c r="ABH286" s="25"/>
      <c r="ABI286" s="25"/>
      <c r="ABJ286" s="25"/>
      <c r="ABK286" s="25"/>
      <c r="ABL286" s="25"/>
      <c r="ABM286" s="25"/>
      <c r="ABN286" s="25"/>
      <c r="ABO286" s="25"/>
      <c r="ABP286" s="25"/>
      <c r="ABQ286" s="25"/>
      <c r="ABR286" s="25"/>
      <c r="ABS286" s="25"/>
      <c r="ABT286" s="25"/>
      <c r="ABU286" s="25"/>
      <c r="ABV286" s="25"/>
      <c r="ABW286" s="25"/>
      <c r="ABX286" s="25"/>
      <c r="ABY286" s="25"/>
      <c r="ABZ286" s="25"/>
      <c r="ACA286" s="25"/>
      <c r="ACB286" s="25"/>
      <c r="ACC286" s="25"/>
      <c r="ACD286" s="25"/>
      <c r="ACE286" s="25"/>
      <c r="ACF286" s="25"/>
      <c r="ACG286" s="25"/>
      <c r="ACH286" s="25"/>
      <c r="ACI286" s="25"/>
      <c r="ACJ286" s="25"/>
      <c r="ACK286" s="25"/>
      <c r="ACL286" s="25"/>
      <c r="ACM286" s="25"/>
      <c r="ACN286" s="25"/>
      <c r="ACO286" s="25"/>
      <c r="ACP286" s="25"/>
      <c r="ACQ286" s="25"/>
      <c r="ACR286" s="25"/>
      <c r="ACS286" s="25"/>
      <c r="ACT286" s="25"/>
      <c r="ACU286" s="25"/>
      <c r="ACV286" s="25"/>
      <c r="ACW286" s="25"/>
      <c r="ACX286" s="25"/>
      <c r="ACY286" s="25"/>
      <c r="ACZ286" s="25"/>
      <c r="ADA286" s="25"/>
      <c r="ADB286" s="25"/>
      <c r="ADC286" s="25"/>
      <c r="ADD286" s="25"/>
      <c r="ADE286" s="25"/>
      <c r="ADF286" s="25"/>
      <c r="ADG286" s="25"/>
      <c r="ADH286" s="25"/>
      <c r="ADI286" s="25"/>
      <c r="ADJ286" s="25"/>
      <c r="ADK286" s="25"/>
      <c r="ADL286" s="25"/>
      <c r="ADM286" s="25"/>
      <c r="ADN286" s="25"/>
      <c r="ADO286" s="25"/>
      <c r="ADP286" s="25"/>
      <c r="ADQ286" s="25"/>
      <c r="ADR286" s="25"/>
      <c r="ADS286" s="25"/>
      <c r="ADT286" s="25"/>
      <c r="ADU286" s="25"/>
      <c r="ADV286" s="25"/>
      <c r="ADW286" s="25"/>
      <c r="ADX286" s="25"/>
      <c r="ADY286" s="25"/>
      <c r="ADZ286" s="25"/>
      <c r="AEA286" s="25"/>
      <c r="AEB286" s="25"/>
      <c r="AEC286" s="25"/>
      <c r="AED286" s="25"/>
      <c r="AEE286" s="25"/>
      <c r="AEF286" s="25"/>
      <c r="AEG286" s="49"/>
    </row>
    <row r="287" spans="1:813" s="15" customFormat="1" ht="12.75" customHeight="1" x14ac:dyDescent="0.2">
      <c r="A287" s="75">
        <v>2.5</v>
      </c>
      <c r="B287" s="99" t="s">
        <v>220</v>
      </c>
      <c r="C287" s="109">
        <v>451.28</v>
      </c>
      <c r="D287" s="71" t="s">
        <v>75</v>
      </c>
      <c r="E287" s="325">
        <v>185.17</v>
      </c>
      <c r="F287" s="91">
        <f t="shared" si="6"/>
        <v>83563.520000000004</v>
      </c>
      <c r="G287" s="49"/>
      <c r="AY287" s="45"/>
      <c r="AZ287" s="25"/>
      <c r="BA287" s="663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  <c r="QR287" s="25"/>
      <c r="QS287" s="25"/>
      <c r="QT287" s="25"/>
      <c r="QU287" s="25"/>
      <c r="QV287" s="25"/>
      <c r="QW287" s="25"/>
      <c r="QX287" s="25"/>
      <c r="QY287" s="25"/>
      <c r="QZ287" s="25"/>
      <c r="RA287" s="25"/>
      <c r="RB287" s="25"/>
      <c r="RC287" s="25"/>
      <c r="RD287" s="25"/>
      <c r="RE287" s="25"/>
      <c r="RF287" s="25"/>
      <c r="RG287" s="25"/>
      <c r="RH287" s="25"/>
      <c r="RI287" s="25"/>
      <c r="RJ287" s="25"/>
      <c r="RK287" s="25"/>
      <c r="RL287" s="25"/>
      <c r="RM287" s="25"/>
      <c r="RN287" s="25"/>
      <c r="RO287" s="25"/>
      <c r="RP287" s="25"/>
      <c r="RQ287" s="25"/>
      <c r="RR287" s="25"/>
      <c r="RS287" s="25"/>
      <c r="RT287" s="25"/>
      <c r="RU287" s="25"/>
      <c r="RV287" s="25"/>
      <c r="RW287" s="25"/>
      <c r="RX287" s="25"/>
      <c r="RY287" s="25"/>
      <c r="RZ287" s="25"/>
      <c r="SA287" s="25"/>
      <c r="SB287" s="25"/>
      <c r="SC287" s="25"/>
      <c r="SD287" s="25"/>
      <c r="SE287" s="25"/>
      <c r="SF287" s="25"/>
      <c r="SG287" s="25"/>
      <c r="SH287" s="25"/>
      <c r="SI287" s="25"/>
      <c r="SJ287" s="25"/>
      <c r="SK287" s="25"/>
      <c r="SL287" s="25"/>
      <c r="SM287" s="25"/>
      <c r="SN287" s="25"/>
      <c r="SO287" s="25"/>
      <c r="SP287" s="25"/>
      <c r="SQ287" s="25"/>
      <c r="SR287" s="25"/>
      <c r="SS287" s="25"/>
      <c r="ST287" s="25"/>
      <c r="SU287" s="25"/>
      <c r="SV287" s="25"/>
      <c r="SW287" s="25"/>
      <c r="SX287" s="25"/>
      <c r="SY287" s="25"/>
      <c r="SZ287" s="25"/>
      <c r="TA287" s="25"/>
      <c r="TB287" s="25"/>
      <c r="TC287" s="25"/>
      <c r="TD287" s="25"/>
      <c r="TE287" s="25"/>
      <c r="TF287" s="25"/>
      <c r="TG287" s="25"/>
      <c r="TH287" s="25"/>
      <c r="TI287" s="25"/>
      <c r="TJ287" s="25"/>
      <c r="TK287" s="25"/>
      <c r="TL287" s="25"/>
      <c r="TM287" s="25"/>
      <c r="TN287" s="25"/>
      <c r="TO287" s="25"/>
      <c r="TP287" s="25"/>
      <c r="TQ287" s="25"/>
      <c r="TR287" s="25"/>
      <c r="TS287" s="25"/>
      <c r="TT287" s="25"/>
      <c r="TU287" s="25"/>
      <c r="TV287" s="25"/>
      <c r="TW287" s="25"/>
      <c r="TX287" s="25"/>
      <c r="TY287" s="25"/>
      <c r="TZ287" s="25"/>
      <c r="UA287" s="25"/>
      <c r="UB287" s="25"/>
      <c r="UC287" s="25"/>
      <c r="UD287" s="25"/>
      <c r="UE287" s="25"/>
      <c r="UF287" s="25"/>
      <c r="UG287" s="25"/>
      <c r="UH287" s="25"/>
      <c r="UI287" s="25"/>
      <c r="UJ287" s="25"/>
      <c r="UK287" s="25"/>
      <c r="UL287" s="25"/>
      <c r="UM287" s="25"/>
      <c r="UN287" s="25"/>
      <c r="UO287" s="25"/>
      <c r="UP287" s="25"/>
      <c r="UQ287" s="25"/>
      <c r="UR287" s="25"/>
      <c r="US287" s="25"/>
      <c r="UT287" s="25"/>
      <c r="UU287" s="25"/>
      <c r="UV287" s="25"/>
      <c r="UW287" s="25"/>
      <c r="UX287" s="25"/>
      <c r="UY287" s="25"/>
      <c r="UZ287" s="25"/>
      <c r="VA287" s="25"/>
      <c r="VB287" s="25"/>
      <c r="VC287" s="25"/>
      <c r="VD287" s="25"/>
      <c r="VE287" s="25"/>
      <c r="VF287" s="25"/>
      <c r="VG287" s="25"/>
      <c r="VH287" s="25"/>
      <c r="VI287" s="25"/>
      <c r="VJ287" s="25"/>
      <c r="VK287" s="25"/>
      <c r="VL287" s="25"/>
      <c r="VM287" s="25"/>
      <c r="VN287" s="25"/>
      <c r="VO287" s="25"/>
      <c r="VP287" s="25"/>
      <c r="VQ287" s="25"/>
      <c r="VR287" s="25"/>
      <c r="VS287" s="25"/>
      <c r="VT287" s="25"/>
      <c r="VU287" s="25"/>
      <c r="VV287" s="25"/>
      <c r="VW287" s="25"/>
      <c r="VX287" s="25"/>
      <c r="VY287" s="25"/>
      <c r="VZ287" s="25"/>
      <c r="WA287" s="25"/>
      <c r="WB287" s="25"/>
      <c r="WC287" s="25"/>
      <c r="WD287" s="25"/>
      <c r="WE287" s="25"/>
      <c r="WF287" s="25"/>
      <c r="WG287" s="25"/>
      <c r="WH287" s="25"/>
      <c r="WI287" s="25"/>
      <c r="WJ287" s="25"/>
      <c r="WK287" s="25"/>
      <c r="WL287" s="25"/>
      <c r="WM287" s="25"/>
      <c r="WN287" s="25"/>
      <c r="WO287" s="25"/>
      <c r="WP287" s="25"/>
      <c r="WQ287" s="25"/>
      <c r="WR287" s="25"/>
      <c r="WS287" s="25"/>
      <c r="WT287" s="25"/>
      <c r="WU287" s="25"/>
      <c r="WV287" s="25"/>
      <c r="WW287" s="25"/>
      <c r="WX287" s="25"/>
      <c r="WY287" s="25"/>
      <c r="WZ287" s="25"/>
      <c r="XA287" s="25"/>
      <c r="XB287" s="25"/>
      <c r="XC287" s="25"/>
      <c r="XD287" s="25"/>
      <c r="XE287" s="25"/>
      <c r="XF287" s="25"/>
      <c r="XG287" s="25"/>
      <c r="XH287" s="25"/>
      <c r="XI287" s="25"/>
      <c r="XJ287" s="25"/>
      <c r="XK287" s="25"/>
      <c r="XL287" s="25"/>
      <c r="XM287" s="25"/>
      <c r="XN287" s="25"/>
      <c r="XO287" s="25"/>
      <c r="XP287" s="25"/>
      <c r="XQ287" s="25"/>
      <c r="XR287" s="25"/>
      <c r="XS287" s="25"/>
      <c r="XT287" s="25"/>
      <c r="XU287" s="25"/>
      <c r="XV287" s="25"/>
      <c r="XW287" s="25"/>
      <c r="XX287" s="25"/>
      <c r="XY287" s="25"/>
      <c r="XZ287" s="25"/>
      <c r="YA287" s="25"/>
      <c r="YB287" s="25"/>
      <c r="YC287" s="25"/>
      <c r="YD287" s="25"/>
      <c r="YE287" s="25"/>
      <c r="YF287" s="25"/>
      <c r="YG287" s="25"/>
      <c r="YH287" s="25"/>
      <c r="YI287" s="25"/>
      <c r="YJ287" s="25"/>
      <c r="YK287" s="25"/>
      <c r="YL287" s="25"/>
      <c r="YM287" s="25"/>
      <c r="YN287" s="25"/>
      <c r="YO287" s="25"/>
      <c r="YP287" s="25"/>
      <c r="YQ287" s="25"/>
      <c r="YR287" s="25"/>
      <c r="YS287" s="25"/>
      <c r="YT287" s="25"/>
      <c r="YU287" s="25"/>
      <c r="YV287" s="25"/>
      <c r="YW287" s="25"/>
      <c r="YX287" s="25"/>
      <c r="YY287" s="25"/>
      <c r="YZ287" s="25"/>
      <c r="ZA287" s="25"/>
      <c r="ZB287" s="25"/>
      <c r="ZC287" s="25"/>
      <c r="ZD287" s="25"/>
      <c r="ZE287" s="25"/>
      <c r="ZF287" s="25"/>
      <c r="ZG287" s="25"/>
      <c r="ZH287" s="25"/>
      <c r="ZI287" s="25"/>
      <c r="ZJ287" s="25"/>
      <c r="ZK287" s="25"/>
      <c r="ZL287" s="25"/>
      <c r="ZM287" s="25"/>
      <c r="ZN287" s="25"/>
      <c r="ZO287" s="25"/>
      <c r="ZP287" s="25"/>
      <c r="ZQ287" s="25"/>
      <c r="ZR287" s="25"/>
      <c r="ZS287" s="25"/>
      <c r="ZT287" s="25"/>
      <c r="ZU287" s="25"/>
      <c r="ZV287" s="25"/>
      <c r="ZW287" s="25"/>
      <c r="ZX287" s="25"/>
      <c r="ZY287" s="25"/>
      <c r="ZZ287" s="25"/>
      <c r="AAA287" s="25"/>
      <c r="AAB287" s="25"/>
      <c r="AAC287" s="25"/>
      <c r="AAD287" s="25"/>
      <c r="AAE287" s="25"/>
      <c r="AAF287" s="25"/>
      <c r="AAG287" s="25"/>
      <c r="AAH287" s="25"/>
      <c r="AAI287" s="25"/>
      <c r="AAJ287" s="25"/>
      <c r="AAK287" s="25"/>
      <c r="AAL287" s="25"/>
      <c r="AAM287" s="25"/>
      <c r="AAN287" s="25"/>
      <c r="AAO287" s="25"/>
      <c r="AAP287" s="25"/>
      <c r="AAQ287" s="25"/>
      <c r="AAR287" s="25"/>
      <c r="AAS287" s="25"/>
      <c r="AAT287" s="25"/>
      <c r="AAU287" s="25"/>
      <c r="AAV287" s="25"/>
      <c r="AAW287" s="25"/>
      <c r="AAX287" s="25"/>
      <c r="AAY287" s="25"/>
      <c r="AAZ287" s="25"/>
      <c r="ABA287" s="25"/>
      <c r="ABB287" s="25"/>
      <c r="ABC287" s="25"/>
      <c r="ABD287" s="25"/>
      <c r="ABE287" s="25"/>
      <c r="ABF287" s="25"/>
      <c r="ABG287" s="25"/>
      <c r="ABH287" s="25"/>
      <c r="ABI287" s="25"/>
      <c r="ABJ287" s="25"/>
      <c r="ABK287" s="25"/>
      <c r="ABL287" s="25"/>
      <c r="ABM287" s="25"/>
      <c r="ABN287" s="25"/>
      <c r="ABO287" s="25"/>
      <c r="ABP287" s="25"/>
      <c r="ABQ287" s="25"/>
      <c r="ABR287" s="25"/>
      <c r="ABS287" s="25"/>
      <c r="ABT287" s="25"/>
      <c r="ABU287" s="25"/>
      <c r="ABV287" s="25"/>
      <c r="ABW287" s="25"/>
      <c r="ABX287" s="25"/>
      <c r="ABY287" s="25"/>
      <c r="ABZ287" s="25"/>
      <c r="ACA287" s="25"/>
      <c r="ACB287" s="25"/>
      <c r="ACC287" s="25"/>
      <c r="ACD287" s="25"/>
      <c r="ACE287" s="25"/>
      <c r="ACF287" s="25"/>
      <c r="ACG287" s="25"/>
      <c r="ACH287" s="25"/>
      <c r="ACI287" s="25"/>
      <c r="ACJ287" s="25"/>
      <c r="ACK287" s="25"/>
      <c r="ACL287" s="25"/>
      <c r="ACM287" s="25"/>
      <c r="ACN287" s="25"/>
      <c r="ACO287" s="25"/>
      <c r="ACP287" s="25"/>
      <c r="ACQ287" s="25"/>
      <c r="ACR287" s="25"/>
      <c r="ACS287" s="25"/>
      <c r="ACT287" s="25"/>
      <c r="ACU287" s="25"/>
      <c r="ACV287" s="25"/>
      <c r="ACW287" s="25"/>
      <c r="ACX287" s="25"/>
      <c r="ACY287" s="25"/>
      <c r="ACZ287" s="25"/>
      <c r="ADA287" s="25"/>
      <c r="ADB287" s="25"/>
      <c r="ADC287" s="25"/>
      <c r="ADD287" s="25"/>
      <c r="ADE287" s="25"/>
      <c r="ADF287" s="25"/>
      <c r="ADG287" s="25"/>
      <c r="ADH287" s="25"/>
      <c r="ADI287" s="25"/>
      <c r="ADJ287" s="25"/>
      <c r="ADK287" s="25"/>
      <c r="ADL287" s="25"/>
      <c r="ADM287" s="25"/>
      <c r="ADN287" s="25"/>
      <c r="ADO287" s="25"/>
      <c r="ADP287" s="25"/>
      <c r="ADQ287" s="25"/>
      <c r="ADR287" s="25"/>
      <c r="ADS287" s="25"/>
      <c r="ADT287" s="25"/>
      <c r="ADU287" s="25"/>
      <c r="ADV287" s="25"/>
      <c r="ADW287" s="25"/>
      <c r="ADX287" s="25"/>
      <c r="ADY287" s="25"/>
      <c r="ADZ287" s="25"/>
      <c r="AEA287" s="25"/>
      <c r="AEB287" s="25"/>
      <c r="AEC287" s="25"/>
      <c r="AED287" s="25"/>
      <c r="AEE287" s="25"/>
      <c r="AEF287" s="25"/>
      <c r="AEG287" s="49"/>
    </row>
    <row r="288" spans="1:813" s="15" customFormat="1" ht="8.25" customHeight="1" x14ac:dyDescent="0.2">
      <c r="A288" s="75"/>
      <c r="B288" s="99"/>
      <c r="C288" s="109"/>
      <c r="D288" s="71"/>
      <c r="E288" s="303"/>
      <c r="F288" s="91">
        <f t="shared" si="6"/>
        <v>0</v>
      </c>
      <c r="G288" s="49"/>
      <c r="AY288" s="45"/>
      <c r="AZ288" s="25"/>
      <c r="BA288" s="663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  <c r="QR288" s="25"/>
      <c r="QS288" s="25"/>
      <c r="QT288" s="25"/>
      <c r="QU288" s="25"/>
      <c r="QV288" s="25"/>
      <c r="QW288" s="25"/>
      <c r="QX288" s="25"/>
      <c r="QY288" s="25"/>
      <c r="QZ288" s="25"/>
      <c r="RA288" s="25"/>
      <c r="RB288" s="25"/>
      <c r="RC288" s="25"/>
      <c r="RD288" s="25"/>
      <c r="RE288" s="25"/>
      <c r="RF288" s="25"/>
      <c r="RG288" s="25"/>
      <c r="RH288" s="25"/>
      <c r="RI288" s="25"/>
      <c r="RJ288" s="25"/>
      <c r="RK288" s="25"/>
      <c r="RL288" s="25"/>
      <c r="RM288" s="25"/>
      <c r="RN288" s="25"/>
      <c r="RO288" s="25"/>
      <c r="RP288" s="25"/>
      <c r="RQ288" s="25"/>
      <c r="RR288" s="25"/>
      <c r="RS288" s="25"/>
      <c r="RT288" s="25"/>
      <c r="RU288" s="25"/>
      <c r="RV288" s="25"/>
      <c r="RW288" s="25"/>
      <c r="RX288" s="25"/>
      <c r="RY288" s="25"/>
      <c r="RZ288" s="25"/>
      <c r="SA288" s="25"/>
      <c r="SB288" s="25"/>
      <c r="SC288" s="25"/>
      <c r="SD288" s="25"/>
      <c r="SE288" s="25"/>
      <c r="SF288" s="25"/>
      <c r="SG288" s="25"/>
      <c r="SH288" s="25"/>
      <c r="SI288" s="25"/>
      <c r="SJ288" s="25"/>
      <c r="SK288" s="25"/>
      <c r="SL288" s="25"/>
      <c r="SM288" s="25"/>
      <c r="SN288" s="25"/>
      <c r="SO288" s="25"/>
      <c r="SP288" s="25"/>
      <c r="SQ288" s="25"/>
      <c r="SR288" s="25"/>
      <c r="SS288" s="25"/>
      <c r="ST288" s="25"/>
      <c r="SU288" s="25"/>
      <c r="SV288" s="25"/>
      <c r="SW288" s="25"/>
      <c r="SX288" s="25"/>
      <c r="SY288" s="25"/>
      <c r="SZ288" s="25"/>
      <c r="TA288" s="25"/>
      <c r="TB288" s="25"/>
      <c r="TC288" s="25"/>
      <c r="TD288" s="25"/>
      <c r="TE288" s="25"/>
      <c r="TF288" s="25"/>
      <c r="TG288" s="25"/>
      <c r="TH288" s="25"/>
      <c r="TI288" s="25"/>
      <c r="TJ288" s="25"/>
      <c r="TK288" s="25"/>
      <c r="TL288" s="25"/>
      <c r="TM288" s="25"/>
      <c r="TN288" s="25"/>
      <c r="TO288" s="25"/>
      <c r="TP288" s="25"/>
      <c r="TQ288" s="25"/>
      <c r="TR288" s="25"/>
      <c r="TS288" s="25"/>
      <c r="TT288" s="25"/>
      <c r="TU288" s="25"/>
      <c r="TV288" s="25"/>
      <c r="TW288" s="25"/>
      <c r="TX288" s="25"/>
      <c r="TY288" s="25"/>
      <c r="TZ288" s="25"/>
      <c r="UA288" s="25"/>
      <c r="UB288" s="25"/>
      <c r="UC288" s="25"/>
      <c r="UD288" s="25"/>
      <c r="UE288" s="25"/>
      <c r="UF288" s="25"/>
      <c r="UG288" s="25"/>
      <c r="UH288" s="25"/>
      <c r="UI288" s="25"/>
      <c r="UJ288" s="25"/>
      <c r="UK288" s="25"/>
      <c r="UL288" s="25"/>
      <c r="UM288" s="25"/>
      <c r="UN288" s="25"/>
      <c r="UO288" s="25"/>
      <c r="UP288" s="25"/>
      <c r="UQ288" s="25"/>
      <c r="UR288" s="25"/>
      <c r="US288" s="25"/>
      <c r="UT288" s="25"/>
      <c r="UU288" s="25"/>
      <c r="UV288" s="25"/>
      <c r="UW288" s="25"/>
      <c r="UX288" s="25"/>
      <c r="UY288" s="25"/>
      <c r="UZ288" s="25"/>
      <c r="VA288" s="25"/>
      <c r="VB288" s="25"/>
      <c r="VC288" s="25"/>
      <c r="VD288" s="25"/>
      <c r="VE288" s="25"/>
      <c r="VF288" s="25"/>
      <c r="VG288" s="25"/>
      <c r="VH288" s="25"/>
      <c r="VI288" s="25"/>
      <c r="VJ288" s="25"/>
      <c r="VK288" s="25"/>
      <c r="VL288" s="25"/>
      <c r="VM288" s="25"/>
      <c r="VN288" s="25"/>
      <c r="VO288" s="25"/>
      <c r="VP288" s="25"/>
      <c r="VQ288" s="25"/>
      <c r="VR288" s="25"/>
      <c r="VS288" s="25"/>
      <c r="VT288" s="25"/>
      <c r="VU288" s="25"/>
      <c r="VV288" s="25"/>
      <c r="VW288" s="25"/>
      <c r="VX288" s="25"/>
      <c r="VY288" s="25"/>
      <c r="VZ288" s="25"/>
      <c r="WA288" s="25"/>
      <c r="WB288" s="25"/>
      <c r="WC288" s="25"/>
      <c r="WD288" s="25"/>
      <c r="WE288" s="25"/>
      <c r="WF288" s="25"/>
      <c r="WG288" s="25"/>
      <c r="WH288" s="25"/>
      <c r="WI288" s="25"/>
      <c r="WJ288" s="25"/>
      <c r="WK288" s="25"/>
      <c r="WL288" s="25"/>
      <c r="WM288" s="25"/>
      <c r="WN288" s="25"/>
      <c r="WO288" s="25"/>
      <c r="WP288" s="25"/>
      <c r="WQ288" s="25"/>
      <c r="WR288" s="25"/>
      <c r="WS288" s="25"/>
      <c r="WT288" s="25"/>
      <c r="WU288" s="25"/>
      <c r="WV288" s="25"/>
      <c r="WW288" s="25"/>
      <c r="WX288" s="25"/>
      <c r="WY288" s="25"/>
      <c r="WZ288" s="25"/>
      <c r="XA288" s="25"/>
      <c r="XB288" s="25"/>
      <c r="XC288" s="25"/>
      <c r="XD288" s="25"/>
      <c r="XE288" s="25"/>
      <c r="XF288" s="25"/>
      <c r="XG288" s="25"/>
      <c r="XH288" s="25"/>
      <c r="XI288" s="25"/>
      <c r="XJ288" s="25"/>
      <c r="XK288" s="25"/>
      <c r="XL288" s="25"/>
      <c r="XM288" s="25"/>
      <c r="XN288" s="25"/>
      <c r="XO288" s="25"/>
      <c r="XP288" s="25"/>
      <c r="XQ288" s="25"/>
      <c r="XR288" s="25"/>
      <c r="XS288" s="25"/>
      <c r="XT288" s="25"/>
      <c r="XU288" s="25"/>
      <c r="XV288" s="25"/>
      <c r="XW288" s="25"/>
      <c r="XX288" s="25"/>
      <c r="XY288" s="25"/>
      <c r="XZ288" s="25"/>
      <c r="YA288" s="25"/>
      <c r="YB288" s="25"/>
      <c r="YC288" s="25"/>
      <c r="YD288" s="25"/>
      <c r="YE288" s="25"/>
      <c r="YF288" s="25"/>
      <c r="YG288" s="25"/>
      <c r="YH288" s="25"/>
      <c r="YI288" s="25"/>
      <c r="YJ288" s="25"/>
      <c r="YK288" s="25"/>
      <c r="YL288" s="25"/>
      <c r="YM288" s="25"/>
      <c r="YN288" s="25"/>
      <c r="YO288" s="25"/>
      <c r="YP288" s="25"/>
      <c r="YQ288" s="25"/>
      <c r="YR288" s="25"/>
      <c r="YS288" s="25"/>
      <c r="YT288" s="25"/>
      <c r="YU288" s="25"/>
      <c r="YV288" s="25"/>
      <c r="YW288" s="25"/>
      <c r="YX288" s="25"/>
      <c r="YY288" s="25"/>
      <c r="YZ288" s="25"/>
      <c r="ZA288" s="25"/>
      <c r="ZB288" s="25"/>
      <c r="ZC288" s="25"/>
      <c r="ZD288" s="25"/>
      <c r="ZE288" s="25"/>
      <c r="ZF288" s="25"/>
      <c r="ZG288" s="25"/>
      <c r="ZH288" s="25"/>
      <c r="ZI288" s="25"/>
      <c r="ZJ288" s="25"/>
      <c r="ZK288" s="25"/>
      <c r="ZL288" s="25"/>
      <c r="ZM288" s="25"/>
      <c r="ZN288" s="25"/>
      <c r="ZO288" s="25"/>
      <c r="ZP288" s="25"/>
      <c r="ZQ288" s="25"/>
      <c r="ZR288" s="25"/>
      <c r="ZS288" s="25"/>
      <c r="ZT288" s="25"/>
      <c r="ZU288" s="25"/>
      <c r="ZV288" s="25"/>
      <c r="ZW288" s="25"/>
      <c r="ZX288" s="25"/>
      <c r="ZY288" s="25"/>
      <c r="ZZ288" s="25"/>
      <c r="AAA288" s="25"/>
      <c r="AAB288" s="25"/>
      <c r="AAC288" s="25"/>
      <c r="AAD288" s="25"/>
      <c r="AAE288" s="25"/>
      <c r="AAF288" s="25"/>
      <c r="AAG288" s="25"/>
      <c r="AAH288" s="25"/>
      <c r="AAI288" s="25"/>
      <c r="AAJ288" s="25"/>
      <c r="AAK288" s="25"/>
      <c r="AAL288" s="25"/>
      <c r="AAM288" s="25"/>
      <c r="AAN288" s="25"/>
      <c r="AAO288" s="25"/>
      <c r="AAP288" s="25"/>
      <c r="AAQ288" s="25"/>
      <c r="AAR288" s="25"/>
      <c r="AAS288" s="25"/>
      <c r="AAT288" s="25"/>
      <c r="AAU288" s="25"/>
      <c r="AAV288" s="25"/>
      <c r="AAW288" s="25"/>
      <c r="AAX288" s="25"/>
      <c r="AAY288" s="25"/>
      <c r="AAZ288" s="25"/>
      <c r="ABA288" s="25"/>
      <c r="ABB288" s="25"/>
      <c r="ABC288" s="25"/>
      <c r="ABD288" s="25"/>
      <c r="ABE288" s="25"/>
      <c r="ABF288" s="25"/>
      <c r="ABG288" s="25"/>
      <c r="ABH288" s="25"/>
      <c r="ABI288" s="25"/>
      <c r="ABJ288" s="25"/>
      <c r="ABK288" s="25"/>
      <c r="ABL288" s="25"/>
      <c r="ABM288" s="25"/>
      <c r="ABN288" s="25"/>
      <c r="ABO288" s="25"/>
      <c r="ABP288" s="25"/>
      <c r="ABQ288" s="25"/>
      <c r="ABR288" s="25"/>
      <c r="ABS288" s="25"/>
      <c r="ABT288" s="25"/>
      <c r="ABU288" s="25"/>
      <c r="ABV288" s="25"/>
      <c r="ABW288" s="25"/>
      <c r="ABX288" s="25"/>
      <c r="ABY288" s="25"/>
      <c r="ABZ288" s="25"/>
      <c r="ACA288" s="25"/>
      <c r="ACB288" s="25"/>
      <c r="ACC288" s="25"/>
      <c r="ACD288" s="25"/>
      <c r="ACE288" s="25"/>
      <c r="ACF288" s="25"/>
      <c r="ACG288" s="25"/>
      <c r="ACH288" s="25"/>
      <c r="ACI288" s="25"/>
      <c r="ACJ288" s="25"/>
      <c r="ACK288" s="25"/>
      <c r="ACL288" s="25"/>
      <c r="ACM288" s="25"/>
      <c r="ACN288" s="25"/>
      <c r="ACO288" s="25"/>
      <c r="ACP288" s="25"/>
      <c r="ACQ288" s="25"/>
      <c r="ACR288" s="25"/>
      <c r="ACS288" s="25"/>
      <c r="ACT288" s="25"/>
      <c r="ACU288" s="25"/>
      <c r="ACV288" s="25"/>
      <c r="ACW288" s="25"/>
      <c r="ACX288" s="25"/>
      <c r="ACY288" s="25"/>
      <c r="ACZ288" s="25"/>
      <c r="ADA288" s="25"/>
      <c r="ADB288" s="25"/>
      <c r="ADC288" s="25"/>
      <c r="ADD288" s="25"/>
      <c r="ADE288" s="25"/>
      <c r="ADF288" s="25"/>
      <c r="ADG288" s="25"/>
      <c r="ADH288" s="25"/>
      <c r="ADI288" s="25"/>
      <c r="ADJ288" s="25"/>
      <c r="ADK288" s="25"/>
      <c r="ADL288" s="25"/>
      <c r="ADM288" s="25"/>
      <c r="ADN288" s="25"/>
      <c r="ADO288" s="25"/>
      <c r="ADP288" s="25"/>
      <c r="ADQ288" s="25"/>
      <c r="ADR288" s="25"/>
      <c r="ADS288" s="25"/>
      <c r="ADT288" s="25"/>
      <c r="ADU288" s="25"/>
      <c r="ADV288" s="25"/>
      <c r="ADW288" s="25"/>
      <c r="ADX288" s="25"/>
      <c r="ADY288" s="25"/>
      <c r="ADZ288" s="25"/>
      <c r="AEA288" s="25"/>
      <c r="AEB288" s="25"/>
      <c r="AEC288" s="25"/>
      <c r="AED288" s="25"/>
      <c r="AEE288" s="25"/>
      <c r="AEF288" s="25"/>
      <c r="AEG288" s="49"/>
    </row>
    <row r="289" spans="1:813" s="15" customFormat="1" ht="12.75" customHeight="1" x14ac:dyDescent="0.2">
      <c r="A289" s="73">
        <v>3</v>
      </c>
      <c r="B289" s="289" t="s">
        <v>118</v>
      </c>
      <c r="C289" s="109"/>
      <c r="D289" s="71"/>
      <c r="E289" s="303"/>
      <c r="F289" s="91">
        <f t="shared" si="6"/>
        <v>0</v>
      </c>
      <c r="G289" s="49"/>
      <c r="AY289" s="45"/>
      <c r="AZ289" s="25"/>
      <c r="BA289" s="663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  <c r="QR289" s="25"/>
      <c r="QS289" s="25"/>
      <c r="QT289" s="25"/>
      <c r="QU289" s="25"/>
      <c r="QV289" s="25"/>
      <c r="QW289" s="25"/>
      <c r="QX289" s="25"/>
      <c r="QY289" s="25"/>
      <c r="QZ289" s="25"/>
      <c r="RA289" s="25"/>
      <c r="RB289" s="25"/>
      <c r="RC289" s="25"/>
      <c r="RD289" s="25"/>
      <c r="RE289" s="25"/>
      <c r="RF289" s="25"/>
      <c r="RG289" s="25"/>
      <c r="RH289" s="25"/>
      <c r="RI289" s="25"/>
      <c r="RJ289" s="25"/>
      <c r="RK289" s="25"/>
      <c r="RL289" s="25"/>
      <c r="RM289" s="25"/>
      <c r="RN289" s="25"/>
      <c r="RO289" s="25"/>
      <c r="RP289" s="25"/>
      <c r="RQ289" s="25"/>
      <c r="RR289" s="25"/>
      <c r="RS289" s="25"/>
      <c r="RT289" s="25"/>
      <c r="RU289" s="25"/>
      <c r="RV289" s="25"/>
      <c r="RW289" s="25"/>
      <c r="RX289" s="25"/>
      <c r="RY289" s="25"/>
      <c r="RZ289" s="25"/>
      <c r="SA289" s="25"/>
      <c r="SB289" s="25"/>
      <c r="SC289" s="25"/>
      <c r="SD289" s="25"/>
      <c r="SE289" s="25"/>
      <c r="SF289" s="25"/>
      <c r="SG289" s="25"/>
      <c r="SH289" s="25"/>
      <c r="SI289" s="25"/>
      <c r="SJ289" s="25"/>
      <c r="SK289" s="25"/>
      <c r="SL289" s="25"/>
      <c r="SM289" s="25"/>
      <c r="SN289" s="25"/>
      <c r="SO289" s="25"/>
      <c r="SP289" s="25"/>
      <c r="SQ289" s="25"/>
      <c r="SR289" s="25"/>
      <c r="SS289" s="25"/>
      <c r="ST289" s="25"/>
      <c r="SU289" s="25"/>
      <c r="SV289" s="25"/>
      <c r="SW289" s="25"/>
      <c r="SX289" s="25"/>
      <c r="SY289" s="25"/>
      <c r="SZ289" s="25"/>
      <c r="TA289" s="25"/>
      <c r="TB289" s="25"/>
      <c r="TC289" s="25"/>
      <c r="TD289" s="25"/>
      <c r="TE289" s="25"/>
      <c r="TF289" s="25"/>
      <c r="TG289" s="25"/>
      <c r="TH289" s="25"/>
      <c r="TI289" s="25"/>
      <c r="TJ289" s="25"/>
      <c r="TK289" s="25"/>
      <c r="TL289" s="25"/>
      <c r="TM289" s="25"/>
      <c r="TN289" s="25"/>
      <c r="TO289" s="25"/>
      <c r="TP289" s="25"/>
      <c r="TQ289" s="25"/>
      <c r="TR289" s="25"/>
      <c r="TS289" s="25"/>
      <c r="TT289" s="25"/>
      <c r="TU289" s="25"/>
      <c r="TV289" s="25"/>
      <c r="TW289" s="25"/>
      <c r="TX289" s="25"/>
      <c r="TY289" s="25"/>
      <c r="TZ289" s="25"/>
      <c r="UA289" s="25"/>
      <c r="UB289" s="25"/>
      <c r="UC289" s="25"/>
      <c r="UD289" s="25"/>
      <c r="UE289" s="25"/>
      <c r="UF289" s="25"/>
      <c r="UG289" s="25"/>
      <c r="UH289" s="25"/>
      <c r="UI289" s="25"/>
      <c r="UJ289" s="25"/>
      <c r="UK289" s="25"/>
      <c r="UL289" s="25"/>
      <c r="UM289" s="25"/>
      <c r="UN289" s="25"/>
      <c r="UO289" s="25"/>
      <c r="UP289" s="25"/>
      <c r="UQ289" s="25"/>
      <c r="UR289" s="25"/>
      <c r="US289" s="25"/>
      <c r="UT289" s="25"/>
      <c r="UU289" s="25"/>
      <c r="UV289" s="25"/>
      <c r="UW289" s="25"/>
      <c r="UX289" s="25"/>
      <c r="UY289" s="25"/>
      <c r="UZ289" s="25"/>
      <c r="VA289" s="25"/>
      <c r="VB289" s="25"/>
      <c r="VC289" s="25"/>
      <c r="VD289" s="25"/>
      <c r="VE289" s="25"/>
      <c r="VF289" s="25"/>
      <c r="VG289" s="25"/>
      <c r="VH289" s="25"/>
      <c r="VI289" s="25"/>
      <c r="VJ289" s="25"/>
      <c r="VK289" s="25"/>
      <c r="VL289" s="25"/>
      <c r="VM289" s="25"/>
      <c r="VN289" s="25"/>
      <c r="VO289" s="25"/>
      <c r="VP289" s="25"/>
      <c r="VQ289" s="25"/>
      <c r="VR289" s="25"/>
      <c r="VS289" s="25"/>
      <c r="VT289" s="25"/>
      <c r="VU289" s="25"/>
      <c r="VV289" s="25"/>
      <c r="VW289" s="25"/>
      <c r="VX289" s="25"/>
      <c r="VY289" s="25"/>
      <c r="VZ289" s="25"/>
      <c r="WA289" s="25"/>
      <c r="WB289" s="25"/>
      <c r="WC289" s="25"/>
      <c r="WD289" s="25"/>
      <c r="WE289" s="25"/>
      <c r="WF289" s="25"/>
      <c r="WG289" s="25"/>
      <c r="WH289" s="25"/>
      <c r="WI289" s="25"/>
      <c r="WJ289" s="25"/>
      <c r="WK289" s="25"/>
      <c r="WL289" s="25"/>
      <c r="WM289" s="25"/>
      <c r="WN289" s="25"/>
      <c r="WO289" s="25"/>
      <c r="WP289" s="25"/>
      <c r="WQ289" s="25"/>
      <c r="WR289" s="25"/>
      <c r="WS289" s="25"/>
      <c r="WT289" s="25"/>
      <c r="WU289" s="25"/>
      <c r="WV289" s="25"/>
      <c r="WW289" s="25"/>
      <c r="WX289" s="25"/>
      <c r="WY289" s="25"/>
      <c r="WZ289" s="25"/>
      <c r="XA289" s="25"/>
      <c r="XB289" s="25"/>
      <c r="XC289" s="25"/>
      <c r="XD289" s="25"/>
      <c r="XE289" s="25"/>
      <c r="XF289" s="25"/>
      <c r="XG289" s="25"/>
      <c r="XH289" s="25"/>
      <c r="XI289" s="25"/>
      <c r="XJ289" s="25"/>
      <c r="XK289" s="25"/>
      <c r="XL289" s="25"/>
      <c r="XM289" s="25"/>
      <c r="XN289" s="25"/>
      <c r="XO289" s="25"/>
      <c r="XP289" s="25"/>
      <c r="XQ289" s="25"/>
      <c r="XR289" s="25"/>
      <c r="XS289" s="25"/>
      <c r="XT289" s="25"/>
      <c r="XU289" s="25"/>
      <c r="XV289" s="25"/>
      <c r="XW289" s="25"/>
      <c r="XX289" s="25"/>
      <c r="XY289" s="25"/>
      <c r="XZ289" s="25"/>
      <c r="YA289" s="25"/>
      <c r="YB289" s="25"/>
      <c r="YC289" s="25"/>
      <c r="YD289" s="25"/>
      <c r="YE289" s="25"/>
      <c r="YF289" s="25"/>
      <c r="YG289" s="25"/>
      <c r="YH289" s="25"/>
      <c r="YI289" s="25"/>
      <c r="YJ289" s="25"/>
      <c r="YK289" s="25"/>
      <c r="YL289" s="25"/>
      <c r="YM289" s="25"/>
      <c r="YN289" s="25"/>
      <c r="YO289" s="25"/>
      <c r="YP289" s="25"/>
      <c r="YQ289" s="25"/>
      <c r="YR289" s="25"/>
      <c r="YS289" s="25"/>
      <c r="YT289" s="25"/>
      <c r="YU289" s="25"/>
      <c r="YV289" s="25"/>
      <c r="YW289" s="25"/>
      <c r="YX289" s="25"/>
      <c r="YY289" s="25"/>
      <c r="YZ289" s="25"/>
      <c r="ZA289" s="25"/>
      <c r="ZB289" s="25"/>
      <c r="ZC289" s="25"/>
      <c r="ZD289" s="25"/>
      <c r="ZE289" s="25"/>
      <c r="ZF289" s="25"/>
      <c r="ZG289" s="25"/>
      <c r="ZH289" s="25"/>
      <c r="ZI289" s="25"/>
      <c r="ZJ289" s="25"/>
      <c r="ZK289" s="25"/>
      <c r="ZL289" s="25"/>
      <c r="ZM289" s="25"/>
      <c r="ZN289" s="25"/>
      <c r="ZO289" s="25"/>
      <c r="ZP289" s="25"/>
      <c r="ZQ289" s="25"/>
      <c r="ZR289" s="25"/>
      <c r="ZS289" s="25"/>
      <c r="ZT289" s="25"/>
      <c r="ZU289" s="25"/>
      <c r="ZV289" s="25"/>
      <c r="ZW289" s="25"/>
      <c r="ZX289" s="25"/>
      <c r="ZY289" s="25"/>
      <c r="ZZ289" s="25"/>
      <c r="AAA289" s="25"/>
      <c r="AAB289" s="25"/>
      <c r="AAC289" s="25"/>
      <c r="AAD289" s="25"/>
      <c r="AAE289" s="25"/>
      <c r="AAF289" s="25"/>
      <c r="AAG289" s="25"/>
      <c r="AAH289" s="25"/>
      <c r="AAI289" s="25"/>
      <c r="AAJ289" s="25"/>
      <c r="AAK289" s="25"/>
      <c r="AAL289" s="25"/>
      <c r="AAM289" s="25"/>
      <c r="AAN289" s="25"/>
      <c r="AAO289" s="25"/>
      <c r="AAP289" s="25"/>
      <c r="AAQ289" s="25"/>
      <c r="AAR289" s="25"/>
      <c r="AAS289" s="25"/>
      <c r="AAT289" s="25"/>
      <c r="AAU289" s="25"/>
      <c r="AAV289" s="25"/>
      <c r="AAW289" s="25"/>
      <c r="AAX289" s="25"/>
      <c r="AAY289" s="25"/>
      <c r="AAZ289" s="25"/>
      <c r="ABA289" s="25"/>
      <c r="ABB289" s="25"/>
      <c r="ABC289" s="25"/>
      <c r="ABD289" s="25"/>
      <c r="ABE289" s="25"/>
      <c r="ABF289" s="25"/>
      <c r="ABG289" s="25"/>
      <c r="ABH289" s="25"/>
      <c r="ABI289" s="25"/>
      <c r="ABJ289" s="25"/>
      <c r="ABK289" s="25"/>
      <c r="ABL289" s="25"/>
      <c r="ABM289" s="25"/>
      <c r="ABN289" s="25"/>
      <c r="ABO289" s="25"/>
      <c r="ABP289" s="25"/>
      <c r="ABQ289" s="25"/>
      <c r="ABR289" s="25"/>
      <c r="ABS289" s="25"/>
      <c r="ABT289" s="25"/>
      <c r="ABU289" s="25"/>
      <c r="ABV289" s="25"/>
      <c r="ABW289" s="25"/>
      <c r="ABX289" s="25"/>
      <c r="ABY289" s="25"/>
      <c r="ABZ289" s="25"/>
      <c r="ACA289" s="25"/>
      <c r="ACB289" s="25"/>
      <c r="ACC289" s="25"/>
      <c r="ACD289" s="25"/>
      <c r="ACE289" s="25"/>
      <c r="ACF289" s="25"/>
      <c r="ACG289" s="25"/>
      <c r="ACH289" s="25"/>
      <c r="ACI289" s="25"/>
      <c r="ACJ289" s="25"/>
      <c r="ACK289" s="25"/>
      <c r="ACL289" s="25"/>
      <c r="ACM289" s="25"/>
      <c r="ACN289" s="25"/>
      <c r="ACO289" s="25"/>
      <c r="ACP289" s="25"/>
      <c r="ACQ289" s="25"/>
      <c r="ACR289" s="25"/>
      <c r="ACS289" s="25"/>
      <c r="ACT289" s="25"/>
      <c r="ACU289" s="25"/>
      <c r="ACV289" s="25"/>
      <c r="ACW289" s="25"/>
      <c r="ACX289" s="25"/>
      <c r="ACY289" s="25"/>
      <c r="ACZ289" s="25"/>
      <c r="ADA289" s="25"/>
      <c r="ADB289" s="25"/>
      <c r="ADC289" s="25"/>
      <c r="ADD289" s="25"/>
      <c r="ADE289" s="25"/>
      <c r="ADF289" s="25"/>
      <c r="ADG289" s="25"/>
      <c r="ADH289" s="25"/>
      <c r="ADI289" s="25"/>
      <c r="ADJ289" s="25"/>
      <c r="ADK289" s="25"/>
      <c r="ADL289" s="25"/>
      <c r="ADM289" s="25"/>
      <c r="ADN289" s="25"/>
      <c r="ADO289" s="25"/>
      <c r="ADP289" s="25"/>
      <c r="ADQ289" s="25"/>
      <c r="ADR289" s="25"/>
      <c r="ADS289" s="25"/>
      <c r="ADT289" s="25"/>
      <c r="ADU289" s="25"/>
      <c r="ADV289" s="25"/>
      <c r="ADW289" s="25"/>
      <c r="ADX289" s="25"/>
      <c r="ADY289" s="25"/>
      <c r="ADZ289" s="25"/>
      <c r="AEA289" s="25"/>
      <c r="AEB289" s="25"/>
      <c r="AEC289" s="25"/>
      <c r="AED289" s="25"/>
      <c r="AEE289" s="25"/>
      <c r="AEF289" s="25"/>
      <c r="AEG289" s="49"/>
    </row>
    <row r="290" spans="1:813" s="15" customFormat="1" ht="12.75" customHeight="1" x14ac:dyDescent="0.2">
      <c r="A290" s="75">
        <v>3.3</v>
      </c>
      <c r="B290" s="99" t="s">
        <v>221</v>
      </c>
      <c r="C290" s="109">
        <v>2378.5300000000002</v>
      </c>
      <c r="D290" s="71" t="s">
        <v>120</v>
      </c>
      <c r="E290" s="109">
        <v>338.66</v>
      </c>
      <c r="F290" s="91">
        <f t="shared" si="6"/>
        <v>805512.97</v>
      </c>
      <c r="G290" s="49"/>
      <c r="AY290" s="45"/>
      <c r="AZ290" s="25"/>
      <c r="BA290" s="663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  <c r="QR290" s="25"/>
      <c r="QS290" s="25"/>
      <c r="QT290" s="25"/>
      <c r="QU290" s="25"/>
      <c r="QV290" s="25"/>
      <c r="QW290" s="25"/>
      <c r="QX290" s="25"/>
      <c r="QY290" s="25"/>
      <c r="QZ290" s="25"/>
      <c r="RA290" s="25"/>
      <c r="RB290" s="25"/>
      <c r="RC290" s="25"/>
      <c r="RD290" s="25"/>
      <c r="RE290" s="25"/>
      <c r="RF290" s="25"/>
      <c r="RG290" s="25"/>
      <c r="RH290" s="25"/>
      <c r="RI290" s="25"/>
      <c r="RJ290" s="25"/>
      <c r="RK290" s="25"/>
      <c r="RL290" s="25"/>
      <c r="RM290" s="25"/>
      <c r="RN290" s="25"/>
      <c r="RO290" s="25"/>
      <c r="RP290" s="25"/>
      <c r="RQ290" s="25"/>
      <c r="RR290" s="25"/>
      <c r="RS290" s="25"/>
      <c r="RT290" s="25"/>
      <c r="RU290" s="25"/>
      <c r="RV290" s="25"/>
      <c r="RW290" s="25"/>
      <c r="RX290" s="25"/>
      <c r="RY290" s="25"/>
      <c r="RZ290" s="25"/>
      <c r="SA290" s="25"/>
      <c r="SB290" s="25"/>
      <c r="SC290" s="25"/>
      <c r="SD290" s="25"/>
      <c r="SE290" s="25"/>
      <c r="SF290" s="25"/>
      <c r="SG290" s="25"/>
      <c r="SH290" s="25"/>
      <c r="SI290" s="25"/>
      <c r="SJ290" s="25"/>
      <c r="SK290" s="25"/>
      <c r="SL290" s="25"/>
      <c r="SM290" s="25"/>
      <c r="SN290" s="25"/>
      <c r="SO290" s="25"/>
      <c r="SP290" s="25"/>
      <c r="SQ290" s="25"/>
      <c r="SR290" s="25"/>
      <c r="SS290" s="25"/>
      <c r="ST290" s="25"/>
      <c r="SU290" s="25"/>
      <c r="SV290" s="25"/>
      <c r="SW290" s="25"/>
      <c r="SX290" s="25"/>
      <c r="SY290" s="25"/>
      <c r="SZ290" s="25"/>
      <c r="TA290" s="25"/>
      <c r="TB290" s="25"/>
      <c r="TC290" s="25"/>
      <c r="TD290" s="25"/>
      <c r="TE290" s="25"/>
      <c r="TF290" s="25"/>
      <c r="TG290" s="25"/>
      <c r="TH290" s="25"/>
      <c r="TI290" s="25"/>
      <c r="TJ290" s="25"/>
      <c r="TK290" s="25"/>
      <c r="TL290" s="25"/>
      <c r="TM290" s="25"/>
      <c r="TN290" s="25"/>
      <c r="TO290" s="25"/>
      <c r="TP290" s="25"/>
      <c r="TQ290" s="25"/>
      <c r="TR290" s="25"/>
      <c r="TS290" s="25"/>
      <c r="TT290" s="25"/>
      <c r="TU290" s="25"/>
      <c r="TV290" s="25"/>
      <c r="TW290" s="25"/>
      <c r="TX290" s="25"/>
      <c r="TY290" s="25"/>
      <c r="TZ290" s="25"/>
      <c r="UA290" s="25"/>
      <c r="UB290" s="25"/>
      <c r="UC290" s="25"/>
      <c r="UD290" s="25"/>
      <c r="UE290" s="25"/>
      <c r="UF290" s="25"/>
      <c r="UG290" s="25"/>
      <c r="UH290" s="25"/>
      <c r="UI290" s="25"/>
      <c r="UJ290" s="25"/>
      <c r="UK290" s="25"/>
      <c r="UL290" s="25"/>
      <c r="UM290" s="25"/>
      <c r="UN290" s="25"/>
      <c r="UO290" s="25"/>
      <c r="UP290" s="25"/>
      <c r="UQ290" s="25"/>
      <c r="UR290" s="25"/>
      <c r="US290" s="25"/>
      <c r="UT290" s="25"/>
      <c r="UU290" s="25"/>
      <c r="UV290" s="25"/>
      <c r="UW290" s="25"/>
      <c r="UX290" s="25"/>
      <c r="UY290" s="25"/>
      <c r="UZ290" s="25"/>
      <c r="VA290" s="25"/>
      <c r="VB290" s="25"/>
      <c r="VC290" s="25"/>
      <c r="VD290" s="25"/>
      <c r="VE290" s="25"/>
      <c r="VF290" s="25"/>
      <c r="VG290" s="25"/>
      <c r="VH290" s="25"/>
      <c r="VI290" s="25"/>
      <c r="VJ290" s="25"/>
      <c r="VK290" s="25"/>
      <c r="VL290" s="25"/>
      <c r="VM290" s="25"/>
      <c r="VN290" s="25"/>
      <c r="VO290" s="25"/>
      <c r="VP290" s="25"/>
      <c r="VQ290" s="25"/>
      <c r="VR290" s="25"/>
      <c r="VS290" s="25"/>
      <c r="VT290" s="25"/>
      <c r="VU290" s="25"/>
      <c r="VV290" s="25"/>
      <c r="VW290" s="25"/>
      <c r="VX290" s="25"/>
      <c r="VY290" s="25"/>
      <c r="VZ290" s="25"/>
      <c r="WA290" s="25"/>
      <c r="WB290" s="25"/>
      <c r="WC290" s="25"/>
      <c r="WD290" s="25"/>
      <c r="WE290" s="25"/>
      <c r="WF290" s="25"/>
      <c r="WG290" s="25"/>
      <c r="WH290" s="25"/>
      <c r="WI290" s="25"/>
      <c r="WJ290" s="25"/>
      <c r="WK290" s="25"/>
      <c r="WL290" s="25"/>
      <c r="WM290" s="25"/>
      <c r="WN290" s="25"/>
      <c r="WO290" s="25"/>
      <c r="WP290" s="25"/>
      <c r="WQ290" s="25"/>
      <c r="WR290" s="25"/>
      <c r="WS290" s="25"/>
      <c r="WT290" s="25"/>
      <c r="WU290" s="25"/>
      <c r="WV290" s="25"/>
      <c r="WW290" s="25"/>
      <c r="WX290" s="25"/>
      <c r="WY290" s="25"/>
      <c r="WZ290" s="25"/>
      <c r="XA290" s="25"/>
      <c r="XB290" s="25"/>
      <c r="XC290" s="25"/>
      <c r="XD290" s="25"/>
      <c r="XE290" s="25"/>
      <c r="XF290" s="25"/>
      <c r="XG290" s="25"/>
      <c r="XH290" s="25"/>
      <c r="XI290" s="25"/>
      <c r="XJ290" s="25"/>
      <c r="XK290" s="25"/>
      <c r="XL290" s="25"/>
      <c r="XM290" s="25"/>
      <c r="XN290" s="25"/>
      <c r="XO290" s="25"/>
      <c r="XP290" s="25"/>
      <c r="XQ290" s="25"/>
      <c r="XR290" s="25"/>
      <c r="XS290" s="25"/>
      <c r="XT290" s="25"/>
      <c r="XU290" s="25"/>
      <c r="XV290" s="25"/>
      <c r="XW290" s="25"/>
      <c r="XX290" s="25"/>
      <c r="XY290" s="25"/>
      <c r="XZ290" s="25"/>
      <c r="YA290" s="25"/>
      <c r="YB290" s="25"/>
      <c r="YC290" s="25"/>
      <c r="YD290" s="25"/>
      <c r="YE290" s="25"/>
      <c r="YF290" s="25"/>
      <c r="YG290" s="25"/>
      <c r="YH290" s="25"/>
      <c r="YI290" s="25"/>
      <c r="YJ290" s="25"/>
      <c r="YK290" s="25"/>
      <c r="YL290" s="25"/>
      <c r="YM290" s="25"/>
      <c r="YN290" s="25"/>
      <c r="YO290" s="25"/>
      <c r="YP290" s="25"/>
      <c r="YQ290" s="25"/>
      <c r="YR290" s="25"/>
      <c r="YS290" s="25"/>
      <c r="YT290" s="25"/>
      <c r="YU290" s="25"/>
      <c r="YV290" s="25"/>
      <c r="YW290" s="25"/>
      <c r="YX290" s="25"/>
      <c r="YY290" s="25"/>
      <c r="YZ290" s="25"/>
      <c r="ZA290" s="25"/>
      <c r="ZB290" s="25"/>
      <c r="ZC290" s="25"/>
      <c r="ZD290" s="25"/>
      <c r="ZE290" s="25"/>
      <c r="ZF290" s="25"/>
      <c r="ZG290" s="25"/>
      <c r="ZH290" s="25"/>
      <c r="ZI290" s="25"/>
      <c r="ZJ290" s="25"/>
      <c r="ZK290" s="25"/>
      <c r="ZL290" s="25"/>
      <c r="ZM290" s="25"/>
      <c r="ZN290" s="25"/>
      <c r="ZO290" s="25"/>
      <c r="ZP290" s="25"/>
      <c r="ZQ290" s="25"/>
      <c r="ZR290" s="25"/>
      <c r="ZS290" s="25"/>
      <c r="ZT290" s="25"/>
      <c r="ZU290" s="25"/>
      <c r="ZV290" s="25"/>
      <c r="ZW290" s="25"/>
      <c r="ZX290" s="25"/>
      <c r="ZY290" s="25"/>
      <c r="ZZ290" s="25"/>
      <c r="AAA290" s="25"/>
      <c r="AAB290" s="25"/>
      <c r="AAC290" s="25"/>
      <c r="AAD290" s="25"/>
      <c r="AAE290" s="25"/>
      <c r="AAF290" s="25"/>
      <c r="AAG290" s="25"/>
      <c r="AAH290" s="25"/>
      <c r="AAI290" s="25"/>
      <c r="AAJ290" s="25"/>
      <c r="AAK290" s="25"/>
      <c r="AAL290" s="25"/>
      <c r="AAM290" s="25"/>
      <c r="AAN290" s="25"/>
      <c r="AAO290" s="25"/>
      <c r="AAP290" s="25"/>
      <c r="AAQ290" s="25"/>
      <c r="AAR290" s="25"/>
      <c r="AAS290" s="25"/>
      <c r="AAT290" s="25"/>
      <c r="AAU290" s="25"/>
      <c r="AAV290" s="25"/>
      <c r="AAW290" s="25"/>
      <c r="AAX290" s="25"/>
      <c r="AAY290" s="25"/>
      <c r="AAZ290" s="25"/>
      <c r="ABA290" s="25"/>
      <c r="ABB290" s="25"/>
      <c r="ABC290" s="25"/>
      <c r="ABD290" s="25"/>
      <c r="ABE290" s="25"/>
      <c r="ABF290" s="25"/>
      <c r="ABG290" s="25"/>
      <c r="ABH290" s="25"/>
      <c r="ABI290" s="25"/>
      <c r="ABJ290" s="25"/>
      <c r="ABK290" s="25"/>
      <c r="ABL290" s="25"/>
      <c r="ABM290" s="25"/>
      <c r="ABN290" s="25"/>
      <c r="ABO290" s="25"/>
      <c r="ABP290" s="25"/>
      <c r="ABQ290" s="25"/>
      <c r="ABR290" s="25"/>
      <c r="ABS290" s="25"/>
      <c r="ABT290" s="25"/>
      <c r="ABU290" s="25"/>
      <c r="ABV290" s="25"/>
      <c r="ABW290" s="25"/>
      <c r="ABX290" s="25"/>
      <c r="ABY290" s="25"/>
      <c r="ABZ290" s="25"/>
      <c r="ACA290" s="25"/>
      <c r="ACB290" s="25"/>
      <c r="ACC290" s="25"/>
      <c r="ACD290" s="25"/>
      <c r="ACE290" s="25"/>
      <c r="ACF290" s="25"/>
      <c r="ACG290" s="25"/>
      <c r="ACH290" s="25"/>
      <c r="ACI290" s="25"/>
      <c r="ACJ290" s="25"/>
      <c r="ACK290" s="25"/>
      <c r="ACL290" s="25"/>
      <c r="ACM290" s="25"/>
      <c r="ACN290" s="25"/>
      <c r="ACO290" s="25"/>
      <c r="ACP290" s="25"/>
      <c r="ACQ290" s="25"/>
      <c r="ACR290" s="25"/>
      <c r="ACS290" s="25"/>
      <c r="ACT290" s="25"/>
      <c r="ACU290" s="25"/>
      <c r="ACV290" s="25"/>
      <c r="ACW290" s="25"/>
      <c r="ACX290" s="25"/>
      <c r="ACY290" s="25"/>
      <c r="ACZ290" s="25"/>
      <c r="ADA290" s="25"/>
      <c r="ADB290" s="25"/>
      <c r="ADC290" s="25"/>
      <c r="ADD290" s="25"/>
      <c r="ADE290" s="25"/>
      <c r="ADF290" s="25"/>
      <c r="ADG290" s="25"/>
      <c r="ADH290" s="25"/>
      <c r="ADI290" s="25"/>
      <c r="ADJ290" s="25"/>
      <c r="ADK290" s="25"/>
      <c r="ADL290" s="25"/>
      <c r="ADM290" s="25"/>
      <c r="ADN290" s="25"/>
      <c r="ADO290" s="25"/>
      <c r="ADP290" s="25"/>
      <c r="ADQ290" s="25"/>
      <c r="ADR290" s="25"/>
      <c r="ADS290" s="25"/>
      <c r="ADT290" s="25"/>
      <c r="ADU290" s="25"/>
      <c r="ADV290" s="25"/>
      <c r="ADW290" s="25"/>
      <c r="ADX290" s="25"/>
      <c r="ADY290" s="25"/>
      <c r="ADZ290" s="25"/>
      <c r="AEA290" s="25"/>
      <c r="AEB290" s="25"/>
      <c r="AEC290" s="25"/>
      <c r="AED290" s="25"/>
      <c r="AEE290" s="25"/>
      <c r="AEF290" s="25"/>
      <c r="AEG290" s="49"/>
    </row>
    <row r="291" spans="1:813" s="15" customFormat="1" ht="12.75" customHeight="1" x14ac:dyDescent="0.2">
      <c r="A291" s="75">
        <v>3.4</v>
      </c>
      <c r="B291" s="99" t="s">
        <v>222</v>
      </c>
      <c r="C291" s="109">
        <v>1689.66</v>
      </c>
      <c r="D291" s="71" t="s">
        <v>120</v>
      </c>
      <c r="E291" s="109">
        <v>189.98</v>
      </c>
      <c r="F291" s="91">
        <f t="shared" si="6"/>
        <v>321001.61</v>
      </c>
      <c r="G291" s="49"/>
      <c r="AY291" s="45"/>
      <c r="AZ291" s="25"/>
      <c r="BA291" s="663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  <c r="QR291" s="25"/>
      <c r="QS291" s="25"/>
      <c r="QT291" s="25"/>
      <c r="QU291" s="25"/>
      <c r="QV291" s="25"/>
      <c r="QW291" s="25"/>
      <c r="QX291" s="25"/>
      <c r="QY291" s="25"/>
      <c r="QZ291" s="25"/>
      <c r="RA291" s="25"/>
      <c r="RB291" s="25"/>
      <c r="RC291" s="25"/>
      <c r="RD291" s="25"/>
      <c r="RE291" s="25"/>
      <c r="RF291" s="25"/>
      <c r="RG291" s="25"/>
      <c r="RH291" s="25"/>
      <c r="RI291" s="25"/>
      <c r="RJ291" s="25"/>
      <c r="RK291" s="25"/>
      <c r="RL291" s="25"/>
      <c r="RM291" s="25"/>
      <c r="RN291" s="25"/>
      <c r="RO291" s="25"/>
      <c r="RP291" s="25"/>
      <c r="RQ291" s="25"/>
      <c r="RR291" s="25"/>
      <c r="RS291" s="25"/>
      <c r="RT291" s="25"/>
      <c r="RU291" s="25"/>
      <c r="RV291" s="25"/>
      <c r="RW291" s="25"/>
      <c r="RX291" s="25"/>
      <c r="RY291" s="25"/>
      <c r="RZ291" s="25"/>
      <c r="SA291" s="25"/>
      <c r="SB291" s="25"/>
      <c r="SC291" s="25"/>
      <c r="SD291" s="25"/>
      <c r="SE291" s="25"/>
      <c r="SF291" s="25"/>
      <c r="SG291" s="25"/>
      <c r="SH291" s="25"/>
      <c r="SI291" s="25"/>
      <c r="SJ291" s="25"/>
      <c r="SK291" s="25"/>
      <c r="SL291" s="25"/>
      <c r="SM291" s="25"/>
      <c r="SN291" s="25"/>
      <c r="SO291" s="25"/>
      <c r="SP291" s="25"/>
      <c r="SQ291" s="25"/>
      <c r="SR291" s="25"/>
      <c r="SS291" s="25"/>
      <c r="ST291" s="25"/>
      <c r="SU291" s="25"/>
      <c r="SV291" s="25"/>
      <c r="SW291" s="25"/>
      <c r="SX291" s="25"/>
      <c r="SY291" s="25"/>
      <c r="SZ291" s="25"/>
      <c r="TA291" s="25"/>
      <c r="TB291" s="25"/>
      <c r="TC291" s="25"/>
      <c r="TD291" s="25"/>
      <c r="TE291" s="25"/>
      <c r="TF291" s="25"/>
      <c r="TG291" s="25"/>
      <c r="TH291" s="25"/>
      <c r="TI291" s="25"/>
      <c r="TJ291" s="25"/>
      <c r="TK291" s="25"/>
      <c r="TL291" s="25"/>
      <c r="TM291" s="25"/>
      <c r="TN291" s="25"/>
      <c r="TO291" s="25"/>
      <c r="TP291" s="25"/>
      <c r="TQ291" s="25"/>
      <c r="TR291" s="25"/>
      <c r="TS291" s="25"/>
      <c r="TT291" s="25"/>
      <c r="TU291" s="25"/>
      <c r="TV291" s="25"/>
      <c r="TW291" s="25"/>
      <c r="TX291" s="25"/>
      <c r="TY291" s="25"/>
      <c r="TZ291" s="25"/>
      <c r="UA291" s="25"/>
      <c r="UB291" s="25"/>
      <c r="UC291" s="25"/>
      <c r="UD291" s="25"/>
      <c r="UE291" s="25"/>
      <c r="UF291" s="25"/>
      <c r="UG291" s="25"/>
      <c r="UH291" s="25"/>
      <c r="UI291" s="25"/>
      <c r="UJ291" s="25"/>
      <c r="UK291" s="25"/>
      <c r="UL291" s="25"/>
      <c r="UM291" s="25"/>
      <c r="UN291" s="25"/>
      <c r="UO291" s="25"/>
      <c r="UP291" s="25"/>
      <c r="UQ291" s="25"/>
      <c r="UR291" s="25"/>
      <c r="US291" s="25"/>
      <c r="UT291" s="25"/>
      <c r="UU291" s="25"/>
      <c r="UV291" s="25"/>
      <c r="UW291" s="25"/>
      <c r="UX291" s="25"/>
      <c r="UY291" s="25"/>
      <c r="UZ291" s="25"/>
      <c r="VA291" s="25"/>
      <c r="VB291" s="25"/>
      <c r="VC291" s="25"/>
      <c r="VD291" s="25"/>
      <c r="VE291" s="25"/>
      <c r="VF291" s="25"/>
      <c r="VG291" s="25"/>
      <c r="VH291" s="25"/>
      <c r="VI291" s="25"/>
      <c r="VJ291" s="25"/>
      <c r="VK291" s="25"/>
      <c r="VL291" s="25"/>
      <c r="VM291" s="25"/>
      <c r="VN291" s="25"/>
      <c r="VO291" s="25"/>
      <c r="VP291" s="25"/>
      <c r="VQ291" s="25"/>
      <c r="VR291" s="25"/>
      <c r="VS291" s="25"/>
      <c r="VT291" s="25"/>
      <c r="VU291" s="25"/>
      <c r="VV291" s="25"/>
      <c r="VW291" s="25"/>
      <c r="VX291" s="25"/>
      <c r="VY291" s="25"/>
      <c r="VZ291" s="25"/>
      <c r="WA291" s="25"/>
      <c r="WB291" s="25"/>
      <c r="WC291" s="25"/>
      <c r="WD291" s="25"/>
      <c r="WE291" s="25"/>
      <c r="WF291" s="25"/>
      <c r="WG291" s="25"/>
      <c r="WH291" s="25"/>
      <c r="WI291" s="25"/>
      <c r="WJ291" s="25"/>
      <c r="WK291" s="25"/>
      <c r="WL291" s="25"/>
      <c r="WM291" s="25"/>
      <c r="WN291" s="25"/>
      <c r="WO291" s="25"/>
      <c r="WP291" s="25"/>
      <c r="WQ291" s="25"/>
      <c r="WR291" s="25"/>
      <c r="WS291" s="25"/>
      <c r="WT291" s="25"/>
      <c r="WU291" s="25"/>
      <c r="WV291" s="25"/>
      <c r="WW291" s="25"/>
      <c r="WX291" s="25"/>
      <c r="WY291" s="25"/>
      <c r="WZ291" s="25"/>
      <c r="XA291" s="25"/>
      <c r="XB291" s="25"/>
      <c r="XC291" s="25"/>
      <c r="XD291" s="25"/>
      <c r="XE291" s="25"/>
      <c r="XF291" s="25"/>
      <c r="XG291" s="25"/>
      <c r="XH291" s="25"/>
      <c r="XI291" s="25"/>
      <c r="XJ291" s="25"/>
      <c r="XK291" s="25"/>
      <c r="XL291" s="25"/>
      <c r="XM291" s="25"/>
      <c r="XN291" s="25"/>
      <c r="XO291" s="25"/>
      <c r="XP291" s="25"/>
      <c r="XQ291" s="25"/>
      <c r="XR291" s="25"/>
      <c r="XS291" s="25"/>
      <c r="XT291" s="25"/>
      <c r="XU291" s="25"/>
      <c r="XV291" s="25"/>
      <c r="XW291" s="25"/>
      <c r="XX291" s="25"/>
      <c r="XY291" s="25"/>
      <c r="XZ291" s="25"/>
      <c r="YA291" s="25"/>
      <c r="YB291" s="25"/>
      <c r="YC291" s="25"/>
      <c r="YD291" s="25"/>
      <c r="YE291" s="25"/>
      <c r="YF291" s="25"/>
      <c r="YG291" s="25"/>
      <c r="YH291" s="25"/>
      <c r="YI291" s="25"/>
      <c r="YJ291" s="25"/>
      <c r="YK291" s="25"/>
      <c r="YL291" s="25"/>
      <c r="YM291" s="25"/>
      <c r="YN291" s="25"/>
      <c r="YO291" s="25"/>
      <c r="YP291" s="25"/>
      <c r="YQ291" s="25"/>
      <c r="YR291" s="25"/>
      <c r="YS291" s="25"/>
      <c r="YT291" s="25"/>
      <c r="YU291" s="25"/>
      <c r="YV291" s="25"/>
      <c r="YW291" s="25"/>
      <c r="YX291" s="25"/>
      <c r="YY291" s="25"/>
      <c r="YZ291" s="25"/>
      <c r="ZA291" s="25"/>
      <c r="ZB291" s="25"/>
      <c r="ZC291" s="25"/>
      <c r="ZD291" s="25"/>
      <c r="ZE291" s="25"/>
      <c r="ZF291" s="25"/>
      <c r="ZG291" s="25"/>
      <c r="ZH291" s="25"/>
      <c r="ZI291" s="25"/>
      <c r="ZJ291" s="25"/>
      <c r="ZK291" s="25"/>
      <c r="ZL291" s="25"/>
      <c r="ZM291" s="25"/>
      <c r="ZN291" s="25"/>
      <c r="ZO291" s="25"/>
      <c r="ZP291" s="25"/>
      <c r="ZQ291" s="25"/>
      <c r="ZR291" s="25"/>
      <c r="ZS291" s="25"/>
      <c r="ZT291" s="25"/>
      <c r="ZU291" s="25"/>
      <c r="ZV291" s="25"/>
      <c r="ZW291" s="25"/>
      <c r="ZX291" s="25"/>
      <c r="ZY291" s="25"/>
      <c r="ZZ291" s="25"/>
      <c r="AAA291" s="25"/>
      <c r="AAB291" s="25"/>
      <c r="AAC291" s="25"/>
      <c r="AAD291" s="25"/>
      <c r="AAE291" s="25"/>
      <c r="AAF291" s="25"/>
      <c r="AAG291" s="25"/>
      <c r="AAH291" s="25"/>
      <c r="AAI291" s="25"/>
      <c r="AAJ291" s="25"/>
      <c r="AAK291" s="25"/>
      <c r="AAL291" s="25"/>
      <c r="AAM291" s="25"/>
      <c r="AAN291" s="25"/>
      <c r="AAO291" s="25"/>
      <c r="AAP291" s="25"/>
      <c r="AAQ291" s="25"/>
      <c r="AAR291" s="25"/>
      <c r="AAS291" s="25"/>
      <c r="AAT291" s="25"/>
      <c r="AAU291" s="25"/>
      <c r="AAV291" s="25"/>
      <c r="AAW291" s="25"/>
      <c r="AAX291" s="25"/>
      <c r="AAY291" s="25"/>
      <c r="AAZ291" s="25"/>
      <c r="ABA291" s="25"/>
      <c r="ABB291" s="25"/>
      <c r="ABC291" s="25"/>
      <c r="ABD291" s="25"/>
      <c r="ABE291" s="25"/>
      <c r="ABF291" s="25"/>
      <c r="ABG291" s="25"/>
      <c r="ABH291" s="25"/>
      <c r="ABI291" s="25"/>
      <c r="ABJ291" s="25"/>
      <c r="ABK291" s="25"/>
      <c r="ABL291" s="25"/>
      <c r="ABM291" s="25"/>
      <c r="ABN291" s="25"/>
      <c r="ABO291" s="25"/>
      <c r="ABP291" s="25"/>
      <c r="ABQ291" s="25"/>
      <c r="ABR291" s="25"/>
      <c r="ABS291" s="25"/>
      <c r="ABT291" s="25"/>
      <c r="ABU291" s="25"/>
      <c r="ABV291" s="25"/>
      <c r="ABW291" s="25"/>
      <c r="ABX291" s="25"/>
      <c r="ABY291" s="25"/>
      <c r="ABZ291" s="25"/>
      <c r="ACA291" s="25"/>
      <c r="ACB291" s="25"/>
      <c r="ACC291" s="25"/>
      <c r="ACD291" s="25"/>
      <c r="ACE291" s="25"/>
      <c r="ACF291" s="25"/>
      <c r="ACG291" s="25"/>
      <c r="ACH291" s="25"/>
      <c r="ACI291" s="25"/>
      <c r="ACJ291" s="25"/>
      <c r="ACK291" s="25"/>
      <c r="ACL291" s="25"/>
      <c r="ACM291" s="25"/>
      <c r="ACN291" s="25"/>
      <c r="ACO291" s="25"/>
      <c r="ACP291" s="25"/>
      <c r="ACQ291" s="25"/>
      <c r="ACR291" s="25"/>
      <c r="ACS291" s="25"/>
      <c r="ACT291" s="25"/>
      <c r="ACU291" s="25"/>
      <c r="ACV291" s="25"/>
      <c r="ACW291" s="25"/>
      <c r="ACX291" s="25"/>
      <c r="ACY291" s="25"/>
      <c r="ACZ291" s="25"/>
      <c r="ADA291" s="25"/>
      <c r="ADB291" s="25"/>
      <c r="ADC291" s="25"/>
      <c r="ADD291" s="25"/>
      <c r="ADE291" s="25"/>
      <c r="ADF291" s="25"/>
      <c r="ADG291" s="25"/>
      <c r="ADH291" s="25"/>
      <c r="ADI291" s="25"/>
      <c r="ADJ291" s="25"/>
      <c r="ADK291" s="25"/>
      <c r="ADL291" s="25"/>
      <c r="ADM291" s="25"/>
      <c r="ADN291" s="25"/>
      <c r="ADO291" s="25"/>
      <c r="ADP291" s="25"/>
      <c r="ADQ291" s="25"/>
      <c r="ADR291" s="25"/>
      <c r="ADS291" s="25"/>
      <c r="ADT291" s="25"/>
      <c r="ADU291" s="25"/>
      <c r="ADV291" s="25"/>
      <c r="ADW291" s="25"/>
      <c r="ADX291" s="25"/>
      <c r="ADY291" s="25"/>
      <c r="ADZ291" s="25"/>
      <c r="AEA291" s="25"/>
      <c r="AEB291" s="25"/>
      <c r="AEC291" s="25"/>
      <c r="AED291" s="25"/>
      <c r="AEE291" s="25"/>
      <c r="AEF291" s="25"/>
      <c r="AEG291" s="49"/>
    </row>
    <row r="292" spans="1:813" s="15" customFormat="1" ht="6.75" customHeight="1" x14ac:dyDescent="0.2">
      <c r="A292" s="75"/>
      <c r="B292" s="99"/>
      <c r="C292" s="109"/>
      <c r="D292" s="71"/>
      <c r="E292" s="109"/>
      <c r="F292" s="91">
        <f t="shared" si="6"/>
        <v>0</v>
      </c>
      <c r="G292" s="49"/>
      <c r="AY292" s="45"/>
      <c r="AZ292" s="25"/>
      <c r="BA292" s="663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  <c r="QR292" s="25"/>
      <c r="QS292" s="25"/>
      <c r="QT292" s="25"/>
      <c r="QU292" s="25"/>
      <c r="QV292" s="25"/>
      <c r="QW292" s="25"/>
      <c r="QX292" s="25"/>
      <c r="QY292" s="25"/>
      <c r="QZ292" s="25"/>
      <c r="RA292" s="25"/>
      <c r="RB292" s="25"/>
      <c r="RC292" s="25"/>
      <c r="RD292" s="25"/>
      <c r="RE292" s="25"/>
      <c r="RF292" s="25"/>
      <c r="RG292" s="25"/>
      <c r="RH292" s="25"/>
      <c r="RI292" s="25"/>
      <c r="RJ292" s="25"/>
      <c r="RK292" s="25"/>
      <c r="RL292" s="25"/>
      <c r="RM292" s="25"/>
      <c r="RN292" s="25"/>
      <c r="RO292" s="25"/>
      <c r="RP292" s="25"/>
      <c r="RQ292" s="25"/>
      <c r="RR292" s="25"/>
      <c r="RS292" s="25"/>
      <c r="RT292" s="25"/>
      <c r="RU292" s="25"/>
      <c r="RV292" s="25"/>
      <c r="RW292" s="25"/>
      <c r="RX292" s="25"/>
      <c r="RY292" s="25"/>
      <c r="RZ292" s="25"/>
      <c r="SA292" s="25"/>
      <c r="SB292" s="25"/>
      <c r="SC292" s="25"/>
      <c r="SD292" s="25"/>
      <c r="SE292" s="25"/>
      <c r="SF292" s="25"/>
      <c r="SG292" s="25"/>
      <c r="SH292" s="25"/>
      <c r="SI292" s="25"/>
      <c r="SJ292" s="25"/>
      <c r="SK292" s="25"/>
      <c r="SL292" s="25"/>
      <c r="SM292" s="25"/>
      <c r="SN292" s="25"/>
      <c r="SO292" s="25"/>
      <c r="SP292" s="25"/>
      <c r="SQ292" s="25"/>
      <c r="SR292" s="25"/>
      <c r="SS292" s="25"/>
      <c r="ST292" s="25"/>
      <c r="SU292" s="25"/>
      <c r="SV292" s="25"/>
      <c r="SW292" s="25"/>
      <c r="SX292" s="25"/>
      <c r="SY292" s="25"/>
      <c r="SZ292" s="25"/>
      <c r="TA292" s="25"/>
      <c r="TB292" s="25"/>
      <c r="TC292" s="25"/>
      <c r="TD292" s="25"/>
      <c r="TE292" s="25"/>
      <c r="TF292" s="25"/>
      <c r="TG292" s="25"/>
      <c r="TH292" s="25"/>
      <c r="TI292" s="25"/>
      <c r="TJ292" s="25"/>
      <c r="TK292" s="25"/>
      <c r="TL292" s="25"/>
      <c r="TM292" s="25"/>
      <c r="TN292" s="25"/>
      <c r="TO292" s="25"/>
      <c r="TP292" s="25"/>
      <c r="TQ292" s="25"/>
      <c r="TR292" s="25"/>
      <c r="TS292" s="25"/>
      <c r="TT292" s="25"/>
      <c r="TU292" s="25"/>
      <c r="TV292" s="25"/>
      <c r="TW292" s="25"/>
      <c r="TX292" s="25"/>
      <c r="TY292" s="25"/>
      <c r="TZ292" s="25"/>
      <c r="UA292" s="25"/>
      <c r="UB292" s="25"/>
      <c r="UC292" s="25"/>
      <c r="UD292" s="25"/>
      <c r="UE292" s="25"/>
      <c r="UF292" s="25"/>
      <c r="UG292" s="25"/>
      <c r="UH292" s="25"/>
      <c r="UI292" s="25"/>
      <c r="UJ292" s="25"/>
      <c r="UK292" s="25"/>
      <c r="UL292" s="25"/>
      <c r="UM292" s="25"/>
      <c r="UN292" s="25"/>
      <c r="UO292" s="25"/>
      <c r="UP292" s="25"/>
      <c r="UQ292" s="25"/>
      <c r="UR292" s="25"/>
      <c r="US292" s="25"/>
      <c r="UT292" s="25"/>
      <c r="UU292" s="25"/>
      <c r="UV292" s="25"/>
      <c r="UW292" s="25"/>
      <c r="UX292" s="25"/>
      <c r="UY292" s="25"/>
      <c r="UZ292" s="25"/>
      <c r="VA292" s="25"/>
      <c r="VB292" s="25"/>
      <c r="VC292" s="25"/>
      <c r="VD292" s="25"/>
      <c r="VE292" s="25"/>
      <c r="VF292" s="25"/>
      <c r="VG292" s="25"/>
      <c r="VH292" s="25"/>
      <c r="VI292" s="25"/>
      <c r="VJ292" s="25"/>
      <c r="VK292" s="25"/>
      <c r="VL292" s="25"/>
      <c r="VM292" s="25"/>
      <c r="VN292" s="25"/>
      <c r="VO292" s="25"/>
      <c r="VP292" s="25"/>
      <c r="VQ292" s="25"/>
      <c r="VR292" s="25"/>
      <c r="VS292" s="25"/>
      <c r="VT292" s="25"/>
      <c r="VU292" s="25"/>
      <c r="VV292" s="25"/>
      <c r="VW292" s="25"/>
      <c r="VX292" s="25"/>
      <c r="VY292" s="25"/>
      <c r="VZ292" s="25"/>
      <c r="WA292" s="25"/>
      <c r="WB292" s="25"/>
      <c r="WC292" s="25"/>
      <c r="WD292" s="25"/>
      <c r="WE292" s="25"/>
      <c r="WF292" s="25"/>
      <c r="WG292" s="25"/>
      <c r="WH292" s="25"/>
      <c r="WI292" s="25"/>
      <c r="WJ292" s="25"/>
      <c r="WK292" s="25"/>
      <c r="WL292" s="25"/>
      <c r="WM292" s="25"/>
      <c r="WN292" s="25"/>
      <c r="WO292" s="25"/>
      <c r="WP292" s="25"/>
      <c r="WQ292" s="25"/>
      <c r="WR292" s="25"/>
      <c r="WS292" s="25"/>
      <c r="WT292" s="25"/>
      <c r="WU292" s="25"/>
      <c r="WV292" s="25"/>
      <c r="WW292" s="25"/>
      <c r="WX292" s="25"/>
      <c r="WY292" s="25"/>
      <c r="WZ292" s="25"/>
      <c r="XA292" s="25"/>
      <c r="XB292" s="25"/>
      <c r="XC292" s="25"/>
      <c r="XD292" s="25"/>
      <c r="XE292" s="25"/>
      <c r="XF292" s="25"/>
      <c r="XG292" s="25"/>
      <c r="XH292" s="25"/>
      <c r="XI292" s="25"/>
      <c r="XJ292" s="25"/>
      <c r="XK292" s="25"/>
      <c r="XL292" s="25"/>
      <c r="XM292" s="25"/>
      <c r="XN292" s="25"/>
      <c r="XO292" s="25"/>
      <c r="XP292" s="25"/>
      <c r="XQ292" s="25"/>
      <c r="XR292" s="25"/>
      <c r="XS292" s="25"/>
      <c r="XT292" s="25"/>
      <c r="XU292" s="25"/>
      <c r="XV292" s="25"/>
      <c r="XW292" s="25"/>
      <c r="XX292" s="25"/>
      <c r="XY292" s="25"/>
      <c r="XZ292" s="25"/>
      <c r="YA292" s="25"/>
      <c r="YB292" s="25"/>
      <c r="YC292" s="25"/>
      <c r="YD292" s="25"/>
      <c r="YE292" s="25"/>
      <c r="YF292" s="25"/>
      <c r="YG292" s="25"/>
      <c r="YH292" s="25"/>
      <c r="YI292" s="25"/>
      <c r="YJ292" s="25"/>
      <c r="YK292" s="25"/>
      <c r="YL292" s="25"/>
      <c r="YM292" s="25"/>
      <c r="YN292" s="25"/>
      <c r="YO292" s="25"/>
      <c r="YP292" s="25"/>
      <c r="YQ292" s="25"/>
      <c r="YR292" s="25"/>
      <c r="YS292" s="25"/>
      <c r="YT292" s="25"/>
      <c r="YU292" s="25"/>
      <c r="YV292" s="25"/>
      <c r="YW292" s="25"/>
      <c r="YX292" s="25"/>
      <c r="YY292" s="25"/>
      <c r="YZ292" s="25"/>
      <c r="ZA292" s="25"/>
      <c r="ZB292" s="25"/>
      <c r="ZC292" s="25"/>
      <c r="ZD292" s="25"/>
      <c r="ZE292" s="25"/>
      <c r="ZF292" s="25"/>
      <c r="ZG292" s="25"/>
      <c r="ZH292" s="25"/>
      <c r="ZI292" s="25"/>
      <c r="ZJ292" s="25"/>
      <c r="ZK292" s="25"/>
      <c r="ZL292" s="25"/>
      <c r="ZM292" s="25"/>
      <c r="ZN292" s="25"/>
      <c r="ZO292" s="25"/>
      <c r="ZP292" s="25"/>
      <c r="ZQ292" s="25"/>
      <c r="ZR292" s="25"/>
      <c r="ZS292" s="25"/>
      <c r="ZT292" s="25"/>
      <c r="ZU292" s="25"/>
      <c r="ZV292" s="25"/>
      <c r="ZW292" s="25"/>
      <c r="ZX292" s="25"/>
      <c r="ZY292" s="25"/>
      <c r="ZZ292" s="25"/>
      <c r="AAA292" s="25"/>
      <c r="AAB292" s="25"/>
      <c r="AAC292" s="25"/>
      <c r="AAD292" s="25"/>
      <c r="AAE292" s="25"/>
      <c r="AAF292" s="25"/>
      <c r="AAG292" s="25"/>
      <c r="AAH292" s="25"/>
      <c r="AAI292" s="25"/>
      <c r="AAJ292" s="25"/>
      <c r="AAK292" s="25"/>
      <c r="AAL292" s="25"/>
      <c r="AAM292" s="25"/>
      <c r="AAN292" s="25"/>
      <c r="AAO292" s="25"/>
      <c r="AAP292" s="25"/>
      <c r="AAQ292" s="25"/>
      <c r="AAR292" s="25"/>
      <c r="AAS292" s="25"/>
      <c r="AAT292" s="25"/>
      <c r="AAU292" s="25"/>
      <c r="AAV292" s="25"/>
      <c r="AAW292" s="25"/>
      <c r="AAX292" s="25"/>
      <c r="AAY292" s="25"/>
      <c r="AAZ292" s="25"/>
      <c r="ABA292" s="25"/>
      <c r="ABB292" s="25"/>
      <c r="ABC292" s="25"/>
      <c r="ABD292" s="25"/>
      <c r="ABE292" s="25"/>
      <c r="ABF292" s="25"/>
      <c r="ABG292" s="25"/>
      <c r="ABH292" s="25"/>
      <c r="ABI292" s="25"/>
      <c r="ABJ292" s="25"/>
      <c r="ABK292" s="25"/>
      <c r="ABL292" s="25"/>
      <c r="ABM292" s="25"/>
      <c r="ABN292" s="25"/>
      <c r="ABO292" s="25"/>
      <c r="ABP292" s="25"/>
      <c r="ABQ292" s="25"/>
      <c r="ABR292" s="25"/>
      <c r="ABS292" s="25"/>
      <c r="ABT292" s="25"/>
      <c r="ABU292" s="25"/>
      <c r="ABV292" s="25"/>
      <c r="ABW292" s="25"/>
      <c r="ABX292" s="25"/>
      <c r="ABY292" s="25"/>
      <c r="ABZ292" s="25"/>
      <c r="ACA292" s="25"/>
      <c r="ACB292" s="25"/>
      <c r="ACC292" s="25"/>
      <c r="ACD292" s="25"/>
      <c r="ACE292" s="25"/>
      <c r="ACF292" s="25"/>
      <c r="ACG292" s="25"/>
      <c r="ACH292" s="25"/>
      <c r="ACI292" s="25"/>
      <c r="ACJ292" s="25"/>
      <c r="ACK292" s="25"/>
      <c r="ACL292" s="25"/>
      <c r="ACM292" s="25"/>
      <c r="ACN292" s="25"/>
      <c r="ACO292" s="25"/>
      <c r="ACP292" s="25"/>
      <c r="ACQ292" s="25"/>
      <c r="ACR292" s="25"/>
      <c r="ACS292" s="25"/>
      <c r="ACT292" s="25"/>
      <c r="ACU292" s="25"/>
      <c r="ACV292" s="25"/>
      <c r="ACW292" s="25"/>
      <c r="ACX292" s="25"/>
      <c r="ACY292" s="25"/>
      <c r="ACZ292" s="25"/>
      <c r="ADA292" s="25"/>
      <c r="ADB292" s="25"/>
      <c r="ADC292" s="25"/>
      <c r="ADD292" s="25"/>
      <c r="ADE292" s="25"/>
      <c r="ADF292" s="25"/>
      <c r="ADG292" s="25"/>
      <c r="ADH292" s="25"/>
      <c r="ADI292" s="25"/>
      <c r="ADJ292" s="25"/>
      <c r="ADK292" s="25"/>
      <c r="ADL292" s="25"/>
      <c r="ADM292" s="25"/>
      <c r="ADN292" s="25"/>
      <c r="ADO292" s="25"/>
      <c r="ADP292" s="25"/>
      <c r="ADQ292" s="25"/>
      <c r="ADR292" s="25"/>
      <c r="ADS292" s="25"/>
      <c r="ADT292" s="25"/>
      <c r="ADU292" s="25"/>
      <c r="ADV292" s="25"/>
      <c r="ADW292" s="25"/>
      <c r="ADX292" s="25"/>
      <c r="ADY292" s="25"/>
      <c r="ADZ292" s="25"/>
      <c r="AEA292" s="25"/>
      <c r="AEB292" s="25"/>
      <c r="AEC292" s="25"/>
      <c r="AED292" s="25"/>
      <c r="AEE292" s="25"/>
      <c r="AEF292" s="25"/>
      <c r="AEG292" s="49"/>
    </row>
    <row r="293" spans="1:813" s="15" customFormat="1" ht="12.75" customHeight="1" x14ac:dyDescent="0.2">
      <c r="A293" s="326">
        <v>4</v>
      </c>
      <c r="B293" s="327" t="s">
        <v>122</v>
      </c>
      <c r="C293" s="109"/>
      <c r="D293" s="71"/>
      <c r="E293" s="303"/>
      <c r="F293" s="91">
        <f t="shared" si="6"/>
        <v>0</v>
      </c>
      <c r="G293" s="49"/>
      <c r="AY293" s="45"/>
      <c r="AZ293" s="25"/>
      <c r="BA293" s="663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  <c r="QR293" s="25"/>
      <c r="QS293" s="25"/>
      <c r="QT293" s="25"/>
      <c r="QU293" s="25"/>
      <c r="QV293" s="25"/>
      <c r="QW293" s="25"/>
      <c r="QX293" s="25"/>
      <c r="QY293" s="25"/>
      <c r="QZ293" s="25"/>
      <c r="RA293" s="25"/>
      <c r="RB293" s="25"/>
      <c r="RC293" s="25"/>
      <c r="RD293" s="25"/>
      <c r="RE293" s="25"/>
      <c r="RF293" s="25"/>
      <c r="RG293" s="25"/>
      <c r="RH293" s="25"/>
      <c r="RI293" s="25"/>
      <c r="RJ293" s="25"/>
      <c r="RK293" s="25"/>
      <c r="RL293" s="25"/>
      <c r="RM293" s="25"/>
      <c r="RN293" s="25"/>
      <c r="RO293" s="25"/>
      <c r="RP293" s="25"/>
      <c r="RQ293" s="25"/>
      <c r="RR293" s="25"/>
      <c r="RS293" s="25"/>
      <c r="RT293" s="25"/>
      <c r="RU293" s="25"/>
      <c r="RV293" s="25"/>
      <c r="RW293" s="25"/>
      <c r="RX293" s="25"/>
      <c r="RY293" s="25"/>
      <c r="RZ293" s="25"/>
      <c r="SA293" s="25"/>
      <c r="SB293" s="25"/>
      <c r="SC293" s="25"/>
      <c r="SD293" s="25"/>
      <c r="SE293" s="25"/>
      <c r="SF293" s="25"/>
      <c r="SG293" s="25"/>
      <c r="SH293" s="25"/>
      <c r="SI293" s="25"/>
      <c r="SJ293" s="25"/>
      <c r="SK293" s="25"/>
      <c r="SL293" s="25"/>
      <c r="SM293" s="25"/>
      <c r="SN293" s="25"/>
      <c r="SO293" s="25"/>
      <c r="SP293" s="25"/>
      <c r="SQ293" s="25"/>
      <c r="SR293" s="25"/>
      <c r="SS293" s="25"/>
      <c r="ST293" s="25"/>
      <c r="SU293" s="25"/>
      <c r="SV293" s="25"/>
      <c r="SW293" s="25"/>
      <c r="SX293" s="25"/>
      <c r="SY293" s="25"/>
      <c r="SZ293" s="25"/>
      <c r="TA293" s="25"/>
      <c r="TB293" s="25"/>
      <c r="TC293" s="25"/>
      <c r="TD293" s="25"/>
      <c r="TE293" s="25"/>
      <c r="TF293" s="25"/>
      <c r="TG293" s="25"/>
      <c r="TH293" s="25"/>
      <c r="TI293" s="25"/>
      <c r="TJ293" s="25"/>
      <c r="TK293" s="25"/>
      <c r="TL293" s="25"/>
      <c r="TM293" s="25"/>
      <c r="TN293" s="25"/>
      <c r="TO293" s="25"/>
      <c r="TP293" s="25"/>
      <c r="TQ293" s="25"/>
      <c r="TR293" s="25"/>
      <c r="TS293" s="25"/>
      <c r="TT293" s="25"/>
      <c r="TU293" s="25"/>
      <c r="TV293" s="25"/>
      <c r="TW293" s="25"/>
      <c r="TX293" s="25"/>
      <c r="TY293" s="25"/>
      <c r="TZ293" s="25"/>
      <c r="UA293" s="25"/>
      <c r="UB293" s="25"/>
      <c r="UC293" s="25"/>
      <c r="UD293" s="25"/>
      <c r="UE293" s="25"/>
      <c r="UF293" s="25"/>
      <c r="UG293" s="25"/>
      <c r="UH293" s="25"/>
      <c r="UI293" s="25"/>
      <c r="UJ293" s="25"/>
      <c r="UK293" s="25"/>
      <c r="UL293" s="25"/>
      <c r="UM293" s="25"/>
      <c r="UN293" s="25"/>
      <c r="UO293" s="25"/>
      <c r="UP293" s="25"/>
      <c r="UQ293" s="25"/>
      <c r="UR293" s="25"/>
      <c r="US293" s="25"/>
      <c r="UT293" s="25"/>
      <c r="UU293" s="25"/>
      <c r="UV293" s="25"/>
      <c r="UW293" s="25"/>
      <c r="UX293" s="25"/>
      <c r="UY293" s="25"/>
      <c r="UZ293" s="25"/>
      <c r="VA293" s="25"/>
      <c r="VB293" s="25"/>
      <c r="VC293" s="25"/>
      <c r="VD293" s="25"/>
      <c r="VE293" s="25"/>
      <c r="VF293" s="25"/>
      <c r="VG293" s="25"/>
      <c r="VH293" s="25"/>
      <c r="VI293" s="25"/>
      <c r="VJ293" s="25"/>
      <c r="VK293" s="25"/>
      <c r="VL293" s="25"/>
      <c r="VM293" s="25"/>
      <c r="VN293" s="25"/>
      <c r="VO293" s="25"/>
      <c r="VP293" s="25"/>
      <c r="VQ293" s="25"/>
      <c r="VR293" s="25"/>
      <c r="VS293" s="25"/>
      <c r="VT293" s="25"/>
      <c r="VU293" s="25"/>
      <c r="VV293" s="25"/>
      <c r="VW293" s="25"/>
      <c r="VX293" s="25"/>
      <c r="VY293" s="25"/>
      <c r="VZ293" s="25"/>
      <c r="WA293" s="25"/>
      <c r="WB293" s="25"/>
      <c r="WC293" s="25"/>
      <c r="WD293" s="25"/>
      <c r="WE293" s="25"/>
      <c r="WF293" s="25"/>
      <c r="WG293" s="25"/>
      <c r="WH293" s="25"/>
      <c r="WI293" s="25"/>
      <c r="WJ293" s="25"/>
      <c r="WK293" s="25"/>
      <c r="WL293" s="25"/>
      <c r="WM293" s="25"/>
      <c r="WN293" s="25"/>
      <c r="WO293" s="25"/>
      <c r="WP293" s="25"/>
      <c r="WQ293" s="25"/>
      <c r="WR293" s="25"/>
      <c r="WS293" s="25"/>
      <c r="WT293" s="25"/>
      <c r="WU293" s="25"/>
      <c r="WV293" s="25"/>
      <c r="WW293" s="25"/>
      <c r="WX293" s="25"/>
      <c r="WY293" s="25"/>
      <c r="WZ293" s="25"/>
      <c r="XA293" s="25"/>
      <c r="XB293" s="25"/>
      <c r="XC293" s="25"/>
      <c r="XD293" s="25"/>
      <c r="XE293" s="25"/>
      <c r="XF293" s="25"/>
      <c r="XG293" s="25"/>
      <c r="XH293" s="25"/>
      <c r="XI293" s="25"/>
      <c r="XJ293" s="25"/>
      <c r="XK293" s="25"/>
      <c r="XL293" s="25"/>
      <c r="XM293" s="25"/>
      <c r="XN293" s="25"/>
      <c r="XO293" s="25"/>
      <c r="XP293" s="25"/>
      <c r="XQ293" s="25"/>
      <c r="XR293" s="25"/>
      <c r="XS293" s="25"/>
      <c r="XT293" s="25"/>
      <c r="XU293" s="25"/>
      <c r="XV293" s="25"/>
      <c r="XW293" s="25"/>
      <c r="XX293" s="25"/>
      <c r="XY293" s="25"/>
      <c r="XZ293" s="25"/>
      <c r="YA293" s="25"/>
      <c r="YB293" s="25"/>
      <c r="YC293" s="25"/>
      <c r="YD293" s="25"/>
      <c r="YE293" s="25"/>
      <c r="YF293" s="25"/>
      <c r="YG293" s="25"/>
      <c r="YH293" s="25"/>
      <c r="YI293" s="25"/>
      <c r="YJ293" s="25"/>
      <c r="YK293" s="25"/>
      <c r="YL293" s="25"/>
      <c r="YM293" s="25"/>
      <c r="YN293" s="25"/>
      <c r="YO293" s="25"/>
      <c r="YP293" s="25"/>
      <c r="YQ293" s="25"/>
      <c r="YR293" s="25"/>
      <c r="YS293" s="25"/>
      <c r="YT293" s="25"/>
      <c r="YU293" s="25"/>
      <c r="YV293" s="25"/>
      <c r="YW293" s="25"/>
      <c r="YX293" s="25"/>
      <c r="YY293" s="25"/>
      <c r="YZ293" s="25"/>
      <c r="ZA293" s="25"/>
      <c r="ZB293" s="25"/>
      <c r="ZC293" s="25"/>
      <c r="ZD293" s="25"/>
      <c r="ZE293" s="25"/>
      <c r="ZF293" s="25"/>
      <c r="ZG293" s="25"/>
      <c r="ZH293" s="25"/>
      <c r="ZI293" s="25"/>
      <c r="ZJ293" s="25"/>
      <c r="ZK293" s="25"/>
      <c r="ZL293" s="25"/>
      <c r="ZM293" s="25"/>
      <c r="ZN293" s="25"/>
      <c r="ZO293" s="25"/>
      <c r="ZP293" s="25"/>
      <c r="ZQ293" s="25"/>
      <c r="ZR293" s="25"/>
      <c r="ZS293" s="25"/>
      <c r="ZT293" s="25"/>
      <c r="ZU293" s="25"/>
      <c r="ZV293" s="25"/>
      <c r="ZW293" s="25"/>
      <c r="ZX293" s="25"/>
      <c r="ZY293" s="25"/>
      <c r="ZZ293" s="25"/>
      <c r="AAA293" s="25"/>
      <c r="AAB293" s="25"/>
      <c r="AAC293" s="25"/>
      <c r="AAD293" s="25"/>
      <c r="AAE293" s="25"/>
      <c r="AAF293" s="25"/>
      <c r="AAG293" s="25"/>
      <c r="AAH293" s="25"/>
      <c r="AAI293" s="25"/>
      <c r="AAJ293" s="25"/>
      <c r="AAK293" s="25"/>
      <c r="AAL293" s="25"/>
      <c r="AAM293" s="25"/>
      <c r="AAN293" s="25"/>
      <c r="AAO293" s="25"/>
      <c r="AAP293" s="25"/>
      <c r="AAQ293" s="25"/>
      <c r="AAR293" s="25"/>
      <c r="AAS293" s="25"/>
      <c r="AAT293" s="25"/>
      <c r="AAU293" s="25"/>
      <c r="AAV293" s="25"/>
      <c r="AAW293" s="25"/>
      <c r="AAX293" s="25"/>
      <c r="AAY293" s="25"/>
      <c r="AAZ293" s="25"/>
      <c r="ABA293" s="25"/>
      <c r="ABB293" s="25"/>
      <c r="ABC293" s="25"/>
      <c r="ABD293" s="25"/>
      <c r="ABE293" s="25"/>
      <c r="ABF293" s="25"/>
      <c r="ABG293" s="25"/>
      <c r="ABH293" s="25"/>
      <c r="ABI293" s="25"/>
      <c r="ABJ293" s="25"/>
      <c r="ABK293" s="25"/>
      <c r="ABL293" s="25"/>
      <c r="ABM293" s="25"/>
      <c r="ABN293" s="25"/>
      <c r="ABO293" s="25"/>
      <c r="ABP293" s="25"/>
      <c r="ABQ293" s="25"/>
      <c r="ABR293" s="25"/>
      <c r="ABS293" s="25"/>
      <c r="ABT293" s="25"/>
      <c r="ABU293" s="25"/>
      <c r="ABV293" s="25"/>
      <c r="ABW293" s="25"/>
      <c r="ABX293" s="25"/>
      <c r="ABY293" s="25"/>
      <c r="ABZ293" s="25"/>
      <c r="ACA293" s="25"/>
      <c r="ACB293" s="25"/>
      <c r="ACC293" s="25"/>
      <c r="ACD293" s="25"/>
      <c r="ACE293" s="25"/>
      <c r="ACF293" s="25"/>
      <c r="ACG293" s="25"/>
      <c r="ACH293" s="25"/>
      <c r="ACI293" s="25"/>
      <c r="ACJ293" s="25"/>
      <c r="ACK293" s="25"/>
      <c r="ACL293" s="25"/>
      <c r="ACM293" s="25"/>
      <c r="ACN293" s="25"/>
      <c r="ACO293" s="25"/>
      <c r="ACP293" s="25"/>
      <c r="ACQ293" s="25"/>
      <c r="ACR293" s="25"/>
      <c r="ACS293" s="25"/>
      <c r="ACT293" s="25"/>
      <c r="ACU293" s="25"/>
      <c r="ACV293" s="25"/>
      <c r="ACW293" s="25"/>
      <c r="ACX293" s="25"/>
      <c r="ACY293" s="25"/>
      <c r="ACZ293" s="25"/>
      <c r="ADA293" s="25"/>
      <c r="ADB293" s="25"/>
      <c r="ADC293" s="25"/>
      <c r="ADD293" s="25"/>
      <c r="ADE293" s="25"/>
      <c r="ADF293" s="25"/>
      <c r="ADG293" s="25"/>
      <c r="ADH293" s="25"/>
      <c r="ADI293" s="25"/>
      <c r="ADJ293" s="25"/>
      <c r="ADK293" s="25"/>
      <c r="ADL293" s="25"/>
      <c r="ADM293" s="25"/>
      <c r="ADN293" s="25"/>
      <c r="ADO293" s="25"/>
      <c r="ADP293" s="25"/>
      <c r="ADQ293" s="25"/>
      <c r="ADR293" s="25"/>
      <c r="ADS293" s="25"/>
      <c r="ADT293" s="25"/>
      <c r="ADU293" s="25"/>
      <c r="ADV293" s="25"/>
      <c r="ADW293" s="25"/>
      <c r="ADX293" s="25"/>
      <c r="ADY293" s="25"/>
      <c r="ADZ293" s="25"/>
      <c r="AEA293" s="25"/>
      <c r="AEB293" s="25"/>
      <c r="AEC293" s="25"/>
      <c r="AED293" s="25"/>
      <c r="AEE293" s="25"/>
      <c r="AEF293" s="25"/>
      <c r="AEG293" s="49"/>
    </row>
    <row r="294" spans="1:813" s="15" customFormat="1" ht="12.75" customHeight="1" x14ac:dyDescent="0.2">
      <c r="A294" s="75">
        <v>4.3</v>
      </c>
      <c r="B294" s="99" t="s">
        <v>221</v>
      </c>
      <c r="C294" s="109">
        <v>2378.5300000000002</v>
      </c>
      <c r="D294" s="71" t="s">
        <v>120</v>
      </c>
      <c r="E294" s="109">
        <v>20.3</v>
      </c>
      <c r="F294" s="91">
        <f t="shared" si="6"/>
        <v>48284.160000000003</v>
      </c>
      <c r="G294" s="49"/>
      <c r="AY294" s="45"/>
      <c r="AZ294" s="25"/>
      <c r="BA294" s="663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  <c r="QR294" s="25"/>
      <c r="QS294" s="25"/>
      <c r="QT294" s="25"/>
      <c r="QU294" s="25"/>
      <c r="QV294" s="25"/>
      <c r="QW294" s="25"/>
      <c r="QX294" s="25"/>
      <c r="QY294" s="25"/>
      <c r="QZ294" s="25"/>
      <c r="RA294" s="25"/>
      <c r="RB294" s="25"/>
      <c r="RC294" s="25"/>
      <c r="RD294" s="25"/>
      <c r="RE294" s="25"/>
      <c r="RF294" s="25"/>
      <c r="RG294" s="25"/>
      <c r="RH294" s="25"/>
      <c r="RI294" s="25"/>
      <c r="RJ294" s="25"/>
      <c r="RK294" s="25"/>
      <c r="RL294" s="25"/>
      <c r="RM294" s="25"/>
      <c r="RN294" s="25"/>
      <c r="RO294" s="25"/>
      <c r="RP294" s="25"/>
      <c r="RQ294" s="25"/>
      <c r="RR294" s="25"/>
      <c r="RS294" s="25"/>
      <c r="RT294" s="25"/>
      <c r="RU294" s="25"/>
      <c r="RV294" s="25"/>
      <c r="RW294" s="25"/>
      <c r="RX294" s="25"/>
      <c r="RY294" s="25"/>
      <c r="RZ294" s="25"/>
      <c r="SA294" s="25"/>
      <c r="SB294" s="25"/>
      <c r="SC294" s="25"/>
      <c r="SD294" s="25"/>
      <c r="SE294" s="25"/>
      <c r="SF294" s="25"/>
      <c r="SG294" s="25"/>
      <c r="SH294" s="25"/>
      <c r="SI294" s="25"/>
      <c r="SJ294" s="25"/>
      <c r="SK294" s="25"/>
      <c r="SL294" s="25"/>
      <c r="SM294" s="25"/>
      <c r="SN294" s="25"/>
      <c r="SO294" s="25"/>
      <c r="SP294" s="25"/>
      <c r="SQ294" s="25"/>
      <c r="SR294" s="25"/>
      <c r="SS294" s="25"/>
      <c r="ST294" s="25"/>
      <c r="SU294" s="25"/>
      <c r="SV294" s="25"/>
      <c r="SW294" s="25"/>
      <c r="SX294" s="25"/>
      <c r="SY294" s="25"/>
      <c r="SZ294" s="25"/>
      <c r="TA294" s="25"/>
      <c r="TB294" s="25"/>
      <c r="TC294" s="25"/>
      <c r="TD294" s="25"/>
      <c r="TE294" s="25"/>
      <c r="TF294" s="25"/>
      <c r="TG294" s="25"/>
      <c r="TH294" s="25"/>
      <c r="TI294" s="25"/>
      <c r="TJ294" s="25"/>
      <c r="TK294" s="25"/>
      <c r="TL294" s="25"/>
      <c r="TM294" s="25"/>
      <c r="TN294" s="25"/>
      <c r="TO294" s="25"/>
      <c r="TP294" s="25"/>
      <c r="TQ294" s="25"/>
      <c r="TR294" s="25"/>
      <c r="TS294" s="25"/>
      <c r="TT294" s="25"/>
      <c r="TU294" s="25"/>
      <c r="TV294" s="25"/>
      <c r="TW294" s="25"/>
      <c r="TX294" s="25"/>
      <c r="TY294" s="25"/>
      <c r="TZ294" s="25"/>
      <c r="UA294" s="25"/>
      <c r="UB294" s="25"/>
      <c r="UC294" s="25"/>
      <c r="UD294" s="25"/>
      <c r="UE294" s="25"/>
      <c r="UF294" s="25"/>
      <c r="UG294" s="25"/>
      <c r="UH294" s="25"/>
      <c r="UI294" s="25"/>
      <c r="UJ294" s="25"/>
      <c r="UK294" s="25"/>
      <c r="UL294" s="25"/>
      <c r="UM294" s="25"/>
      <c r="UN294" s="25"/>
      <c r="UO294" s="25"/>
      <c r="UP294" s="25"/>
      <c r="UQ294" s="25"/>
      <c r="UR294" s="25"/>
      <c r="US294" s="25"/>
      <c r="UT294" s="25"/>
      <c r="UU294" s="25"/>
      <c r="UV294" s="25"/>
      <c r="UW294" s="25"/>
      <c r="UX294" s="25"/>
      <c r="UY294" s="25"/>
      <c r="UZ294" s="25"/>
      <c r="VA294" s="25"/>
      <c r="VB294" s="25"/>
      <c r="VC294" s="25"/>
      <c r="VD294" s="25"/>
      <c r="VE294" s="25"/>
      <c r="VF294" s="25"/>
      <c r="VG294" s="25"/>
      <c r="VH294" s="25"/>
      <c r="VI294" s="25"/>
      <c r="VJ294" s="25"/>
      <c r="VK294" s="25"/>
      <c r="VL294" s="25"/>
      <c r="VM294" s="25"/>
      <c r="VN294" s="25"/>
      <c r="VO294" s="25"/>
      <c r="VP294" s="25"/>
      <c r="VQ294" s="25"/>
      <c r="VR294" s="25"/>
      <c r="VS294" s="25"/>
      <c r="VT294" s="25"/>
      <c r="VU294" s="25"/>
      <c r="VV294" s="25"/>
      <c r="VW294" s="25"/>
      <c r="VX294" s="25"/>
      <c r="VY294" s="25"/>
      <c r="VZ294" s="25"/>
      <c r="WA294" s="25"/>
      <c r="WB294" s="25"/>
      <c r="WC294" s="25"/>
      <c r="WD294" s="25"/>
      <c r="WE294" s="25"/>
      <c r="WF294" s="25"/>
      <c r="WG294" s="25"/>
      <c r="WH294" s="25"/>
      <c r="WI294" s="25"/>
      <c r="WJ294" s="25"/>
      <c r="WK294" s="25"/>
      <c r="WL294" s="25"/>
      <c r="WM294" s="25"/>
      <c r="WN294" s="25"/>
      <c r="WO294" s="25"/>
      <c r="WP294" s="25"/>
      <c r="WQ294" s="25"/>
      <c r="WR294" s="25"/>
      <c r="WS294" s="25"/>
      <c r="WT294" s="25"/>
      <c r="WU294" s="25"/>
      <c r="WV294" s="25"/>
      <c r="WW294" s="25"/>
      <c r="WX294" s="25"/>
      <c r="WY294" s="25"/>
      <c r="WZ294" s="25"/>
      <c r="XA294" s="25"/>
      <c r="XB294" s="25"/>
      <c r="XC294" s="25"/>
      <c r="XD294" s="25"/>
      <c r="XE294" s="25"/>
      <c r="XF294" s="25"/>
      <c r="XG294" s="25"/>
      <c r="XH294" s="25"/>
      <c r="XI294" s="25"/>
      <c r="XJ294" s="25"/>
      <c r="XK294" s="25"/>
      <c r="XL294" s="25"/>
      <c r="XM294" s="25"/>
      <c r="XN294" s="25"/>
      <c r="XO294" s="25"/>
      <c r="XP294" s="25"/>
      <c r="XQ294" s="25"/>
      <c r="XR294" s="25"/>
      <c r="XS294" s="25"/>
      <c r="XT294" s="25"/>
      <c r="XU294" s="25"/>
      <c r="XV294" s="25"/>
      <c r="XW294" s="25"/>
      <c r="XX294" s="25"/>
      <c r="XY294" s="25"/>
      <c r="XZ294" s="25"/>
      <c r="YA294" s="25"/>
      <c r="YB294" s="25"/>
      <c r="YC294" s="25"/>
      <c r="YD294" s="25"/>
      <c r="YE294" s="25"/>
      <c r="YF294" s="25"/>
      <c r="YG294" s="25"/>
      <c r="YH294" s="25"/>
      <c r="YI294" s="25"/>
      <c r="YJ294" s="25"/>
      <c r="YK294" s="25"/>
      <c r="YL294" s="25"/>
      <c r="YM294" s="25"/>
      <c r="YN294" s="25"/>
      <c r="YO294" s="25"/>
      <c r="YP294" s="25"/>
      <c r="YQ294" s="25"/>
      <c r="YR294" s="25"/>
      <c r="YS294" s="25"/>
      <c r="YT294" s="25"/>
      <c r="YU294" s="25"/>
      <c r="YV294" s="25"/>
      <c r="YW294" s="25"/>
      <c r="YX294" s="25"/>
      <c r="YY294" s="25"/>
      <c r="YZ294" s="25"/>
      <c r="ZA294" s="25"/>
      <c r="ZB294" s="25"/>
      <c r="ZC294" s="25"/>
      <c r="ZD294" s="25"/>
      <c r="ZE294" s="25"/>
      <c r="ZF294" s="25"/>
      <c r="ZG294" s="25"/>
      <c r="ZH294" s="25"/>
      <c r="ZI294" s="25"/>
      <c r="ZJ294" s="25"/>
      <c r="ZK294" s="25"/>
      <c r="ZL294" s="25"/>
      <c r="ZM294" s="25"/>
      <c r="ZN294" s="25"/>
      <c r="ZO294" s="25"/>
      <c r="ZP294" s="25"/>
      <c r="ZQ294" s="25"/>
      <c r="ZR294" s="25"/>
      <c r="ZS294" s="25"/>
      <c r="ZT294" s="25"/>
      <c r="ZU294" s="25"/>
      <c r="ZV294" s="25"/>
      <c r="ZW294" s="25"/>
      <c r="ZX294" s="25"/>
      <c r="ZY294" s="25"/>
      <c r="ZZ294" s="25"/>
      <c r="AAA294" s="25"/>
      <c r="AAB294" s="25"/>
      <c r="AAC294" s="25"/>
      <c r="AAD294" s="25"/>
      <c r="AAE294" s="25"/>
      <c r="AAF294" s="25"/>
      <c r="AAG294" s="25"/>
      <c r="AAH294" s="25"/>
      <c r="AAI294" s="25"/>
      <c r="AAJ294" s="25"/>
      <c r="AAK294" s="25"/>
      <c r="AAL294" s="25"/>
      <c r="AAM294" s="25"/>
      <c r="AAN294" s="25"/>
      <c r="AAO294" s="25"/>
      <c r="AAP294" s="25"/>
      <c r="AAQ294" s="25"/>
      <c r="AAR294" s="25"/>
      <c r="AAS294" s="25"/>
      <c r="AAT294" s="25"/>
      <c r="AAU294" s="25"/>
      <c r="AAV294" s="25"/>
      <c r="AAW294" s="25"/>
      <c r="AAX294" s="25"/>
      <c r="AAY294" s="25"/>
      <c r="AAZ294" s="25"/>
      <c r="ABA294" s="25"/>
      <c r="ABB294" s="25"/>
      <c r="ABC294" s="25"/>
      <c r="ABD294" s="25"/>
      <c r="ABE294" s="25"/>
      <c r="ABF294" s="25"/>
      <c r="ABG294" s="25"/>
      <c r="ABH294" s="25"/>
      <c r="ABI294" s="25"/>
      <c r="ABJ294" s="25"/>
      <c r="ABK294" s="25"/>
      <c r="ABL294" s="25"/>
      <c r="ABM294" s="25"/>
      <c r="ABN294" s="25"/>
      <c r="ABO294" s="25"/>
      <c r="ABP294" s="25"/>
      <c r="ABQ294" s="25"/>
      <c r="ABR294" s="25"/>
      <c r="ABS294" s="25"/>
      <c r="ABT294" s="25"/>
      <c r="ABU294" s="25"/>
      <c r="ABV294" s="25"/>
      <c r="ABW294" s="25"/>
      <c r="ABX294" s="25"/>
      <c r="ABY294" s="25"/>
      <c r="ABZ294" s="25"/>
      <c r="ACA294" s="25"/>
      <c r="ACB294" s="25"/>
      <c r="ACC294" s="25"/>
      <c r="ACD294" s="25"/>
      <c r="ACE294" s="25"/>
      <c r="ACF294" s="25"/>
      <c r="ACG294" s="25"/>
      <c r="ACH294" s="25"/>
      <c r="ACI294" s="25"/>
      <c r="ACJ294" s="25"/>
      <c r="ACK294" s="25"/>
      <c r="ACL294" s="25"/>
      <c r="ACM294" s="25"/>
      <c r="ACN294" s="25"/>
      <c r="ACO294" s="25"/>
      <c r="ACP294" s="25"/>
      <c r="ACQ294" s="25"/>
      <c r="ACR294" s="25"/>
      <c r="ACS294" s="25"/>
      <c r="ACT294" s="25"/>
      <c r="ACU294" s="25"/>
      <c r="ACV294" s="25"/>
      <c r="ACW294" s="25"/>
      <c r="ACX294" s="25"/>
      <c r="ACY294" s="25"/>
      <c r="ACZ294" s="25"/>
      <c r="ADA294" s="25"/>
      <c r="ADB294" s="25"/>
      <c r="ADC294" s="25"/>
      <c r="ADD294" s="25"/>
      <c r="ADE294" s="25"/>
      <c r="ADF294" s="25"/>
      <c r="ADG294" s="25"/>
      <c r="ADH294" s="25"/>
      <c r="ADI294" s="25"/>
      <c r="ADJ294" s="25"/>
      <c r="ADK294" s="25"/>
      <c r="ADL294" s="25"/>
      <c r="ADM294" s="25"/>
      <c r="ADN294" s="25"/>
      <c r="ADO294" s="25"/>
      <c r="ADP294" s="25"/>
      <c r="ADQ294" s="25"/>
      <c r="ADR294" s="25"/>
      <c r="ADS294" s="25"/>
      <c r="ADT294" s="25"/>
      <c r="ADU294" s="25"/>
      <c r="ADV294" s="25"/>
      <c r="ADW294" s="25"/>
      <c r="ADX294" s="25"/>
      <c r="ADY294" s="25"/>
      <c r="ADZ294" s="25"/>
      <c r="AEA294" s="25"/>
      <c r="AEB294" s="25"/>
      <c r="AEC294" s="25"/>
      <c r="AED294" s="25"/>
      <c r="AEE294" s="25"/>
      <c r="AEF294" s="25"/>
      <c r="AEG294" s="49"/>
    </row>
    <row r="295" spans="1:813" s="15" customFormat="1" ht="12.75" customHeight="1" x14ac:dyDescent="0.2">
      <c r="A295" s="75">
        <v>4.4000000000000004</v>
      </c>
      <c r="B295" s="99" t="s">
        <v>222</v>
      </c>
      <c r="C295" s="109">
        <v>1689.66</v>
      </c>
      <c r="D295" s="71" t="s">
        <v>120</v>
      </c>
      <c r="E295" s="109">
        <v>16.59</v>
      </c>
      <c r="F295" s="91">
        <f t="shared" si="6"/>
        <v>28031.46</v>
      </c>
      <c r="G295" s="49"/>
      <c r="AY295" s="45"/>
      <c r="AZ295" s="25"/>
      <c r="BA295" s="663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  <c r="QR295" s="25"/>
      <c r="QS295" s="25"/>
      <c r="QT295" s="25"/>
      <c r="QU295" s="25"/>
      <c r="QV295" s="25"/>
      <c r="QW295" s="25"/>
      <c r="QX295" s="25"/>
      <c r="QY295" s="25"/>
      <c r="QZ295" s="25"/>
      <c r="RA295" s="25"/>
      <c r="RB295" s="25"/>
      <c r="RC295" s="25"/>
      <c r="RD295" s="25"/>
      <c r="RE295" s="25"/>
      <c r="RF295" s="25"/>
      <c r="RG295" s="25"/>
      <c r="RH295" s="25"/>
      <c r="RI295" s="25"/>
      <c r="RJ295" s="25"/>
      <c r="RK295" s="25"/>
      <c r="RL295" s="25"/>
      <c r="RM295" s="25"/>
      <c r="RN295" s="25"/>
      <c r="RO295" s="25"/>
      <c r="RP295" s="25"/>
      <c r="RQ295" s="25"/>
      <c r="RR295" s="25"/>
      <c r="RS295" s="25"/>
      <c r="RT295" s="25"/>
      <c r="RU295" s="25"/>
      <c r="RV295" s="25"/>
      <c r="RW295" s="25"/>
      <c r="RX295" s="25"/>
      <c r="RY295" s="25"/>
      <c r="RZ295" s="25"/>
      <c r="SA295" s="25"/>
      <c r="SB295" s="25"/>
      <c r="SC295" s="25"/>
      <c r="SD295" s="25"/>
      <c r="SE295" s="25"/>
      <c r="SF295" s="25"/>
      <c r="SG295" s="25"/>
      <c r="SH295" s="25"/>
      <c r="SI295" s="25"/>
      <c r="SJ295" s="25"/>
      <c r="SK295" s="25"/>
      <c r="SL295" s="25"/>
      <c r="SM295" s="25"/>
      <c r="SN295" s="25"/>
      <c r="SO295" s="25"/>
      <c r="SP295" s="25"/>
      <c r="SQ295" s="25"/>
      <c r="SR295" s="25"/>
      <c r="SS295" s="25"/>
      <c r="ST295" s="25"/>
      <c r="SU295" s="25"/>
      <c r="SV295" s="25"/>
      <c r="SW295" s="25"/>
      <c r="SX295" s="25"/>
      <c r="SY295" s="25"/>
      <c r="SZ295" s="25"/>
      <c r="TA295" s="25"/>
      <c r="TB295" s="25"/>
      <c r="TC295" s="25"/>
      <c r="TD295" s="25"/>
      <c r="TE295" s="25"/>
      <c r="TF295" s="25"/>
      <c r="TG295" s="25"/>
      <c r="TH295" s="25"/>
      <c r="TI295" s="25"/>
      <c r="TJ295" s="25"/>
      <c r="TK295" s="25"/>
      <c r="TL295" s="25"/>
      <c r="TM295" s="25"/>
      <c r="TN295" s="25"/>
      <c r="TO295" s="25"/>
      <c r="TP295" s="25"/>
      <c r="TQ295" s="25"/>
      <c r="TR295" s="25"/>
      <c r="TS295" s="25"/>
      <c r="TT295" s="25"/>
      <c r="TU295" s="25"/>
      <c r="TV295" s="25"/>
      <c r="TW295" s="25"/>
      <c r="TX295" s="25"/>
      <c r="TY295" s="25"/>
      <c r="TZ295" s="25"/>
      <c r="UA295" s="25"/>
      <c r="UB295" s="25"/>
      <c r="UC295" s="25"/>
      <c r="UD295" s="25"/>
      <c r="UE295" s="25"/>
      <c r="UF295" s="25"/>
      <c r="UG295" s="25"/>
      <c r="UH295" s="25"/>
      <c r="UI295" s="25"/>
      <c r="UJ295" s="25"/>
      <c r="UK295" s="25"/>
      <c r="UL295" s="25"/>
      <c r="UM295" s="25"/>
      <c r="UN295" s="25"/>
      <c r="UO295" s="25"/>
      <c r="UP295" s="25"/>
      <c r="UQ295" s="25"/>
      <c r="UR295" s="25"/>
      <c r="US295" s="25"/>
      <c r="UT295" s="25"/>
      <c r="UU295" s="25"/>
      <c r="UV295" s="25"/>
      <c r="UW295" s="25"/>
      <c r="UX295" s="25"/>
      <c r="UY295" s="25"/>
      <c r="UZ295" s="25"/>
      <c r="VA295" s="25"/>
      <c r="VB295" s="25"/>
      <c r="VC295" s="25"/>
      <c r="VD295" s="25"/>
      <c r="VE295" s="25"/>
      <c r="VF295" s="25"/>
      <c r="VG295" s="25"/>
      <c r="VH295" s="25"/>
      <c r="VI295" s="25"/>
      <c r="VJ295" s="25"/>
      <c r="VK295" s="25"/>
      <c r="VL295" s="25"/>
      <c r="VM295" s="25"/>
      <c r="VN295" s="25"/>
      <c r="VO295" s="25"/>
      <c r="VP295" s="25"/>
      <c r="VQ295" s="25"/>
      <c r="VR295" s="25"/>
      <c r="VS295" s="25"/>
      <c r="VT295" s="25"/>
      <c r="VU295" s="25"/>
      <c r="VV295" s="25"/>
      <c r="VW295" s="25"/>
      <c r="VX295" s="25"/>
      <c r="VY295" s="25"/>
      <c r="VZ295" s="25"/>
      <c r="WA295" s="25"/>
      <c r="WB295" s="25"/>
      <c r="WC295" s="25"/>
      <c r="WD295" s="25"/>
      <c r="WE295" s="25"/>
      <c r="WF295" s="25"/>
      <c r="WG295" s="25"/>
      <c r="WH295" s="25"/>
      <c r="WI295" s="25"/>
      <c r="WJ295" s="25"/>
      <c r="WK295" s="25"/>
      <c r="WL295" s="25"/>
      <c r="WM295" s="25"/>
      <c r="WN295" s="25"/>
      <c r="WO295" s="25"/>
      <c r="WP295" s="25"/>
      <c r="WQ295" s="25"/>
      <c r="WR295" s="25"/>
      <c r="WS295" s="25"/>
      <c r="WT295" s="25"/>
      <c r="WU295" s="25"/>
      <c r="WV295" s="25"/>
      <c r="WW295" s="25"/>
      <c r="WX295" s="25"/>
      <c r="WY295" s="25"/>
      <c r="WZ295" s="25"/>
      <c r="XA295" s="25"/>
      <c r="XB295" s="25"/>
      <c r="XC295" s="25"/>
      <c r="XD295" s="25"/>
      <c r="XE295" s="25"/>
      <c r="XF295" s="25"/>
      <c r="XG295" s="25"/>
      <c r="XH295" s="25"/>
      <c r="XI295" s="25"/>
      <c r="XJ295" s="25"/>
      <c r="XK295" s="25"/>
      <c r="XL295" s="25"/>
      <c r="XM295" s="25"/>
      <c r="XN295" s="25"/>
      <c r="XO295" s="25"/>
      <c r="XP295" s="25"/>
      <c r="XQ295" s="25"/>
      <c r="XR295" s="25"/>
      <c r="XS295" s="25"/>
      <c r="XT295" s="25"/>
      <c r="XU295" s="25"/>
      <c r="XV295" s="25"/>
      <c r="XW295" s="25"/>
      <c r="XX295" s="25"/>
      <c r="XY295" s="25"/>
      <c r="XZ295" s="25"/>
      <c r="YA295" s="25"/>
      <c r="YB295" s="25"/>
      <c r="YC295" s="25"/>
      <c r="YD295" s="25"/>
      <c r="YE295" s="25"/>
      <c r="YF295" s="25"/>
      <c r="YG295" s="25"/>
      <c r="YH295" s="25"/>
      <c r="YI295" s="25"/>
      <c r="YJ295" s="25"/>
      <c r="YK295" s="25"/>
      <c r="YL295" s="25"/>
      <c r="YM295" s="25"/>
      <c r="YN295" s="25"/>
      <c r="YO295" s="25"/>
      <c r="YP295" s="25"/>
      <c r="YQ295" s="25"/>
      <c r="YR295" s="25"/>
      <c r="YS295" s="25"/>
      <c r="YT295" s="25"/>
      <c r="YU295" s="25"/>
      <c r="YV295" s="25"/>
      <c r="YW295" s="25"/>
      <c r="YX295" s="25"/>
      <c r="YY295" s="25"/>
      <c r="YZ295" s="25"/>
      <c r="ZA295" s="25"/>
      <c r="ZB295" s="25"/>
      <c r="ZC295" s="25"/>
      <c r="ZD295" s="25"/>
      <c r="ZE295" s="25"/>
      <c r="ZF295" s="25"/>
      <c r="ZG295" s="25"/>
      <c r="ZH295" s="25"/>
      <c r="ZI295" s="25"/>
      <c r="ZJ295" s="25"/>
      <c r="ZK295" s="25"/>
      <c r="ZL295" s="25"/>
      <c r="ZM295" s="25"/>
      <c r="ZN295" s="25"/>
      <c r="ZO295" s="25"/>
      <c r="ZP295" s="25"/>
      <c r="ZQ295" s="25"/>
      <c r="ZR295" s="25"/>
      <c r="ZS295" s="25"/>
      <c r="ZT295" s="25"/>
      <c r="ZU295" s="25"/>
      <c r="ZV295" s="25"/>
      <c r="ZW295" s="25"/>
      <c r="ZX295" s="25"/>
      <c r="ZY295" s="25"/>
      <c r="ZZ295" s="25"/>
      <c r="AAA295" s="25"/>
      <c r="AAB295" s="25"/>
      <c r="AAC295" s="25"/>
      <c r="AAD295" s="25"/>
      <c r="AAE295" s="25"/>
      <c r="AAF295" s="25"/>
      <c r="AAG295" s="25"/>
      <c r="AAH295" s="25"/>
      <c r="AAI295" s="25"/>
      <c r="AAJ295" s="25"/>
      <c r="AAK295" s="25"/>
      <c r="AAL295" s="25"/>
      <c r="AAM295" s="25"/>
      <c r="AAN295" s="25"/>
      <c r="AAO295" s="25"/>
      <c r="AAP295" s="25"/>
      <c r="AAQ295" s="25"/>
      <c r="AAR295" s="25"/>
      <c r="AAS295" s="25"/>
      <c r="AAT295" s="25"/>
      <c r="AAU295" s="25"/>
      <c r="AAV295" s="25"/>
      <c r="AAW295" s="25"/>
      <c r="AAX295" s="25"/>
      <c r="AAY295" s="25"/>
      <c r="AAZ295" s="25"/>
      <c r="ABA295" s="25"/>
      <c r="ABB295" s="25"/>
      <c r="ABC295" s="25"/>
      <c r="ABD295" s="25"/>
      <c r="ABE295" s="25"/>
      <c r="ABF295" s="25"/>
      <c r="ABG295" s="25"/>
      <c r="ABH295" s="25"/>
      <c r="ABI295" s="25"/>
      <c r="ABJ295" s="25"/>
      <c r="ABK295" s="25"/>
      <c r="ABL295" s="25"/>
      <c r="ABM295" s="25"/>
      <c r="ABN295" s="25"/>
      <c r="ABO295" s="25"/>
      <c r="ABP295" s="25"/>
      <c r="ABQ295" s="25"/>
      <c r="ABR295" s="25"/>
      <c r="ABS295" s="25"/>
      <c r="ABT295" s="25"/>
      <c r="ABU295" s="25"/>
      <c r="ABV295" s="25"/>
      <c r="ABW295" s="25"/>
      <c r="ABX295" s="25"/>
      <c r="ABY295" s="25"/>
      <c r="ABZ295" s="25"/>
      <c r="ACA295" s="25"/>
      <c r="ACB295" s="25"/>
      <c r="ACC295" s="25"/>
      <c r="ACD295" s="25"/>
      <c r="ACE295" s="25"/>
      <c r="ACF295" s="25"/>
      <c r="ACG295" s="25"/>
      <c r="ACH295" s="25"/>
      <c r="ACI295" s="25"/>
      <c r="ACJ295" s="25"/>
      <c r="ACK295" s="25"/>
      <c r="ACL295" s="25"/>
      <c r="ACM295" s="25"/>
      <c r="ACN295" s="25"/>
      <c r="ACO295" s="25"/>
      <c r="ACP295" s="25"/>
      <c r="ACQ295" s="25"/>
      <c r="ACR295" s="25"/>
      <c r="ACS295" s="25"/>
      <c r="ACT295" s="25"/>
      <c r="ACU295" s="25"/>
      <c r="ACV295" s="25"/>
      <c r="ACW295" s="25"/>
      <c r="ACX295" s="25"/>
      <c r="ACY295" s="25"/>
      <c r="ACZ295" s="25"/>
      <c r="ADA295" s="25"/>
      <c r="ADB295" s="25"/>
      <c r="ADC295" s="25"/>
      <c r="ADD295" s="25"/>
      <c r="ADE295" s="25"/>
      <c r="ADF295" s="25"/>
      <c r="ADG295" s="25"/>
      <c r="ADH295" s="25"/>
      <c r="ADI295" s="25"/>
      <c r="ADJ295" s="25"/>
      <c r="ADK295" s="25"/>
      <c r="ADL295" s="25"/>
      <c r="ADM295" s="25"/>
      <c r="ADN295" s="25"/>
      <c r="ADO295" s="25"/>
      <c r="ADP295" s="25"/>
      <c r="ADQ295" s="25"/>
      <c r="ADR295" s="25"/>
      <c r="ADS295" s="25"/>
      <c r="ADT295" s="25"/>
      <c r="ADU295" s="25"/>
      <c r="ADV295" s="25"/>
      <c r="ADW295" s="25"/>
      <c r="ADX295" s="25"/>
      <c r="ADY295" s="25"/>
      <c r="ADZ295" s="25"/>
      <c r="AEA295" s="25"/>
      <c r="AEB295" s="25"/>
      <c r="AEC295" s="25"/>
      <c r="AED295" s="25"/>
      <c r="AEE295" s="25"/>
      <c r="AEF295" s="25"/>
      <c r="AEG295" s="49"/>
    </row>
    <row r="296" spans="1:813" s="15" customFormat="1" ht="12.75" customHeight="1" x14ac:dyDescent="0.2">
      <c r="A296" s="328"/>
      <c r="B296" s="99"/>
      <c r="C296" s="325"/>
      <c r="D296" s="71"/>
      <c r="E296" s="303"/>
      <c r="F296" s="91">
        <f t="shared" si="6"/>
        <v>0</v>
      </c>
      <c r="G296" s="49"/>
      <c r="AY296" s="45"/>
      <c r="AZ296" s="25"/>
      <c r="BA296" s="663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  <c r="QR296" s="25"/>
      <c r="QS296" s="25"/>
      <c r="QT296" s="25"/>
      <c r="QU296" s="25"/>
      <c r="QV296" s="25"/>
      <c r="QW296" s="25"/>
      <c r="QX296" s="25"/>
      <c r="QY296" s="25"/>
      <c r="QZ296" s="25"/>
      <c r="RA296" s="25"/>
      <c r="RB296" s="25"/>
      <c r="RC296" s="25"/>
      <c r="RD296" s="25"/>
      <c r="RE296" s="25"/>
      <c r="RF296" s="25"/>
      <c r="RG296" s="25"/>
      <c r="RH296" s="25"/>
      <c r="RI296" s="25"/>
      <c r="RJ296" s="25"/>
      <c r="RK296" s="25"/>
      <c r="RL296" s="25"/>
      <c r="RM296" s="25"/>
      <c r="RN296" s="25"/>
      <c r="RO296" s="25"/>
      <c r="RP296" s="25"/>
      <c r="RQ296" s="25"/>
      <c r="RR296" s="25"/>
      <c r="RS296" s="25"/>
      <c r="RT296" s="25"/>
      <c r="RU296" s="25"/>
      <c r="RV296" s="25"/>
      <c r="RW296" s="25"/>
      <c r="RX296" s="25"/>
      <c r="RY296" s="25"/>
      <c r="RZ296" s="25"/>
      <c r="SA296" s="25"/>
      <c r="SB296" s="25"/>
      <c r="SC296" s="25"/>
      <c r="SD296" s="25"/>
      <c r="SE296" s="25"/>
      <c r="SF296" s="25"/>
      <c r="SG296" s="25"/>
      <c r="SH296" s="25"/>
      <c r="SI296" s="25"/>
      <c r="SJ296" s="25"/>
      <c r="SK296" s="25"/>
      <c r="SL296" s="25"/>
      <c r="SM296" s="25"/>
      <c r="SN296" s="25"/>
      <c r="SO296" s="25"/>
      <c r="SP296" s="25"/>
      <c r="SQ296" s="25"/>
      <c r="SR296" s="25"/>
      <c r="SS296" s="25"/>
      <c r="ST296" s="25"/>
      <c r="SU296" s="25"/>
      <c r="SV296" s="25"/>
      <c r="SW296" s="25"/>
      <c r="SX296" s="25"/>
      <c r="SY296" s="25"/>
      <c r="SZ296" s="25"/>
      <c r="TA296" s="25"/>
      <c r="TB296" s="25"/>
      <c r="TC296" s="25"/>
      <c r="TD296" s="25"/>
      <c r="TE296" s="25"/>
      <c r="TF296" s="25"/>
      <c r="TG296" s="25"/>
      <c r="TH296" s="25"/>
      <c r="TI296" s="25"/>
      <c r="TJ296" s="25"/>
      <c r="TK296" s="25"/>
      <c r="TL296" s="25"/>
      <c r="TM296" s="25"/>
      <c r="TN296" s="25"/>
      <c r="TO296" s="25"/>
      <c r="TP296" s="25"/>
      <c r="TQ296" s="25"/>
      <c r="TR296" s="25"/>
      <c r="TS296" s="25"/>
      <c r="TT296" s="25"/>
      <c r="TU296" s="25"/>
      <c r="TV296" s="25"/>
      <c r="TW296" s="25"/>
      <c r="TX296" s="25"/>
      <c r="TY296" s="25"/>
      <c r="TZ296" s="25"/>
      <c r="UA296" s="25"/>
      <c r="UB296" s="25"/>
      <c r="UC296" s="25"/>
      <c r="UD296" s="25"/>
      <c r="UE296" s="25"/>
      <c r="UF296" s="25"/>
      <c r="UG296" s="25"/>
      <c r="UH296" s="25"/>
      <c r="UI296" s="25"/>
      <c r="UJ296" s="25"/>
      <c r="UK296" s="25"/>
      <c r="UL296" s="25"/>
      <c r="UM296" s="25"/>
      <c r="UN296" s="25"/>
      <c r="UO296" s="25"/>
      <c r="UP296" s="25"/>
      <c r="UQ296" s="25"/>
      <c r="UR296" s="25"/>
      <c r="US296" s="25"/>
      <c r="UT296" s="25"/>
      <c r="UU296" s="25"/>
      <c r="UV296" s="25"/>
      <c r="UW296" s="25"/>
      <c r="UX296" s="25"/>
      <c r="UY296" s="25"/>
      <c r="UZ296" s="25"/>
      <c r="VA296" s="25"/>
      <c r="VB296" s="25"/>
      <c r="VC296" s="25"/>
      <c r="VD296" s="25"/>
      <c r="VE296" s="25"/>
      <c r="VF296" s="25"/>
      <c r="VG296" s="25"/>
      <c r="VH296" s="25"/>
      <c r="VI296" s="25"/>
      <c r="VJ296" s="25"/>
      <c r="VK296" s="25"/>
      <c r="VL296" s="25"/>
      <c r="VM296" s="25"/>
      <c r="VN296" s="25"/>
      <c r="VO296" s="25"/>
      <c r="VP296" s="25"/>
      <c r="VQ296" s="25"/>
      <c r="VR296" s="25"/>
      <c r="VS296" s="25"/>
      <c r="VT296" s="25"/>
      <c r="VU296" s="25"/>
      <c r="VV296" s="25"/>
      <c r="VW296" s="25"/>
      <c r="VX296" s="25"/>
      <c r="VY296" s="25"/>
      <c r="VZ296" s="25"/>
      <c r="WA296" s="25"/>
      <c r="WB296" s="25"/>
      <c r="WC296" s="25"/>
      <c r="WD296" s="25"/>
      <c r="WE296" s="25"/>
      <c r="WF296" s="25"/>
      <c r="WG296" s="25"/>
      <c r="WH296" s="25"/>
      <c r="WI296" s="25"/>
      <c r="WJ296" s="25"/>
      <c r="WK296" s="25"/>
      <c r="WL296" s="25"/>
      <c r="WM296" s="25"/>
      <c r="WN296" s="25"/>
      <c r="WO296" s="25"/>
      <c r="WP296" s="25"/>
      <c r="WQ296" s="25"/>
      <c r="WR296" s="25"/>
      <c r="WS296" s="25"/>
      <c r="WT296" s="25"/>
      <c r="WU296" s="25"/>
      <c r="WV296" s="25"/>
      <c r="WW296" s="25"/>
      <c r="WX296" s="25"/>
      <c r="WY296" s="25"/>
      <c r="WZ296" s="25"/>
      <c r="XA296" s="25"/>
      <c r="XB296" s="25"/>
      <c r="XC296" s="25"/>
      <c r="XD296" s="25"/>
      <c r="XE296" s="25"/>
      <c r="XF296" s="25"/>
      <c r="XG296" s="25"/>
      <c r="XH296" s="25"/>
      <c r="XI296" s="25"/>
      <c r="XJ296" s="25"/>
      <c r="XK296" s="25"/>
      <c r="XL296" s="25"/>
      <c r="XM296" s="25"/>
      <c r="XN296" s="25"/>
      <c r="XO296" s="25"/>
      <c r="XP296" s="25"/>
      <c r="XQ296" s="25"/>
      <c r="XR296" s="25"/>
      <c r="XS296" s="25"/>
      <c r="XT296" s="25"/>
      <c r="XU296" s="25"/>
      <c r="XV296" s="25"/>
      <c r="XW296" s="25"/>
      <c r="XX296" s="25"/>
      <c r="XY296" s="25"/>
      <c r="XZ296" s="25"/>
      <c r="YA296" s="25"/>
      <c r="YB296" s="25"/>
      <c r="YC296" s="25"/>
      <c r="YD296" s="25"/>
      <c r="YE296" s="25"/>
      <c r="YF296" s="25"/>
      <c r="YG296" s="25"/>
      <c r="YH296" s="25"/>
      <c r="YI296" s="25"/>
      <c r="YJ296" s="25"/>
      <c r="YK296" s="25"/>
      <c r="YL296" s="25"/>
      <c r="YM296" s="25"/>
      <c r="YN296" s="25"/>
      <c r="YO296" s="25"/>
      <c r="YP296" s="25"/>
      <c r="YQ296" s="25"/>
      <c r="YR296" s="25"/>
      <c r="YS296" s="25"/>
      <c r="YT296" s="25"/>
      <c r="YU296" s="25"/>
      <c r="YV296" s="25"/>
      <c r="YW296" s="25"/>
      <c r="YX296" s="25"/>
      <c r="YY296" s="25"/>
      <c r="YZ296" s="25"/>
      <c r="ZA296" s="25"/>
      <c r="ZB296" s="25"/>
      <c r="ZC296" s="25"/>
      <c r="ZD296" s="25"/>
      <c r="ZE296" s="25"/>
      <c r="ZF296" s="25"/>
      <c r="ZG296" s="25"/>
      <c r="ZH296" s="25"/>
      <c r="ZI296" s="25"/>
      <c r="ZJ296" s="25"/>
      <c r="ZK296" s="25"/>
      <c r="ZL296" s="25"/>
      <c r="ZM296" s="25"/>
      <c r="ZN296" s="25"/>
      <c r="ZO296" s="25"/>
      <c r="ZP296" s="25"/>
      <c r="ZQ296" s="25"/>
      <c r="ZR296" s="25"/>
      <c r="ZS296" s="25"/>
      <c r="ZT296" s="25"/>
      <c r="ZU296" s="25"/>
      <c r="ZV296" s="25"/>
      <c r="ZW296" s="25"/>
      <c r="ZX296" s="25"/>
      <c r="ZY296" s="25"/>
      <c r="ZZ296" s="25"/>
      <c r="AAA296" s="25"/>
      <c r="AAB296" s="25"/>
      <c r="AAC296" s="25"/>
      <c r="AAD296" s="25"/>
      <c r="AAE296" s="25"/>
      <c r="AAF296" s="25"/>
      <c r="AAG296" s="25"/>
      <c r="AAH296" s="25"/>
      <c r="AAI296" s="25"/>
      <c r="AAJ296" s="25"/>
      <c r="AAK296" s="25"/>
      <c r="AAL296" s="25"/>
      <c r="AAM296" s="25"/>
      <c r="AAN296" s="25"/>
      <c r="AAO296" s="25"/>
      <c r="AAP296" s="25"/>
      <c r="AAQ296" s="25"/>
      <c r="AAR296" s="25"/>
      <c r="AAS296" s="25"/>
      <c r="AAT296" s="25"/>
      <c r="AAU296" s="25"/>
      <c r="AAV296" s="25"/>
      <c r="AAW296" s="25"/>
      <c r="AAX296" s="25"/>
      <c r="AAY296" s="25"/>
      <c r="AAZ296" s="25"/>
      <c r="ABA296" s="25"/>
      <c r="ABB296" s="25"/>
      <c r="ABC296" s="25"/>
      <c r="ABD296" s="25"/>
      <c r="ABE296" s="25"/>
      <c r="ABF296" s="25"/>
      <c r="ABG296" s="25"/>
      <c r="ABH296" s="25"/>
      <c r="ABI296" s="25"/>
      <c r="ABJ296" s="25"/>
      <c r="ABK296" s="25"/>
      <c r="ABL296" s="25"/>
      <c r="ABM296" s="25"/>
      <c r="ABN296" s="25"/>
      <c r="ABO296" s="25"/>
      <c r="ABP296" s="25"/>
      <c r="ABQ296" s="25"/>
      <c r="ABR296" s="25"/>
      <c r="ABS296" s="25"/>
      <c r="ABT296" s="25"/>
      <c r="ABU296" s="25"/>
      <c r="ABV296" s="25"/>
      <c r="ABW296" s="25"/>
      <c r="ABX296" s="25"/>
      <c r="ABY296" s="25"/>
      <c r="ABZ296" s="25"/>
      <c r="ACA296" s="25"/>
      <c r="ACB296" s="25"/>
      <c r="ACC296" s="25"/>
      <c r="ACD296" s="25"/>
      <c r="ACE296" s="25"/>
      <c r="ACF296" s="25"/>
      <c r="ACG296" s="25"/>
      <c r="ACH296" s="25"/>
      <c r="ACI296" s="25"/>
      <c r="ACJ296" s="25"/>
      <c r="ACK296" s="25"/>
      <c r="ACL296" s="25"/>
      <c r="ACM296" s="25"/>
      <c r="ACN296" s="25"/>
      <c r="ACO296" s="25"/>
      <c r="ACP296" s="25"/>
      <c r="ACQ296" s="25"/>
      <c r="ACR296" s="25"/>
      <c r="ACS296" s="25"/>
      <c r="ACT296" s="25"/>
      <c r="ACU296" s="25"/>
      <c r="ACV296" s="25"/>
      <c r="ACW296" s="25"/>
      <c r="ACX296" s="25"/>
      <c r="ACY296" s="25"/>
      <c r="ACZ296" s="25"/>
      <c r="ADA296" s="25"/>
      <c r="ADB296" s="25"/>
      <c r="ADC296" s="25"/>
      <c r="ADD296" s="25"/>
      <c r="ADE296" s="25"/>
      <c r="ADF296" s="25"/>
      <c r="ADG296" s="25"/>
      <c r="ADH296" s="25"/>
      <c r="ADI296" s="25"/>
      <c r="ADJ296" s="25"/>
      <c r="ADK296" s="25"/>
      <c r="ADL296" s="25"/>
      <c r="ADM296" s="25"/>
      <c r="ADN296" s="25"/>
      <c r="ADO296" s="25"/>
      <c r="ADP296" s="25"/>
      <c r="ADQ296" s="25"/>
      <c r="ADR296" s="25"/>
      <c r="ADS296" s="25"/>
      <c r="ADT296" s="25"/>
      <c r="ADU296" s="25"/>
      <c r="ADV296" s="25"/>
      <c r="ADW296" s="25"/>
      <c r="ADX296" s="25"/>
      <c r="ADY296" s="25"/>
      <c r="ADZ296" s="25"/>
      <c r="AEA296" s="25"/>
      <c r="AEB296" s="25"/>
      <c r="AEC296" s="25"/>
      <c r="AED296" s="25"/>
      <c r="AEE296" s="25"/>
      <c r="AEF296" s="25"/>
      <c r="AEG296" s="49"/>
    </row>
    <row r="297" spans="1:813" s="15" customFormat="1" ht="12.75" customHeight="1" x14ac:dyDescent="0.2">
      <c r="A297" s="73">
        <v>5</v>
      </c>
      <c r="B297" s="327" t="s">
        <v>123</v>
      </c>
      <c r="C297" s="342"/>
      <c r="D297" s="71"/>
      <c r="E297" s="303"/>
      <c r="F297" s="91">
        <f t="shared" si="6"/>
        <v>0</v>
      </c>
      <c r="G297" s="49"/>
      <c r="AY297" s="45"/>
      <c r="AZ297" s="25"/>
      <c r="BA297" s="663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  <c r="QR297" s="25"/>
      <c r="QS297" s="25"/>
      <c r="QT297" s="25"/>
      <c r="QU297" s="25"/>
      <c r="QV297" s="25"/>
      <c r="QW297" s="25"/>
      <c r="QX297" s="25"/>
      <c r="QY297" s="25"/>
      <c r="QZ297" s="25"/>
      <c r="RA297" s="25"/>
      <c r="RB297" s="25"/>
      <c r="RC297" s="25"/>
      <c r="RD297" s="25"/>
      <c r="RE297" s="25"/>
      <c r="RF297" s="25"/>
      <c r="RG297" s="25"/>
      <c r="RH297" s="25"/>
      <c r="RI297" s="25"/>
      <c r="RJ297" s="25"/>
      <c r="RK297" s="25"/>
      <c r="RL297" s="25"/>
      <c r="RM297" s="25"/>
      <c r="RN297" s="25"/>
      <c r="RO297" s="25"/>
      <c r="RP297" s="25"/>
      <c r="RQ297" s="25"/>
      <c r="RR297" s="25"/>
      <c r="RS297" s="25"/>
      <c r="RT297" s="25"/>
      <c r="RU297" s="25"/>
      <c r="RV297" s="25"/>
      <c r="RW297" s="25"/>
      <c r="RX297" s="25"/>
      <c r="RY297" s="25"/>
      <c r="RZ297" s="25"/>
      <c r="SA297" s="25"/>
      <c r="SB297" s="25"/>
      <c r="SC297" s="25"/>
      <c r="SD297" s="25"/>
      <c r="SE297" s="25"/>
      <c r="SF297" s="25"/>
      <c r="SG297" s="25"/>
      <c r="SH297" s="25"/>
      <c r="SI297" s="25"/>
      <c r="SJ297" s="25"/>
      <c r="SK297" s="25"/>
      <c r="SL297" s="25"/>
      <c r="SM297" s="25"/>
      <c r="SN297" s="25"/>
      <c r="SO297" s="25"/>
      <c r="SP297" s="25"/>
      <c r="SQ297" s="25"/>
      <c r="SR297" s="25"/>
      <c r="SS297" s="25"/>
      <c r="ST297" s="25"/>
      <c r="SU297" s="25"/>
      <c r="SV297" s="25"/>
      <c r="SW297" s="25"/>
      <c r="SX297" s="25"/>
      <c r="SY297" s="25"/>
      <c r="SZ297" s="25"/>
      <c r="TA297" s="25"/>
      <c r="TB297" s="25"/>
      <c r="TC297" s="25"/>
      <c r="TD297" s="25"/>
      <c r="TE297" s="25"/>
      <c r="TF297" s="25"/>
      <c r="TG297" s="25"/>
      <c r="TH297" s="25"/>
      <c r="TI297" s="25"/>
      <c r="TJ297" s="25"/>
      <c r="TK297" s="25"/>
      <c r="TL297" s="25"/>
      <c r="TM297" s="25"/>
      <c r="TN297" s="25"/>
      <c r="TO297" s="25"/>
      <c r="TP297" s="25"/>
      <c r="TQ297" s="25"/>
      <c r="TR297" s="25"/>
      <c r="TS297" s="25"/>
      <c r="TT297" s="25"/>
      <c r="TU297" s="25"/>
      <c r="TV297" s="25"/>
      <c r="TW297" s="25"/>
      <c r="TX297" s="25"/>
      <c r="TY297" s="25"/>
      <c r="TZ297" s="25"/>
      <c r="UA297" s="25"/>
      <c r="UB297" s="25"/>
      <c r="UC297" s="25"/>
      <c r="UD297" s="25"/>
      <c r="UE297" s="25"/>
      <c r="UF297" s="25"/>
      <c r="UG297" s="25"/>
      <c r="UH297" s="25"/>
      <c r="UI297" s="25"/>
      <c r="UJ297" s="25"/>
      <c r="UK297" s="25"/>
      <c r="UL297" s="25"/>
      <c r="UM297" s="25"/>
      <c r="UN297" s="25"/>
      <c r="UO297" s="25"/>
      <c r="UP297" s="25"/>
      <c r="UQ297" s="25"/>
      <c r="UR297" s="25"/>
      <c r="US297" s="25"/>
      <c r="UT297" s="25"/>
      <c r="UU297" s="25"/>
      <c r="UV297" s="25"/>
      <c r="UW297" s="25"/>
      <c r="UX297" s="25"/>
      <c r="UY297" s="25"/>
      <c r="UZ297" s="25"/>
      <c r="VA297" s="25"/>
      <c r="VB297" s="25"/>
      <c r="VC297" s="25"/>
      <c r="VD297" s="25"/>
      <c r="VE297" s="25"/>
      <c r="VF297" s="25"/>
      <c r="VG297" s="25"/>
      <c r="VH297" s="25"/>
      <c r="VI297" s="25"/>
      <c r="VJ297" s="25"/>
      <c r="VK297" s="25"/>
      <c r="VL297" s="25"/>
      <c r="VM297" s="25"/>
      <c r="VN297" s="25"/>
      <c r="VO297" s="25"/>
      <c r="VP297" s="25"/>
      <c r="VQ297" s="25"/>
      <c r="VR297" s="25"/>
      <c r="VS297" s="25"/>
      <c r="VT297" s="25"/>
      <c r="VU297" s="25"/>
      <c r="VV297" s="25"/>
      <c r="VW297" s="25"/>
      <c r="VX297" s="25"/>
      <c r="VY297" s="25"/>
      <c r="VZ297" s="25"/>
      <c r="WA297" s="25"/>
      <c r="WB297" s="25"/>
      <c r="WC297" s="25"/>
      <c r="WD297" s="25"/>
      <c r="WE297" s="25"/>
      <c r="WF297" s="25"/>
      <c r="WG297" s="25"/>
      <c r="WH297" s="25"/>
      <c r="WI297" s="25"/>
      <c r="WJ297" s="25"/>
      <c r="WK297" s="25"/>
      <c r="WL297" s="25"/>
      <c r="WM297" s="25"/>
      <c r="WN297" s="25"/>
      <c r="WO297" s="25"/>
      <c r="WP297" s="25"/>
      <c r="WQ297" s="25"/>
      <c r="WR297" s="25"/>
      <c r="WS297" s="25"/>
      <c r="WT297" s="25"/>
      <c r="WU297" s="25"/>
      <c r="WV297" s="25"/>
      <c r="WW297" s="25"/>
      <c r="WX297" s="25"/>
      <c r="WY297" s="25"/>
      <c r="WZ297" s="25"/>
      <c r="XA297" s="25"/>
      <c r="XB297" s="25"/>
      <c r="XC297" s="25"/>
      <c r="XD297" s="25"/>
      <c r="XE297" s="25"/>
      <c r="XF297" s="25"/>
      <c r="XG297" s="25"/>
      <c r="XH297" s="25"/>
      <c r="XI297" s="25"/>
      <c r="XJ297" s="25"/>
      <c r="XK297" s="25"/>
      <c r="XL297" s="25"/>
      <c r="XM297" s="25"/>
      <c r="XN297" s="25"/>
      <c r="XO297" s="25"/>
      <c r="XP297" s="25"/>
      <c r="XQ297" s="25"/>
      <c r="XR297" s="25"/>
      <c r="XS297" s="25"/>
      <c r="XT297" s="25"/>
      <c r="XU297" s="25"/>
      <c r="XV297" s="25"/>
      <c r="XW297" s="25"/>
      <c r="XX297" s="25"/>
      <c r="XY297" s="25"/>
      <c r="XZ297" s="25"/>
      <c r="YA297" s="25"/>
      <c r="YB297" s="25"/>
      <c r="YC297" s="25"/>
      <c r="YD297" s="25"/>
      <c r="YE297" s="25"/>
      <c r="YF297" s="25"/>
      <c r="YG297" s="25"/>
      <c r="YH297" s="25"/>
      <c r="YI297" s="25"/>
      <c r="YJ297" s="25"/>
      <c r="YK297" s="25"/>
      <c r="YL297" s="25"/>
      <c r="YM297" s="25"/>
      <c r="YN297" s="25"/>
      <c r="YO297" s="25"/>
      <c r="YP297" s="25"/>
      <c r="YQ297" s="25"/>
      <c r="YR297" s="25"/>
      <c r="YS297" s="25"/>
      <c r="YT297" s="25"/>
      <c r="YU297" s="25"/>
      <c r="YV297" s="25"/>
      <c r="YW297" s="25"/>
      <c r="YX297" s="25"/>
      <c r="YY297" s="25"/>
      <c r="YZ297" s="25"/>
      <c r="ZA297" s="25"/>
      <c r="ZB297" s="25"/>
      <c r="ZC297" s="25"/>
      <c r="ZD297" s="25"/>
      <c r="ZE297" s="25"/>
      <c r="ZF297" s="25"/>
      <c r="ZG297" s="25"/>
      <c r="ZH297" s="25"/>
      <c r="ZI297" s="25"/>
      <c r="ZJ297" s="25"/>
      <c r="ZK297" s="25"/>
      <c r="ZL297" s="25"/>
      <c r="ZM297" s="25"/>
      <c r="ZN297" s="25"/>
      <c r="ZO297" s="25"/>
      <c r="ZP297" s="25"/>
      <c r="ZQ297" s="25"/>
      <c r="ZR297" s="25"/>
      <c r="ZS297" s="25"/>
      <c r="ZT297" s="25"/>
      <c r="ZU297" s="25"/>
      <c r="ZV297" s="25"/>
      <c r="ZW297" s="25"/>
      <c r="ZX297" s="25"/>
      <c r="ZY297" s="25"/>
      <c r="ZZ297" s="25"/>
      <c r="AAA297" s="25"/>
      <c r="AAB297" s="25"/>
      <c r="AAC297" s="25"/>
      <c r="AAD297" s="25"/>
      <c r="AAE297" s="25"/>
      <c r="AAF297" s="25"/>
      <c r="AAG297" s="25"/>
      <c r="AAH297" s="25"/>
      <c r="AAI297" s="25"/>
      <c r="AAJ297" s="25"/>
      <c r="AAK297" s="25"/>
      <c r="AAL297" s="25"/>
      <c r="AAM297" s="25"/>
      <c r="AAN297" s="25"/>
      <c r="AAO297" s="25"/>
      <c r="AAP297" s="25"/>
      <c r="AAQ297" s="25"/>
      <c r="AAR297" s="25"/>
      <c r="AAS297" s="25"/>
      <c r="AAT297" s="25"/>
      <c r="AAU297" s="25"/>
      <c r="AAV297" s="25"/>
      <c r="AAW297" s="25"/>
      <c r="AAX297" s="25"/>
      <c r="AAY297" s="25"/>
      <c r="AAZ297" s="25"/>
      <c r="ABA297" s="25"/>
      <c r="ABB297" s="25"/>
      <c r="ABC297" s="25"/>
      <c r="ABD297" s="25"/>
      <c r="ABE297" s="25"/>
      <c r="ABF297" s="25"/>
      <c r="ABG297" s="25"/>
      <c r="ABH297" s="25"/>
      <c r="ABI297" s="25"/>
      <c r="ABJ297" s="25"/>
      <c r="ABK297" s="25"/>
      <c r="ABL297" s="25"/>
      <c r="ABM297" s="25"/>
      <c r="ABN297" s="25"/>
      <c r="ABO297" s="25"/>
      <c r="ABP297" s="25"/>
      <c r="ABQ297" s="25"/>
      <c r="ABR297" s="25"/>
      <c r="ABS297" s="25"/>
      <c r="ABT297" s="25"/>
      <c r="ABU297" s="25"/>
      <c r="ABV297" s="25"/>
      <c r="ABW297" s="25"/>
      <c r="ABX297" s="25"/>
      <c r="ABY297" s="25"/>
      <c r="ABZ297" s="25"/>
      <c r="ACA297" s="25"/>
      <c r="ACB297" s="25"/>
      <c r="ACC297" s="25"/>
      <c r="ACD297" s="25"/>
      <c r="ACE297" s="25"/>
      <c r="ACF297" s="25"/>
      <c r="ACG297" s="25"/>
      <c r="ACH297" s="25"/>
      <c r="ACI297" s="25"/>
      <c r="ACJ297" s="25"/>
      <c r="ACK297" s="25"/>
      <c r="ACL297" s="25"/>
      <c r="ACM297" s="25"/>
      <c r="ACN297" s="25"/>
      <c r="ACO297" s="25"/>
      <c r="ACP297" s="25"/>
      <c r="ACQ297" s="25"/>
      <c r="ACR297" s="25"/>
      <c r="ACS297" s="25"/>
      <c r="ACT297" s="25"/>
      <c r="ACU297" s="25"/>
      <c r="ACV297" s="25"/>
      <c r="ACW297" s="25"/>
      <c r="ACX297" s="25"/>
      <c r="ACY297" s="25"/>
      <c r="ACZ297" s="25"/>
      <c r="ADA297" s="25"/>
      <c r="ADB297" s="25"/>
      <c r="ADC297" s="25"/>
      <c r="ADD297" s="25"/>
      <c r="ADE297" s="25"/>
      <c r="ADF297" s="25"/>
      <c r="ADG297" s="25"/>
      <c r="ADH297" s="25"/>
      <c r="ADI297" s="25"/>
      <c r="ADJ297" s="25"/>
      <c r="ADK297" s="25"/>
      <c r="ADL297" s="25"/>
      <c r="ADM297" s="25"/>
      <c r="ADN297" s="25"/>
      <c r="ADO297" s="25"/>
      <c r="ADP297" s="25"/>
      <c r="ADQ297" s="25"/>
      <c r="ADR297" s="25"/>
      <c r="ADS297" s="25"/>
      <c r="ADT297" s="25"/>
      <c r="ADU297" s="25"/>
      <c r="ADV297" s="25"/>
      <c r="ADW297" s="25"/>
      <c r="ADX297" s="25"/>
      <c r="ADY297" s="25"/>
      <c r="ADZ297" s="25"/>
      <c r="AEA297" s="25"/>
      <c r="AEB297" s="25"/>
      <c r="AEC297" s="25"/>
      <c r="AED297" s="25"/>
      <c r="AEE297" s="25"/>
      <c r="AEF297" s="25"/>
      <c r="AEG297" s="49"/>
    </row>
    <row r="298" spans="1:813" s="15" customFormat="1" ht="12.75" customHeight="1" x14ac:dyDescent="0.2">
      <c r="A298" s="75">
        <v>5.0999999999999996</v>
      </c>
      <c r="B298" s="329" t="s">
        <v>223</v>
      </c>
      <c r="C298" s="325">
        <v>6</v>
      </c>
      <c r="D298" s="71" t="s">
        <v>71</v>
      </c>
      <c r="E298" s="109">
        <v>1842.05</v>
      </c>
      <c r="F298" s="91">
        <f t="shared" si="6"/>
        <v>11052.3</v>
      </c>
      <c r="G298" s="49"/>
      <c r="AY298" s="45"/>
      <c r="AZ298" s="25"/>
      <c r="BA298" s="663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  <c r="QR298" s="25"/>
      <c r="QS298" s="25"/>
      <c r="QT298" s="25"/>
      <c r="QU298" s="25"/>
      <c r="QV298" s="25"/>
      <c r="QW298" s="25"/>
      <c r="QX298" s="25"/>
      <c r="QY298" s="25"/>
      <c r="QZ298" s="25"/>
      <c r="RA298" s="25"/>
      <c r="RB298" s="25"/>
      <c r="RC298" s="25"/>
      <c r="RD298" s="25"/>
      <c r="RE298" s="25"/>
      <c r="RF298" s="25"/>
      <c r="RG298" s="25"/>
      <c r="RH298" s="25"/>
      <c r="RI298" s="25"/>
      <c r="RJ298" s="25"/>
      <c r="RK298" s="25"/>
      <c r="RL298" s="25"/>
      <c r="RM298" s="25"/>
      <c r="RN298" s="25"/>
      <c r="RO298" s="25"/>
      <c r="RP298" s="25"/>
      <c r="RQ298" s="25"/>
      <c r="RR298" s="25"/>
      <c r="RS298" s="25"/>
      <c r="RT298" s="25"/>
      <c r="RU298" s="25"/>
      <c r="RV298" s="25"/>
      <c r="RW298" s="25"/>
      <c r="RX298" s="25"/>
      <c r="RY298" s="25"/>
      <c r="RZ298" s="25"/>
      <c r="SA298" s="25"/>
      <c r="SB298" s="25"/>
      <c r="SC298" s="25"/>
      <c r="SD298" s="25"/>
      <c r="SE298" s="25"/>
      <c r="SF298" s="25"/>
      <c r="SG298" s="25"/>
      <c r="SH298" s="25"/>
      <c r="SI298" s="25"/>
      <c r="SJ298" s="25"/>
      <c r="SK298" s="25"/>
      <c r="SL298" s="25"/>
      <c r="SM298" s="25"/>
      <c r="SN298" s="25"/>
      <c r="SO298" s="25"/>
      <c r="SP298" s="25"/>
      <c r="SQ298" s="25"/>
      <c r="SR298" s="25"/>
      <c r="SS298" s="25"/>
      <c r="ST298" s="25"/>
      <c r="SU298" s="25"/>
      <c r="SV298" s="25"/>
      <c r="SW298" s="25"/>
      <c r="SX298" s="25"/>
      <c r="SY298" s="25"/>
      <c r="SZ298" s="25"/>
      <c r="TA298" s="25"/>
      <c r="TB298" s="25"/>
      <c r="TC298" s="25"/>
      <c r="TD298" s="25"/>
      <c r="TE298" s="25"/>
      <c r="TF298" s="25"/>
      <c r="TG298" s="25"/>
      <c r="TH298" s="25"/>
      <c r="TI298" s="25"/>
      <c r="TJ298" s="25"/>
      <c r="TK298" s="25"/>
      <c r="TL298" s="25"/>
      <c r="TM298" s="25"/>
      <c r="TN298" s="25"/>
      <c r="TO298" s="25"/>
      <c r="TP298" s="25"/>
      <c r="TQ298" s="25"/>
      <c r="TR298" s="25"/>
      <c r="TS298" s="25"/>
      <c r="TT298" s="25"/>
      <c r="TU298" s="25"/>
      <c r="TV298" s="25"/>
      <c r="TW298" s="25"/>
      <c r="TX298" s="25"/>
      <c r="TY298" s="25"/>
      <c r="TZ298" s="25"/>
      <c r="UA298" s="25"/>
      <c r="UB298" s="25"/>
      <c r="UC298" s="25"/>
      <c r="UD298" s="25"/>
      <c r="UE298" s="25"/>
      <c r="UF298" s="25"/>
      <c r="UG298" s="25"/>
      <c r="UH298" s="25"/>
      <c r="UI298" s="25"/>
      <c r="UJ298" s="25"/>
      <c r="UK298" s="25"/>
      <c r="UL298" s="25"/>
      <c r="UM298" s="25"/>
      <c r="UN298" s="25"/>
      <c r="UO298" s="25"/>
      <c r="UP298" s="25"/>
      <c r="UQ298" s="25"/>
      <c r="UR298" s="25"/>
      <c r="US298" s="25"/>
      <c r="UT298" s="25"/>
      <c r="UU298" s="25"/>
      <c r="UV298" s="25"/>
      <c r="UW298" s="25"/>
      <c r="UX298" s="25"/>
      <c r="UY298" s="25"/>
      <c r="UZ298" s="25"/>
      <c r="VA298" s="25"/>
      <c r="VB298" s="25"/>
      <c r="VC298" s="25"/>
      <c r="VD298" s="25"/>
      <c r="VE298" s="25"/>
      <c r="VF298" s="25"/>
      <c r="VG298" s="25"/>
      <c r="VH298" s="25"/>
      <c r="VI298" s="25"/>
      <c r="VJ298" s="25"/>
      <c r="VK298" s="25"/>
      <c r="VL298" s="25"/>
      <c r="VM298" s="25"/>
      <c r="VN298" s="25"/>
      <c r="VO298" s="25"/>
      <c r="VP298" s="25"/>
      <c r="VQ298" s="25"/>
      <c r="VR298" s="25"/>
      <c r="VS298" s="25"/>
      <c r="VT298" s="25"/>
      <c r="VU298" s="25"/>
      <c r="VV298" s="25"/>
      <c r="VW298" s="25"/>
      <c r="VX298" s="25"/>
      <c r="VY298" s="25"/>
      <c r="VZ298" s="25"/>
      <c r="WA298" s="25"/>
      <c r="WB298" s="25"/>
      <c r="WC298" s="25"/>
      <c r="WD298" s="25"/>
      <c r="WE298" s="25"/>
      <c r="WF298" s="25"/>
      <c r="WG298" s="25"/>
      <c r="WH298" s="25"/>
      <c r="WI298" s="25"/>
      <c r="WJ298" s="25"/>
      <c r="WK298" s="25"/>
      <c r="WL298" s="25"/>
      <c r="WM298" s="25"/>
      <c r="WN298" s="25"/>
      <c r="WO298" s="25"/>
      <c r="WP298" s="25"/>
      <c r="WQ298" s="25"/>
      <c r="WR298" s="25"/>
      <c r="WS298" s="25"/>
      <c r="WT298" s="25"/>
      <c r="WU298" s="25"/>
      <c r="WV298" s="25"/>
      <c r="WW298" s="25"/>
      <c r="WX298" s="25"/>
      <c r="WY298" s="25"/>
      <c r="WZ298" s="25"/>
      <c r="XA298" s="25"/>
      <c r="XB298" s="25"/>
      <c r="XC298" s="25"/>
      <c r="XD298" s="25"/>
      <c r="XE298" s="25"/>
      <c r="XF298" s="25"/>
      <c r="XG298" s="25"/>
      <c r="XH298" s="25"/>
      <c r="XI298" s="25"/>
      <c r="XJ298" s="25"/>
      <c r="XK298" s="25"/>
      <c r="XL298" s="25"/>
      <c r="XM298" s="25"/>
      <c r="XN298" s="25"/>
      <c r="XO298" s="25"/>
      <c r="XP298" s="25"/>
      <c r="XQ298" s="25"/>
      <c r="XR298" s="25"/>
      <c r="XS298" s="25"/>
      <c r="XT298" s="25"/>
      <c r="XU298" s="25"/>
      <c r="XV298" s="25"/>
      <c r="XW298" s="25"/>
      <c r="XX298" s="25"/>
      <c r="XY298" s="25"/>
      <c r="XZ298" s="25"/>
      <c r="YA298" s="25"/>
      <c r="YB298" s="25"/>
      <c r="YC298" s="25"/>
      <c r="YD298" s="25"/>
      <c r="YE298" s="25"/>
      <c r="YF298" s="25"/>
      <c r="YG298" s="25"/>
      <c r="YH298" s="25"/>
      <c r="YI298" s="25"/>
      <c r="YJ298" s="25"/>
      <c r="YK298" s="25"/>
      <c r="YL298" s="25"/>
      <c r="YM298" s="25"/>
      <c r="YN298" s="25"/>
      <c r="YO298" s="25"/>
      <c r="YP298" s="25"/>
      <c r="YQ298" s="25"/>
      <c r="YR298" s="25"/>
      <c r="YS298" s="25"/>
      <c r="YT298" s="25"/>
      <c r="YU298" s="25"/>
      <c r="YV298" s="25"/>
      <c r="YW298" s="25"/>
      <c r="YX298" s="25"/>
      <c r="YY298" s="25"/>
      <c r="YZ298" s="25"/>
      <c r="ZA298" s="25"/>
      <c r="ZB298" s="25"/>
      <c r="ZC298" s="25"/>
      <c r="ZD298" s="25"/>
      <c r="ZE298" s="25"/>
      <c r="ZF298" s="25"/>
      <c r="ZG298" s="25"/>
      <c r="ZH298" s="25"/>
      <c r="ZI298" s="25"/>
      <c r="ZJ298" s="25"/>
      <c r="ZK298" s="25"/>
      <c r="ZL298" s="25"/>
      <c r="ZM298" s="25"/>
      <c r="ZN298" s="25"/>
      <c r="ZO298" s="25"/>
      <c r="ZP298" s="25"/>
      <c r="ZQ298" s="25"/>
      <c r="ZR298" s="25"/>
      <c r="ZS298" s="25"/>
      <c r="ZT298" s="25"/>
      <c r="ZU298" s="25"/>
      <c r="ZV298" s="25"/>
      <c r="ZW298" s="25"/>
      <c r="ZX298" s="25"/>
      <c r="ZY298" s="25"/>
      <c r="ZZ298" s="25"/>
      <c r="AAA298" s="25"/>
      <c r="AAB298" s="25"/>
      <c r="AAC298" s="25"/>
      <c r="AAD298" s="25"/>
      <c r="AAE298" s="25"/>
      <c r="AAF298" s="25"/>
      <c r="AAG298" s="25"/>
      <c r="AAH298" s="25"/>
      <c r="AAI298" s="25"/>
      <c r="AAJ298" s="25"/>
      <c r="AAK298" s="25"/>
      <c r="AAL298" s="25"/>
      <c r="AAM298" s="25"/>
      <c r="AAN298" s="25"/>
      <c r="AAO298" s="25"/>
      <c r="AAP298" s="25"/>
      <c r="AAQ298" s="25"/>
      <c r="AAR298" s="25"/>
      <c r="AAS298" s="25"/>
      <c r="AAT298" s="25"/>
      <c r="AAU298" s="25"/>
      <c r="AAV298" s="25"/>
      <c r="AAW298" s="25"/>
      <c r="AAX298" s="25"/>
      <c r="AAY298" s="25"/>
      <c r="AAZ298" s="25"/>
      <c r="ABA298" s="25"/>
      <c r="ABB298" s="25"/>
      <c r="ABC298" s="25"/>
      <c r="ABD298" s="25"/>
      <c r="ABE298" s="25"/>
      <c r="ABF298" s="25"/>
      <c r="ABG298" s="25"/>
      <c r="ABH298" s="25"/>
      <c r="ABI298" s="25"/>
      <c r="ABJ298" s="25"/>
      <c r="ABK298" s="25"/>
      <c r="ABL298" s="25"/>
      <c r="ABM298" s="25"/>
      <c r="ABN298" s="25"/>
      <c r="ABO298" s="25"/>
      <c r="ABP298" s="25"/>
      <c r="ABQ298" s="25"/>
      <c r="ABR298" s="25"/>
      <c r="ABS298" s="25"/>
      <c r="ABT298" s="25"/>
      <c r="ABU298" s="25"/>
      <c r="ABV298" s="25"/>
      <c r="ABW298" s="25"/>
      <c r="ABX298" s="25"/>
      <c r="ABY298" s="25"/>
      <c r="ABZ298" s="25"/>
      <c r="ACA298" s="25"/>
      <c r="ACB298" s="25"/>
      <c r="ACC298" s="25"/>
      <c r="ACD298" s="25"/>
      <c r="ACE298" s="25"/>
      <c r="ACF298" s="25"/>
      <c r="ACG298" s="25"/>
      <c r="ACH298" s="25"/>
      <c r="ACI298" s="25"/>
      <c r="ACJ298" s="25"/>
      <c r="ACK298" s="25"/>
      <c r="ACL298" s="25"/>
      <c r="ACM298" s="25"/>
      <c r="ACN298" s="25"/>
      <c r="ACO298" s="25"/>
      <c r="ACP298" s="25"/>
      <c r="ACQ298" s="25"/>
      <c r="ACR298" s="25"/>
      <c r="ACS298" s="25"/>
      <c r="ACT298" s="25"/>
      <c r="ACU298" s="25"/>
      <c r="ACV298" s="25"/>
      <c r="ACW298" s="25"/>
      <c r="ACX298" s="25"/>
      <c r="ACY298" s="25"/>
      <c r="ACZ298" s="25"/>
      <c r="ADA298" s="25"/>
      <c r="ADB298" s="25"/>
      <c r="ADC298" s="25"/>
      <c r="ADD298" s="25"/>
      <c r="ADE298" s="25"/>
      <c r="ADF298" s="25"/>
      <c r="ADG298" s="25"/>
      <c r="ADH298" s="25"/>
      <c r="ADI298" s="25"/>
      <c r="ADJ298" s="25"/>
      <c r="ADK298" s="25"/>
      <c r="ADL298" s="25"/>
      <c r="ADM298" s="25"/>
      <c r="ADN298" s="25"/>
      <c r="ADO298" s="25"/>
      <c r="ADP298" s="25"/>
      <c r="ADQ298" s="25"/>
      <c r="ADR298" s="25"/>
      <c r="ADS298" s="25"/>
      <c r="ADT298" s="25"/>
      <c r="ADU298" s="25"/>
      <c r="ADV298" s="25"/>
      <c r="ADW298" s="25"/>
      <c r="ADX298" s="25"/>
      <c r="ADY298" s="25"/>
      <c r="ADZ298" s="25"/>
      <c r="AEA298" s="25"/>
      <c r="AEB298" s="25"/>
      <c r="AEC298" s="25"/>
      <c r="AED298" s="25"/>
      <c r="AEE298" s="25"/>
      <c r="AEF298" s="25"/>
      <c r="AEG298" s="49"/>
    </row>
    <row r="299" spans="1:813" s="15" customFormat="1" ht="12.75" customHeight="1" x14ac:dyDescent="0.2">
      <c r="A299" s="75">
        <v>5.2</v>
      </c>
      <c r="B299" s="329" t="s">
        <v>224</v>
      </c>
      <c r="C299" s="325">
        <v>18</v>
      </c>
      <c r="D299" s="71" t="s">
        <v>71</v>
      </c>
      <c r="E299" s="109">
        <v>1775.55</v>
      </c>
      <c r="F299" s="91">
        <f t="shared" si="6"/>
        <v>31959.9</v>
      </c>
      <c r="G299" s="49"/>
      <c r="AY299" s="45"/>
      <c r="AZ299" s="25"/>
      <c r="BA299" s="663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  <c r="QR299" s="25"/>
      <c r="QS299" s="25"/>
      <c r="QT299" s="25"/>
      <c r="QU299" s="25"/>
      <c r="QV299" s="25"/>
      <c r="QW299" s="25"/>
      <c r="QX299" s="25"/>
      <c r="QY299" s="25"/>
      <c r="QZ299" s="25"/>
      <c r="RA299" s="25"/>
      <c r="RB299" s="25"/>
      <c r="RC299" s="25"/>
      <c r="RD299" s="25"/>
      <c r="RE299" s="25"/>
      <c r="RF299" s="25"/>
      <c r="RG299" s="25"/>
      <c r="RH299" s="25"/>
      <c r="RI299" s="25"/>
      <c r="RJ299" s="25"/>
      <c r="RK299" s="25"/>
      <c r="RL299" s="25"/>
      <c r="RM299" s="25"/>
      <c r="RN299" s="25"/>
      <c r="RO299" s="25"/>
      <c r="RP299" s="25"/>
      <c r="RQ299" s="25"/>
      <c r="RR299" s="25"/>
      <c r="RS299" s="25"/>
      <c r="RT299" s="25"/>
      <c r="RU299" s="25"/>
      <c r="RV299" s="25"/>
      <c r="RW299" s="25"/>
      <c r="RX299" s="25"/>
      <c r="RY299" s="25"/>
      <c r="RZ299" s="25"/>
      <c r="SA299" s="25"/>
      <c r="SB299" s="25"/>
      <c r="SC299" s="25"/>
      <c r="SD299" s="25"/>
      <c r="SE299" s="25"/>
      <c r="SF299" s="25"/>
      <c r="SG299" s="25"/>
      <c r="SH299" s="25"/>
      <c r="SI299" s="25"/>
      <c r="SJ299" s="25"/>
      <c r="SK299" s="25"/>
      <c r="SL299" s="25"/>
      <c r="SM299" s="25"/>
      <c r="SN299" s="25"/>
      <c r="SO299" s="25"/>
      <c r="SP299" s="25"/>
      <c r="SQ299" s="25"/>
      <c r="SR299" s="25"/>
      <c r="SS299" s="25"/>
      <c r="ST299" s="25"/>
      <c r="SU299" s="25"/>
      <c r="SV299" s="25"/>
      <c r="SW299" s="25"/>
      <c r="SX299" s="25"/>
      <c r="SY299" s="25"/>
      <c r="SZ299" s="25"/>
      <c r="TA299" s="25"/>
      <c r="TB299" s="25"/>
      <c r="TC299" s="25"/>
      <c r="TD299" s="25"/>
      <c r="TE299" s="25"/>
      <c r="TF299" s="25"/>
      <c r="TG299" s="25"/>
      <c r="TH299" s="25"/>
      <c r="TI299" s="25"/>
      <c r="TJ299" s="25"/>
      <c r="TK299" s="25"/>
      <c r="TL299" s="25"/>
      <c r="TM299" s="25"/>
      <c r="TN299" s="25"/>
      <c r="TO299" s="25"/>
      <c r="TP299" s="25"/>
      <c r="TQ299" s="25"/>
      <c r="TR299" s="25"/>
      <c r="TS299" s="25"/>
      <c r="TT299" s="25"/>
      <c r="TU299" s="25"/>
      <c r="TV299" s="25"/>
      <c r="TW299" s="25"/>
      <c r="TX299" s="25"/>
      <c r="TY299" s="25"/>
      <c r="TZ299" s="25"/>
      <c r="UA299" s="25"/>
      <c r="UB299" s="25"/>
      <c r="UC299" s="25"/>
      <c r="UD299" s="25"/>
      <c r="UE299" s="25"/>
      <c r="UF299" s="25"/>
      <c r="UG299" s="25"/>
      <c r="UH299" s="25"/>
      <c r="UI299" s="25"/>
      <c r="UJ299" s="25"/>
      <c r="UK299" s="25"/>
      <c r="UL299" s="25"/>
      <c r="UM299" s="25"/>
      <c r="UN299" s="25"/>
      <c r="UO299" s="25"/>
      <c r="UP299" s="25"/>
      <c r="UQ299" s="25"/>
      <c r="UR299" s="25"/>
      <c r="US299" s="25"/>
      <c r="UT299" s="25"/>
      <c r="UU299" s="25"/>
      <c r="UV299" s="25"/>
      <c r="UW299" s="25"/>
      <c r="UX299" s="25"/>
      <c r="UY299" s="25"/>
      <c r="UZ299" s="25"/>
      <c r="VA299" s="25"/>
      <c r="VB299" s="25"/>
      <c r="VC299" s="25"/>
      <c r="VD299" s="25"/>
      <c r="VE299" s="25"/>
      <c r="VF299" s="25"/>
      <c r="VG299" s="25"/>
      <c r="VH299" s="25"/>
      <c r="VI299" s="25"/>
      <c r="VJ299" s="25"/>
      <c r="VK299" s="25"/>
      <c r="VL299" s="25"/>
      <c r="VM299" s="25"/>
      <c r="VN299" s="25"/>
      <c r="VO299" s="25"/>
      <c r="VP299" s="25"/>
      <c r="VQ299" s="25"/>
      <c r="VR299" s="25"/>
      <c r="VS299" s="25"/>
      <c r="VT299" s="25"/>
      <c r="VU299" s="25"/>
      <c r="VV299" s="25"/>
      <c r="VW299" s="25"/>
      <c r="VX299" s="25"/>
      <c r="VY299" s="25"/>
      <c r="VZ299" s="25"/>
      <c r="WA299" s="25"/>
      <c r="WB299" s="25"/>
      <c r="WC299" s="25"/>
      <c r="WD299" s="25"/>
      <c r="WE299" s="25"/>
      <c r="WF299" s="25"/>
      <c r="WG299" s="25"/>
      <c r="WH299" s="25"/>
      <c r="WI299" s="25"/>
      <c r="WJ299" s="25"/>
      <c r="WK299" s="25"/>
      <c r="WL299" s="25"/>
      <c r="WM299" s="25"/>
      <c r="WN299" s="25"/>
      <c r="WO299" s="25"/>
      <c r="WP299" s="25"/>
      <c r="WQ299" s="25"/>
      <c r="WR299" s="25"/>
      <c r="WS299" s="25"/>
      <c r="WT299" s="25"/>
      <c r="WU299" s="25"/>
      <c r="WV299" s="25"/>
      <c r="WW299" s="25"/>
      <c r="WX299" s="25"/>
      <c r="WY299" s="25"/>
      <c r="WZ299" s="25"/>
      <c r="XA299" s="25"/>
      <c r="XB299" s="25"/>
      <c r="XC299" s="25"/>
      <c r="XD299" s="25"/>
      <c r="XE299" s="25"/>
      <c r="XF299" s="25"/>
      <c r="XG299" s="25"/>
      <c r="XH299" s="25"/>
      <c r="XI299" s="25"/>
      <c r="XJ299" s="25"/>
      <c r="XK299" s="25"/>
      <c r="XL299" s="25"/>
      <c r="XM299" s="25"/>
      <c r="XN299" s="25"/>
      <c r="XO299" s="25"/>
      <c r="XP299" s="25"/>
      <c r="XQ299" s="25"/>
      <c r="XR299" s="25"/>
      <c r="XS299" s="25"/>
      <c r="XT299" s="25"/>
      <c r="XU299" s="25"/>
      <c r="XV299" s="25"/>
      <c r="XW299" s="25"/>
      <c r="XX299" s="25"/>
      <c r="XY299" s="25"/>
      <c r="XZ299" s="25"/>
      <c r="YA299" s="25"/>
      <c r="YB299" s="25"/>
      <c r="YC299" s="25"/>
      <c r="YD299" s="25"/>
      <c r="YE299" s="25"/>
      <c r="YF299" s="25"/>
      <c r="YG299" s="25"/>
      <c r="YH299" s="25"/>
      <c r="YI299" s="25"/>
      <c r="YJ299" s="25"/>
      <c r="YK299" s="25"/>
      <c r="YL299" s="25"/>
      <c r="YM299" s="25"/>
      <c r="YN299" s="25"/>
      <c r="YO299" s="25"/>
      <c r="YP299" s="25"/>
      <c r="YQ299" s="25"/>
      <c r="YR299" s="25"/>
      <c r="YS299" s="25"/>
      <c r="YT299" s="25"/>
      <c r="YU299" s="25"/>
      <c r="YV299" s="25"/>
      <c r="YW299" s="25"/>
      <c r="YX299" s="25"/>
      <c r="YY299" s="25"/>
      <c r="YZ299" s="25"/>
      <c r="ZA299" s="25"/>
      <c r="ZB299" s="25"/>
      <c r="ZC299" s="25"/>
      <c r="ZD299" s="25"/>
      <c r="ZE299" s="25"/>
      <c r="ZF299" s="25"/>
      <c r="ZG299" s="25"/>
      <c r="ZH299" s="25"/>
      <c r="ZI299" s="25"/>
      <c r="ZJ299" s="25"/>
      <c r="ZK299" s="25"/>
      <c r="ZL299" s="25"/>
      <c r="ZM299" s="25"/>
      <c r="ZN299" s="25"/>
      <c r="ZO299" s="25"/>
      <c r="ZP299" s="25"/>
      <c r="ZQ299" s="25"/>
      <c r="ZR299" s="25"/>
      <c r="ZS299" s="25"/>
      <c r="ZT299" s="25"/>
      <c r="ZU299" s="25"/>
      <c r="ZV299" s="25"/>
      <c r="ZW299" s="25"/>
      <c r="ZX299" s="25"/>
      <c r="ZY299" s="25"/>
      <c r="ZZ299" s="25"/>
      <c r="AAA299" s="25"/>
      <c r="AAB299" s="25"/>
      <c r="AAC299" s="25"/>
      <c r="AAD299" s="25"/>
      <c r="AAE299" s="25"/>
      <c r="AAF299" s="25"/>
      <c r="AAG299" s="25"/>
      <c r="AAH299" s="25"/>
      <c r="AAI299" s="25"/>
      <c r="AAJ299" s="25"/>
      <c r="AAK299" s="25"/>
      <c r="AAL299" s="25"/>
      <c r="AAM299" s="25"/>
      <c r="AAN299" s="25"/>
      <c r="AAO299" s="25"/>
      <c r="AAP299" s="25"/>
      <c r="AAQ299" s="25"/>
      <c r="AAR299" s="25"/>
      <c r="AAS299" s="25"/>
      <c r="AAT299" s="25"/>
      <c r="AAU299" s="25"/>
      <c r="AAV299" s="25"/>
      <c r="AAW299" s="25"/>
      <c r="AAX299" s="25"/>
      <c r="AAY299" s="25"/>
      <c r="AAZ299" s="25"/>
      <c r="ABA299" s="25"/>
      <c r="ABB299" s="25"/>
      <c r="ABC299" s="25"/>
      <c r="ABD299" s="25"/>
      <c r="ABE299" s="25"/>
      <c r="ABF299" s="25"/>
      <c r="ABG299" s="25"/>
      <c r="ABH299" s="25"/>
      <c r="ABI299" s="25"/>
      <c r="ABJ299" s="25"/>
      <c r="ABK299" s="25"/>
      <c r="ABL299" s="25"/>
      <c r="ABM299" s="25"/>
      <c r="ABN299" s="25"/>
      <c r="ABO299" s="25"/>
      <c r="ABP299" s="25"/>
      <c r="ABQ299" s="25"/>
      <c r="ABR299" s="25"/>
      <c r="ABS299" s="25"/>
      <c r="ABT299" s="25"/>
      <c r="ABU299" s="25"/>
      <c r="ABV299" s="25"/>
      <c r="ABW299" s="25"/>
      <c r="ABX299" s="25"/>
      <c r="ABY299" s="25"/>
      <c r="ABZ299" s="25"/>
      <c r="ACA299" s="25"/>
      <c r="ACB299" s="25"/>
      <c r="ACC299" s="25"/>
      <c r="ACD299" s="25"/>
      <c r="ACE299" s="25"/>
      <c r="ACF299" s="25"/>
      <c r="ACG299" s="25"/>
      <c r="ACH299" s="25"/>
      <c r="ACI299" s="25"/>
      <c r="ACJ299" s="25"/>
      <c r="ACK299" s="25"/>
      <c r="ACL299" s="25"/>
      <c r="ACM299" s="25"/>
      <c r="ACN299" s="25"/>
      <c r="ACO299" s="25"/>
      <c r="ACP299" s="25"/>
      <c r="ACQ299" s="25"/>
      <c r="ACR299" s="25"/>
      <c r="ACS299" s="25"/>
      <c r="ACT299" s="25"/>
      <c r="ACU299" s="25"/>
      <c r="ACV299" s="25"/>
      <c r="ACW299" s="25"/>
      <c r="ACX299" s="25"/>
      <c r="ACY299" s="25"/>
      <c r="ACZ299" s="25"/>
      <c r="ADA299" s="25"/>
      <c r="ADB299" s="25"/>
      <c r="ADC299" s="25"/>
      <c r="ADD299" s="25"/>
      <c r="ADE299" s="25"/>
      <c r="ADF299" s="25"/>
      <c r="ADG299" s="25"/>
      <c r="ADH299" s="25"/>
      <c r="ADI299" s="25"/>
      <c r="ADJ299" s="25"/>
      <c r="ADK299" s="25"/>
      <c r="ADL299" s="25"/>
      <c r="ADM299" s="25"/>
      <c r="ADN299" s="25"/>
      <c r="ADO299" s="25"/>
      <c r="ADP299" s="25"/>
      <c r="ADQ299" s="25"/>
      <c r="ADR299" s="25"/>
      <c r="ADS299" s="25"/>
      <c r="ADT299" s="25"/>
      <c r="ADU299" s="25"/>
      <c r="ADV299" s="25"/>
      <c r="ADW299" s="25"/>
      <c r="ADX299" s="25"/>
      <c r="ADY299" s="25"/>
      <c r="ADZ299" s="25"/>
      <c r="AEA299" s="25"/>
      <c r="AEB299" s="25"/>
      <c r="AEC299" s="25"/>
      <c r="AED299" s="25"/>
      <c r="AEE299" s="25"/>
      <c r="AEF299" s="25"/>
      <c r="AEG299" s="49"/>
    </row>
    <row r="300" spans="1:813" s="15" customFormat="1" ht="12.75" customHeight="1" x14ac:dyDescent="0.2">
      <c r="A300" s="75">
        <v>5.3</v>
      </c>
      <c r="B300" s="329" t="s">
        <v>225</v>
      </c>
      <c r="C300" s="325">
        <v>13</v>
      </c>
      <c r="D300" s="71" t="s">
        <v>71</v>
      </c>
      <c r="E300" s="109">
        <v>1057.3499999999999</v>
      </c>
      <c r="F300" s="91">
        <f t="shared" si="6"/>
        <v>13745.55</v>
      </c>
      <c r="G300" s="49"/>
      <c r="AY300" s="45"/>
      <c r="AZ300" s="25"/>
      <c r="BA300" s="663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  <c r="QR300" s="25"/>
      <c r="QS300" s="25"/>
      <c r="QT300" s="25"/>
      <c r="QU300" s="25"/>
      <c r="QV300" s="25"/>
      <c r="QW300" s="25"/>
      <c r="QX300" s="25"/>
      <c r="QY300" s="25"/>
      <c r="QZ300" s="25"/>
      <c r="RA300" s="25"/>
      <c r="RB300" s="25"/>
      <c r="RC300" s="25"/>
      <c r="RD300" s="25"/>
      <c r="RE300" s="25"/>
      <c r="RF300" s="25"/>
      <c r="RG300" s="25"/>
      <c r="RH300" s="25"/>
      <c r="RI300" s="25"/>
      <c r="RJ300" s="25"/>
      <c r="RK300" s="25"/>
      <c r="RL300" s="25"/>
      <c r="RM300" s="25"/>
      <c r="RN300" s="25"/>
      <c r="RO300" s="25"/>
      <c r="RP300" s="25"/>
      <c r="RQ300" s="25"/>
      <c r="RR300" s="25"/>
      <c r="RS300" s="25"/>
      <c r="RT300" s="25"/>
      <c r="RU300" s="25"/>
      <c r="RV300" s="25"/>
      <c r="RW300" s="25"/>
      <c r="RX300" s="25"/>
      <c r="RY300" s="25"/>
      <c r="RZ300" s="25"/>
      <c r="SA300" s="25"/>
      <c r="SB300" s="25"/>
      <c r="SC300" s="25"/>
      <c r="SD300" s="25"/>
      <c r="SE300" s="25"/>
      <c r="SF300" s="25"/>
      <c r="SG300" s="25"/>
      <c r="SH300" s="25"/>
      <c r="SI300" s="25"/>
      <c r="SJ300" s="25"/>
      <c r="SK300" s="25"/>
      <c r="SL300" s="25"/>
      <c r="SM300" s="25"/>
      <c r="SN300" s="25"/>
      <c r="SO300" s="25"/>
      <c r="SP300" s="25"/>
      <c r="SQ300" s="25"/>
      <c r="SR300" s="25"/>
      <c r="SS300" s="25"/>
      <c r="ST300" s="25"/>
      <c r="SU300" s="25"/>
      <c r="SV300" s="25"/>
      <c r="SW300" s="25"/>
      <c r="SX300" s="25"/>
      <c r="SY300" s="25"/>
      <c r="SZ300" s="25"/>
      <c r="TA300" s="25"/>
      <c r="TB300" s="25"/>
      <c r="TC300" s="25"/>
      <c r="TD300" s="25"/>
      <c r="TE300" s="25"/>
      <c r="TF300" s="25"/>
      <c r="TG300" s="25"/>
      <c r="TH300" s="25"/>
      <c r="TI300" s="25"/>
      <c r="TJ300" s="25"/>
      <c r="TK300" s="25"/>
      <c r="TL300" s="25"/>
      <c r="TM300" s="25"/>
      <c r="TN300" s="25"/>
      <c r="TO300" s="25"/>
      <c r="TP300" s="25"/>
      <c r="TQ300" s="25"/>
      <c r="TR300" s="25"/>
      <c r="TS300" s="25"/>
      <c r="TT300" s="25"/>
      <c r="TU300" s="25"/>
      <c r="TV300" s="25"/>
      <c r="TW300" s="25"/>
      <c r="TX300" s="25"/>
      <c r="TY300" s="25"/>
      <c r="TZ300" s="25"/>
      <c r="UA300" s="25"/>
      <c r="UB300" s="25"/>
      <c r="UC300" s="25"/>
      <c r="UD300" s="25"/>
      <c r="UE300" s="25"/>
      <c r="UF300" s="25"/>
      <c r="UG300" s="25"/>
      <c r="UH300" s="25"/>
      <c r="UI300" s="25"/>
      <c r="UJ300" s="25"/>
      <c r="UK300" s="25"/>
      <c r="UL300" s="25"/>
      <c r="UM300" s="25"/>
      <c r="UN300" s="25"/>
      <c r="UO300" s="25"/>
      <c r="UP300" s="25"/>
      <c r="UQ300" s="25"/>
      <c r="UR300" s="25"/>
      <c r="US300" s="25"/>
      <c r="UT300" s="25"/>
      <c r="UU300" s="25"/>
      <c r="UV300" s="25"/>
      <c r="UW300" s="25"/>
      <c r="UX300" s="25"/>
      <c r="UY300" s="25"/>
      <c r="UZ300" s="25"/>
      <c r="VA300" s="25"/>
      <c r="VB300" s="25"/>
      <c r="VC300" s="25"/>
      <c r="VD300" s="25"/>
      <c r="VE300" s="25"/>
      <c r="VF300" s="25"/>
      <c r="VG300" s="25"/>
      <c r="VH300" s="25"/>
      <c r="VI300" s="25"/>
      <c r="VJ300" s="25"/>
      <c r="VK300" s="25"/>
      <c r="VL300" s="25"/>
      <c r="VM300" s="25"/>
      <c r="VN300" s="25"/>
      <c r="VO300" s="25"/>
      <c r="VP300" s="25"/>
      <c r="VQ300" s="25"/>
      <c r="VR300" s="25"/>
      <c r="VS300" s="25"/>
      <c r="VT300" s="25"/>
      <c r="VU300" s="25"/>
      <c r="VV300" s="25"/>
      <c r="VW300" s="25"/>
      <c r="VX300" s="25"/>
      <c r="VY300" s="25"/>
      <c r="VZ300" s="25"/>
      <c r="WA300" s="25"/>
      <c r="WB300" s="25"/>
      <c r="WC300" s="25"/>
      <c r="WD300" s="25"/>
      <c r="WE300" s="25"/>
      <c r="WF300" s="25"/>
      <c r="WG300" s="25"/>
      <c r="WH300" s="25"/>
      <c r="WI300" s="25"/>
      <c r="WJ300" s="25"/>
      <c r="WK300" s="25"/>
      <c r="WL300" s="25"/>
      <c r="WM300" s="25"/>
      <c r="WN300" s="25"/>
      <c r="WO300" s="25"/>
      <c r="WP300" s="25"/>
      <c r="WQ300" s="25"/>
      <c r="WR300" s="25"/>
      <c r="WS300" s="25"/>
      <c r="WT300" s="25"/>
      <c r="WU300" s="25"/>
      <c r="WV300" s="25"/>
      <c r="WW300" s="25"/>
      <c r="WX300" s="25"/>
      <c r="WY300" s="25"/>
      <c r="WZ300" s="25"/>
      <c r="XA300" s="25"/>
      <c r="XB300" s="25"/>
      <c r="XC300" s="25"/>
      <c r="XD300" s="25"/>
      <c r="XE300" s="25"/>
      <c r="XF300" s="25"/>
      <c r="XG300" s="25"/>
      <c r="XH300" s="25"/>
      <c r="XI300" s="25"/>
      <c r="XJ300" s="25"/>
      <c r="XK300" s="25"/>
      <c r="XL300" s="25"/>
      <c r="XM300" s="25"/>
      <c r="XN300" s="25"/>
      <c r="XO300" s="25"/>
      <c r="XP300" s="25"/>
      <c r="XQ300" s="25"/>
      <c r="XR300" s="25"/>
      <c r="XS300" s="25"/>
      <c r="XT300" s="25"/>
      <c r="XU300" s="25"/>
      <c r="XV300" s="25"/>
      <c r="XW300" s="25"/>
      <c r="XX300" s="25"/>
      <c r="XY300" s="25"/>
      <c r="XZ300" s="25"/>
      <c r="YA300" s="25"/>
      <c r="YB300" s="25"/>
      <c r="YC300" s="25"/>
      <c r="YD300" s="25"/>
      <c r="YE300" s="25"/>
      <c r="YF300" s="25"/>
      <c r="YG300" s="25"/>
      <c r="YH300" s="25"/>
      <c r="YI300" s="25"/>
      <c r="YJ300" s="25"/>
      <c r="YK300" s="25"/>
      <c r="YL300" s="25"/>
      <c r="YM300" s="25"/>
      <c r="YN300" s="25"/>
      <c r="YO300" s="25"/>
      <c r="YP300" s="25"/>
      <c r="YQ300" s="25"/>
      <c r="YR300" s="25"/>
      <c r="YS300" s="25"/>
      <c r="YT300" s="25"/>
      <c r="YU300" s="25"/>
      <c r="YV300" s="25"/>
      <c r="YW300" s="25"/>
      <c r="YX300" s="25"/>
      <c r="YY300" s="25"/>
      <c r="YZ300" s="25"/>
      <c r="ZA300" s="25"/>
      <c r="ZB300" s="25"/>
      <c r="ZC300" s="25"/>
      <c r="ZD300" s="25"/>
      <c r="ZE300" s="25"/>
      <c r="ZF300" s="25"/>
      <c r="ZG300" s="25"/>
      <c r="ZH300" s="25"/>
      <c r="ZI300" s="25"/>
      <c r="ZJ300" s="25"/>
      <c r="ZK300" s="25"/>
      <c r="ZL300" s="25"/>
      <c r="ZM300" s="25"/>
      <c r="ZN300" s="25"/>
      <c r="ZO300" s="25"/>
      <c r="ZP300" s="25"/>
      <c r="ZQ300" s="25"/>
      <c r="ZR300" s="25"/>
      <c r="ZS300" s="25"/>
      <c r="ZT300" s="25"/>
      <c r="ZU300" s="25"/>
      <c r="ZV300" s="25"/>
      <c r="ZW300" s="25"/>
      <c r="ZX300" s="25"/>
      <c r="ZY300" s="25"/>
      <c r="ZZ300" s="25"/>
      <c r="AAA300" s="25"/>
      <c r="AAB300" s="25"/>
      <c r="AAC300" s="25"/>
      <c r="AAD300" s="25"/>
      <c r="AAE300" s="25"/>
      <c r="AAF300" s="25"/>
      <c r="AAG300" s="25"/>
      <c r="AAH300" s="25"/>
      <c r="AAI300" s="25"/>
      <c r="AAJ300" s="25"/>
      <c r="AAK300" s="25"/>
      <c r="AAL300" s="25"/>
      <c r="AAM300" s="25"/>
      <c r="AAN300" s="25"/>
      <c r="AAO300" s="25"/>
      <c r="AAP300" s="25"/>
      <c r="AAQ300" s="25"/>
      <c r="AAR300" s="25"/>
      <c r="AAS300" s="25"/>
      <c r="AAT300" s="25"/>
      <c r="AAU300" s="25"/>
      <c r="AAV300" s="25"/>
      <c r="AAW300" s="25"/>
      <c r="AAX300" s="25"/>
      <c r="AAY300" s="25"/>
      <c r="AAZ300" s="25"/>
      <c r="ABA300" s="25"/>
      <c r="ABB300" s="25"/>
      <c r="ABC300" s="25"/>
      <c r="ABD300" s="25"/>
      <c r="ABE300" s="25"/>
      <c r="ABF300" s="25"/>
      <c r="ABG300" s="25"/>
      <c r="ABH300" s="25"/>
      <c r="ABI300" s="25"/>
      <c r="ABJ300" s="25"/>
      <c r="ABK300" s="25"/>
      <c r="ABL300" s="25"/>
      <c r="ABM300" s="25"/>
      <c r="ABN300" s="25"/>
      <c r="ABO300" s="25"/>
      <c r="ABP300" s="25"/>
      <c r="ABQ300" s="25"/>
      <c r="ABR300" s="25"/>
      <c r="ABS300" s="25"/>
      <c r="ABT300" s="25"/>
      <c r="ABU300" s="25"/>
      <c r="ABV300" s="25"/>
      <c r="ABW300" s="25"/>
      <c r="ABX300" s="25"/>
      <c r="ABY300" s="25"/>
      <c r="ABZ300" s="25"/>
      <c r="ACA300" s="25"/>
      <c r="ACB300" s="25"/>
      <c r="ACC300" s="25"/>
      <c r="ACD300" s="25"/>
      <c r="ACE300" s="25"/>
      <c r="ACF300" s="25"/>
      <c r="ACG300" s="25"/>
      <c r="ACH300" s="25"/>
      <c r="ACI300" s="25"/>
      <c r="ACJ300" s="25"/>
      <c r="ACK300" s="25"/>
      <c r="ACL300" s="25"/>
      <c r="ACM300" s="25"/>
      <c r="ACN300" s="25"/>
      <c r="ACO300" s="25"/>
      <c r="ACP300" s="25"/>
      <c r="ACQ300" s="25"/>
      <c r="ACR300" s="25"/>
      <c r="ACS300" s="25"/>
      <c r="ACT300" s="25"/>
      <c r="ACU300" s="25"/>
      <c r="ACV300" s="25"/>
      <c r="ACW300" s="25"/>
      <c r="ACX300" s="25"/>
      <c r="ACY300" s="25"/>
      <c r="ACZ300" s="25"/>
      <c r="ADA300" s="25"/>
      <c r="ADB300" s="25"/>
      <c r="ADC300" s="25"/>
      <c r="ADD300" s="25"/>
      <c r="ADE300" s="25"/>
      <c r="ADF300" s="25"/>
      <c r="ADG300" s="25"/>
      <c r="ADH300" s="25"/>
      <c r="ADI300" s="25"/>
      <c r="ADJ300" s="25"/>
      <c r="ADK300" s="25"/>
      <c r="ADL300" s="25"/>
      <c r="ADM300" s="25"/>
      <c r="ADN300" s="25"/>
      <c r="ADO300" s="25"/>
      <c r="ADP300" s="25"/>
      <c r="ADQ300" s="25"/>
      <c r="ADR300" s="25"/>
      <c r="ADS300" s="25"/>
      <c r="ADT300" s="25"/>
      <c r="ADU300" s="25"/>
      <c r="ADV300" s="25"/>
      <c r="ADW300" s="25"/>
      <c r="ADX300" s="25"/>
      <c r="ADY300" s="25"/>
      <c r="ADZ300" s="25"/>
      <c r="AEA300" s="25"/>
      <c r="AEB300" s="25"/>
      <c r="AEC300" s="25"/>
      <c r="AED300" s="25"/>
      <c r="AEE300" s="25"/>
      <c r="AEF300" s="25"/>
      <c r="AEG300" s="49"/>
    </row>
    <row r="301" spans="1:813" s="15" customFormat="1" ht="12.75" customHeight="1" x14ac:dyDescent="0.2">
      <c r="A301" s="75">
        <v>5.4</v>
      </c>
      <c r="B301" s="329" t="s">
        <v>226</v>
      </c>
      <c r="C301" s="325">
        <v>33</v>
      </c>
      <c r="D301" s="71" t="s">
        <v>71</v>
      </c>
      <c r="E301" s="109">
        <v>740.15</v>
      </c>
      <c r="F301" s="91">
        <f t="shared" si="6"/>
        <v>24424.95</v>
      </c>
      <c r="G301" s="49"/>
      <c r="AY301" s="45"/>
      <c r="AZ301" s="25"/>
      <c r="BA301" s="663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  <c r="QR301" s="25"/>
      <c r="QS301" s="25"/>
      <c r="QT301" s="25"/>
      <c r="QU301" s="25"/>
      <c r="QV301" s="25"/>
      <c r="QW301" s="25"/>
      <c r="QX301" s="25"/>
      <c r="QY301" s="25"/>
      <c r="QZ301" s="25"/>
      <c r="RA301" s="25"/>
      <c r="RB301" s="25"/>
      <c r="RC301" s="25"/>
      <c r="RD301" s="25"/>
      <c r="RE301" s="25"/>
      <c r="RF301" s="25"/>
      <c r="RG301" s="25"/>
      <c r="RH301" s="25"/>
      <c r="RI301" s="25"/>
      <c r="RJ301" s="25"/>
      <c r="RK301" s="25"/>
      <c r="RL301" s="25"/>
      <c r="RM301" s="25"/>
      <c r="RN301" s="25"/>
      <c r="RO301" s="25"/>
      <c r="RP301" s="25"/>
      <c r="RQ301" s="25"/>
      <c r="RR301" s="25"/>
      <c r="RS301" s="25"/>
      <c r="RT301" s="25"/>
      <c r="RU301" s="25"/>
      <c r="RV301" s="25"/>
      <c r="RW301" s="25"/>
      <c r="RX301" s="25"/>
      <c r="RY301" s="25"/>
      <c r="RZ301" s="25"/>
      <c r="SA301" s="25"/>
      <c r="SB301" s="25"/>
      <c r="SC301" s="25"/>
      <c r="SD301" s="25"/>
      <c r="SE301" s="25"/>
      <c r="SF301" s="25"/>
      <c r="SG301" s="25"/>
      <c r="SH301" s="25"/>
      <c r="SI301" s="25"/>
      <c r="SJ301" s="25"/>
      <c r="SK301" s="25"/>
      <c r="SL301" s="25"/>
      <c r="SM301" s="25"/>
      <c r="SN301" s="25"/>
      <c r="SO301" s="25"/>
      <c r="SP301" s="25"/>
      <c r="SQ301" s="25"/>
      <c r="SR301" s="25"/>
      <c r="SS301" s="25"/>
      <c r="ST301" s="25"/>
      <c r="SU301" s="25"/>
      <c r="SV301" s="25"/>
      <c r="SW301" s="25"/>
      <c r="SX301" s="25"/>
      <c r="SY301" s="25"/>
      <c r="SZ301" s="25"/>
      <c r="TA301" s="25"/>
      <c r="TB301" s="25"/>
      <c r="TC301" s="25"/>
      <c r="TD301" s="25"/>
      <c r="TE301" s="25"/>
      <c r="TF301" s="25"/>
      <c r="TG301" s="25"/>
      <c r="TH301" s="25"/>
      <c r="TI301" s="25"/>
      <c r="TJ301" s="25"/>
      <c r="TK301" s="25"/>
      <c r="TL301" s="25"/>
      <c r="TM301" s="25"/>
      <c r="TN301" s="25"/>
      <c r="TO301" s="25"/>
      <c r="TP301" s="25"/>
      <c r="TQ301" s="25"/>
      <c r="TR301" s="25"/>
      <c r="TS301" s="25"/>
      <c r="TT301" s="25"/>
      <c r="TU301" s="25"/>
      <c r="TV301" s="25"/>
      <c r="TW301" s="25"/>
      <c r="TX301" s="25"/>
      <c r="TY301" s="25"/>
      <c r="TZ301" s="25"/>
      <c r="UA301" s="25"/>
      <c r="UB301" s="25"/>
      <c r="UC301" s="25"/>
      <c r="UD301" s="25"/>
      <c r="UE301" s="25"/>
      <c r="UF301" s="25"/>
      <c r="UG301" s="25"/>
      <c r="UH301" s="25"/>
      <c r="UI301" s="25"/>
      <c r="UJ301" s="25"/>
      <c r="UK301" s="25"/>
      <c r="UL301" s="25"/>
      <c r="UM301" s="25"/>
      <c r="UN301" s="25"/>
      <c r="UO301" s="25"/>
      <c r="UP301" s="25"/>
      <c r="UQ301" s="25"/>
      <c r="UR301" s="25"/>
      <c r="US301" s="25"/>
      <c r="UT301" s="25"/>
      <c r="UU301" s="25"/>
      <c r="UV301" s="25"/>
      <c r="UW301" s="25"/>
      <c r="UX301" s="25"/>
      <c r="UY301" s="25"/>
      <c r="UZ301" s="25"/>
      <c r="VA301" s="25"/>
      <c r="VB301" s="25"/>
      <c r="VC301" s="25"/>
      <c r="VD301" s="25"/>
      <c r="VE301" s="25"/>
      <c r="VF301" s="25"/>
      <c r="VG301" s="25"/>
      <c r="VH301" s="25"/>
      <c r="VI301" s="25"/>
      <c r="VJ301" s="25"/>
      <c r="VK301" s="25"/>
      <c r="VL301" s="25"/>
      <c r="VM301" s="25"/>
      <c r="VN301" s="25"/>
      <c r="VO301" s="25"/>
      <c r="VP301" s="25"/>
      <c r="VQ301" s="25"/>
      <c r="VR301" s="25"/>
      <c r="VS301" s="25"/>
      <c r="VT301" s="25"/>
      <c r="VU301" s="25"/>
      <c r="VV301" s="25"/>
      <c r="VW301" s="25"/>
      <c r="VX301" s="25"/>
      <c r="VY301" s="25"/>
      <c r="VZ301" s="25"/>
      <c r="WA301" s="25"/>
      <c r="WB301" s="25"/>
      <c r="WC301" s="25"/>
      <c r="WD301" s="25"/>
      <c r="WE301" s="25"/>
      <c r="WF301" s="25"/>
      <c r="WG301" s="25"/>
      <c r="WH301" s="25"/>
      <c r="WI301" s="25"/>
      <c r="WJ301" s="25"/>
      <c r="WK301" s="25"/>
      <c r="WL301" s="25"/>
      <c r="WM301" s="25"/>
      <c r="WN301" s="25"/>
      <c r="WO301" s="25"/>
      <c r="WP301" s="25"/>
      <c r="WQ301" s="25"/>
      <c r="WR301" s="25"/>
      <c r="WS301" s="25"/>
      <c r="WT301" s="25"/>
      <c r="WU301" s="25"/>
      <c r="WV301" s="25"/>
      <c r="WW301" s="25"/>
      <c r="WX301" s="25"/>
      <c r="WY301" s="25"/>
      <c r="WZ301" s="25"/>
      <c r="XA301" s="25"/>
      <c r="XB301" s="25"/>
      <c r="XC301" s="25"/>
      <c r="XD301" s="25"/>
      <c r="XE301" s="25"/>
      <c r="XF301" s="25"/>
      <c r="XG301" s="25"/>
      <c r="XH301" s="25"/>
      <c r="XI301" s="25"/>
      <c r="XJ301" s="25"/>
      <c r="XK301" s="25"/>
      <c r="XL301" s="25"/>
      <c r="XM301" s="25"/>
      <c r="XN301" s="25"/>
      <c r="XO301" s="25"/>
      <c r="XP301" s="25"/>
      <c r="XQ301" s="25"/>
      <c r="XR301" s="25"/>
      <c r="XS301" s="25"/>
      <c r="XT301" s="25"/>
      <c r="XU301" s="25"/>
      <c r="XV301" s="25"/>
      <c r="XW301" s="25"/>
      <c r="XX301" s="25"/>
      <c r="XY301" s="25"/>
      <c r="XZ301" s="25"/>
      <c r="YA301" s="25"/>
      <c r="YB301" s="25"/>
      <c r="YC301" s="25"/>
      <c r="YD301" s="25"/>
      <c r="YE301" s="25"/>
      <c r="YF301" s="25"/>
      <c r="YG301" s="25"/>
      <c r="YH301" s="25"/>
      <c r="YI301" s="25"/>
      <c r="YJ301" s="25"/>
      <c r="YK301" s="25"/>
      <c r="YL301" s="25"/>
      <c r="YM301" s="25"/>
      <c r="YN301" s="25"/>
      <c r="YO301" s="25"/>
      <c r="YP301" s="25"/>
      <c r="YQ301" s="25"/>
      <c r="YR301" s="25"/>
      <c r="YS301" s="25"/>
      <c r="YT301" s="25"/>
      <c r="YU301" s="25"/>
      <c r="YV301" s="25"/>
      <c r="YW301" s="25"/>
      <c r="YX301" s="25"/>
      <c r="YY301" s="25"/>
      <c r="YZ301" s="25"/>
      <c r="ZA301" s="25"/>
      <c r="ZB301" s="25"/>
      <c r="ZC301" s="25"/>
      <c r="ZD301" s="25"/>
      <c r="ZE301" s="25"/>
      <c r="ZF301" s="25"/>
      <c r="ZG301" s="25"/>
      <c r="ZH301" s="25"/>
      <c r="ZI301" s="25"/>
      <c r="ZJ301" s="25"/>
      <c r="ZK301" s="25"/>
      <c r="ZL301" s="25"/>
      <c r="ZM301" s="25"/>
      <c r="ZN301" s="25"/>
      <c r="ZO301" s="25"/>
      <c r="ZP301" s="25"/>
      <c r="ZQ301" s="25"/>
      <c r="ZR301" s="25"/>
      <c r="ZS301" s="25"/>
      <c r="ZT301" s="25"/>
      <c r="ZU301" s="25"/>
      <c r="ZV301" s="25"/>
      <c r="ZW301" s="25"/>
      <c r="ZX301" s="25"/>
      <c r="ZY301" s="25"/>
      <c r="ZZ301" s="25"/>
      <c r="AAA301" s="25"/>
      <c r="AAB301" s="25"/>
      <c r="AAC301" s="25"/>
      <c r="AAD301" s="25"/>
      <c r="AAE301" s="25"/>
      <c r="AAF301" s="25"/>
      <c r="AAG301" s="25"/>
      <c r="AAH301" s="25"/>
      <c r="AAI301" s="25"/>
      <c r="AAJ301" s="25"/>
      <c r="AAK301" s="25"/>
      <c r="AAL301" s="25"/>
      <c r="AAM301" s="25"/>
      <c r="AAN301" s="25"/>
      <c r="AAO301" s="25"/>
      <c r="AAP301" s="25"/>
      <c r="AAQ301" s="25"/>
      <c r="AAR301" s="25"/>
      <c r="AAS301" s="25"/>
      <c r="AAT301" s="25"/>
      <c r="AAU301" s="25"/>
      <c r="AAV301" s="25"/>
      <c r="AAW301" s="25"/>
      <c r="AAX301" s="25"/>
      <c r="AAY301" s="25"/>
      <c r="AAZ301" s="25"/>
      <c r="ABA301" s="25"/>
      <c r="ABB301" s="25"/>
      <c r="ABC301" s="25"/>
      <c r="ABD301" s="25"/>
      <c r="ABE301" s="25"/>
      <c r="ABF301" s="25"/>
      <c r="ABG301" s="25"/>
      <c r="ABH301" s="25"/>
      <c r="ABI301" s="25"/>
      <c r="ABJ301" s="25"/>
      <c r="ABK301" s="25"/>
      <c r="ABL301" s="25"/>
      <c r="ABM301" s="25"/>
      <c r="ABN301" s="25"/>
      <c r="ABO301" s="25"/>
      <c r="ABP301" s="25"/>
      <c r="ABQ301" s="25"/>
      <c r="ABR301" s="25"/>
      <c r="ABS301" s="25"/>
      <c r="ABT301" s="25"/>
      <c r="ABU301" s="25"/>
      <c r="ABV301" s="25"/>
      <c r="ABW301" s="25"/>
      <c r="ABX301" s="25"/>
      <c r="ABY301" s="25"/>
      <c r="ABZ301" s="25"/>
      <c r="ACA301" s="25"/>
      <c r="ACB301" s="25"/>
      <c r="ACC301" s="25"/>
      <c r="ACD301" s="25"/>
      <c r="ACE301" s="25"/>
      <c r="ACF301" s="25"/>
      <c r="ACG301" s="25"/>
      <c r="ACH301" s="25"/>
      <c r="ACI301" s="25"/>
      <c r="ACJ301" s="25"/>
      <c r="ACK301" s="25"/>
      <c r="ACL301" s="25"/>
      <c r="ACM301" s="25"/>
      <c r="ACN301" s="25"/>
      <c r="ACO301" s="25"/>
      <c r="ACP301" s="25"/>
      <c r="ACQ301" s="25"/>
      <c r="ACR301" s="25"/>
      <c r="ACS301" s="25"/>
      <c r="ACT301" s="25"/>
      <c r="ACU301" s="25"/>
      <c r="ACV301" s="25"/>
      <c r="ACW301" s="25"/>
      <c r="ACX301" s="25"/>
      <c r="ACY301" s="25"/>
      <c r="ACZ301" s="25"/>
      <c r="ADA301" s="25"/>
      <c r="ADB301" s="25"/>
      <c r="ADC301" s="25"/>
      <c r="ADD301" s="25"/>
      <c r="ADE301" s="25"/>
      <c r="ADF301" s="25"/>
      <c r="ADG301" s="25"/>
      <c r="ADH301" s="25"/>
      <c r="ADI301" s="25"/>
      <c r="ADJ301" s="25"/>
      <c r="ADK301" s="25"/>
      <c r="ADL301" s="25"/>
      <c r="ADM301" s="25"/>
      <c r="ADN301" s="25"/>
      <c r="ADO301" s="25"/>
      <c r="ADP301" s="25"/>
      <c r="ADQ301" s="25"/>
      <c r="ADR301" s="25"/>
      <c r="ADS301" s="25"/>
      <c r="ADT301" s="25"/>
      <c r="ADU301" s="25"/>
      <c r="ADV301" s="25"/>
      <c r="ADW301" s="25"/>
      <c r="ADX301" s="25"/>
      <c r="ADY301" s="25"/>
      <c r="ADZ301" s="25"/>
      <c r="AEA301" s="25"/>
      <c r="AEB301" s="25"/>
      <c r="AEC301" s="25"/>
      <c r="AED301" s="25"/>
      <c r="AEE301" s="25"/>
      <c r="AEF301" s="25"/>
      <c r="AEG301" s="49"/>
    </row>
    <row r="302" spans="1:813" s="15" customFormat="1" ht="12.75" customHeight="1" x14ac:dyDescent="0.2">
      <c r="A302" s="75">
        <v>5.5</v>
      </c>
      <c r="B302" s="99" t="s">
        <v>227</v>
      </c>
      <c r="C302" s="325">
        <v>2</v>
      </c>
      <c r="D302" s="71" t="s">
        <v>71</v>
      </c>
      <c r="E302" s="109">
        <v>4096.3999999999996</v>
      </c>
      <c r="F302" s="91">
        <f t="shared" si="6"/>
        <v>8192.7999999999993</v>
      </c>
      <c r="G302" s="49"/>
      <c r="AY302" s="45"/>
      <c r="AZ302" s="25"/>
      <c r="BA302" s="663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  <c r="QR302" s="25"/>
      <c r="QS302" s="25"/>
      <c r="QT302" s="25"/>
      <c r="QU302" s="25"/>
      <c r="QV302" s="25"/>
      <c r="QW302" s="25"/>
      <c r="QX302" s="25"/>
      <c r="QY302" s="25"/>
      <c r="QZ302" s="25"/>
      <c r="RA302" s="25"/>
      <c r="RB302" s="25"/>
      <c r="RC302" s="25"/>
      <c r="RD302" s="25"/>
      <c r="RE302" s="25"/>
      <c r="RF302" s="25"/>
      <c r="RG302" s="25"/>
      <c r="RH302" s="25"/>
      <c r="RI302" s="25"/>
      <c r="RJ302" s="25"/>
      <c r="RK302" s="25"/>
      <c r="RL302" s="25"/>
      <c r="RM302" s="25"/>
      <c r="RN302" s="25"/>
      <c r="RO302" s="25"/>
      <c r="RP302" s="25"/>
      <c r="RQ302" s="25"/>
      <c r="RR302" s="25"/>
      <c r="RS302" s="25"/>
      <c r="RT302" s="25"/>
      <c r="RU302" s="25"/>
      <c r="RV302" s="25"/>
      <c r="RW302" s="25"/>
      <c r="RX302" s="25"/>
      <c r="RY302" s="25"/>
      <c r="RZ302" s="25"/>
      <c r="SA302" s="25"/>
      <c r="SB302" s="25"/>
      <c r="SC302" s="25"/>
      <c r="SD302" s="25"/>
      <c r="SE302" s="25"/>
      <c r="SF302" s="25"/>
      <c r="SG302" s="25"/>
      <c r="SH302" s="25"/>
      <c r="SI302" s="25"/>
      <c r="SJ302" s="25"/>
      <c r="SK302" s="25"/>
      <c r="SL302" s="25"/>
      <c r="SM302" s="25"/>
      <c r="SN302" s="25"/>
      <c r="SO302" s="25"/>
      <c r="SP302" s="25"/>
      <c r="SQ302" s="25"/>
      <c r="SR302" s="25"/>
      <c r="SS302" s="25"/>
      <c r="ST302" s="25"/>
      <c r="SU302" s="25"/>
      <c r="SV302" s="25"/>
      <c r="SW302" s="25"/>
      <c r="SX302" s="25"/>
      <c r="SY302" s="25"/>
      <c r="SZ302" s="25"/>
      <c r="TA302" s="25"/>
      <c r="TB302" s="25"/>
      <c r="TC302" s="25"/>
      <c r="TD302" s="25"/>
      <c r="TE302" s="25"/>
      <c r="TF302" s="25"/>
      <c r="TG302" s="25"/>
      <c r="TH302" s="25"/>
      <c r="TI302" s="25"/>
      <c r="TJ302" s="25"/>
      <c r="TK302" s="25"/>
      <c r="TL302" s="25"/>
      <c r="TM302" s="25"/>
      <c r="TN302" s="25"/>
      <c r="TO302" s="25"/>
      <c r="TP302" s="25"/>
      <c r="TQ302" s="25"/>
      <c r="TR302" s="25"/>
      <c r="TS302" s="25"/>
      <c r="TT302" s="25"/>
      <c r="TU302" s="25"/>
      <c r="TV302" s="25"/>
      <c r="TW302" s="25"/>
      <c r="TX302" s="25"/>
      <c r="TY302" s="25"/>
      <c r="TZ302" s="25"/>
      <c r="UA302" s="25"/>
      <c r="UB302" s="25"/>
      <c r="UC302" s="25"/>
      <c r="UD302" s="25"/>
      <c r="UE302" s="25"/>
      <c r="UF302" s="25"/>
      <c r="UG302" s="25"/>
      <c r="UH302" s="25"/>
      <c r="UI302" s="25"/>
      <c r="UJ302" s="25"/>
      <c r="UK302" s="25"/>
      <c r="UL302" s="25"/>
      <c r="UM302" s="25"/>
      <c r="UN302" s="25"/>
      <c r="UO302" s="25"/>
      <c r="UP302" s="25"/>
      <c r="UQ302" s="25"/>
      <c r="UR302" s="25"/>
      <c r="US302" s="25"/>
      <c r="UT302" s="25"/>
      <c r="UU302" s="25"/>
      <c r="UV302" s="25"/>
      <c r="UW302" s="25"/>
      <c r="UX302" s="25"/>
      <c r="UY302" s="25"/>
      <c r="UZ302" s="25"/>
      <c r="VA302" s="25"/>
      <c r="VB302" s="25"/>
      <c r="VC302" s="25"/>
      <c r="VD302" s="25"/>
      <c r="VE302" s="25"/>
      <c r="VF302" s="25"/>
      <c r="VG302" s="25"/>
      <c r="VH302" s="25"/>
      <c r="VI302" s="25"/>
      <c r="VJ302" s="25"/>
      <c r="VK302" s="25"/>
      <c r="VL302" s="25"/>
      <c r="VM302" s="25"/>
      <c r="VN302" s="25"/>
      <c r="VO302" s="25"/>
      <c r="VP302" s="25"/>
      <c r="VQ302" s="25"/>
      <c r="VR302" s="25"/>
      <c r="VS302" s="25"/>
      <c r="VT302" s="25"/>
      <c r="VU302" s="25"/>
      <c r="VV302" s="25"/>
      <c r="VW302" s="25"/>
      <c r="VX302" s="25"/>
      <c r="VY302" s="25"/>
      <c r="VZ302" s="25"/>
      <c r="WA302" s="25"/>
      <c r="WB302" s="25"/>
      <c r="WC302" s="25"/>
      <c r="WD302" s="25"/>
      <c r="WE302" s="25"/>
      <c r="WF302" s="25"/>
      <c r="WG302" s="25"/>
      <c r="WH302" s="25"/>
      <c r="WI302" s="25"/>
      <c r="WJ302" s="25"/>
      <c r="WK302" s="25"/>
      <c r="WL302" s="25"/>
      <c r="WM302" s="25"/>
      <c r="WN302" s="25"/>
      <c r="WO302" s="25"/>
      <c r="WP302" s="25"/>
      <c r="WQ302" s="25"/>
      <c r="WR302" s="25"/>
      <c r="WS302" s="25"/>
      <c r="WT302" s="25"/>
      <c r="WU302" s="25"/>
      <c r="WV302" s="25"/>
      <c r="WW302" s="25"/>
      <c r="WX302" s="25"/>
      <c r="WY302" s="25"/>
      <c r="WZ302" s="25"/>
      <c r="XA302" s="25"/>
      <c r="XB302" s="25"/>
      <c r="XC302" s="25"/>
      <c r="XD302" s="25"/>
      <c r="XE302" s="25"/>
      <c r="XF302" s="25"/>
      <c r="XG302" s="25"/>
      <c r="XH302" s="25"/>
      <c r="XI302" s="25"/>
      <c r="XJ302" s="25"/>
      <c r="XK302" s="25"/>
      <c r="XL302" s="25"/>
      <c r="XM302" s="25"/>
      <c r="XN302" s="25"/>
      <c r="XO302" s="25"/>
      <c r="XP302" s="25"/>
      <c r="XQ302" s="25"/>
      <c r="XR302" s="25"/>
      <c r="XS302" s="25"/>
      <c r="XT302" s="25"/>
      <c r="XU302" s="25"/>
      <c r="XV302" s="25"/>
      <c r="XW302" s="25"/>
      <c r="XX302" s="25"/>
      <c r="XY302" s="25"/>
      <c r="XZ302" s="25"/>
      <c r="YA302" s="25"/>
      <c r="YB302" s="25"/>
      <c r="YC302" s="25"/>
      <c r="YD302" s="25"/>
      <c r="YE302" s="25"/>
      <c r="YF302" s="25"/>
      <c r="YG302" s="25"/>
      <c r="YH302" s="25"/>
      <c r="YI302" s="25"/>
      <c r="YJ302" s="25"/>
      <c r="YK302" s="25"/>
      <c r="YL302" s="25"/>
      <c r="YM302" s="25"/>
      <c r="YN302" s="25"/>
      <c r="YO302" s="25"/>
      <c r="YP302" s="25"/>
      <c r="YQ302" s="25"/>
      <c r="YR302" s="25"/>
      <c r="YS302" s="25"/>
      <c r="YT302" s="25"/>
      <c r="YU302" s="25"/>
      <c r="YV302" s="25"/>
      <c r="YW302" s="25"/>
      <c r="YX302" s="25"/>
      <c r="YY302" s="25"/>
      <c r="YZ302" s="25"/>
      <c r="ZA302" s="25"/>
      <c r="ZB302" s="25"/>
      <c r="ZC302" s="25"/>
      <c r="ZD302" s="25"/>
      <c r="ZE302" s="25"/>
      <c r="ZF302" s="25"/>
      <c r="ZG302" s="25"/>
      <c r="ZH302" s="25"/>
      <c r="ZI302" s="25"/>
      <c r="ZJ302" s="25"/>
      <c r="ZK302" s="25"/>
      <c r="ZL302" s="25"/>
      <c r="ZM302" s="25"/>
      <c r="ZN302" s="25"/>
      <c r="ZO302" s="25"/>
      <c r="ZP302" s="25"/>
      <c r="ZQ302" s="25"/>
      <c r="ZR302" s="25"/>
      <c r="ZS302" s="25"/>
      <c r="ZT302" s="25"/>
      <c r="ZU302" s="25"/>
      <c r="ZV302" s="25"/>
      <c r="ZW302" s="25"/>
      <c r="ZX302" s="25"/>
      <c r="ZY302" s="25"/>
      <c r="ZZ302" s="25"/>
      <c r="AAA302" s="25"/>
      <c r="AAB302" s="25"/>
      <c r="AAC302" s="25"/>
      <c r="AAD302" s="25"/>
      <c r="AAE302" s="25"/>
      <c r="AAF302" s="25"/>
      <c r="AAG302" s="25"/>
      <c r="AAH302" s="25"/>
      <c r="AAI302" s="25"/>
      <c r="AAJ302" s="25"/>
      <c r="AAK302" s="25"/>
      <c r="AAL302" s="25"/>
      <c r="AAM302" s="25"/>
      <c r="AAN302" s="25"/>
      <c r="AAO302" s="25"/>
      <c r="AAP302" s="25"/>
      <c r="AAQ302" s="25"/>
      <c r="AAR302" s="25"/>
      <c r="AAS302" s="25"/>
      <c r="AAT302" s="25"/>
      <c r="AAU302" s="25"/>
      <c r="AAV302" s="25"/>
      <c r="AAW302" s="25"/>
      <c r="AAX302" s="25"/>
      <c r="AAY302" s="25"/>
      <c r="AAZ302" s="25"/>
      <c r="ABA302" s="25"/>
      <c r="ABB302" s="25"/>
      <c r="ABC302" s="25"/>
      <c r="ABD302" s="25"/>
      <c r="ABE302" s="25"/>
      <c r="ABF302" s="25"/>
      <c r="ABG302" s="25"/>
      <c r="ABH302" s="25"/>
      <c r="ABI302" s="25"/>
      <c r="ABJ302" s="25"/>
      <c r="ABK302" s="25"/>
      <c r="ABL302" s="25"/>
      <c r="ABM302" s="25"/>
      <c r="ABN302" s="25"/>
      <c r="ABO302" s="25"/>
      <c r="ABP302" s="25"/>
      <c r="ABQ302" s="25"/>
      <c r="ABR302" s="25"/>
      <c r="ABS302" s="25"/>
      <c r="ABT302" s="25"/>
      <c r="ABU302" s="25"/>
      <c r="ABV302" s="25"/>
      <c r="ABW302" s="25"/>
      <c r="ABX302" s="25"/>
      <c r="ABY302" s="25"/>
      <c r="ABZ302" s="25"/>
      <c r="ACA302" s="25"/>
      <c r="ACB302" s="25"/>
      <c r="ACC302" s="25"/>
      <c r="ACD302" s="25"/>
      <c r="ACE302" s="25"/>
      <c r="ACF302" s="25"/>
      <c r="ACG302" s="25"/>
      <c r="ACH302" s="25"/>
      <c r="ACI302" s="25"/>
      <c r="ACJ302" s="25"/>
      <c r="ACK302" s="25"/>
      <c r="ACL302" s="25"/>
      <c r="ACM302" s="25"/>
      <c r="ACN302" s="25"/>
      <c r="ACO302" s="25"/>
      <c r="ACP302" s="25"/>
      <c r="ACQ302" s="25"/>
      <c r="ACR302" s="25"/>
      <c r="ACS302" s="25"/>
      <c r="ACT302" s="25"/>
      <c r="ACU302" s="25"/>
      <c r="ACV302" s="25"/>
      <c r="ACW302" s="25"/>
      <c r="ACX302" s="25"/>
      <c r="ACY302" s="25"/>
      <c r="ACZ302" s="25"/>
      <c r="ADA302" s="25"/>
      <c r="ADB302" s="25"/>
      <c r="ADC302" s="25"/>
      <c r="ADD302" s="25"/>
      <c r="ADE302" s="25"/>
      <c r="ADF302" s="25"/>
      <c r="ADG302" s="25"/>
      <c r="ADH302" s="25"/>
      <c r="ADI302" s="25"/>
      <c r="ADJ302" s="25"/>
      <c r="ADK302" s="25"/>
      <c r="ADL302" s="25"/>
      <c r="ADM302" s="25"/>
      <c r="ADN302" s="25"/>
      <c r="ADO302" s="25"/>
      <c r="ADP302" s="25"/>
      <c r="ADQ302" s="25"/>
      <c r="ADR302" s="25"/>
      <c r="ADS302" s="25"/>
      <c r="ADT302" s="25"/>
      <c r="ADU302" s="25"/>
      <c r="ADV302" s="25"/>
      <c r="ADW302" s="25"/>
      <c r="ADX302" s="25"/>
      <c r="ADY302" s="25"/>
      <c r="ADZ302" s="25"/>
      <c r="AEA302" s="25"/>
      <c r="AEB302" s="25"/>
      <c r="AEC302" s="25"/>
      <c r="AED302" s="25"/>
      <c r="AEE302" s="25"/>
      <c r="AEF302" s="25"/>
      <c r="AEG302" s="49"/>
    </row>
    <row r="303" spans="1:813" s="15" customFormat="1" ht="12.75" customHeight="1" x14ac:dyDescent="0.2">
      <c r="A303" s="75">
        <v>5.6</v>
      </c>
      <c r="B303" s="99" t="s">
        <v>228</v>
      </c>
      <c r="C303" s="325">
        <v>1</v>
      </c>
      <c r="D303" s="71" t="s">
        <v>71</v>
      </c>
      <c r="E303" s="109">
        <v>6623.4</v>
      </c>
      <c r="F303" s="91">
        <f t="shared" si="6"/>
        <v>6623.4</v>
      </c>
      <c r="G303" s="49"/>
      <c r="AY303" s="45"/>
      <c r="AZ303" s="25"/>
      <c r="BA303" s="663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  <c r="QR303" s="25"/>
      <c r="QS303" s="25"/>
      <c r="QT303" s="25"/>
      <c r="QU303" s="25"/>
      <c r="QV303" s="25"/>
      <c r="QW303" s="25"/>
      <c r="QX303" s="25"/>
      <c r="QY303" s="25"/>
      <c r="QZ303" s="25"/>
      <c r="RA303" s="25"/>
      <c r="RB303" s="25"/>
      <c r="RC303" s="25"/>
      <c r="RD303" s="25"/>
      <c r="RE303" s="25"/>
      <c r="RF303" s="25"/>
      <c r="RG303" s="25"/>
      <c r="RH303" s="25"/>
      <c r="RI303" s="25"/>
      <c r="RJ303" s="25"/>
      <c r="RK303" s="25"/>
      <c r="RL303" s="25"/>
      <c r="RM303" s="25"/>
      <c r="RN303" s="25"/>
      <c r="RO303" s="25"/>
      <c r="RP303" s="25"/>
      <c r="RQ303" s="25"/>
      <c r="RR303" s="25"/>
      <c r="RS303" s="25"/>
      <c r="RT303" s="25"/>
      <c r="RU303" s="25"/>
      <c r="RV303" s="25"/>
      <c r="RW303" s="25"/>
      <c r="RX303" s="25"/>
      <c r="RY303" s="25"/>
      <c r="RZ303" s="25"/>
      <c r="SA303" s="25"/>
      <c r="SB303" s="25"/>
      <c r="SC303" s="25"/>
      <c r="SD303" s="25"/>
      <c r="SE303" s="25"/>
      <c r="SF303" s="25"/>
      <c r="SG303" s="25"/>
      <c r="SH303" s="25"/>
      <c r="SI303" s="25"/>
      <c r="SJ303" s="25"/>
      <c r="SK303" s="25"/>
      <c r="SL303" s="25"/>
      <c r="SM303" s="25"/>
      <c r="SN303" s="25"/>
      <c r="SO303" s="25"/>
      <c r="SP303" s="25"/>
      <c r="SQ303" s="25"/>
      <c r="SR303" s="25"/>
      <c r="SS303" s="25"/>
      <c r="ST303" s="25"/>
      <c r="SU303" s="25"/>
      <c r="SV303" s="25"/>
      <c r="SW303" s="25"/>
      <c r="SX303" s="25"/>
      <c r="SY303" s="25"/>
      <c r="SZ303" s="25"/>
      <c r="TA303" s="25"/>
      <c r="TB303" s="25"/>
      <c r="TC303" s="25"/>
      <c r="TD303" s="25"/>
      <c r="TE303" s="25"/>
      <c r="TF303" s="25"/>
      <c r="TG303" s="25"/>
      <c r="TH303" s="25"/>
      <c r="TI303" s="25"/>
      <c r="TJ303" s="25"/>
      <c r="TK303" s="25"/>
      <c r="TL303" s="25"/>
      <c r="TM303" s="25"/>
      <c r="TN303" s="25"/>
      <c r="TO303" s="25"/>
      <c r="TP303" s="25"/>
      <c r="TQ303" s="25"/>
      <c r="TR303" s="25"/>
      <c r="TS303" s="25"/>
      <c r="TT303" s="25"/>
      <c r="TU303" s="25"/>
      <c r="TV303" s="25"/>
      <c r="TW303" s="25"/>
      <c r="TX303" s="25"/>
      <c r="TY303" s="25"/>
      <c r="TZ303" s="25"/>
      <c r="UA303" s="25"/>
      <c r="UB303" s="25"/>
      <c r="UC303" s="25"/>
      <c r="UD303" s="25"/>
      <c r="UE303" s="25"/>
      <c r="UF303" s="25"/>
      <c r="UG303" s="25"/>
      <c r="UH303" s="25"/>
      <c r="UI303" s="25"/>
      <c r="UJ303" s="25"/>
      <c r="UK303" s="25"/>
      <c r="UL303" s="25"/>
      <c r="UM303" s="25"/>
      <c r="UN303" s="25"/>
      <c r="UO303" s="25"/>
      <c r="UP303" s="25"/>
      <c r="UQ303" s="25"/>
      <c r="UR303" s="25"/>
      <c r="US303" s="25"/>
      <c r="UT303" s="25"/>
      <c r="UU303" s="25"/>
      <c r="UV303" s="25"/>
      <c r="UW303" s="25"/>
      <c r="UX303" s="25"/>
      <c r="UY303" s="25"/>
      <c r="UZ303" s="25"/>
      <c r="VA303" s="25"/>
      <c r="VB303" s="25"/>
      <c r="VC303" s="25"/>
      <c r="VD303" s="25"/>
      <c r="VE303" s="25"/>
      <c r="VF303" s="25"/>
      <c r="VG303" s="25"/>
      <c r="VH303" s="25"/>
      <c r="VI303" s="25"/>
      <c r="VJ303" s="25"/>
      <c r="VK303" s="25"/>
      <c r="VL303" s="25"/>
      <c r="VM303" s="25"/>
      <c r="VN303" s="25"/>
      <c r="VO303" s="25"/>
      <c r="VP303" s="25"/>
      <c r="VQ303" s="25"/>
      <c r="VR303" s="25"/>
      <c r="VS303" s="25"/>
      <c r="VT303" s="25"/>
      <c r="VU303" s="25"/>
      <c r="VV303" s="25"/>
      <c r="VW303" s="25"/>
      <c r="VX303" s="25"/>
      <c r="VY303" s="25"/>
      <c r="VZ303" s="25"/>
      <c r="WA303" s="25"/>
      <c r="WB303" s="25"/>
      <c r="WC303" s="25"/>
      <c r="WD303" s="25"/>
      <c r="WE303" s="25"/>
      <c r="WF303" s="25"/>
      <c r="WG303" s="25"/>
      <c r="WH303" s="25"/>
      <c r="WI303" s="25"/>
      <c r="WJ303" s="25"/>
      <c r="WK303" s="25"/>
      <c r="WL303" s="25"/>
      <c r="WM303" s="25"/>
      <c r="WN303" s="25"/>
      <c r="WO303" s="25"/>
      <c r="WP303" s="25"/>
      <c r="WQ303" s="25"/>
      <c r="WR303" s="25"/>
      <c r="WS303" s="25"/>
      <c r="WT303" s="25"/>
      <c r="WU303" s="25"/>
      <c r="WV303" s="25"/>
      <c r="WW303" s="25"/>
      <c r="WX303" s="25"/>
      <c r="WY303" s="25"/>
      <c r="WZ303" s="25"/>
      <c r="XA303" s="25"/>
      <c r="XB303" s="25"/>
      <c r="XC303" s="25"/>
      <c r="XD303" s="25"/>
      <c r="XE303" s="25"/>
      <c r="XF303" s="25"/>
      <c r="XG303" s="25"/>
      <c r="XH303" s="25"/>
      <c r="XI303" s="25"/>
      <c r="XJ303" s="25"/>
      <c r="XK303" s="25"/>
      <c r="XL303" s="25"/>
      <c r="XM303" s="25"/>
      <c r="XN303" s="25"/>
      <c r="XO303" s="25"/>
      <c r="XP303" s="25"/>
      <c r="XQ303" s="25"/>
      <c r="XR303" s="25"/>
      <c r="XS303" s="25"/>
      <c r="XT303" s="25"/>
      <c r="XU303" s="25"/>
      <c r="XV303" s="25"/>
      <c r="XW303" s="25"/>
      <c r="XX303" s="25"/>
      <c r="XY303" s="25"/>
      <c r="XZ303" s="25"/>
      <c r="YA303" s="25"/>
      <c r="YB303" s="25"/>
      <c r="YC303" s="25"/>
      <c r="YD303" s="25"/>
      <c r="YE303" s="25"/>
      <c r="YF303" s="25"/>
      <c r="YG303" s="25"/>
      <c r="YH303" s="25"/>
      <c r="YI303" s="25"/>
      <c r="YJ303" s="25"/>
      <c r="YK303" s="25"/>
      <c r="YL303" s="25"/>
      <c r="YM303" s="25"/>
      <c r="YN303" s="25"/>
      <c r="YO303" s="25"/>
      <c r="YP303" s="25"/>
      <c r="YQ303" s="25"/>
      <c r="YR303" s="25"/>
      <c r="YS303" s="25"/>
      <c r="YT303" s="25"/>
      <c r="YU303" s="25"/>
      <c r="YV303" s="25"/>
      <c r="YW303" s="25"/>
      <c r="YX303" s="25"/>
      <c r="YY303" s="25"/>
      <c r="YZ303" s="25"/>
      <c r="ZA303" s="25"/>
      <c r="ZB303" s="25"/>
      <c r="ZC303" s="25"/>
      <c r="ZD303" s="25"/>
      <c r="ZE303" s="25"/>
      <c r="ZF303" s="25"/>
      <c r="ZG303" s="25"/>
      <c r="ZH303" s="25"/>
      <c r="ZI303" s="25"/>
      <c r="ZJ303" s="25"/>
      <c r="ZK303" s="25"/>
      <c r="ZL303" s="25"/>
      <c r="ZM303" s="25"/>
      <c r="ZN303" s="25"/>
      <c r="ZO303" s="25"/>
      <c r="ZP303" s="25"/>
      <c r="ZQ303" s="25"/>
      <c r="ZR303" s="25"/>
      <c r="ZS303" s="25"/>
      <c r="ZT303" s="25"/>
      <c r="ZU303" s="25"/>
      <c r="ZV303" s="25"/>
      <c r="ZW303" s="25"/>
      <c r="ZX303" s="25"/>
      <c r="ZY303" s="25"/>
      <c r="ZZ303" s="25"/>
      <c r="AAA303" s="25"/>
      <c r="AAB303" s="25"/>
      <c r="AAC303" s="25"/>
      <c r="AAD303" s="25"/>
      <c r="AAE303" s="25"/>
      <c r="AAF303" s="25"/>
      <c r="AAG303" s="25"/>
      <c r="AAH303" s="25"/>
      <c r="AAI303" s="25"/>
      <c r="AAJ303" s="25"/>
      <c r="AAK303" s="25"/>
      <c r="AAL303" s="25"/>
      <c r="AAM303" s="25"/>
      <c r="AAN303" s="25"/>
      <c r="AAO303" s="25"/>
      <c r="AAP303" s="25"/>
      <c r="AAQ303" s="25"/>
      <c r="AAR303" s="25"/>
      <c r="AAS303" s="25"/>
      <c r="AAT303" s="25"/>
      <c r="AAU303" s="25"/>
      <c r="AAV303" s="25"/>
      <c r="AAW303" s="25"/>
      <c r="AAX303" s="25"/>
      <c r="AAY303" s="25"/>
      <c r="AAZ303" s="25"/>
      <c r="ABA303" s="25"/>
      <c r="ABB303" s="25"/>
      <c r="ABC303" s="25"/>
      <c r="ABD303" s="25"/>
      <c r="ABE303" s="25"/>
      <c r="ABF303" s="25"/>
      <c r="ABG303" s="25"/>
      <c r="ABH303" s="25"/>
      <c r="ABI303" s="25"/>
      <c r="ABJ303" s="25"/>
      <c r="ABK303" s="25"/>
      <c r="ABL303" s="25"/>
      <c r="ABM303" s="25"/>
      <c r="ABN303" s="25"/>
      <c r="ABO303" s="25"/>
      <c r="ABP303" s="25"/>
      <c r="ABQ303" s="25"/>
      <c r="ABR303" s="25"/>
      <c r="ABS303" s="25"/>
      <c r="ABT303" s="25"/>
      <c r="ABU303" s="25"/>
      <c r="ABV303" s="25"/>
      <c r="ABW303" s="25"/>
      <c r="ABX303" s="25"/>
      <c r="ABY303" s="25"/>
      <c r="ABZ303" s="25"/>
      <c r="ACA303" s="25"/>
      <c r="ACB303" s="25"/>
      <c r="ACC303" s="25"/>
      <c r="ACD303" s="25"/>
      <c r="ACE303" s="25"/>
      <c r="ACF303" s="25"/>
      <c r="ACG303" s="25"/>
      <c r="ACH303" s="25"/>
      <c r="ACI303" s="25"/>
      <c r="ACJ303" s="25"/>
      <c r="ACK303" s="25"/>
      <c r="ACL303" s="25"/>
      <c r="ACM303" s="25"/>
      <c r="ACN303" s="25"/>
      <c r="ACO303" s="25"/>
      <c r="ACP303" s="25"/>
      <c r="ACQ303" s="25"/>
      <c r="ACR303" s="25"/>
      <c r="ACS303" s="25"/>
      <c r="ACT303" s="25"/>
      <c r="ACU303" s="25"/>
      <c r="ACV303" s="25"/>
      <c r="ACW303" s="25"/>
      <c r="ACX303" s="25"/>
      <c r="ACY303" s="25"/>
      <c r="ACZ303" s="25"/>
      <c r="ADA303" s="25"/>
      <c r="ADB303" s="25"/>
      <c r="ADC303" s="25"/>
      <c r="ADD303" s="25"/>
      <c r="ADE303" s="25"/>
      <c r="ADF303" s="25"/>
      <c r="ADG303" s="25"/>
      <c r="ADH303" s="25"/>
      <c r="ADI303" s="25"/>
      <c r="ADJ303" s="25"/>
      <c r="ADK303" s="25"/>
      <c r="ADL303" s="25"/>
      <c r="ADM303" s="25"/>
      <c r="ADN303" s="25"/>
      <c r="ADO303" s="25"/>
      <c r="ADP303" s="25"/>
      <c r="ADQ303" s="25"/>
      <c r="ADR303" s="25"/>
      <c r="ADS303" s="25"/>
      <c r="ADT303" s="25"/>
      <c r="ADU303" s="25"/>
      <c r="ADV303" s="25"/>
      <c r="ADW303" s="25"/>
      <c r="ADX303" s="25"/>
      <c r="ADY303" s="25"/>
      <c r="ADZ303" s="25"/>
      <c r="AEA303" s="25"/>
      <c r="AEB303" s="25"/>
      <c r="AEC303" s="25"/>
      <c r="AED303" s="25"/>
      <c r="AEE303" s="25"/>
      <c r="AEF303" s="25"/>
      <c r="AEG303" s="49"/>
    </row>
    <row r="304" spans="1:813" s="15" customFormat="1" ht="12.75" customHeight="1" x14ac:dyDescent="0.2">
      <c r="A304" s="75">
        <v>5.7</v>
      </c>
      <c r="B304" s="99" t="s">
        <v>229</v>
      </c>
      <c r="C304" s="325">
        <v>2</v>
      </c>
      <c r="D304" s="71" t="s">
        <v>71</v>
      </c>
      <c r="E304" s="109">
        <v>5313.35</v>
      </c>
      <c r="F304" s="91">
        <f t="shared" si="6"/>
        <v>10626.7</v>
      </c>
      <c r="G304" s="49"/>
      <c r="AY304" s="45"/>
      <c r="AZ304" s="25"/>
      <c r="BA304" s="663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  <c r="QR304" s="25"/>
      <c r="QS304" s="25"/>
      <c r="QT304" s="25"/>
      <c r="QU304" s="25"/>
      <c r="QV304" s="25"/>
      <c r="QW304" s="25"/>
      <c r="QX304" s="25"/>
      <c r="QY304" s="25"/>
      <c r="QZ304" s="25"/>
      <c r="RA304" s="25"/>
      <c r="RB304" s="25"/>
      <c r="RC304" s="25"/>
      <c r="RD304" s="25"/>
      <c r="RE304" s="25"/>
      <c r="RF304" s="25"/>
      <c r="RG304" s="25"/>
      <c r="RH304" s="25"/>
      <c r="RI304" s="25"/>
      <c r="RJ304" s="25"/>
      <c r="RK304" s="25"/>
      <c r="RL304" s="25"/>
      <c r="RM304" s="25"/>
      <c r="RN304" s="25"/>
      <c r="RO304" s="25"/>
      <c r="RP304" s="25"/>
      <c r="RQ304" s="25"/>
      <c r="RR304" s="25"/>
      <c r="RS304" s="25"/>
      <c r="RT304" s="25"/>
      <c r="RU304" s="25"/>
      <c r="RV304" s="25"/>
      <c r="RW304" s="25"/>
      <c r="RX304" s="25"/>
      <c r="RY304" s="25"/>
      <c r="RZ304" s="25"/>
      <c r="SA304" s="25"/>
      <c r="SB304" s="25"/>
      <c r="SC304" s="25"/>
      <c r="SD304" s="25"/>
      <c r="SE304" s="25"/>
      <c r="SF304" s="25"/>
      <c r="SG304" s="25"/>
      <c r="SH304" s="25"/>
      <c r="SI304" s="25"/>
      <c r="SJ304" s="25"/>
      <c r="SK304" s="25"/>
      <c r="SL304" s="25"/>
      <c r="SM304" s="25"/>
      <c r="SN304" s="25"/>
      <c r="SO304" s="25"/>
      <c r="SP304" s="25"/>
      <c r="SQ304" s="25"/>
      <c r="SR304" s="25"/>
      <c r="SS304" s="25"/>
      <c r="ST304" s="25"/>
      <c r="SU304" s="25"/>
      <c r="SV304" s="25"/>
      <c r="SW304" s="25"/>
      <c r="SX304" s="25"/>
      <c r="SY304" s="25"/>
      <c r="SZ304" s="25"/>
      <c r="TA304" s="25"/>
      <c r="TB304" s="25"/>
      <c r="TC304" s="25"/>
      <c r="TD304" s="25"/>
      <c r="TE304" s="25"/>
      <c r="TF304" s="25"/>
      <c r="TG304" s="25"/>
      <c r="TH304" s="25"/>
      <c r="TI304" s="25"/>
      <c r="TJ304" s="25"/>
      <c r="TK304" s="25"/>
      <c r="TL304" s="25"/>
      <c r="TM304" s="25"/>
      <c r="TN304" s="25"/>
      <c r="TO304" s="25"/>
      <c r="TP304" s="25"/>
      <c r="TQ304" s="25"/>
      <c r="TR304" s="25"/>
      <c r="TS304" s="25"/>
      <c r="TT304" s="25"/>
      <c r="TU304" s="25"/>
      <c r="TV304" s="25"/>
      <c r="TW304" s="25"/>
      <c r="TX304" s="25"/>
      <c r="TY304" s="25"/>
      <c r="TZ304" s="25"/>
      <c r="UA304" s="25"/>
      <c r="UB304" s="25"/>
      <c r="UC304" s="25"/>
      <c r="UD304" s="25"/>
      <c r="UE304" s="25"/>
      <c r="UF304" s="25"/>
      <c r="UG304" s="25"/>
      <c r="UH304" s="25"/>
      <c r="UI304" s="25"/>
      <c r="UJ304" s="25"/>
      <c r="UK304" s="25"/>
      <c r="UL304" s="25"/>
      <c r="UM304" s="25"/>
      <c r="UN304" s="25"/>
      <c r="UO304" s="25"/>
      <c r="UP304" s="25"/>
      <c r="UQ304" s="25"/>
      <c r="UR304" s="25"/>
      <c r="US304" s="25"/>
      <c r="UT304" s="25"/>
      <c r="UU304" s="25"/>
      <c r="UV304" s="25"/>
      <c r="UW304" s="25"/>
      <c r="UX304" s="25"/>
      <c r="UY304" s="25"/>
      <c r="UZ304" s="25"/>
      <c r="VA304" s="25"/>
      <c r="VB304" s="25"/>
      <c r="VC304" s="25"/>
      <c r="VD304" s="25"/>
      <c r="VE304" s="25"/>
      <c r="VF304" s="25"/>
      <c r="VG304" s="25"/>
      <c r="VH304" s="25"/>
      <c r="VI304" s="25"/>
      <c r="VJ304" s="25"/>
      <c r="VK304" s="25"/>
      <c r="VL304" s="25"/>
      <c r="VM304" s="25"/>
      <c r="VN304" s="25"/>
      <c r="VO304" s="25"/>
      <c r="VP304" s="25"/>
      <c r="VQ304" s="25"/>
      <c r="VR304" s="25"/>
      <c r="VS304" s="25"/>
      <c r="VT304" s="25"/>
      <c r="VU304" s="25"/>
      <c r="VV304" s="25"/>
      <c r="VW304" s="25"/>
      <c r="VX304" s="25"/>
      <c r="VY304" s="25"/>
      <c r="VZ304" s="25"/>
      <c r="WA304" s="25"/>
      <c r="WB304" s="25"/>
      <c r="WC304" s="25"/>
      <c r="WD304" s="25"/>
      <c r="WE304" s="25"/>
      <c r="WF304" s="25"/>
      <c r="WG304" s="25"/>
      <c r="WH304" s="25"/>
      <c r="WI304" s="25"/>
      <c r="WJ304" s="25"/>
      <c r="WK304" s="25"/>
      <c r="WL304" s="25"/>
      <c r="WM304" s="25"/>
      <c r="WN304" s="25"/>
      <c r="WO304" s="25"/>
      <c r="WP304" s="25"/>
      <c r="WQ304" s="25"/>
      <c r="WR304" s="25"/>
      <c r="WS304" s="25"/>
      <c r="WT304" s="25"/>
      <c r="WU304" s="25"/>
      <c r="WV304" s="25"/>
      <c r="WW304" s="25"/>
      <c r="WX304" s="25"/>
      <c r="WY304" s="25"/>
      <c r="WZ304" s="25"/>
      <c r="XA304" s="25"/>
      <c r="XB304" s="25"/>
      <c r="XC304" s="25"/>
      <c r="XD304" s="25"/>
      <c r="XE304" s="25"/>
      <c r="XF304" s="25"/>
      <c r="XG304" s="25"/>
      <c r="XH304" s="25"/>
      <c r="XI304" s="25"/>
      <c r="XJ304" s="25"/>
      <c r="XK304" s="25"/>
      <c r="XL304" s="25"/>
      <c r="XM304" s="25"/>
      <c r="XN304" s="25"/>
      <c r="XO304" s="25"/>
      <c r="XP304" s="25"/>
      <c r="XQ304" s="25"/>
      <c r="XR304" s="25"/>
      <c r="XS304" s="25"/>
      <c r="XT304" s="25"/>
      <c r="XU304" s="25"/>
      <c r="XV304" s="25"/>
      <c r="XW304" s="25"/>
      <c r="XX304" s="25"/>
      <c r="XY304" s="25"/>
      <c r="XZ304" s="25"/>
      <c r="YA304" s="25"/>
      <c r="YB304" s="25"/>
      <c r="YC304" s="25"/>
      <c r="YD304" s="25"/>
      <c r="YE304" s="25"/>
      <c r="YF304" s="25"/>
      <c r="YG304" s="25"/>
      <c r="YH304" s="25"/>
      <c r="YI304" s="25"/>
      <c r="YJ304" s="25"/>
      <c r="YK304" s="25"/>
      <c r="YL304" s="25"/>
      <c r="YM304" s="25"/>
      <c r="YN304" s="25"/>
      <c r="YO304" s="25"/>
      <c r="YP304" s="25"/>
      <c r="YQ304" s="25"/>
      <c r="YR304" s="25"/>
      <c r="YS304" s="25"/>
      <c r="YT304" s="25"/>
      <c r="YU304" s="25"/>
      <c r="YV304" s="25"/>
      <c r="YW304" s="25"/>
      <c r="YX304" s="25"/>
      <c r="YY304" s="25"/>
      <c r="YZ304" s="25"/>
      <c r="ZA304" s="25"/>
      <c r="ZB304" s="25"/>
      <c r="ZC304" s="25"/>
      <c r="ZD304" s="25"/>
      <c r="ZE304" s="25"/>
      <c r="ZF304" s="25"/>
      <c r="ZG304" s="25"/>
      <c r="ZH304" s="25"/>
      <c r="ZI304" s="25"/>
      <c r="ZJ304" s="25"/>
      <c r="ZK304" s="25"/>
      <c r="ZL304" s="25"/>
      <c r="ZM304" s="25"/>
      <c r="ZN304" s="25"/>
      <c r="ZO304" s="25"/>
      <c r="ZP304" s="25"/>
      <c r="ZQ304" s="25"/>
      <c r="ZR304" s="25"/>
      <c r="ZS304" s="25"/>
      <c r="ZT304" s="25"/>
      <c r="ZU304" s="25"/>
      <c r="ZV304" s="25"/>
      <c r="ZW304" s="25"/>
      <c r="ZX304" s="25"/>
      <c r="ZY304" s="25"/>
      <c r="ZZ304" s="25"/>
      <c r="AAA304" s="25"/>
      <c r="AAB304" s="25"/>
      <c r="AAC304" s="25"/>
      <c r="AAD304" s="25"/>
      <c r="AAE304" s="25"/>
      <c r="AAF304" s="25"/>
      <c r="AAG304" s="25"/>
      <c r="AAH304" s="25"/>
      <c r="AAI304" s="25"/>
      <c r="AAJ304" s="25"/>
      <c r="AAK304" s="25"/>
      <c r="AAL304" s="25"/>
      <c r="AAM304" s="25"/>
      <c r="AAN304" s="25"/>
      <c r="AAO304" s="25"/>
      <c r="AAP304" s="25"/>
      <c r="AAQ304" s="25"/>
      <c r="AAR304" s="25"/>
      <c r="AAS304" s="25"/>
      <c r="AAT304" s="25"/>
      <c r="AAU304" s="25"/>
      <c r="AAV304" s="25"/>
      <c r="AAW304" s="25"/>
      <c r="AAX304" s="25"/>
      <c r="AAY304" s="25"/>
      <c r="AAZ304" s="25"/>
      <c r="ABA304" s="25"/>
      <c r="ABB304" s="25"/>
      <c r="ABC304" s="25"/>
      <c r="ABD304" s="25"/>
      <c r="ABE304" s="25"/>
      <c r="ABF304" s="25"/>
      <c r="ABG304" s="25"/>
      <c r="ABH304" s="25"/>
      <c r="ABI304" s="25"/>
      <c r="ABJ304" s="25"/>
      <c r="ABK304" s="25"/>
      <c r="ABL304" s="25"/>
      <c r="ABM304" s="25"/>
      <c r="ABN304" s="25"/>
      <c r="ABO304" s="25"/>
      <c r="ABP304" s="25"/>
      <c r="ABQ304" s="25"/>
      <c r="ABR304" s="25"/>
      <c r="ABS304" s="25"/>
      <c r="ABT304" s="25"/>
      <c r="ABU304" s="25"/>
      <c r="ABV304" s="25"/>
      <c r="ABW304" s="25"/>
      <c r="ABX304" s="25"/>
      <c r="ABY304" s="25"/>
      <c r="ABZ304" s="25"/>
      <c r="ACA304" s="25"/>
      <c r="ACB304" s="25"/>
      <c r="ACC304" s="25"/>
      <c r="ACD304" s="25"/>
      <c r="ACE304" s="25"/>
      <c r="ACF304" s="25"/>
      <c r="ACG304" s="25"/>
      <c r="ACH304" s="25"/>
      <c r="ACI304" s="25"/>
      <c r="ACJ304" s="25"/>
      <c r="ACK304" s="25"/>
      <c r="ACL304" s="25"/>
      <c r="ACM304" s="25"/>
      <c r="ACN304" s="25"/>
      <c r="ACO304" s="25"/>
      <c r="ACP304" s="25"/>
      <c r="ACQ304" s="25"/>
      <c r="ACR304" s="25"/>
      <c r="ACS304" s="25"/>
      <c r="ACT304" s="25"/>
      <c r="ACU304" s="25"/>
      <c r="ACV304" s="25"/>
      <c r="ACW304" s="25"/>
      <c r="ACX304" s="25"/>
      <c r="ACY304" s="25"/>
      <c r="ACZ304" s="25"/>
      <c r="ADA304" s="25"/>
      <c r="ADB304" s="25"/>
      <c r="ADC304" s="25"/>
      <c r="ADD304" s="25"/>
      <c r="ADE304" s="25"/>
      <c r="ADF304" s="25"/>
      <c r="ADG304" s="25"/>
      <c r="ADH304" s="25"/>
      <c r="ADI304" s="25"/>
      <c r="ADJ304" s="25"/>
      <c r="ADK304" s="25"/>
      <c r="ADL304" s="25"/>
      <c r="ADM304" s="25"/>
      <c r="ADN304" s="25"/>
      <c r="ADO304" s="25"/>
      <c r="ADP304" s="25"/>
      <c r="ADQ304" s="25"/>
      <c r="ADR304" s="25"/>
      <c r="ADS304" s="25"/>
      <c r="ADT304" s="25"/>
      <c r="ADU304" s="25"/>
      <c r="ADV304" s="25"/>
      <c r="ADW304" s="25"/>
      <c r="ADX304" s="25"/>
      <c r="ADY304" s="25"/>
      <c r="ADZ304" s="25"/>
      <c r="AEA304" s="25"/>
      <c r="AEB304" s="25"/>
      <c r="AEC304" s="25"/>
      <c r="AED304" s="25"/>
      <c r="AEE304" s="25"/>
      <c r="AEF304" s="25"/>
      <c r="AEG304" s="49"/>
    </row>
    <row r="305" spans="1:813" s="15" customFormat="1" ht="12.75" customHeight="1" x14ac:dyDescent="0.2">
      <c r="A305" s="75">
        <v>5.8</v>
      </c>
      <c r="B305" s="99" t="s">
        <v>230</v>
      </c>
      <c r="C305" s="325">
        <v>1</v>
      </c>
      <c r="D305" s="71" t="s">
        <v>71</v>
      </c>
      <c r="E305" s="109">
        <v>5313.35</v>
      </c>
      <c r="F305" s="91">
        <f t="shared" si="6"/>
        <v>5313.35</v>
      </c>
      <c r="G305" s="49"/>
      <c r="AY305" s="45"/>
      <c r="AZ305" s="25"/>
      <c r="BA305" s="663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  <c r="QR305" s="25"/>
      <c r="QS305" s="25"/>
      <c r="QT305" s="25"/>
      <c r="QU305" s="25"/>
      <c r="QV305" s="25"/>
      <c r="QW305" s="25"/>
      <c r="QX305" s="25"/>
      <c r="QY305" s="25"/>
      <c r="QZ305" s="25"/>
      <c r="RA305" s="25"/>
      <c r="RB305" s="25"/>
      <c r="RC305" s="25"/>
      <c r="RD305" s="25"/>
      <c r="RE305" s="25"/>
      <c r="RF305" s="25"/>
      <c r="RG305" s="25"/>
      <c r="RH305" s="25"/>
      <c r="RI305" s="25"/>
      <c r="RJ305" s="25"/>
      <c r="RK305" s="25"/>
      <c r="RL305" s="25"/>
      <c r="RM305" s="25"/>
      <c r="RN305" s="25"/>
      <c r="RO305" s="25"/>
      <c r="RP305" s="25"/>
      <c r="RQ305" s="25"/>
      <c r="RR305" s="25"/>
      <c r="RS305" s="25"/>
      <c r="RT305" s="25"/>
      <c r="RU305" s="25"/>
      <c r="RV305" s="25"/>
      <c r="RW305" s="25"/>
      <c r="RX305" s="25"/>
      <c r="RY305" s="25"/>
      <c r="RZ305" s="25"/>
      <c r="SA305" s="25"/>
      <c r="SB305" s="25"/>
      <c r="SC305" s="25"/>
      <c r="SD305" s="25"/>
      <c r="SE305" s="25"/>
      <c r="SF305" s="25"/>
      <c r="SG305" s="25"/>
      <c r="SH305" s="25"/>
      <c r="SI305" s="25"/>
      <c r="SJ305" s="25"/>
      <c r="SK305" s="25"/>
      <c r="SL305" s="25"/>
      <c r="SM305" s="25"/>
      <c r="SN305" s="25"/>
      <c r="SO305" s="25"/>
      <c r="SP305" s="25"/>
      <c r="SQ305" s="25"/>
      <c r="SR305" s="25"/>
      <c r="SS305" s="25"/>
      <c r="ST305" s="25"/>
      <c r="SU305" s="25"/>
      <c r="SV305" s="25"/>
      <c r="SW305" s="25"/>
      <c r="SX305" s="25"/>
      <c r="SY305" s="25"/>
      <c r="SZ305" s="25"/>
      <c r="TA305" s="25"/>
      <c r="TB305" s="25"/>
      <c r="TC305" s="25"/>
      <c r="TD305" s="25"/>
      <c r="TE305" s="25"/>
      <c r="TF305" s="25"/>
      <c r="TG305" s="25"/>
      <c r="TH305" s="25"/>
      <c r="TI305" s="25"/>
      <c r="TJ305" s="25"/>
      <c r="TK305" s="25"/>
      <c r="TL305" s="25"/>
      <c r="TM305" s="25"/>
      <c r="TN305" s="25"/>
      <c r="TO305" s="25"/>
      <c r="TP305" s="25"/>
      <c r="TQ305" s="25"/>
      <c r="TR305" s="25"/>
      <c r="TS305" s="25"/>
      <c r="TT305" s="25"/>
      <c r="TU305" s="25"/>
      <c r="TV305" s="25"/>
      <c r="TW305" s="25"/>
      <c r="TX305" s="25"/>
      <c r="TY305" s="25"/>
      <c r="TZ305" s="25"/>
      <c r="UA305" s="25"/>
      <c r="UB305" s="25"/>
      <c r="UC305" s="25"/>
      <c r="UD305" s="25"/>
      <c r="UE305" s="25"/>
      <c r="UF305" s="25"/>
      <c r="UG305" s="25"/>
      <c r="UH305" s="25"/>
      <c r="UI305" s="25"/>
      <c r="UJ305" s="25"/>
      <c r="UK305" s="25"/>
      <c r="UL305" s="25"/>
      <c r="UM305" s="25"/>
      <c r="UN305" s="25"/>
      <c r="UO305" s="25"/>
      <c r="UP305" s="25"/>
      <c r="UQ305" s="25"/>
      <c r="UR305" s="25"/>
      <c r="US305" s="25"/>
      <c r="UT305" s="25"/>
      <c r="UU305" s="25"/>
      <c r="UV305" s="25"/>
      <c r="UW305" s="25"/>
      <c r="UX305" s="25"/>
      <c r="UY305" s="25"/>
      <c r="UZ305" s="25"/>
      <c r="VA305" s="25"/>
      <c r="VB305" s="25"/>
      <c r="VC305" s="25"/>
      <c r="VD305" s="25"/>
      <c r="VE305" s="25"/>
      <c r="VF305" s="25"/>
      <c r="VG305" s="25"/>
      <c r="VH305" s="25"/>
      <c r="VI305" s="25"/>
      <c r="VJ305" s="25"/>
      <c r="VK305" s="25"/>
      <c r="VL305" s="25"/>
      <c r="VM305" s="25"/>
      <c r="VN305" s="25"/>
      <c r="VO305" s="25"/>
      <c r="VP305" s="25"/>
      <c r="VQ305" s="25"/>
      <c r="VR305" s="25"/>
      <c r="VS305" s="25"/>
      <c r="VT305" s="25"/>
      <c r="VU305" s="25"/>
      <c r="VV305" s="25"/>
      <c r="VW305" s="25"/>
      <c r="VX305" s="25"/>
      <c r="VY305" s="25"/>
      <c r="VZ305" s="25"/>
      <c r="WA305" s="25"/>
      <c r="WB305" s="25"/>
      <c r="WC305" s="25"/>
      <c r="WD305" s="25"/>
      <c r="WE305" s="25"/>
      <c r="WF305" s="25"/>
      <c r="WG305" s="25"/>
      <c r="WH305" s="25"/>
      <c r="WI305" s="25"/>
      <c r="WJ305" s="25"/>
      <c r="WK305" s="25"/>
      <c r="WL305" s="25"/>
      <c r="WM305" s="25"/>
      <c r="WN305" s="25"/>
      <c r="WO305" s="25"/>
      <c r="WP305" s="25"/>
      <c r="WQ305" s="25"/>
      <c r="WR305" s="25"/>
      <c r="WS305" s="25"/>
      <c r="WT305" s="25"/>
      <c r="WU305" s="25"/>
      <c r="WV305" s="25"/>
      <c r="WW305" s="25"/>
      <c r="WX305" s="25"/>
      <c r="WY305" s="25"/>
      <c r="WZ305" s="25"/>
      <c r="XA305" s="25"/>
      <c r="XB305" s="25"/>
      <c r="XC305" s="25"/>
      <c r="XD305" s="25"/>
      <c r="XE305" s="25"/>
      <c r="XF305" s="25"/>
      <c r="XG305" s="25"/>
      <c r="XH305" s="25"/>
      <c r="XI305" s="25"/>
      <c r="XJ305" s="25"/>
      <c r="XK305" s="25"/>
      <c r="XL305" s="25"/>
      <c r="XM305" s="25"/>
      <c r="XN305" s="25"/>
      <c r="XO305" s="25"/>
      <c r="XP305" s="25"/>
      <c r="XQ305" s="25"/>
      <c r="XR305" s="25"/>
      <c r="XS305" s="25"/>
      <c r="XT305" s="25"/>
      <c r="XU305" s="25"/>
      <c r="XV305" s="25"/>
      <c r="XW305" s="25"/>
      <c r="XX305" s="25"/>
      <c r="XY305" s="25"/>
      <c r="XZ305" s="25"/>
      <c r="YA305" s="25"/>
      <c r="YB305" s="25"/>
      <c r="YC305" s="25"/>
      <c r="YD305" s="25"/>
      <c r="YE305" s="25"/>
      <c r="YF305" s="25"/>
      <c r="YG305" s="25"/>
      <c r="YH305" s="25"/>
      <c r="YI305" s="25"/>
      <c r="YJ305" s="25"/>
      <c r="YK305" s="25"/>
      <c r="YL305" s="25"/>
      <c r="YM305" s="25"/>
      <c r="YN305" s="25"/>
      <c r="YO305" s="25"/>
      <c r="YP305" s="25"/>
      <c r="YQ305" s="25"/>
      <c r="YR305" s="25"/>
      <c r="YS305" s="25"/>
      <c r="YT305" s="25"/>
      <c r="YU305" s="25"/>
      <c r="YV305" s="25"/>
      <c r="YW305" s="25"/>
      <c r="YX305" s="25"/>
      <c r="YY305" s="25"/>
      <c r="YZ305" s="25"/>
      <c r="ZA305" s="25"/>
      <c r="ZB305" s="25"/>
      <c r="ZC305" s="25"/>
      <c r="ZD305" s="25"/>
      <c r="ZE305" s="25"/>
      <c r="ZF305" s="25"/>
      <c r="ZG305" s="25"/>
      <c r="ZH305" s="25"/>
      <c r="ZI305" s="25"/>
      <c r="ZJ305" s="25"/>
      <c r="ZK305" s="25"/>
      <c r="ZL305" s="25"/>
      <c r="ZM305" s="25"/>
      <c r="ZN305" s="25"/>
      <c r="ZO305" s="25"/>
      <c r="ZP305" s="25"/>
      <c r="ZQ305" s="25"/>
      <c r="ZR305" s="25"/>
      <c r="ZS305" s="25"/>
      <c r="ZT305" s="25"/>
      <c r="ZU305" s="25"/>
      <c r="ZV305" s="25"/>
      <c r="ZW305" s="25"/>
      <c r="ZX305" s="25"/>
      <c r="ZY305" s="25"/>
      <c r="ZZ305" s="25"/>
      <c r="AAA305" s="25"/>
      <c r="AAB305" s="25"/>
      <c r="AAC305" s="25"/>
      <c r="AAD305" s="25"/>
      <c r="AAE305" s="25"/>
      <c r="AAF305" s="25"/>
      <c r="AAG305" s="25"/>
      <c r="AAH305" s="25"/>
      <c r="AAI305" s="25"/>
      <c r="AAJ305" s="25"/>
      <c r="AAK305" s="25"/>
      <c r="AAL305" s="25"/>
      <c r="AAM305" s="25"/>
      <c r="AAN305" s="25"/>
      <c r="AAO305" s="25"/>
      <c r="AAP305" s="25"/>
      <c r="AAQ305" s="25"/>
      <c r="AAR305" s="25"/>
      <c r="AAS305" s="25"/>
      <c r="AAT305" s="25"/>
      <c r="AAU305" s="25"/>
      <c r="AAV305" s="25"/>
      <c r="AAW305" s="25"/>
      <c r="AAX305" s="25"/>
      <c r="AAY305" s="25"/>
      <c r="AAZ305" s="25"/>
      <c r="ABA305" s="25"/>
      <c r="ABB305" s="25"/>
      <c r="ABC305" s="25"/>
      <c r="ABD305" s="25"/>
      <c r="ABE305" s="25"/>
      <c r="ABF305" s="25"/>
      <c r="ABG305" s="25"/>
      <c r="ABH305" s="25"/>
      <c r="ABI305" s="25"/>
      <c r="ABJ305" s="25"/>
      <c r="ABK305" s="25"/>
      <c r="ABL305" s="25"/>
      <c r="ABM305" s="25"/>
      <c r="ABN305" s="25"/>
      <c r="ABO305" s="25"/>
      <c r="ABP305" s="25"/>
      <c r="ABQ305" s="25"/>
      <c r="ABR305" s="25"/>
      <c r="ABS305" s="25"/>
      <c r="ABT305" s="25"/>
      <c r="ABU305" s="25"/>
      <c r="ABV305" s="25"/>
      <c r="ABW305" s="25"/>
      <c r="ABX305" s="25"/>
      <c r="ABY305" s="25"/>
      <c r="ABZ305" s="25"/>
      <c r="ACA305" s="25"/>
      <c r="ACB305" s="25"/>
      <c r="ACC305" s="25"/>
      <c r="ACD305" s="25"/>
      <c r="ACE305" s="25"/>
      <c r="ACF305" s="25"/>
      <c r="ACG305" s="25"/>
      <c r="ACH305" s="25"/>
      <c r="ACI305" s="25"/>
      <c r="ACJ305" s="25"/>
      <c r="ACK305" s="25"/>
      <c r="ACL305" s="25"/>
      <c r="ACM305" s="25"/>
      <c r="ACN305" s="25"/>
      <c r="ACO305" s="25"/>
      <c r="ACP305" s="25"/>
      <c r="ACQ305" s="25"/>
      <c r="ACR305" s="25"/>
      <c r="ACS305" s="25"/>
      <c r="ACT305" s="25"/>
      <c r="ACU305" s="25"/>
      <c r="ACV305" s="25"/>
      <c r="ACW305" s="25"/>
      <c r="ACX305" s="25"/>
      <c r="ACY305" s="25"/>
      <c r="ACZ305" s="25"/>
      <c r="ADA305" s="25"/>
      <c r="ADB305" s="25"/>
      <c r="ADC305" s="25"/>
      <c r="ADD305" s="25"/>
      <c r="ADE305" s="25"/>
      <c r="ADF305" s="25"/>
      <c r="ADG305" s="25"/>
      <c r="ADH305" s="25"/>
      <c r="ADI305" s="25"/>
      <c r="ADJ305" s="25"/>
      <c r="ADK305" s="25"/>
      <c r="ADL305" s="25"/>
      <c r="ADM305" s="25"/>
      <c r="ADN305" s="25"/>
      <c r="ADO305" s="25"/>
      <c r="ADP305" s="25"/>
      <c r="ADQ305" s="25"/>
      <c r="ADR305" s="25"/>
      <c r="ADS305" s="25"/>
      <c r="ADT305" s="25"/>
      <c r="ADU305" s="25"/>
      <c r="ADV305" s="25"/>
      <c r="ADW305" s="25"/>
      <c r="ADX305" s="25"/>
      <c r="ADY305" s="25"/>
      <c r="ADZ305" s="25"/>
      <c r="AEA305" s="25"/>
      <c r="AEB305" s="25"/>
      <c r="AEC305" s="25"/>
      <c r="AED305" s="25"/>
      <c r="AEE305" s="25"/>
      <c r="AEF305" s="25"/>
      <c r="AEG305" s="49"/>
    </row>
    <row r="306" spans="1:813" s="15" customFormat="1" ht="12.75" customHeight="1" x14ac:dyDescent="0.2">
      <c r="A306" s="75">
        <v>5.9</v>
      </c>
      <c r="B306" s="99" t="s">
        <v>231</v>
      </c>
      <c r="C306" s="325">
        <v>14</v>
      </c>
      <c r="D306" s="71" t="s">
        <v>71</v>
      </c>
      <c r="E306" s="109">
        <v>1804.02</v>
      </c>
      <c r="F306" s="91">
        <f t="shared" si="6"/>
        <v>25256.28</v>
      </c>
      <c r="G306" s="49"/>
      <c r="AY306" s="45"/>
      <c r="AZ306" s="25"/>
      <c r="BA306" s="663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  <c r="QR306" s="25"/>
      <c r="QS306" s="25"/>
      <c r="QT306" s="25"/>
      <c r="QU306" s="25"/>
      <c r="QV306" s="25"/>
      <c r="QW306" s="25"/>
      <c r="QX306" s="25"/>
      <c r="QY306" s="25"/>
      <c r="QZ306" s="25"/>
      <c r="RA306" s="25"/>
      <c r="RB306" s="25"/>
      <c r="RC306" s="25"/>
      <c r="RD306" s="25"/>
      <c r="RE306" s="25"/>
      <c r="RF306" s="25"/>
      <c r="RG306" s="25"/>
      <c r="RH306" s="25"/>
      <c r="RI306" s="25"/>
      <c r="RJ306" s="25"/>
      <c r="RK306" s="25"/>
      <c r="RL306" s="25"/>
      <c r="RM306" s="25"/>
      <c r="RN306" s="25"/>
      <c r="RO306" s="25"/>
      <c r="RP306" s="25"/>
      <c r="RQ306" s="25"/>
      <c r="RR306" s="25"/>
      <c r="RS306" s="25"/>
      <c r="RT306" s="25"/>
      <c r="RU306" s="25"/>
      <c r="RV306" s="25"/>
      <c r="RW306" s="25"/>
      <c r="RX306" s="25"/>
      <c r="RY306" s="25"/>
      <c r="RZ306" s="25"/>
      <c r="SA306" s="25"/>
      <c r="SB306" s="25"/>
      <c r="SC306" s="25"/>
      <c r="SD306" s="25"/>
      <c r="SE306" s="25"/>
      <c r="SF306" s="25"/>
      <c r="SG306" s="25"/>
      <c r="SH306" s="25"/>
      <c r="SI306" s="25"/>
      <c r="SJ306" s="25"/>
      <c r="SK306" s="25"/>
      <c r="SL306" s="25"/>
      <c r="SM306" s="25"/>
      <c r="SN306" s="25"/>
      <c r="SO306" s="25"/>
      <c r="SP306" s="25"/>
      <c r="SQ306" s="25"/>
      <c r="SR306" s="25"/>
      <c r="SS306" s="25"/>
      <c r="ST306" s="25"/>
      <c r="SU306" s="25"/>
      <c r="SV306" s="25"/>
      <c r="SW306" s="25"/>
      <c r="SX306" s="25"/>
      <c r="SY306" s="25"/>
      <c r="SZ306" s="25"/>
      <c r="TA306" s="25"/>
      <c r="TB306" s="25"/>
      <c r="TC306" s="25"/>
      <c r="TD306" s="25"/>
      <c r="TE306" s="25"/>
      <c r="TF306" s="25"/>
      <c r="TG306" s="25"/>
      <c r="TH306" s="25"/>
      <c r="TI306" s="25"/>
      <c r="TJ306" s="25"/>
      <c r="TK306" s="25"/>
      <c r="TL306" s="25"/>
      <c r="TM306" s="25"/>
      <c r="TN306" s="25"/>
      <c r="TO306" s="25"/>
      <c r="TP306" s="25"/>
      <c r="TQ306" s="25"/>
      <c r="TR306" s="25"/>
      <c r="TS306" s="25"/>
      <c r="TT306" s="25"/>
      <c r="TU306" s="25"/>
      <c r="TV306" s="25"/>
      <c r="TW306" s="25"/>
      <c r="TX306" s="25"/>
      <c r="TY306" s="25"/>
      <c r="TZ306" s="25"/>
      <c r="UA306" s="25"/>
      <c r="UB306" s="25"/>
      <c r="UC306" s="25"/>
      <c r="UD306" s="25"/>
      <c r="UE306" s="25"/>
      <c r="UF306" s="25"/>
      <c r="UG306" s="25"/>
      <c r="UH306" s="25"/>
      <c r="UI306" s="25"/>
      <c r="UJ306" s="25"/>
      <c r="UK306" s="25"/>
      <c r="UL306" s="25"/>
      <c r="UM306" s="25"/>
      <c r="UN306" s="25"/>
      <c r="UO306" s="25"/>
      <c r="UP306" s="25"/>
      <c r="UQ306" s="25"/>
      <c r="UR306" s="25"/>
      <c r="US306" s="25"/>
      <c r="UT306" s="25"/>
      <c r="UU306" s="25"/>
      <c r="UV306" s="25"/>
      <c r="UW306" s="25"/>
      <c r="UX306" s="25"/>
      <c r="UY306" s="25"/>
      <c r="UZ306" s="25"/>
      <c r="VA306" s="25"/>
      <c r="VB306" s="25"/>
      <c r="VC306" s="25"/>
      <c r="VD306" s="25"/>
      <c r="VE306" s="25"/>
      <c r="VF306" s="25"/>
      <c r="VG306" s="25"/>
      <c r="VH306" s="25"/>
      <c r="VI306" s="25"/>
      <c r="VJ306" s="25"/>
      <c r="VK306" s="25"/>
      <c r="VL306" s="25"/>
      <c r="VM306" s="25"/>
      <c r="VN306" s="25"/>
      <c r="VO306" s="25"/>
      <c r="VP306" s="25"/>
      <c r="VQ306" s="25"/>
      <c r="VR306" s="25"/>
      <c r="VS306" s="25"/>
      <c r="VT306" s="25"/>
      <c r="VU306" s="25"/>
      <c r="VV306" s="25"/>
      <c r="VW306" s="25"/>
      <c r="VX306" s="25"/>
      <c r="VY306" s="25"/>
      <c r="VZ306" s="25"/>
      <c r="WA306" s="25"/>
      <c r="WB306" s="25"/>
      <c r="WC306" s="25"/>
      <c r="WD306" s="25"/>
      <c r="WE306" s="25"/>
      <c r="WF306" s="25"/>
      <c r="WG306" s="25"/>
      <c r="WH306" s="25"/>
      <c r="WI306" s="25"/>
      <c r="WJ306" s="25"/>
      <c r="WK306" s="25"/>
      <c r="WL306" s="25"/>
      <c r="WM306" s="25"/>
      <c r="WN306" s="25"/>
      <c r="WO306" s="25"/>
      <c r="WP306" s="25"/>
      <c r="WQ306" s="25"/>
      <c r="WR306" s="25"/>
      <c r="WS306" s="25"/>
      <c r="WT306" s="25"/>
      <c r="WU306" s="25"/>
      <c r="WV306" s="25"/>
      <c r="WW306" s="25"/>
      <c r="WX306" s="25"/>
      <c r="WY306" s="25"/>
      <c r="WZ306" s="25"/>
      <c r="XA306" s="25"/>
      <c r="XB306" s="25"/>
      <c r="XC306" s="25"/>
      <c r="XD306" s="25"/>
      <c r="XE306" s="25"/>
      <c r="XF306" s="25"/>
      <c r="XG306" s="25"/>
      <c r="XH306" s="25"/>
      <c r="XI306" s="25"/>
      <c r="XJ306" s="25"/>
      <c r="XK306" s="25"/>
      <c r="XL306" s="25"/>
      <c r="XM306" s="25"/>
      <c r="XN306" s="25"/>
      <c r="XO306" s="25"/>
      <c r="XP306" s="25"/>
      <c r="XQ306" s="25"/>
      <c r="XR306" s="25"/>
      <c r="XS306" s="25"/>
      <c r="XT306" s="25"/>
      <c r="XU306" s="25"/>
      <c r="XV306" s="25"/>
      <c r="XW306" s="25"/>
      <c r="XX306" s="25"/>
      <c r="XY306" s="25"/>
      <c r="XZ306" s="25"/>
      <c r="YA306" s="25"/>
      <c r="YB306" s="25"/>
      <c r="YC306" s="25"/>
      <c r="YD306" s="25"/>
      <c r="YE306" s="25"/>
      <c r="YF306" s="25"/>
      <c r="YG306" s="25"/>
      <c r="YH306" s="25"/>
      <c r="YI306" s="25"/>
      <c r="YJ306" s="25"/>
      <c r="YK306" s="25"/>
      <c r="YL306" s="25"/>
      <c r="YM306" s="25"/>
      <c r="YN306" s="25"/>
      <c r="YO306" s="25"/>
      <c r="YP306" s="25"/>
      <c r="YQ306" s="25"/>
      <c r="YR306" s="25"/>
      <c r="YS306" s="25"/>
      <c r="YT306" s="25"/>
      <c r="YU306" s="25"/>
      <c r="YV306" s="25"/>
      <c r="YW306" s="25"/>
      <c r="YX306" s="25"/>
      <c r="YY306" s="25"/>
      <c r="YZ306" s="25"/>
      <c r="ZA306" s="25"/>
      <c r="ZB306" s="25"/>
      <c r="ZC306" s="25"/>
      <c r="ZD306" s="25"/>
      <c r="ZE306" s="25"/>
      <c r="ZF306" s="25"/>
      <c r="ZG306" s="25"/>
      <c r="ZH306" s="25"/>
      <c r="ZI306" s="25"/>
      <c r="ZJ306" s="25"/>
      <c r="ZK306" s="25"/>
      <c r="ZL306" s="25"/>
      <c r="ZM306" s="25"/>
      <c r="ZN306" s="25"/>
      <c r="ZO306" s="25"/>
      <c r="ZP306" s="25"/>
      <c r="ZQ306" s="25"/>
      <c r="ZR306" s="25"/>
      <c r="ZS306" s="25"/>
      <c r="ZT306" s="25"/>
      <c r="ZU306" s="25"/>
      <c r="ZV306" s="25"/>
      <c r="ZW306" s="25"/>
      <c r="ZX306" s="25"/>
      <c r="ZY306" s="25"/>
      <c r="ZZ306" s="25"/>
      <c r="AAA306" s="25"/>
      <c r="AAB306" s="25"/>
      <c r="AAC306" s="25"/>
      <c r="AAD306" s="25"/>
      <c r="AAE306" s="25"/>
      <c r="AAF306" s="25"/>
      <c r="AAG306" s="25"/>
      <c r="AAH306" s="25"/>
      <c r="AAI306" s="25"/>
      <c r="AAJ306" s="25"/>
      <c r="AAK306" s="25"/>
      <c r="AAL306" s="25"/>
      <c r="AAM306" s="25"/>
      <c r="AAN306" s="25"/>
      <c r="AAO306" s="25"/>
      <c r="AAP306" s="25"/>
      <c r="AAQ306" s="25"/>
      <c r="AAR306" s="25"/>
      <c r="AAS306" s="25"/>
      <c r="AAT306" s="25"/>
      <c r="AAU306" s="25"/>
      <c r="AAV306" s="25"/>
      <c r="AAW306" s="25"/>
      <c r="AAX306" s="25"/>
      <c r="AAY306" s="25"/>
      <c r="AAZ306" s="25"/>
      <c r="ABA306" s="25"/>
      <c r="ABB306" s="25"/>
      <c r="ABC306" s="25"/>
      <c r="ABD306" s="25"/>
      <c r="ABE306" s="25"/>
      <c r="ABF306" s="25"/>
      <c r="ABG306" s="25"/>
      <c r="ABH306" s="25"/>
      <c r="ABI306" s="25"/>
      <c r="ABJ306" s="25"/>
      <c r="ABK306" s="25"/>
      <c r="ABL306" s="25"/>
      <c r="ABM306" s="25"/>
      <c r="ABN306" s="25"/>
      <c r="ABO306" s="25"/>
      <c r="ABP306" s="25"/>
      <c r="ABQ306" s="25"/>
      <c r="ABR306" s="25"/>
      <c r="ABS306" s="25"/>
      <c r="ABT306" s="25"/>
      <c r="ABU306" s="25"/>
      <c r="ABV306" s="25"/>
      <c r="ABW306" s="25"/>
      <c r="ABX306" s="25"/>
      <c r="ABY306" s="25"/>
      <c r="ABZ306" s="25"/>
      <c r="ACA306" s="25"/>
      <c r="ACB306" s="25"/>
      <c r="ACC306" s="25"/>
      <c r="ACD306" s="25"/>
      <c r="ACE306" s="25"/>
      <c r="ACF306" s="25"/>
      <c r="ACG306" s="25"/>
      <c r="ACH306" s="25"/>
      <c r="ACI306" s="25"/>
      <c r="ACJ306" s="25"/>
      <c r="ACK306" s="25"/>
      <c r="ACL306" s="25"/>
      <c r="ACM306" s="25"/>
      <c r="ACN306" s="25"/>
      <c r="ACO306" s="25"/>
      <c r="ACP306" s="25"/>
      <c r="ACQ306" s="25"/>
      <c r="ACR306" s="25"/>
      <c r="ACS306" s="25"/>
      <c r="ACT306" s="25"/>
      <c r="ACU306" s="25"/>
      <c r="ACV306" s="25"/>
      <c r="ACW306" s="25"/>
      <c r="ACX306" s="25"/>
      <c r="ACY306" s="25"/>
      <c r="ACZ306" s="25"/>
      <c r="ADA306" s="25"/>
      <c r="ADB306" s="25"/>
      <c r="ADC306" s="25"/>
      <c r="ADD306" s="25"/>
      <c r="ADE306" s="25"/>
      <c r="ADF306" s="25"/>
      <c r="ADG306" s="25"/>
      <c r="ADH306" s="25"/>
      <c r="ADI306" s="25"/>
      <c r="ADJ306" s="25"/>
      <c r="ADK306" s="25"/>
      <c r="ADL306" s="25"/>
      <c r="ADM306" s="25"/>
      <c r="ADN306" s="25"/>
      <c r="ADO306" s="25"/>
      <c r="ADP306" s="25"/>
      <c r="ADQ306" s="25"/>
      <c r="ADR306" s="25"/>
      <c r="ADS306" s="25"/>
      <c r="ADT306" s="25"/>
      <c r="ADU306" s="25"/>
      <c r="ADV306" s="25"/>
      <c r="ADW306" s="25"/>
      <c r="ADX306" s="25"/>
      <c r="ADY306" s="25"/>
      <c r="ADZ306" s="25"/>
      <c r="AEA306" s="25"/>
      <c r="AEB306" s="25"/>
      <c r="AEC306" s="25"/>
      <c r="AED306" s="25"/>
      <c r="AEE306" s="25"/>
      <c r="AEF306" s="25"/>
      <c r="AEG306" s="49"/>
    </row>
    <row r="307" spans="1:813" s="15" customFormat="1" ht="12.75" customHeight="1" x14ac:dyDescent="0.2">
      <c r="A307" s="72">
        <v>5.0999999999999996</v>
      </c>
      <c r="B307" s="99" t="s">
        <v>232</v>
      </c>
      <c r="C307" s="325">
        <v>18</v>
      </c>
      <c r="D307" s="71" t="s">
        <v>71</v>
      </c>
      <c r="E307" s="109">
        <v>1786.06</v>
      </c>
      <c r="F307" s="91">
        <f t="shared" si="6"/>
        <v>32149.08</v>
      </c>
      <c r="G307" s="49"/>
      <c r="AY307" s="45"/>
      <c r="AZ307" s="25"/>
      <c r="BA307" s="663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  <c r="QR307" s="25"/>
      <c r="QS307" s="25"/>
      <c r="QT307" s="25"/>
      <c r="QU307" s="25"/>
      <c r="QV307" s="25"/>
      <c r="QW307" s="25"/>
      <c r="QX307" s="25"/>
      <c r="QY307" s="25"/>
      <c r="QZ307" s="25"/>
      <c r="RA307" s="25"/>
      <c r="RB307" s="25"/>
      <c r="RC307" s="25"/>
      <c r="RD307" s="25"/>
      <c r="RE307" s="25"/>
      <c r="RF307" s="25"/>
      <c r="RG307" s="25"/>
      <c r="RH307" s="25"/>
      <c r="RI307" s="25"/>
      <c r="RJ307" s="25"/>
      <c r="RK307" s="25"/>
      <c r="RL307" s="25"/>
      <c r="RM307" s="25"/>
      <c r="RN307" s="25"/>
      <c r="RO307" s="25"/>
      <c r="RP307" s="25"/>
      <c r="RQ307" s="25"/>
      <c r="RR307" s="25"/>
      <c r="RS307" s="25"/>
      <c r="RT307" s="25"/>
      <c r="RU307" s="25"/>
      <c r="RV307" s="25"/>
      <c r="RW307" s="25"/>
      <c r="RX307" s="25"/>
      <c r="RY307" s="25"/>
      <c r="RZ307" s="25"/>
      <c r="SA307" s="25"/>
      <c r="SB307" s="25"/>
      <c r="SC307" s="25"/>
      <c r="SD307" s="25"/>
      <c r="SE307" s="25"/>
      <c r="SF307" s="25"/>
      <c r="SG307" s="25"/>
      <c r="SH307" s="25"/>
      <c r="SI307" s="25"/>
      <c r="SJ307" s="25"/>
      <c r="SK307" s="25"/>
      <c r="SL307" s="25"/>
      <c r="SM307" s="25"/>
      <c r="SN307" s="25"/>
      <c r="SO307" s="25"/>
      <c r="SP307" s="25"/>
      <c r="SQ307" s="25"/>
      <c r="SR307" s="25"/>
      <c r="SS307" s="25"/>
      <c r="ST307" s="25"/>
      <c r="SU307" s="25"/>
      <c r="SV307" s="25"/>
      <c r="SW307" s="25"/>
      <c r="SX307" s="25"/>
      <c r="SY307" s="25"/>
      <c r="SZ307" s="25"/>
      <c r="TA307" s="25"/>
      <c r="TB307" s="25"/>
      <c r="TC307" s="25"/>
      <c r="TD307" s="25"/>
      <c r="TE307" s="25"/>
      <c r="TF307" s="25"/>
      <c r="TG307" s="25"/>
      <c r="TH307" s="25"/>
      <c r="TI307" s="25"/>
      <c r="TJ307" s="25"/>
      <c r="TK307" s="25"/>
      <c r="TL307" s="25"/>
      <c r="TM307" s="25"/>
      <c r="TN307" s="25"/>
      <c r="TO307" s="25"/>
      <c r="TP307" s="25"/>
      <c r="TQ307" s="25"/>
      <c r="TR307" s="25"/>
      <c r="TS307" s="25"/>
      <c r="TT307" s="25"/>
      <c r="TU307" s="25"/>
      <c r="TV307" s="25"/>
      <c r="TW307" s="25"/>
      <c r="TX307" s="25"/>
      <c r="TY307" s="25"/>
      <c r="TZ307" s="25"/>
      <c r="UA307" s="25"/>
      <c r="UB307" s="25"/>
      <c r="UC307" s="25"/>
      <c r="UD307" s="25"/>
      <c r="UE307" s="25"/>
      <c r="UF307" s="25"/>
      <c r="UG307" s="25"/>
      <c r="UH307" s="25"/>
      <c r="UI307" s="25"/>
      <c r="UJ307" s="25"/>
      <c r="UK307" s="25"/>
      <c r="UL307" s="25"/>
      <c r="UM307" s="25"/>
      <c r="UN307" s="25"/>
      <c r="UO307" s="25"/>
      <c r="UP307" s="25"/>
      <c r="UQ307" s="25"/>
      <c r="UR307" s="25"/>
      <c r="US307" s="25"/>
      <c r="UT307" s="25"/>
      <c r="UU307" s="25"/>
      <c r="UV307" s="25"/>
      <c r="UW307" s="25"/>
      <c r="UX307" s="25"/>
      <c r="UY307" s="25"/>
      <c r="UZ307" s="25"/>
      <c r="VA307" s="25"/>
      <c r="VB307" s="25"/>
      <c r="VC307" s="25"/>
      <c r="VD307" s="25"/>
      <c r="VE307" s="25"/>
      <c r="VF307" s="25"/>
      <c r="VG307" s="25"/>
      <c r="VH307" s="25"/>
      <c r="VI307" s="25"/>
      <c r="VJ307" s="25"/>
      <c r="VK307" s="25"/>
      <c r="VL307" s="25"/>
      <c r="VM307" s="25"/>
      <c r="VN307" s="25"/>
      <c r="VO307" s="25"/>
      <c r="VP307" s="25"/>
      <c r="VQ307" s="25"/>
      <c r="VR307" s="25"/>
      <c r="VS307" s="25"/>
      <c r="VT307" s="25"/>
      <c r="VU307" s="25"/>
      <c r="VV307" s="25"/>
      <c r="VW307" s="25"/>
      <c r="VX307" s="25"/>
      <c r="VY307" s="25"/>
      <c r="VZ307" s="25"/>
      <c r="WA307" s="25"/>
      <c r="WB307" s="25"/>
      <c r="WC307" s="25"/>
      <c r="WD307" s="25"/>
      <c r="WE307" s="25"/>
      <c r="WF307" s="25"/>
      <c r="WG307" s="25"/>
      <c r="WH307" s="25"/>
      <c r="WI307" s="25"/>
      <c r="WJ307" s="25"/>
      <c r="WK307" s="25"/>
      <c r="WL307" s="25"/>
      <c r="WM307" s="25"/>
      <c r="WN307" s="25"/>
      <c r="WO307" s="25"/>
      <c r="WP307" s="25"/>
      <c r="WQ307" s="25"/>
      <c r="WR307" s="25"/>
      <c r="WS307" s="25"/>
      <c r="WT307" s="25"/>
      <c r="WU307" s="25"/>
      <c r="WV307" s="25"/>
      <c r="WW307" s="25"/>
      <c r="WX307" s="25"/>
      <c r="WY307" s="25"/>
      <c r="WZ307" s="25"/>
      <c r="XA307" s="25"/>
      <c r="XB307" s="25"/>
      <c r="XC307" s="25"/>
      <c r="XD307" s="25"/>
      <c r="XE307" s="25"/>
      <c r="XF307" s="25"/>
      <c r="XG307" s="25"/>
      <c r="XH307" s="25"/>
      <c r="XI307" s="25"/>
      <c r="XJ307" s="25"/>
      <c r="XK307" s="25"/>
      <c r="XL307" s="25"/>
      <c r="XM307" s="25"/>
      <c r="XN307" s="25"/>
      <c r="XO307" s="25"/>
      <c r="XP307" s="25"/>
      <c r="XQ307" s="25"/>
      <c r="XR307" s="25"/>
      <c r="XS307" s="25"/>
      <c r="XT307" s="25"/>
      <c r="XU307" s="25"/>
      <c r="XV307" s="25"/>
      <c r="XW307" s="25"/>
      <c r="XX307" s="25"/>
      <c r="XY307" s="25"/>
      <c r="XZ307" s="25"/>
      <c r="YA307" s="25"/>
      <c r="YB307" s="25"/>
      <c r="YC307" s="25"/>
      <c r="YD307" s="25"/>
      <c r="YE307" s="25"/>
      <c r="YF307" s="25"/>
      <c r="YG307" s="25"/>
      <c r="YH307" s="25"/>
      <c r="YI307" s="25"/>
      <c r="YJ307" s="25"/>
      <c r="YK307" s="25"/>
      <c r="YL307" s="25"/>
      <c r="YM307" s="25"/>
      <c r="YN307" s="25"/>
      <c r="YO307" s="25"/>
      <c r="YP307" s="25"/>
      <c r="YQ307" s="25"/>
      <c r="YR307" s="25"/>
      <c r="YS307" s="25"/>
      <c r="YT307" s="25"/>
      <c r="YU307" s="25"/>
      <c r="YV307" s="25"/>
      <c r="YW307" s="25"/>
      <c r="YX307" s="25"/>
      <c r="YY307" s="25"/>
      <c r="YZ307" s="25"/>
      <c r="ZA307" s="25"/>
      <c r="ZB307" s="25"/>
      <c r="ZC307" s="25"/>
      <c r="ZD307" s="25"/>
      <c r="ZE307" s="25"/>
      <c r="ZF307" s="25"/>
      <c r="ZG307" s="25"/>
      <c r="ZH307" s="25"/>
      <c r="ZI307" s="25"/>
      <c r="ZJ307" s="25"/>
      <c r="ZK307" s="25"/>
      <c r="ZL307" s="25"/>
      <c r="ZM307" s="25"/>
      <c r="ZN307" s="25"/>
      <c r="ZO307" s="25"/>
      <c r="ZP307" s="25"/>
      <c r="ZQ307" s="25"/>
      <c r="ZR307" s="25"/>
      <c r="ZS307" s="25"/>
      <c r="ZT307" s="25"/>
      <c r="ZU307" s="25"/>
      <c r="ZV307" s="25"/>
      <c r="ZW307" s="25"/>
      <c r="ZX307" s="25"/>
      <c r="ZY307" s="25"/>
      <c r="ZZ307" s="25"/>
      <c r="AAA307" s="25"/>
      <c r="AAB307" s="25"/>
      <c r="AAC307" s="25"/>
      <c r="AAD307" s="25"/>
      <c r="AAE307" s="25"/>
      <c r="AAF307" s="25"/>
      <c r="AAG307" s="25"/>
      <c r="AAH307" s="25"/>
      <c r="AAI307" s="25"/>
      <c r="AAJ307" s="25"/>
      <c r="AAK307" s="25"/>
      <c r="AAL307" s="25"/>
      <c r="AAM307" s="25"/>
      <c r="AAN307" s="25"/>
      <c r="AAO307" s="25"/>
      <c r="AAP307" s="25"/>
      <c r="AAQ307" s="25"/>
      <c r="AAR307" s="25"/>
      <c r="AAS307" s="25"/>
      <c r="AAT307" s="25"/>
      <c r="AAU307" s="25"/>
      <c r="AAV307" s="25"/>
      <c r="AAW307" s="25"/>
      <c r="AAX307" s="25"/>
      <c r="AAY307" s="25"/>
      <c r="AAZ307" s="25"/>
      <c r="ABA307" s="25"/>
      <c r="ABB307" s="25"/>
      <c r="ABC307" s="25"/>
      <c r="ABD307" s="25"/>
      <c r="ABE307" s="25"/>
      <c r="ABF307" s="25"/>
      <c r="ABG307" s="25"/>
      <c r="ABH307" s="25"/>
      <c r="ABI307" s="25"/>
      <c r="ABJ307" s="25"/>
      <c r="ABK307" s="25"/>
      <c r="ABL307" s="25"/>
      <c r="ABM307" s="25"/>
      <c r="ABN307" s="25"/>
      <c r="ABO307" s="25"/>
      <c r="ABP307" s="25"/>
      <c r="ABQ307" s="25"/>
      <c r="ABR307" s="25"/>
      <c r="ABS307" s="25"/>
      <c r="ABT307" s="25"/>
      <c r="ABU307" s="25"/>
      <c r="ABV307" s="25"/>
      <c r="ABW307" s="25"/>
      <c r="ABX307" s="25"/>
      <c r="ABY307" s="25"/>
      <c r="ABZ307" s="25"/>
      <c r="ACA307" s="25"/>
      <c r="ACB307" s="25"/>
      <c r="ACC307" s="25"/>
      <c r="ACD307" s="25"/>
      <c r="ACE307" s="25"/>
      <c r="ACF307" s="25"/>
      <c r="ACG307" s="25"/>
      <c r="ACH307" s="25"/>
      <c r="ACI307" s="25"/>
      <c r="ACJ307" s="25"/>
      <c r="ACK307" s="25"/>
      <c r="ACL307" s="25"/>
      <c r="ACM307" s="25"/>
      <c r="ACN307" s="25"/>
      <c r="ACO307" s="25"/>
      <c r="ACP307" s="25"/>
      <c r="ACQ307" s="25"/>
      <c r="ACR307" s="25"/>
      <c r="ACS307" s="25"/>
      <c r="ACT307" s="25"/>
      <c r="ACU307" s="25"/>
      <c r="ACV307" s="25"/>
      <c r="ACW307" s="25"/>
      <c r="ACX307" s="25"/>
      <c r="ACY307" s="25"/>
      <c r="ACZ307" s="25"/>
      <c r="ADA307" s="25"/>
      <c r="ADB307" s="25"/>
      <c r="ADC307" s="25"/>
      <c r="ADD307" s="25"/>
      <c r="ADE307" s="25"/>
      <c r="ADF307" s="25"/>
      <c r="ADG307" s="25"/>
      <c r="ADH307" s="25"/>
      <c r="ADI307" s="25"/>
      <c r="ADJ307" s="25"/>
      <c r="ADK307" s="25"/>
      <c r="ADL307" s="25"/>
      <c r="ADM307" s="25"/>
      <c r="ADN307" s="25"/>
      <c r="ADO307" s="25"/>
      <c r="ADP307" s="25"/>
      <c r="ADQ307" s="25"/>
      <c r="ADR307" s="25"/>
      <c r="ADS307" s="25"/>
      <c r="ADT307" s="25"/>
      <c r="ADU307" s="25"/>
      <c r="ADV307" s="25"/>
      <c r="ADW307" s="25"/>
      <c r="ADX307" s="25"/>
      <c r="ADY307" s="25"/>
      <c r="ADZ307" s="25"/>
      <c r="AEA307" s="25"/>
      <c r="AEB307" s="25"/>
      <c r="AEC307" s="25"/>
      <c r="AED307" s="25"/>
      <c r="AEE307" s="25"/>
      <c r="AEF307" s="25"/>
      <c r="AEG307" s="49"/>
    </row>
    <row r="308" spans="1:813" s="15" customFormat="1" ht="12.75" customHeight="1" x14ac:dyDescent="0.2">
      <c r="A308" s="72">
        <v>5.1100000000000003</v>
      </c>
      <c r="B308" s="99" t="s">
        <v>233</v>
      </c>
      <c r="C308" s="325">
        <v>11</v>
      </c>
      <c r="D308" s="71" t="s">
        <v>71</v>
      </c>
      <c r="E308" s="109">
        <v>1174.58</v>
      </c>
      <c r="F308" s="91">
        <f t="shared" si="6"/>
        <v>12920.38</v>
      </c>
      <c r="G308" s="49"/>
      <c r="AY308" s="45"/>
      <c r="AZ308" s="25"/>
      <c r="BA308" s="663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  <c r="QR308" s="25"/>
      <c r="QS308" s="25"/>
      <c r="QT308" s="25"/>
      <c r="QU308" s="25"/>
      <c r="QV308" s="25"/>
      <c r="QW308" s="25"/>
      <c r="QX308" s="25"/>
      <c r="QY308" s="25"/>
      <c r="QZ308" s="25"/>
      <c r="RA308" s="25"/>
      <c r="RB308" s="25"/>
      <c r="RC308" s="25"/>
      <c r="RD308" s="25"/>
      <c r="RE308" s="25"/>
      <c r="RF308" s="25"/>
      <c r="RG308" s="25"/>
      <c r="RH308" s="25"/>
      <c r="RI308" s="25"/>
      <c r="RJ308" s="25"/>
      <c r="RK308" s="25"/>
      <c r="RL308" s="25"/>
      <c r="RM308" s="25"/>
      <c r="RN308" s="25"/>
      <c r="RO308" s="25"/>
      <c r="RP308" s="25"/>
      <c r="RQ308" s="25"/>
      <c r="RR308" s="25"/>
      <c r="RS308" s="25"/>
      <c r="RT308" s="25"/>
      <c r="RU308" s="25"/>
      <c r="RV308" s="25"/>
      <c r="RW308" s="25"/>
      <c r="RX308" s="25"/>
      <c r="RY308" s="25"/>
      <c r="RZ308" s="25"/>
      <c r="SA308" s="25"/>
      <c r="SB308" s="25"/>
      <c r="SC308" s="25"/>
      <c r="SD308" s="25"/>
      <c r="SE308" s="25"/>
      <c r="SF308" s="25"/>
      <c r="SG308" s="25"/>
      <c r="SH308" s="25"/>
      <c r="SI308" s="25"/>
      <c r="SJ308" s="25"/>
      <c r="SK308" s="25"/>
      <c r="SL308" s="25"/>
      <c r="SM308" s="25"/>
      <c r="SN308" s="25"/>
      <c r="SO308" s="25"/>
      <c r="SP308" s="25"/>
      <c r="SQ308" s="25"/>
      <c r="SR308" s="25"/>
      <c r="SS308" s="25"/>
      <c r="ST308" s="25"/>
      <c r="SU308" s="25"/>
      <c r="SV308" s="25"/>
      <c r="SW308" s="25"/>
      <c r="SX308" s="25"/>
      <c r="SY308" s="25"/>
      <c r="SZ308" s="25"/>
      <c r="TA308" s="25"/>
      <c r="TB308" s="25"/>
      <c r="TC308" s="25"/>
      <c r="TD308" s="25"/>
      <c r="TE308" s="25"/>
      <c r="TF308" s="25"/>
      <c r="TG308" s="25"/>
      <c r="TH308" s="25"/>
      <c r="TI308" s="25"/>
      <c r="TJ308" s="25"/>
      <c r="TK308" s="25"/>
      <c r="TL308" s="25"/>
      <c r="TM308" s="25"/>
      <c r="TN308" s="25"/>
      <c r="TO308" s="25"/>
      <c r="TP308" s="25"/>
      <c r="TQ308" s="25"/>
      <c r="TR308" s="25"/>
      <c r="TS308" s="25"/>
      <c r="TT308" s="25"/>
      <c r="TU308" s="25"/>
      <c r="TV308" s="25"/>
      <c r="TW308" s="25"/>
      <c r="TX308" s="25"/>
      <c r="TY308" s="25"/>
      <c r="TZ308" s="25"/>
      <c r="UA308" s="25"/>
      <c r="UB308" s="25"/>
      <c r="UC308" s="25"/>
      <c r="UD308" s="25"/>
      <c r="UE308" s="25"/>
      <c r="UF308" s="25"/>
      <c r="UG308" s="25"/>
      <c r="UH308" s="25"/>
      <c r="UI308" s="25"/>
      <c r="UJ308" s="25"/>
      <c r="UK308" s="25"/>
      <c r="UL308" s="25"/>
      <c r="UM308" s="25"/>
      <c r="UN308" s="25"/>
      <c r="UO308" s="25"/>
      <c r="UP308" s="25"/>
      <c r="UQ308" s="25"/>
      <c r="UR308" s="25"/>
      <c r="US308" s="25"/>
      <c r="UT308" s="25"/>
      <c r="UU308" s="25"/>
      <c r="UV308" s="25"/>
      <c r="UW308" s="25"/>
      <c r="UX308" s="25"/>
      <c r="UY308" s="25"/>
      <c r="UZ308" s="25"/>
      <c r="VA308" s="25"/>
      <c r="VB308" s="25"/>
      <c r="VC308" s="25"/>
      <c r="VD308" s="25"/>
      <c r="VE308" s="25"/>
      <c r="VF308" s="25"/>
      <c r="VG308" s="25"/>
      <c r="VH308" s="25"/>
      <c r="VI308" s="25"/>
      <c r="VJ308" s="25"/>
      <c r="VK308" s="25"/>
      <c r="VL308" s="25"/>
      <c r="VM308" s="25"/>
      <c r="VN308" s="25"/>
      <c r="VO308" s="25"/>
      <c r="VP308" s="25"/>
      <c r="VQ308" s="25"/>
      <c r="VR308" s="25"/>
      <c r="VS308" s="25"/>
      <c r="VT308" s="25"/>
      <c r="VU308" s="25"/>
      <c r="VV308" s="25"/>
      <c r="VW308" s="25"/>
      <c r="VX308" s="25"/>
      <c r="VY308" s="25"/>
      <c r="VZ308" s="25"/>
      <c r="WA308" s="25"/>
      <c r="WB308" s="25"/>
      <c r="WC308" s="25"/>
      <c r="WD308" s="25"/>
      <c r="WE308" s="25"/>
      <c r="WF308" s="25"/>
      <c r="WG308" s="25"/>
      <c r="WH308" s="25"/>
      <c r="WI308" s="25"/>
      <c r="WJ308" s="25"/>
      <c r="WK308" s="25"/>
      <c r="WL308" s="25"/>
      <c r="WM308" s="25"/>
      <c r="WN308" s="25"/>
      <c r="WO308" s="25"/>
      <c r="WP308" s="25"/>
      <c r="WQ308" s="25"/>
      <c r="WR308" s="25"/>
      <c r="WS308" s="25"/>
      <c r="WT308" s="25"/>
      <c r="WU308" s="25"/>
      <c r="WV308" s="25"/>
      <c r="WW308" s="25"/>
      <c r="WX308" s="25"/>
      <c r="WY308" s="25"/>
      <c r="WZ308" s="25"/>
      <c r="XA308" s="25"/>
      <c r="XB308" s="25"/>
      <c r="XC308" s="25"/>
      <c r="XD308" s="25"/>
      <c r="XE308" s="25"/>
      <c r="XF308" s="25"/>
      <c r="XG308" s="25"/>
      <c r="XH308" s="25"/>
      <c r="XI308" s="25"/>
      <c r="XJ308" s="25"/>
      <c r="XK308" s="25"/>
      <c r="XL308" s="25"/>
      <c r="XM308" s="25"/>
      <c r="XN308" s="25"/>
      <c r="XO308" s="25"/>
      <c r="XP308" s="25"/>
      <c r="XQ308" s="25"/>
      <c r="XR308" s="25"/>
      <c r="XS308" s="25"/>
      <c r="XT308" s="25"/>
      <c r="XU308" s="25"/>
      <c r="XV308" s="25"/>
      <c r="XW308" s="25"/>
      <c r="XX308" s="25"/>
      <c r="XY308" s="25"/>
      <c r="XZ308" s="25"/>
      <c r="YA308" s="25"/>
      <c r="YB308" s="25"/>
      <c r="YC308" s="25"/>
      <c r="YD308" s="25"/>
      <c r="YE308" s="25"/>
      <c r="YF308" s="25"/>
      <c r="YG308" s="25"/>
      <c r="YH308" s="25"/>
      <c r="YI308" s="25"/>
      <c r="YJ308" s="25"/>
      <c r="YK308" s="25"/>
      <c r="YL308" s="25"/>
      <c r="YM308" s="25"/>
      <c r="YN308" s="25"/>
      <c r="YO308" s="25"/>
      <c r="YP308" s="25"/>
      <c r="YQ308" s="25"/>
      <c r="YR308" s="25"/>
      <c r="YS308" s="25"/>
      <c r="YT308" s="25"/>
      <c r="YU308" s="25"/>
      <c r="YV308" s="25"/>
      <c r="YW308" s="25"/>
      <c r="YX308" s="25"/>
      <c r="YY308" s="25"/>
      <c r="YZ308" s="25"/>
      <c r="ZA308" s="25"/>
      <c r="ZB308" s="25"/>
      <c r="ZC308" s="25"/>
      <c r="ZD308" s="25"/>
      <c r="ZE308" s="25"/>
      <c r="ZF308" s="25"/>
      <c r="ZG308" s="25"/>
      <c r="ZH308" s="25"/>
      <c r="ZI308" s="25"/>
      <c r="ZJ308" s="25"/>
      <c r="ZK308" s="25"/>
      <c r="ZL308" s="25"/>
      <c r="ZM308" s="25"/>
      <c r="ZN308" s="25"/>
      <c r="ZO308" s="25"/>
      <c r="ZP308" s="25"/>
      <c r="ZQ308" s="25"/>
      <c r="ZR308" s="25"/>
      <c r="ZS308" s="25"/>
      <c r="ZT308" s="25"/>
      <c r="ZU308" s="25"/>
      <c r="ZV308" s="25"/>
      <c r="ZW308" s="25"/>
      <c r="ZX308" s="25"/>
      <c r="ZY308" s="25"/>
      <c r="ZZ308" s="25"/>
      <c r="AAA308" s="25"/>
      <c r="AAB308" s="25"/>
      <c r="AAC308" s="25"/>
      <c r="AAD308" s="25"/>
      <c r="AAE308" s="25"/>
      <c r="AAF308" s="25"/>
      <c r="AAG308" s="25"/>
      <c r="AAH308" s="25"/>
      <c r="AAI308" s="25"/>
      <c r="AAJ308" s="25"/>
      <c r="AAK308" s="25"/>
      <c r="AAL308" s="25"/>
      <c r="AAM308" s="25"/>
      <c r="AAN308" s="25"/>
      <c r="AAO308" s="25"/>
      <c r="AAP308" s="25"/>
      <c r="AAQ308" s="25"/>
      <c r="AAR308" s="25"/>
      <c r="AAS308" s="25"/>
      <c r="AAT308" s="25"/>
      <c r="AAU308" s="25"/>
      <c r="AAV308" s="25"/>
      <c r="AAW308" s="25"/>
      <c r="AAX308" s="25"/>
      <c r="AAY308" s="25"/>
      <c r="AAZ308" s="25"/>
      <c r="ABA308" s="25"/>
      <c r="ABB308" s="25"/>
      <c r="ABC308" s="25"/>
      <c r="ABD308" s="25"/>
      <c r="ABE308" s="25"/>
      <c r="ABF308" s="25"/>
      <c r="ABG308" s="25"/>
      <c r="ABH308" s="25"/>
      <c r="ABI308" s="25"/>
      <c r="ABJ308" s="25"/>
      <c r="ABK308" s="25"/>
      <c r="ABL308" s="25"/>
      <c r="ABM308" s="25"/>
      <c r="ABN308" s="25"/>
      <c r="ABO308" s="25"/>
      <c r="ABP308" s="25"/>
      <c r="ABQ308" s="25"/>
      <c r="ABR308" s="25"/>
      <c r="ABS308" s="25"/>
      <c r="ABT308" s="25"/>
      <c r="ABU308" s="25"/>
      <c r="ABV308" s="25"/>
      <c r="ABW308" s="25"/>
      <c r="ABX308" s="25"/>
      <c r="ABY308" s="25"/>
      <c r="ABZ308" s="25"/>
      <c r="ACA308" s="25"/>
      <c r="ACB308" s="25"/>
      <c r="ACC308" s="25"/>
      <c r="ACD308" s="25"/>
      <c r="ACE308" s="25"/>
      <c r="ACF308" s="25"/>
      <c r="ACG308" s="25"/>
      <c r="ACH308" s="25"/>
      <c r="ACI308" s="25"/>
      <c r="ACJ308" s="25"/>
      <c r="ACK308" s="25"/>
      <c r="ACL308" s="25"/>
      <c r="ACM308" s="25"/>
      <c r="ACN308" s="25"/>
      <c r="ACO308" s="25"/>
      <c r="ACP308" s="25"/>
      <c r="ACQ308" s="25"/>
      <c r="ACR308" s="25"/>
      <c r="ACS308" s="25"/>
      <c r="ACT308" s="25"/>
      <c r="ACU308" s="25"/>
      <c r="ACV308" s="25"/>
      <c r="ACW308" s="25"/>
      <c r="ACX308" s="25"/>
      <c r="ACY308" s="25"/>
      <c r="ACZ308" s="25"/>
      <c r="ADA308" s="25"/>
      <c r="ADB308" s="25"/>
      <c r="ADC308" s="25"/>
      <c r="ADD308" s="25"/>
      <c r="ADE308" s="25"/>
      <c r="ADF308" s="25"/>
      <c r="ADG308" s="25"/>
      <c r="ADH308" s="25"/>
      <c r="ADI308" s="25"/>
      <c r="ADJ308" s="25"/>
      <c r="ADK308" s="25"/>
      <c r="ADL308" s="25"/>
      <c r="ADM308" s="25"/>
      <c r="ADN308" s="25"/>
      <c r="ADO308" s="25"/>
      <c r="ADP308" s="25"/>
      <c r="ADQ308" s="25"/>
      <c r="ADR308" s="25"/>
      <c r="ADS308" s="25"/>
      <c r="ADT308" s="25"/>
      <c r="ADU308" s="25"/>
      <c r="ADV308" s="25"/>
      <c r="ADW308" s="25"/>
      <c r="ADX308" s="25"/>
      <c r="ADY308" s="25"/>
      <c r="ADZ308" s="25"/>
      <c r="AEA308" s="25"/>
      <c r="AEB308" s="25"/>
      <c r="AEC308" s="25"/>
      <c r="AED308" s="25"/>
      <c r="AEE308" s="25"/>
      <c r="AEF308" s="25"/>
      <c r="AEG308" s="49"/>
    </row>
    <row r="309" spans="1:813" s="15" customFormat="1" ht="12.75" customHeight="1" x14ac:dyDescent="0.2">
      <c r="A309" s="72">
        <v>5.12</v>
      </c>
      <c r="B309" s="99" t="s">
        <v>234</v>
      </c>
      <c r="C309" s="325">
        <v>1</v>
      </c>
      <c r="D309" s="71" t="s">
        <v>71</v>
      </c>
      <c r="E309" s="109">
        <v>5253.5</v>
      </c>
      <c r="F309" s="91">
        <f t="shared" si="6"/>
        <v>5253.5</v>
      </c>
      <c r="G309" s="49"/>
      <c r="AY309" s="45"/>
      <c r="AZ309" s="25"/>
      <c r="BA309" s="663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  <c r="QR309" s="25"/>
      <c r="QS309" s="25"/>
      <c r="QT309" s="25"/>
      <c r="QU309" s="25"/>
      <c r="QV309" s="25"/>
      <c r="QW309" s="25"/>
      <c r="QX309" s="25"/>
      <c r="QY309" s="25"/>
      <c r="QZ309" s="25"/>
      <c r="RA309" s="25"/>
      <c r="RB309" s="25"/>
      <c r="RC309" s="25"/>
      <c r="RD309" s="25"/>
      <c r="RE309" s="25"/>
      <c r="RF309" s="25"/>
      <c r="RG309" s="25"/>
      <c r="RH309" s="25"/>
      <c r="RI309" s="25"/>
      <c r="RJ309" s="25"/>
      <c r="RK309" s="25"/>
      <c r="RL309" s="25"/>
      <c r="RM309" s="25"/>
      <c r="RN309" s="25"/>
      <c r="RO309" s="25"/>
      <c r="RP309" s="25"/>
      <c r="RQ309" s="25"/>
      <c r="RR309" s="25"/>
      <c r="RS309" s="25"/>
      <c r="RT309" s="25"/>
      <c r="RU309" s="25"/>
      <c r="RV309" s="25"/>
      <c r="RW309" s="25"/>
      <c r="RX309" s="25"/>
      <c r="RY309" s="25"/>
      <c r="RZ309" s="25"/>
      <c r="SA309" s="25"/>
      <c r="SB309" s="25"/>
      <c r="SC309" s="25"/>
      <c r="SD309" s="25"/>
      <c r="SE309" s="25"/>
      <c r="SF309" s="25"/>
      <c r="SG309" s="25"/>
      <c r="SH309" s="25"/>
      <c r="SI309" s="25"/>
      <c r="SJ309" s="25"/>
      <c r="SK309" s="25"/>
      <c r="SL309" s="25"/>
      <c r="SM309" s="25"/>
      <c r="SN309" s="25"/>
      <c r="SO309" s="25"/>
      <c r="SP309" s="25"/>
      <c r="SQ309" s="25"/>
      <c r="SR309" s="25"/>
      <c r="SS309" s="25"/>
      <c r="ST309" s="25"/>
      <c r="SU309" s="25"/>
      <c r="SV309" s="25"/>
      <c r="SW309" s="25"/>
      <c r="SX309" s="25"/>
      <c r="SY309" s="25"/>
      <c r="SZ309" s="25"/>
      <c r="TA309" s="25"/>
      <c r="TB309" s="25"/>
      <c r="TC309" s="25"/>
      <c r="TD309" s="25"/>
      <c r="TE309" s="25"/>
      <c r="TF309" s="25"/>
      <c r="TG309" s="25"/>
      <c r="TH309" s="25"/>
      <c r="TI309" s="25"/>
      <c r="TJ309" s="25"/>
      <c r="TK309" s="25"/>
      <c r="TL309" s="25"/>
      <c r="TM309" s="25"/>
      <c r="TN309" s="25"/>
      <c r="TO309" s="25"/>
      <c r="TP309" s="25"/>
      <c r="TQ309" s="25"/>
      <c r="TR309" s="25"/>
      <c r="TS309" s="25"/>
      <c r="TT309" s="25"/>
      <c r="TU309" s="25"/>
      <c r="TV309" s="25"/>
      <c r="TW309" s="25"/>
      <c r="TX309" s="25"/>
      <c r="TY309" s="25"/>
      <c r="TZ309" s="25"/>
      <c r="UA309" s="25"/>
      <c r="UB309" s="25"/>
      <c r="UC309" s="25"/>
      <c r="UD309" s="25"/>
      <c r="UE309" s="25"/>
      <c r="UF309" s="25"/>
      <c r="UG309" s="25"/>
      <c r="UH309" s="25"/>
      <c r="UI309" s="25"/>
      <c r="UJ309" s="25"/>
      <c r="UK309" s="25"/>
      <c r="UL309" s="25"/>
      <c r="UM309" s="25"/>
      <c r="UN309" s="25"/>
      <c r="UO309" s="25"/>
      <c r="UP309" s="25"/>
      <c r="UQ309" s="25"/>
      <c r="UR309" s="25"/>
      <c r="US309" s="25"/>
      <c r="UT309" s="25"/>
      <c r="UU309" s="25"/>
      <c r="UV309" s="25"/>
      <c r="UW309" s="25"/>
      <c r="UX309" s="25"/>
      <c r="UY309" s="25"/>
      <c r="UZ309" s="25"/>
      <c r="VA309" s="25"/>
      <c r="VB309" s="25"/>
      <c r="VC309" s="25"/>
      <c r="VD309" s="25"/>
      <c r="VE309" s="25"/>
      <c r="VF309" s="25"/>
      <c r="VG309" s="25"/>
      <c r="VH309" s="25"/>
      <c r="VI309" s="25"/>
      <c r="VJ309" s="25"/>
      <c r="VK309" s="25"/>
      <c r="VL309" s="25"/>
      <c r="VM309" s="25"/>
      <c r="VN309" s="25"/>
      <c r="VO309" s="25"/>
      <c r="VP309" s="25"/>
      <c r="VQ309" s="25"/>
      <c r="VR309" s="25"/>
      <c r="VS309" s="25"/>
      <c r="VT309" s="25"/>
      <c r="VU309" s="25"/>
      <c r="VV309" s="25"/>
      <c r="VW309" s="25"/>
      <c r="VX309" s="25"/>
      <c r="VY309" s="25"/>
      <c r="VZ309" s="25"/>
      <c r="WA309" s="25"/>
      <c r="WB309" s="25"/>
      <c r="WC309" s="25"/>
      <c r="WD309" s="25"/>
      <c r="WE309" s="25"/>
      <c r="WF309" s="25"/>
      <c r="WG309" s="25"/>
      <c r="WH309" s="25"/>
      <c r="WI309" s="25"/>
      <c r="WJ309" s="25"/>
      <c r="WK309" s="25"/>
      <c r="WL309" s="25"/>
      <c r="WM309" s="25"/>
      <c r="WN309" s="25"/>
      <c r="WO309" s="25"/>
      <c r="WP309" s="25"/>
      <c r="WQ309" s="25"/>
      <c r="WR309" s="25"/>
      <c r="WS309" s="25"/>
      <c r="WT309" s="25"/>
      <c r="WU309" s="25"/>
      <c r="WV309" s="25"/>
      <c r="WW309" s="25"/>
      <c r="WX309" s="25"/>
      <c r="WY309" s="25"/>
      <c r="WZ309" s="25"/>
      <c r="XA309" s="25"/>
      <c r="XB309" s="25"/>
      <c r="XC309" s="25"/>
      <c r="XD309" s="25"/>
      <c r="XE309" s="25"/>
      <c r="XF309" s="25"/>
      <c r="XG309" s="25"/>
      <c r="XH309" s="25"/>
      <c r="XI309" s="25"/>
      <c r="XJ309" s="25"/>
      <c r="XK309" s="25"/>
      <c r="XL309" s="25"/>
      <c r="XM309" s="25"/>
      <c r="XN309" s="25"/>
      <c r="XO309" s="25"/>
      <c r="XP309" s="25"/>
      <c r="XQ309" s="25"/>
      <c r="XR309" s="25"/>
      <c r="XS309" s="25"/>
      <c r="XT309" s="25"/>
      <c r="XU309" s="25"/>
      <c r="XV309" s="25"/>
      <c r="XW309" s="25"/>
      <c r="XX309" s="25"/>
      <c r="XY309" s="25"/>
      <c r="XZ309" s="25"/>
      <c r="YA309" s="25"/>
      <c r="YB309" s="25"/>
      <c r="YC309" s="25"/>
      <c r="YD309" s="25"/>
      <c r="YE309" s="25"/>
      <c r="YF309" s="25"/>
      <c r="YG309" s="25"/>
      <c r="YH309" s="25"/>
      <c r="YI309" s="25"/>
      <c r="YJ309" s="25"/>
      <c r="YK309" s="25"/>
      <c r="YL309" s="25"/>
      <c r="YM309" s="25"/>
      <c r="YN309" s="25"/>
      <c r="YO309" s="25"/>
      <c r="YP309" s="25"/>
      <c r="YQ309" s="25"/>
      <c r="YR309" s="25"/>
      <c r="YS309" s="25"/>
      <c r="YT309" s="25"/>
      <c r="YU309" s="25"/>
      <c r="YV309" s="25"/>
      <c r="YW309" s="25"/>
      <c r="YX309" s="25"/>
      <c r="YY309" s="25"/>
      <c r="YZ309" s="25"/>
      <c r="ZA309" s="25"/>
      <c r="ZB309" s="25"/>
      <c r="ZC309" s="25"/>
      <c r="ZD309" s="25"/>
      <c r="ZE309" s="25"/>
      <c r="ZF309" s="25"/>
      <c r="ZG309" s="25"/>
      <c r="ZH309" s="25"/>
      <c r="ZI309" s="25"/>
      <c r="ZJ309" s="25"/>
      <c r="ZK309" s="25"/>
      <c r="ZL309" s="25"/>
      <c r="ZM309" s="25"/>
      <c r="ZN309" s="25"/>
      <c r="ZO309" s="25"/>
      <c r="ZP309" s="25"/>
      <c r="ZQ309" s="25"/>
      <c r="ZR309" s="25"/>
      <c r="ZS309" s="25"/>
      <c r="ZT309" s="25"/>
      <c r="ZU309" s="25"/>
      <c r="ZV309" s="25"/>
      <c r="ZW309" s="25"/>
      <c r="ZX309" s="25"/>
      <c r="ZY309" s="25"/>
      <c r="ZZ309" s="25"/>
      <c r="AAA309" s="25"/>
      <c r="AAB309" s="25"/>
      <c r="AAC309" s="25"/>
      <c r="AAD309" s="25"/>
      <c r="AAE309" s="25"/>
      <c r="AAF309" s="25"/>
      <c r="AAG309" s="25"/>
      <c r="AAH309" s="25"/>
      <c r="AAI309" s="25"/>
      <c r="AAJ309" s="25"/>
      <c r="AAK309" s="25"/>
      <c r="AAL309" s="25"/>
      <c r="AAM309" s="25"/>
      <c r="AAN309" s="25"/>
      <c r="AAO309" s="25"/>
      <c r="AAP309" s="25"/>
      <c r="AAQ309" s="25"/>
      <c r="AAR309" s="25"/>
      <c r="AAS309" s="25"/>
      <c r="AAT309" s="25"/>
      <c r="AAU309" s="25"/>
      <c r="AAV309" s="25"/>
      <c r="AAW309" s="25"/>
      <c r="AAX309" s="25"/>
      <c r="AAY309" s="25"/>
      <c r="AAZ309" s="25"/>
      <c r="ABA309" s="25"/>
      <c r="ABB309" s="25"/>
      <c r="ABC309" s="25"/>
      <c r="ABD309" s="25"/>
      <c r="ABE309" s="25"/>
      <c r="ABF309" s="25"/>
      <c r="ABG309" s="25"/>
      <c r="ABH309" s="25"/>
      <c r="ABI309" s="25"/>
      <c r="ABJ309" s="25"/>
      <c r="ABK309" s="25"/>
      <c r="ABL309" s="25"/>
      <c r="ABM309" s="25"/>
      <c r="ABN309" s="25"/>
      <c r="ABO309" s="25"/>
      <c r="ABP309" s="25"/>
      <c r="ABQ309" s="25"/>
      <c r="ABR309" s="25"/>
      <c r="ABS309" s="25"/>
      <c r="ABT309" s="25"/>
      <c r="ABU309" s="25"/>
      <c r="ABV309" s="25"/>
      <c r="ABW309" s="25"/>
      <c r="ABX309" s="25"/>
      <c r="ABY309" s="25"/>
      <c r="ABZ309" s="25"/>
      <c r="ACA309" s="25"/>
      <c r="ACB309" s="25"/>
      <c r="ACC309" s="25"/>
      <c r="ACD309" s="25"/>
      <c r="ACE309" s="25"/>
      <c r="ACF309" s="25"/>
      <c r="ACG309" s="25"/>
      <c r="ACH309" s="25"/>
      <c r="ACI309" s="25"/>
      <c r="ACJ309" s="25"/>
      <c r="ACK309" s="25"/>
      <c r="ACL309" s="25"/>
      <c r="ACM309" s="25"/>
      <c r="ACN309" s="25"/>
      <c r="ACO309" s="25"/>
      <c r="ACP309" s="25"/>
      <c r="ACQ309" s="25"/>
      <c r="ACR309" s="25"/>
      <c r="ACS309" s="25"/>
      <c r="ACT309" s="25"/>
      <c r="ACU309" s="25"/>
      <c r="ACV309" s="25"/>
      <c r="ACW309" s="25"/>
      <c r="ACX309" s="25"/>
      <c r="ACY309" s="25"/>
      <c r="ACZ309" s="25"/>
      <c r="ADA309" s="25"/>
      <c r="ADB309" s="25"/>
      <c r="ADC309" s="25"/>
      <c r="ADD309" s="25"/>
      <c r="ADE309" s="25"/>
      <c r="ADF309" s="25"/>
      <c r="ADG309" s="25"/>
      <c r="ADH309" s="25"/>
      <c r="ADI309" s="25"/>
      <c r="ADJ309" s="25"/>
      <c r="ADK309" s="25"/>
      <c r="ADL309" s="25"/>
      <c r="ADM309" s="25"/>
      <c r="ADN309" s="25"/>
      <c r="ADO309" s="25"/>
      <c r="ADP309" s="25"/>
      <c r="ADQ309" s="25"/>
      <c r="ADR309" s="25"/>
      <c r="ADS309" s="25"/>
      <c r="ADT309" s="25"/>
      <c r="ADU309" s="25"/>
      <c r="ADV309" s="25"/>
      <c r="ADW309" s="25"/>
      <c r="ADX309" s="25"/>
      <c r="ADY309" s="25"/>
      <c r="ADZ309" s="25"/>
      <c r="AEA309" s="25"/>
      <c r="AEB309" s="25"/>
      <c r="AEC309" s="25"/>
      <c r="AED309" s="25"/>
      <c r="AEE309" s="25"/>
      <c r="AEF309" s="25"/>
      <c r="AEG309" s="49"/>
    </row>
    <row r="310" spans="1:813" s="15" customFormat="1" ht="12.75" customHeight="1" x14ac:dyDescent="0.2">
      <c r="A310" s="72">
        <v>5.13</v>
      </c>
      <c r="B310" s="99" t="s">
        <v>235</v>
      </c>
      <c r="C310" s="325">
        <v>5</v>
      </c>
      <c r="D310" s="71" t="s">
        <v>71</v>
      </c>
      <c r="E310" s="109">
        <v>796.2</v>
      </c>
      <c r="F310" s="91">
        <f t="shared" si="6"/>
        <v>3981</v>
      </c>
      <c r="G310" s="49"/>
      <c r="AY310" s="45"/>
      <c r="AZ310" s="25"/>
      <c r="BA310" s="663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  <c r="QQ310" s="25"/>
      <c r="QR310" s="25"/>
      <c r="QS310" s="25"/>
      <c r="QT310" s="25"/>
      <c r="QU310" s="25"/>
      <c r="QV310" s="25"/>
      <c r="QW310" s="25"/>
      <c r="QX310" s="25"/>
      <c r="QY310" s="25"/>
      <c r="QZ310" s="25"/>
      <c r="RA310" s="25"/>
      <c r="RB310" s="25"/>
      <c r="RC310" s="25"/>
      <c r="RD310" s="25"/>
      <c r="RE310" s="25"/>
      <c r="RF310" s="25"/>
      <c r="RG310" s="25"/>
      <c r="RH310" s="25"/>
      <c r="RI310" s="25"/>
      <c r="RJ310" s="25"/>
      <c r="RK310" s="25"/>
      <c r="RL310" s="25"/>
      <c r="RM310" s="25"/>
      <c r="RN310" s="25"/>
      <c r="RO310" s="25"/>
      <c r="RP310" s="25"/>
      <c r="RQ310" s="25"/>
      <c r="RR310" s="25"/>
      <c r="RS310" s="25"/>
      <c r="RT310" s="25"/>
      <c r="RU310" s="25"/>
      <c r="RV310" s="25"/>
      <c r="RW310" s="25"/>
      <c r="RX310" s="25"/>
      <c r="RY310" s="25"/>
      <c r="RZ310" s="25"/>
      <c r="SA310" s="25"/>
      <c r="SB310" s="25"/>
      <c r="SC310" s="25"/>
      <c r="SD310" s="25"/>
      <c r="SE310" s="25"/>
      <c r="SF310" s="25"/>
      <c r="SG310" s="25"/>
      <c r="SH310" s="25"/>
      <c r="SI310" s="25"/>
      <c r="SJ310" s="25"/>
      <c r="SK310" s="25"/>
      <c r="SL310" s="25"/>
      <c r="SM310" s="25"/>
      <c r="SN310" s="25"/>
      <c r="SO310" s="25"/>
      <c r="SP310" s="25"/>
      <c r="SQ310" s="25"/>
      <c r="SR310" s="25"/>
      <c r="SS310" s="25"/>
      <c r="ST310" s="25"/>
      <c r="SU310" s="25"/>
      <c r="SV310" s="25"/>
      <c r="SW310" s="25"/>
      <c r="SX310" s="25"/>
      <c r="SY310" s="25"/>
      <c r="SZ310" s="25"/>
      <c r="TA310" s="25"/>
      <c r="TB310" s="25"/>
      <c r="TC310" s="25"/>
      <c r="TD310" s="25"/>
      <c r="TE310" s="25"/>
      <c r="TF310" s="25"/>
      <c r="TG310" s="25"/>
      <c r="TH310" s="25"/>
      <c r="TI310" s="25"/>
      <c r="TJ310" s="25"/>
      <c r="TK310" s="25"/>
      <c r="TL310" s="25"/>
      <c r="TM310" s="25"/>
      <c r="TN310" s="25"/>
      <c r="TO310" s="25"/>
      <c r="TP310" s="25"/>
      <c r="TQ310" s="25"/>
      <c r="TR310" s="25"/>
      <c r="TS310" s="25"/>
      <c r="TT310" s="25"/>
      <c r="TU310" s="25"/>
      <c r="TV310" s="25"/>
      <c r="TW310" s="25"/>
      <c r="TX310" s="25"/>
      <c r="TY310" s="25"/>
      <c r="TZ310" s="25"/>
      <c r="UA310" s="25"/>
      <c r="UB310" s="25"/>
      <c r="UC310" s="25"/>
      <c r="UD310" s="25"/>
      <c r="UE310" s="25"/>
      <c r="UF310" s="25"/>
      <c r="UG310" s="25"/>
      <c r="UH310" s="25"/>
      <c r="UI310" s="25"/>
      <c r="UJ310" s="25"/>
      <c r="UK310" s="25"/>
      <c r="UL310" s="25"/>
      <c r="UM310" s="25"/>
      <c r="UN310" s="25"/>
      <c r="UO310" s="25"/>
      <c r="UP310" s="25"/>
      <c r="UQ310" s="25"/>
      <c r="UR310" s="25"/>
      <c r="US310" s="25"/>
      <c r="UT310" s="25"/>
      <c r="UU310" s="25"/>
      <c r="UV310" s="25"/>
      <c r="UW310" s="25"/>
      <c r="UX310" s="25"/>
      <c r="UY310" s="25"/>
      <c r="UZ310" s="25"/>
      <c r="VA310" s="25"/>
      <c r="VB310" s="25"/>
      <c r="VC310" s="25"/>
      <c r="VD310" s="25"/>
      <c r="VE310" s="25"/>
      <c r="VF310" s="25"/>
      <c r="VG310" s="25"/>
      <c r="VH310" s="25"/>
      <c r="VI310" s="25"/>
      <c r="VJ310" s="25"/>
      <c r="VK310" s="25"/>
      <c r="VL310" s="25"/>
      <c r="VM310" s="25"/>
      <c r="VN310" s="25"/>
      <c r="VO310" s="25"/>
      <c r="VP310" s="25"/>
      <c r="VQ310" s="25"/>
      <c r="VR310" s="25"/>
      <c r="VS310" s="25"/>
      <c r="VT310" s="25"/>
      <c r="VU310" s="25"/>
      <c r="VV310" s="25"/>
      <c r="VW310" s="25"/>
      <c r="VX310" s="25"/>
      <c r="VY310" s="25"/>
      <c r="VZ310" s="25"/>
      <c r="WA310" s="25"/>
      <c r="WB310" s="25"/>
      <c r="WC310" s="25"/>
      <c r="WD310" s="25"/>
      <c r="WE310" s="25"/>
      <c r="WF310" s="25"/>
      <c r="WG310" s="25"/>
      <c r="WH310" s="25"/>
      <c r="WI310" s="25"/>
      <c r="WJ310" s="25"/>
      <c r="WK310" s="25"/>
      <c r="WL310" s="25"/>
      <c r="WM310" s="25"/>
      <c r="WN310" s="25"/>
      <c r="WO310" s="25"/>
      <c r="WP310" s="25"/>
      <c r="WQ310" s="25"/>
      <c r="WR310" s="25"/>
      <c r="WS310" s="25"/>
      <c r="WT310" s="25"/>
      <c r="WU310" s="25"/>
      <c r="WV310" s="25"/>
      <c r="WW310" s="25"/>
      <c r="WX310" s="25"/>
      <c r="WY310" s="25"/>
      <c r="WZ310" s="25"/>
      <c r="XA310" s="25"/>
      <c r="XB310" s="25"/>
      <c r="XC310" s="25"/>
      <c r="XD310" s="25"/>
      <c r="XE310" s="25"/>
      <c r="XF310" s="25"/>
      <c r="XG310" s="25"/>
      <c r="XH310" s="25"/>
      <c r="XI310" s="25"/>
      <c r="XJ310" s="25"/>
      <c r="XK310" s="25"/>
      <c r="XL310" s="25"/>
      <c r="XM310" s="25"/>
      <c r="XN310" s="25"/>
      <c r="XO310" s="25"/>
      <c r="XP310" s="25"/>
      <c r="XQ310" s="25"/>
      <c r="XR310" s="25"/>
      <c r="XS310" s="25"/>
      <c r="XT310" s="25"/>
      <c r="XU310" s="25"/>
      <c r="XV310" s="25"/>
      <c r="XW310" s="25"/>
      <c r="XX310" s="25"/>
      <c r="XY310" s="25"/>
      <c r="XZ310" s="25"/>
      <c r="YA310" s="25"/>
      <c r="YB310" s="25"/>
      <c r="YC310" s="25"/>
      <c r="YD310" s="25"/>
      <c r="YE310" s="25"/>
      <c r="YF310" s="25"/>
      <c r="YG310" s="25"/>
      <c r="YH310" s="25"/>
      <c r="YI310" s="25"/>
      <c r="YJ310" s="25"/>
      <c r="YK310" s="25"/>
      <c r="YL310" s="25"/>
      <c r="YM310" s="25"/>
      <c r="YN310" s="25"/>
      <c r="YO310" s="25"/>
      <c r="YP310" s="25"/>
      <c r="YQ310" s="25"/>
      <c r="YR310" s="25"/>
      <c r="YS310" s="25"/>
      <c r="YT310" s="25"/>
      <c r="YU310" s="25"/>
      <c r="YV310" s="25"/>
      <c r="YW310" s="25"/>
      <c r="YX310" s="25"/>
      <c r="YY310" s="25"/>
      <c r="YZ310" s="25"/>
      <c r="ZA310" s="25"/>
      <c r="ZB310" s="25"/>
      <c r="ZC310" s="25"/>
      <c r="ZD310" s="25"/>
      <c r="ZE310" s="25"/>
      <c r="ZF310" s="25"/>
      <c r="ZG310" s="25"/>
      <c r="ZH310" s="25"/>
      <c r="ZI310" s="25"/>
      <c r="ZJ310" s="25"/>
      <c r="ZK310" s="25"/>
      <c r="ZL310" s="25"/>
      <c r="ZM310" s="25"/>
      <c r="ZN310" s="25"/>
      <c r="ZO310" s="25"/>
      <c r="ZP310" s="25"/>
      <c r="ZQ310" s="25"/>
      <c r="ZR310" s="25"/>
      <c r="ZS310" s="25"/>
      <c r="ZT310" s="25"/>
      <c r="ZU310" s="25"/>
      <c r="ZV310" s="25"/>
      <c r="ZW310" s="25"/>
      <c r="ZX310" s="25"/>
      <c r="ZY310" s="25"/>
      <c r="ZZ310" s="25"/>
      <c r="AAA310" s="25"/>
      <c r="AAB310" s="25"/>
      <c r="AAC310" s="25"/>
      <c r="AAD310" s="25"/>
      <c r="AAE310" s="25"/>
      <c r="AAF310" s="25"/>
      <c r="AAG310" s="25"/>
      <c r="AAH310" s="25"/>
      <c r="AAI310" s="25"/>
      <c r="AAJ310" s="25"/>
      <c r="AAK310" s="25"/>
      <c r="AAL310" s="25"/>
      <c r="AAM310" s="25"/>
      <c r="AAN310" s="25"/>
      <c r="AAO310" s="25"/>
      <c r="AAP310" s="25"/>
      <c r="AAQ310" s="25"/>
      <c r="AAR310" s="25"/>
      <c r="AAS310" s="25"/>
      <c r="AAT310" s="25"/>
      <c r="AAU310" s="25"/>
      <c r="AAV310" s="25"/>
      <c r="AAW310" s="25"/>
      <c r="AAX310" s="25"/>
      <c r="AAY310" s="25"/>
      <c r="AAZ310" s="25"/>
      <c r="ABA310" s="25"/>
      <c r="ABB310" s="25"/>
      <c r="ABC310" s="25"/>
      <c r="ABD310" s="25"/>
      <c r="ABE310" s="25"/>
      <c r="ABF310" s="25"/>
      <c r="ABG310" s="25"/>
      <c r="ABH310" s="25"/>
      <c r="ABI310" s="25"/>
      <c r="ABJ310" s="25"/>
      <c r="ABK310" s="25"/>
      <c r="ABL310" s="25"/>
      <c r="ABM310" s="25"/>
      <c r="ABN310" s="25"/>
      <c r="ABO310" s="25"/>
      <c r="ABP310" s="25"/>
      <c r="ABQ310" s="25"/>
      <c r="ABR310" s="25"/>
      <c r="ABS310" s="25"/>
      <c r="ABT310" s="25"/>
      <c r="ABU310" s="25"/>
      <c r="ABV310" s="25"/>
      <c r="ABW310" s="25"/>
      <c r="ABX310" s="25"/>
      <c r="ABY310" s="25"/>
      <c r="ABZ310" s="25"/>
      <c r="ACA310" s="25"/>
      <c r="ACB310" s="25"/>
      <c r="ACC310" s="25"/>
      <c r="ACD310" s="25"/>
      <c r="ACE310" s="25"/>
      <c r="ACF310" s="25"/>
      <c r="ACG310" s="25"/>
      <c r="ACH310" s="25"/>
      <c r="ACI310" s="25"/>
      <c r="ACJ310" s="25"/>
      <c r="ACK310" s="25"/>
      <c r="ACL310" s="25"/>
      <c r="ACM310" s="25"/>
      <c r="ACN310" s="25"/>
      <c r="ACO310" s="25"/>
      <c r="ACP310" s="25"/>
      <c r="ACQ310" s="25"/>
      <c r="ACR310" s="25"/>
      <c r="ACS310" s="25"/>
      <c r="ACT310" s="25"/>
      <c r="ACU310" s="25"/>
      <c r="ACV310" s="25"/>
      <c r="ACW310" s="25"/>
      <c r="ACX310" s="25"/>
      <c r="ACY310" s="25"/>
      <c r="ACZ310" s="25"/>
      <c r="ADA310" s="25"/>
      <c r="ADB310" s="25"/>
      <c r="ADC310" s="25"/>
      <c r="ADD310" s="25"/>
      <c r="ADE310" s="25"/>
      <c r="ADF310" s="25"/>
      <c r="ADG310" s="25"/>
      <c r="ADH310" s="25"/>
      <c r="ADI310" s="25"/>
      <c r="ADJ310" s="25"/>
      <c r="ADK310" s="25"/>
      <c r="ADL310" s="25"/>
      <c r="ADM310" s="25"/>
      <c r="ADN310" s="25"/>
      <c r="ADO310" s="25"/>
      <c r="ADP310" s="25"/>
      <c r="ADQ310" s="25"/>
      <c r="ADR310" s="25"/>
      <c r="ADS310" s="25"/>
      <c r="ADT310" s="25"/>
      <c r="ADU310" s="25"/>
      <c r="ADV310" s="25"/>
      <c r="ADW310" s="25"/>
      <c r="ADX310" s="25"/>
      <c r="ADY310" s="25"/>
      <c r="ADZ310" s="25"/>
      <c r="AEA310" s="25"/>
      <c r="AEB310" s="25"/>
      <c r="AEC310" s="25"/>
      <c r="AED310" s="25"/>
      <c r="AEE310" s="25"/>
      <c r="AEF310" s="25"/>
      <c r="AEG310" s="49"/>
    </row>
    <row r="311" spans="1:813" s="15" customFormat="1" ht="12.75" customHeight="1" x14ac:dyDescent="0.2">
      <c r="A311" s="72">
        <v>5.14</v>
      </c>
      <c r="B311" s="303" t="s">
        <v>236</v>
      </c>
      <c r="C311" s="325">
        <v>1</v>
      </c>
      <c r="D311" s="71" t="s">
        <v>71</v>
      </c>
      <c r="E311" s="109">
        <v>2833.79</v>
      </c>
      <c r="F311" s="91">
        <f t="shared" si="6"/>
        <v>2833.79</v>
      </c>
      <c r="G311" s="49"/>
      <c r="AY311" s="45"/>
      <c r="AZ311" s="25"/>
      <c r="BA311" s="663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  <c r="QQ311" s="25"/>
      <c r="QR311" s="25"/>
      <c r="QS311" s="25"/>
      <c r="QT311" s="25"/>
      <c r="QU311" s="25"/>
      <c r="QV311" s="25"/>
      <c r="QW311" s="25"/>
      <c r="QX311" s="25"/>
      <c r="QY311" s="25"/>
      <c r="QZ311" s="25"/>
      <c r="RA311" s="25"/>
      <c r="RB311" s="25"/>
      <c r="RC311" s="25"/>
      <c r="RD311" s="25"/>
      <c r="RE311" s="25"/>
      <c r="RF311" s="25"/>
      <c r="RG311" s="25"/>
      <c r="RH311" s="25"/>
      <c r="RI311" s="25"/>
      <c r="RJ311" s="25"/>
      <c r="RK311" s="25"/>
      <c r="RL311" s="25"/>
      <c r="RM311" s="25"/>
      <c r="RN311" s="25"/>
      <c r="RO311" s="25"/>
      <c r="RP311" s="25"/>
      <c r="RQ311" s="25"/>
      <c r="RR311" s="25"/>
      <c r="RS311" s="25"/>
      <c r="RT311" s="25"/>
      <c r="RU311" s="25"/>
      <c r="RV311" s="25"/>
      <c r="RW311" s="25"/>
      <c r="RX311" s="25"/>
      <c r="RY311" s="25"/>
      <c r="RZ311" s="25"/>
      <c r="SA311" s="25"/>
      <c r="SB311" s="25"/>
      <c r="SC311" s="25"/>
      <c r="SD311" s="25"/>
      <c r="SE311" s="25"/>
      <c r="SF311" s="25"/>
      <c r="SG311" s="25"/>
      <c r="SH311" s="25"/>
      <c r="SI311" s="25"/>
      <c r="SJ311" s="25"/>
      <c r="SK311" s="25"/>
      <c r="SL311" s="25"/>
      <c r="SM311" s="25"/>
      <c r="SN311" s="25"/>
      <c r="SO311" s="25"/>
      <c r="SP311" s="25"/>
      <c r="SQ311" s="25"/>
      <c r="SR311" s="25"/>
      <c r="SS311" s="25"/>
      <c r="ST311" s="25"/>
      <c r="SU311" s="25"/>
      <c r="SV311" s="25"/>
      <c r="SW311" s="25"/>
      <c r="SX311" s="25"/>
      <c r="SY311" s="25"/>
      <c r="SZ311" s="25"/>
      <c r="TA311" s="25"/>
      <c r="TB311" s="25"/>
      <c r="TC311" s="25"/>
      <c r="TD311" s="25"/>
      <c r="TE311" s="25"/>
      <c r="TF311" s="25"/>
      <c r="TG311" s="25"/>
      <c r="TH311" s="25"/>
      <c r="TI311" s="25"/>
      <c r="TJ311" s="25"/>
      <c r="TK311" s="25"/>
      <c r="TL311" s="25"/>
      <c r="TM311" s="25"/>
      <c r="TN311" s="25"/>
      <c r="TO311" s="25"/>
      <c r="TP311" s="25"/>
      <c r="TQ311" s="25"/>
      <c r="TR311" s="25"/>
      <c r="TS311" s="25"/>
      <c r="TT311" s="25"/>
      <c r="TU311" s="25"/>
      <c r="TV311" s="25"/>
      <c r="TW311" s="25"/>
      <c r="TX311" s="25"/>
      <c r="TY311" s="25"/>
      <c r="TZ311" s="25"/>
      <c r="UA311" s="25"/>
      <c r="UB311" s="25"/>
      <c r="UC311" s="25"/>
      <c r="UD311" s="25"/>
      <c r="UE311" s="25"/>
      <c r="UF311" s="25"/>
      <c r="UG311" s="25"/>
      <c r="UH311" s="25"/>
      <c r="UI311" s="25"/>
      <c r="UJ311" s="25"/>
      <c r="UK311" s="25"/>
      <c r="UL311" s="25"/>
      <c r="UM311" s="25"/>
      <c r="UN311" s="25"/>
      <c r="UO311" s="25"/>
      <c r="UP311" s="25"/>
      <c r="UQ311" s="25"/>
      <c r="UR311" s="25"/>
      <c r="US311" s="25"/>
      <c r="UT311" s="25"/>
      <c r="UU311" s="25"/>
      <c r="UV311" s="25"/>
      <c r="UW311" s="25"/>
      <c r="UX311" s="25"/>
      <c r="UY311" s="25"/>
      <c r="UZ311" s="25"/>
      <c r="VA311" s="25"/>
      <c r="VB311" s="25"/>
      <c r="VC311" s="25"/>
      <c r="VD311" s="25"/>
      <c r="VE311" s="25"/>
      <c r="VF311" s="25"/>
      <c r="VG311" s="25"/>
      <c r="VH311" s="25"/>
      <c r="VI311" s="25"/>
      <c r="VJ311" s="25"/>
      <c r="VK311" s="25"/>
      <c r="VL311" s="25"/>
      <c r="VM311" s="25"/>
      <c r="VN311" s="25"/>
      <c r="VO311" s="25"/>
      <c r="VP311" s="25"/>
      <c r="VQ311" s="25"/>
      <c r="VR311" s="25"/>
      <c r="VS311" s="25"/>
      <c r="VT311" s="25"/>
      <c r="VU311" s="25"/>
      <c r="VV311" s="25"/>
      <c r="VW311" s="25"/>
      <c r="VX311" s="25"/>
      <c r="VY311" s="25"/>
      <c r="VZ311" s="25"/>
      <c r="WA311" s="25"/>
      <c r="WB311" s="25"/>
      <c r="WC311" s="25"/>
      <c r="WD311" s="25"/>
      <c r="WE311" s="25"/>
      <c r="WF311" s="25"/>
      <c r="WG311" s="25"/>
      <c r="WH311" s="25"/>
      <c r="WI311" s="25"/>
      <c r="WJ311" s="25"/>
      <c r="WK311" s="25"/>
      <c r="WL311" s="25"/>
      <c r="WM311" s="25"/>
      <c r="WN311" s="25"/>
      <c r="WO311" s="25"/>
      <c r="WP311" s="25"/>
      <c r="WQ311" s="25"/>
      <c r="WR311" s="25"/>
      <c r="WS311" s="25"/>
      <c r="WT311" s="25"/>
      <c r="WU311" s="25"/>
      <c r="WV311" s="25"/>
      <c r="WW311" s="25"/>
      <c r="WX311" s="25"/>
      <c r="WY311" s="25"/>
      <c r="WZ311" s="25"/>
      <c r="XA311" s="25"/>
      <c r="XB311" s="25"/>
      <c r="XC311" s="25"/>
      <c r="XD311" s="25"/>
      <c r="XE311" s="25"/>
      <c r="XF311" s="25"/>
      <c r="XG311" s="25"/>
      <c r="XH311" s="25"/>
      <c r="XI311" s="25"/>
      <c r="XJ311" s="25"/>
      <c r="XK311" s="25"/>
      <c r="XL311" s="25"/>
      <c r="XM311" s="25"/>
      <c r="XN311" s="25"/>
      <c r="XO311" s="25"/>
      <c r="XP311" s="25"/>
      <c r="XQ311" s="25"/>
      <c r="XR311" s="25"/>
      <c r="XS311" s="25"/>
      <c r="XT311" s="25"/>
      <c r="XU311" s="25"/>
      <c r="XV311" s="25"/>
      <c r="XW311" s="25"/>
      <c r="XX311" s="25"/>
      <c r="XY311" s="25"/>
      <c r="XZ311" s="25"/>
      <c r="YA311" s="25"/>
      <c r="YB311" s="25"/>
      <c r="YC311" s="25"/>
      <c r="YD311" s="25"/>
      <c r="YE311" s="25"/>
      <c r="YF311" s="25"/>
      <c r="YG311" s="25"/>
      <c r="YH311" s="25"/>
      <c r="YI311" s="25"/>
      <c r="YJ311" s="25"/>
      <c r="YK311" s="25"/>
      <c r="YL311" s="25"/>
      <c r="YM311" s="25"/>
      <c r="YN311" s="25"/>
      <c r="YO311" s="25"/>
      <c r="YP311" s="25"/>
      <c r="YQ311" s="25"/>
      <c r="YR311" s="25"/>
      <c r="YS311" s="25"/>
      <c r="YT311" s="25"/>
      <c r="YU311" s="25"/>
      <c r="YV311" s="25"/>
      <c r="YW311" s="25"/>
      <c r="YX311" s="25"/>
      <c r="YY311" s="25"/>
      <c r="YZ311" s="25"/>
      <c r="ZA311" s="25"/>
      <c r="ZB311" s="25"/>
      <c r="ZC311" s="25"/>
      <c r="ZD311" s="25"/>
      <c r="ZE311" s="25"/>
      <c r="ZF311" s="25"/>
      <c r="ZG311" s="25"/>
      <c r="ZH311" s="25"/>
      <c r="ZI311" s="25"/>
      <c r="ZJ311" s="25"/>
      <c r="ZK311" s="25"/>
      <c r="ZL311" s="25"/>
      <c r="ZM311" s="25"/>
      <c r="ZN311" s="25"/>
      <c r="ZO311" s="25"/>
      <c r="ZP311" s="25"/>
      <c r="ZQ311" s="25"/>
      <c r="ZR311" s="25"/>
      <c r="ZS311" s="25"/>
      <c r="ZT311" s="25"/>
      <c r="ZU311" s="25"/>
      <c r="ZV311" s="25"/>
      <c r="ZW311" s="25"/>
      <c r="ZX311" s="25"/>
      <c r="ZY311" s="25"/>
      <c r="ZZ311" s="25"/>
      <c r="AAA311" s="25"/>
      <c r="AAB311" s="25"/>
      <c r="AAC311" s="25"/>
      <c r="AAD311" s="25"/>
      <c r="AAE311" s="25"/>
      <c r="AAF311" s="25"/>
      <c r="AAG311" s="25"/>
      <c r="AAH311" s="25"/>
      <c r="AAI311" s="25"/>
      <c r="AAJ311" s="25"/>
      <c r="AAK311" s="25"/>
      <c r="AAL311" s="25"/>
      <c r="AAM311" s="25"/>
      <c r="AAN311" s="25"/>
      <c r="AAO311" s="25"/>
      <c r="AAP311" s="25"/>
      <c r="AAQ311" s="25"/>
      <c r="AAR311" s="25"/>
      <c r="AAS311" s="25"/>
      <c r="AAT311" s="25"/>
      <c r="AAU311" s="25"/>
      <c r="AAV311" s="25"/>
      <c r="AAW311" s="25"/>
      <c r="AAX311" s="25"/>
      <c r="AAY311" s="25"/>
      <c r="AAZ311" s="25"/>
      <c r="ABA311" s="25"/>
      <c r="ABB311" s="25"/>
      <c r="ABC311" s="25"/>
      <c r="ABD311" s="25"/>
      <c r="ABE311" s="25"/>
      <c r="ABF311" s="25"/>
      <c r="ABG311" s="25"/>
      <c r="ABH311" s="25"/>
      <c r="ABI311" s="25"/>
      <c r="ABJ311" s="25"/>
      <c r="ABK311" s="25"/>
      <c r="ABL311" s="25"/>
      <c r="ABM311" s="25"/>
      <c r="ABN311" s="25"/>
      <c r="ABO311" s="25"/>
      <c r="ABP311" s="25"/>
      <c r="ABQ311" s="25"/>
      <c r="ABR311" s="25"/>
      <c r="ABS311" s="25"/>
      <c r="ABT311" s="25"/>
      <c r="ABU311" s="25"/>
      <c r="ABV311" s="25"/>
      <c r="ABW311" s="25"/>
      <c r="ABX311" s="25"/>
      <c r="ABY311" s="25"/>
      <c r="ABZ311" s="25"/>
      <c r="ACA311" s="25"/>
      <c r="ACB311" s="25"/>
      <c r="ACC311" s="25"/>
      <c r="ACD311" s="25"/>
      <c r="ACE311" s="25"/>
      <c r="ACF311" s="25"/>
      <c r="ACG311" s="25"/>
      <c r="ACH311" s="25"/>
      <c r="ACI311" s="25"/>
      <c r="ACJ311" s="25"/>
      <c r="ACK311" s="25"/>
      <c r="ACL311" s="25"/>
      <c r="ACM311" s="25"/>
      <c r="ACN311" s="25"/>
      <c r="ACO311" s="25"/>
      <c r="ACP311" s="25"/>
      <c r="ACQ311" s="25"/>
      <c r="ACR311" s="25"/>
      <c r="ACS311" s="25"/>
      <c r="ACT311" s="25"/>
      <c r="ACU311" s="25"/>
      <c r="ACV311" s="25"/>
      <c r="ACW311" s="25"/>
      <c r="ACX311" s="25"/>
      <c r="ACY311" s="25"/>
      <c r="ACZ311" s="25"/>
      <c r="ADA311" s="25"/>
      <c r="ADB311" s="25"/>
      <c r="ADC311" s="25"/>
      <c r="ADD311" s="25"/>
      <c r="ADE311" s="25"/>
      <c r="ADF311" s="25"/>
      <c r="ADG311" s="25"/>
      <c r="ADH311" s="25"/>
      <c r="ADI311" s="25"/>
      <c r="ADJ311" s="25"/>
      <c r="ADK311" s="25"/>
      <c r="ADL311" s="25"/>
      <c r="ADM311" s="25"/>
      <c r="ADN311" s="25"/>
      <c r="ADO311" s="25"/>
      <c r="ADP311" s="25"/>
      <c r="ADQ311" s="25"/>
      <c r="ADR311" s="25"/>
      <c r="ADS311" s="25"/>
      <c r="ADT311" s="25"/>
      <c r="ADU311" s="25"/>
      <c r="ADV311" s="25"/>
      <c r="ADW311" s="25"/>
      <c r="ADX311" s="25"/>
      <c r="ADY311" s="25"/>
      <c r="ADZ311" s="25"/>
      <c r="AEA311" s="25"/>
      <c r="AEB311" s="25"/>
      <c r="AEC311" s="25"/>
      <c r="AED311" s="25"/>
      <c r="AEE311" s="25"/>
      <c r="AEF311" s="25"/>
      <c r="AEG311" s="49"/>
    </row>
    <row r="312" spans="1:813" s="15" customFormat="1" ht="12.75" customHeight="1" x14ac:dyDescent="0.2">
      <c r="A312" s="72">
        <v>5.15</v>
      </c>
      <c r="B312" s="303" t="s">
        <v>237</v>
      </c>
      <c r="C312" s="325">
        <v>5</v>
      </c>
      <c r="D312" s="71" t="s">
        <v>71</v>
      </c>
      <c r="E312" s="109">
        <v>3511.2</v>
      </c>
      <c r="F312" s="91">
        <f t="shared" si="6"/>
        <v>17556</v>
      </c>
      <c r="G312" s="49"/>
      <c r="AY312" s="45"/>
      <c r="AZ312" s="25"/>
      <c r="BA312" s="663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  <c r="QQ312" s="25"/>
      <c r="QR312" s="25"/>
      <c r="QS312" s="25"/>
      <c r="QT312" s="25"/>
      <c r="QU312" s="25"/>
      <c r="QV312" s="25"/>
      <c r="QW312" s="25"/>
      <c r="QX312" s="25"/>
      <c r="QY312" s="25"/>
      <c r="QZ312" s="25"/>
      <c r="RA312" s="25"/>
      <c r="RB312" s="25"/>
      <c r="RC312" s="25"/>
      <c r="RD312" s="25"/>
      <c r="RE312" s="25"/>
      <c r="RF312" s="25"/>
      <c r="RG312" s="25"/>
      <c r="RH312" s="25"/>
      <c r="RI312" s="25"/>
      <c r="RJ312" s="25"/>
      <c r="RK312" s="25"/>
      <c r="RL312" s="25"/>
      <c r="RM312" s="25"/>
      <c r="RN312" s="25"/>
      <c r="RO312" s="25"/>
      <c r="RP312" s="25"/>
      <c r="RQ312" s="25"/>
      <c r="RR312" s="25"/>
      <c r="RS312" s="25"/>
      <c r="RT312" s="25"/>
      <c r="RU312" s="25"/>
      <c r="RV312" s="25"/>
      <c r="RW312" s="25"/>
      <c r="RX312" s="25"/>
      <c r="RY312" s="25"/>
      <c r="RZ312" s="25"/>
      <c r="SA312" s="25"/>
      <c r="SB312" s="25"/>
      <c r="SC312" s="25"/>
      <c r="SD312" s="25"/>
      <c r="SE312" s="25"/>
      <c r="SF312" s="25"/>
      <c r="SG312" s="25"/>
      <c r="SH312" s="25"/>
      <c r="SI312" s="25"/>
      <c r="SJ312" s="25"/>
      <c r="SK312" s="25"/>
      <c r="SL312" s="25"/>
      <c r="SM312" s="25"/>
      <c r="SN312" s="25"/>
      <c r="SO312" s="25"/>
      <c r="SP312" s="25"/>
      <c r="SQ312" s="25"/>
      <c r="SR312" s="25"/>
      <c r="SS312" s="25"/>
      <c r="ST312" s="25"/>
      <c r="SU312" s="25"/>
      <c r="SV312" s="25"/>
      <c r="SW312" s="25"/>
      <c r="SX312" s="25"/>
      <c r="SY312" s="25"/>
      <c r="SZ312" s="25"/>
      <c r="TA312" s="25"/>
      <c r="TB312" s="25"/>
      <c r="TC312" s="25"/>
      <c r="TD312" s="25"/>
      <c r="TE312" s="25"/>
      <c r="TF312" s="25"/>
      <c r="TG312" s="25"/>
      <c r="TH312" s="25"/>
      <c r="TI312" s="25"/>
      <c r="TJ312" s="25"/>
      <c r="TK312" s="25"/>
      <c r="TL312" s="25"/>
      <c r="TM312" s="25"/>
      <c r="TN312" s="25"/>
      <c r="TO312" s="25"/>
      <c r="TP312" s="25"/>
      <c r="TQ312" s="25"/>
      <c r="TR312" s="25"/>
      <c r="TS312" s="25"/>
      <c r="TT312" s="25"/>
      <c r="TU312" s="25"/>
      <c r="TV312" s="25"/>
      <c r="TW312" s="25"/>
      <c r="TX312" s="25"/>
      <c r="TY312" s="25"/>
      <c r="TZ312" s="25"/>
      <c r="UA312" s="25"/>
      <c r="UB312" s="25"/>
      <c r="UC312" s="25"/>
      <c r="UD312" s="25"/>
      <c r="UE312" s="25"/>
      <c r="UF312" s="25"/>
      <c r="UG312" s="25"/>
      <c r="UH312" s="25"/>
      <c r="UI312" s="25"/>
      <c r="UJ312" s="25"/>
      <c r="UK312" s="25"/>
      <c r="UL312" s="25"/>
      <c r="UM312" s="25"/>
      <c r="UN312" s="25"/>
      <c r="UO312" s="25"/>
      <c r="UP312" s="25"/>
      <c r="UQ312" s="25"/>
      <c r="UR312" s="25"/>
      <c r="US312" s="25"/>
      <c r="UT312" s="25"/>
      <c r="UU312" s="25"/>
      <c r="UV312" s="25"/>
      <c r="UW312" s="25"/>
      <c r="UX312" s="25"/>
      <c r="UY312" s="25"/>
      <c r="UZ312" s="25"/>
      <c r="VA312" s="25"/>
      <c r="VB312" s="25"/>
      <c r="VC312" s="25"/>
      <c r="VD312" s="25"/>
      <c r="VE312" s="25"/>
      <c r="VF312" s="25"/>
      <c r="VG312" s="25"/>
      <c r="VH312" s="25"/>
      <c r="VI312" s="25"/>
      <c r="VJ312" s="25"/>
      <c r="VK312" s="25"/>
      <c r="VL312" s="25"/>
      <c r="VM312" s="25"/>
      <c r="VN312" s="25"/>
      <c r="VO312" s="25"/>
      <c r="VP312" s="25"/>
      <c r="VQ312" s="25"/>
      <c r="VR312" s="25"/>
      <c r="VS312" s="25"/>
      <c r="VT312" s="25"/>
      <c r="VU312" s="25"/>
      <c r="VV312" s="25"/>
      <c r="VW312" s="25"/>
      <c r="VX312" s="25"/>
      <c r="VY312" s="25"/>
      <c r="VZ312" s="25"/>
      <c r="WA312" s="25"/>
      <c r="WB312" s="25"/>
      <c r="WC312" s="25"/>
      <c r="WD312" s="25"/>
      <c r="WE312" s="25"/>
      <c r="WF312" s="25"/>
      <c r="WG312" s="25"/>
      <c r="WH312" s="25"/>
      <c r="WI312" s="25"/>
      <c r="WJ312" s="25"/>
      <c r="WK312" s="25"/>
      <c r="WL312" s="25"/>
      <c r="WM312" s="25"/>
      <c r="WN312" s="25"/>
      <c r="WO312" s="25"/>
      <c r="WP312" s="25"/>
      <c r="WQ312" s="25"/>
      <c r="WR312" s="25"/>
      <c r="WS312" s="25"/>
      <c r="WT312" s="25"/>
      <c r="WU312" s="25"/>
      <c r="WV312" s="25"/>
      <c r="WW312" s="25"/>
      <c r="WX312" s="25"/>
      <c r="WY312" s="25"/>
      <c r="WZ312" s="25"/>
      <c r="XA312" s="25"/>
      <c r="XB312" s="25"/>
      <c r="XC312" s="25"/>
      <c r="XD312" s="25"/>
      <c r="XE312" s="25"/>
      <c r="XF312" s="25"/>
      <c r="XG312" s="25"/>
      <c r="XH312" s="25"/>
      <c r="XI312" s="25"/>
      <c r="XJ312" s="25"/>
      <c r="XK312" s="25"/>
      <c r="XL312" s="25"/>
      <c r="XM312" s="25"/>
      <c r="XN312" s="25"/>
      <c r="XO312" s="25"/>
      <c r="XP312" s="25"/>
      <c r="XQ312" s="25"/>
      <c r="XR312" s="25"/>
      <c r="XS312" s="25"/>
      <c r="XT312" s="25"/>
      <c r="XU312" s="25"/>
      <c r="XV312" s="25"/>
      <c r="XW312" s="25"/>
      <c r="XX312" s="25"/>
      <c r="XY312" s="25"/>
      <c r="XZ312" s="25"/>
      <c r="YA312" s="25"/>
      <c r="YB312" s="25"/>
      <c r="YC312" s="25"/>
      <c r="YD312" s="25"/>
      <c r="YE312" s="25"/>
      <c r="YF312" s="25"/>
      <c r="YG312" s="25"/>
      <c r="YH312" s="25"/>
      <c r="YI312" s="25"/>
      <c r="YJ312" s="25"/>
      <c r="YK312" s="25"/>
      <c r="YL312" s="25"/>
      <c r="YM312" s="25"/>
      <c r="YN312" s="25"/>
      <c r="YO312" s="25"/>
      <c r="YP312" s="25"/>
      <c r="YQ312" s="25"/>
      <c r="YR312" s="25"/>
      <c r="YS312" s="25"/>
      <c r="YT312" s="25"/>
      <c r="YU312" s="25"/>
      <c r="YV312" s="25"/>
      <c r="YW312" s="25"/>
      <c r="YX312" s="25"/>
      <c r="YY312" s="25"/>
      <c r="YZ312" s="25"/>
      <c r="ZA312" s="25"/>
      <c r="ZB312" s="25"/>
      <c r="ZC312" s="25"/>
      <c r="ZD312" s="25"/>
      <c r="ZE312" s="25"/>
      <c r="ZF312" s="25"/>
      <c r="ZG312" s="25"/>
      <c r="ZH312" s="25"/>
      <c r="ZI312" s="25"/>
      <c r="ZJ312" s="25"/>
      <c r="ZK312" s="25"/>
      <c r="ZL312" s="25"/>
      <c r="ZM312" s="25"/>
      <c r="ZN312" s="25"/>
      <c r="ZO312" s="25"/>
      <c r="ZP312" s="25"/>
      <c r="ZQ312" s="25"/>
      <c r="ZR312" s="25"/>
      <c r="ZS312" s="25"/>
      <c r="ZT312" s="25"/>
      <c r="ZU312" s="25"/>
      <c r="ZV312" s="25"/>
      <c r="ZW312" s="25"/>
      <c r="ZX312" s="25"/>
      <c r="ZY312" s="25"/>
      <c r="ZZ312" s="25"/>
      <c r="AAA312" s="25"/>
      <c r="AAB312" s="25"/>
      <c r="AAC312" s="25"/>
      <c r="AAD312" s="25"/>
      <c r="AAE312" s="25"/>
      <c r="AAF312" s="25"/>
      <c r="AAG312" s="25"/>
      <c r="AAH312" s="25"/>
      <c r="AAI312" s="25"/>
      <c r="AAJ312" s="25"/>
      <c r="AAK312" s="25"/>
      <c r="AAL312" s="25"/>
      <c r="AAM312" s="25"/>
      <c r="AAN312" s="25"/>
      <c r="AAO312" s="25"/>
      <c r="AAP312" s="25"/>
      <c r="AAQ312" s="25"/>
      <c r="AAR312" s="25"/>
      <c r="AAS312" s="25"/>
      <c r="AAT312" s="25"/>
      <c r="AAU312" s="25"/>
      <c r="AAV312" s="25"/>
      <c r="AAW312" s="25"/>
      <c r="AAX312" s="25"/>
      <c r="AAY312" s="25"/>
      <c r="AAZ312" s="25"/>
      <c r="ABA312" s="25"/>
      <c r="ABB312" s="25"/>
      <c r="ABC312" s="25"/>
      <c r="ABD312" s="25"/>
      <c r="ABE312" s="25"/>
      <c r="ABF312" s="25"/>
      <c r="ABG312" s="25"/>
      <c r="ABH312" s="25"/>
      <c r="ABI312" s="25"/>
      <c r="ABJ312" s="25"/>
      <c r="ABK312" s="25"/>
      <c r="ABL312" s="25"/>
      <c r="ABM312" s="25"/>
      <c r="ABN312" s="25"/>
      <c r="ABO312" s="25"/>
      <c r="ABP312" s="25"/>
      <c r="ABQ312" s="25"/>
      <c r="ABR312" s="25"/>
      <c r="ABS312" s="25"/>
      <c r="ABT312" s="25"/>
      <c r="ABU312" s="25"/>
      <c r="ABV312" s="25"/>
      <c r="ABW312" s="25"/>
      <c r="ABX312" s="25"/>
      <c r="ABY312" s="25"/>
      <c r="ABZ312" s="25"/>
      <c r="ACA312" s="25"/>
      <c r="ACB312" s="25"/>
      <c r="ACC312" s="25"/>
      <c r="ACD312" s="25"/>
      <c r="ACE312" s="25"/>
      <c r="ACF312" s="25"/>
      <c r="ACG312" s="25"/>
      <c r="ACH312" s="25"/>
      <c r="ACI312" s="25"/>
      <c r="ACJ312" s="25"/>
      <c r="ACK312" s="25"/>
      <c r="ACL312" s="25"/>
      <c r="ACM312" s="25"/>
      <c r="ACN312" s="25"/>
      <c r="ACO312" s="25"/>
      <c r="ACP312" s="25"/>
      <c r="ACQ312" s="25"/>
      <c r="ACR312" s="25"/>
      <c r="ACS312" s="25"/>
      <c r="ACT312" s="25"/>
      <c r="ACU312" s="25"/>
      <c r="ACV312" s="25"/>
      <c r="ACW312" s="25"/>
      <c r="ACX312" s="25"/>
      <c r="ACY312" s="25"/>
      <c r="ACZ312" s="25"/>
      <c r="ADA312" s="25"/>
      <c r="ADB312" s="25"/>
      <c r="ADC312" s="25"/>
      <c r="ADD312" s="25"/>
      <c r="ADE312" s="25"/>
      <c r="ADF312" s="25"/>
      <c r="ADG312" s="25"/>
      <c r="ADH312" s="25"/>
      <c r="ADI312" s="25"/>
      <c r="ADJ312" s="25"/>
      <c r="ADK312" s="25"/>
      <c r="ADL312" s="25"/>
      <c r="ADM312" s="25"/>
      <c r="ADN312" s="25"/>
      <c r="ADO312" s="25"/>
      <c r="ADP312" s="25"/>
      <c r="ADQ312" s="25"/>
      <c r="ADR312" s="25"/>
      <c r="ADS312" s="25"/>
      <c r="ADT312" s="25"/>
      <c r="ADU312" s="25"/>
      <c r="ADV312" s="25"/>
      <c r="ADW312" s="25"/>
      <c r="ADX312" s="25"/>
      <c r="ADY312" s="25"/>
      <c r="ADZ312" s="25"/>
      <c r="AEA312" s="25"/>
      <c r="AEB312" s="25"/>
      <c r="AEC312" s="25"/>
      <c r="AED312" s="25"/>
      <c r="AEE312" s="25"/>
      <c r="AEF312" s="25"/>
      <c r="AEG312" s="49"/>
    </row>
    <row r="313" spans="1:813" s="15" customFormat="1" ht="12.75" customHeight="1" x14ac:dyDescent="0.2">
      <c r="A313" s="72">
        <v>5.16</v>
      </c>
      <c r="B313" s="303" t="s">
        <v>238</v>
      </c>
      <c r="C313" s="325">
        <v>1</v>
      </c>
      <c r="D313" s="71" t="s">
        <v>71</v>
      </c>
      <c r="E313" s="109">
        <v>4301.9399999999996</v>
      </c>
      <c r="F313" s="91">
        <f t="shared" si="6"/>
        <v>4301.9399999999996</v>
      </c>
      <c r="G313" s="49"/>
      <c r="AY313" s="45"/>
      <c r="AZ313" s="25"/>
      <c r="BA313" s="663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  <c r="QQ313" s="25"/>
      <c r="QR313" s="25"/>
      <c r="QS313" s="25"/>
      <c r="QT313" s="25"/>
      <c r="QU313" s="25"/>
      <c r="QV313" s="25"/>
      <c r="QW313" s="25"/>
      <c r="QX313" s="25"/>
      <c r="QY313" s="25"/>
      <c r="QZ313" s="25"/>
      <c r="RA313" s="25"/>
      <c r="RB313" s="25"/>
      <c r="RC313" s="25"/>
      <c r="RD313" s="25"/>
      <c r="RE313" s="25"/>
      <c r="RF313" s="25"/>
      <c r="RG313" s="25"/>
      <c r="RH313" s="25"/>
      <c r="RI313" s="25"/>
      <c r="RJ313" s="25"/>
      <c r="RK313" s="25"/>
      <c r="RL313" s="25"/>
      <c r="RM313" s="25"/>
      <c r="RN313" s="25"/>
      <c r="RO313" s="25"/>
      <c r="RP313" s="25"/>
      <c r="RQ313" s="25"/>
      <c r="RR313" s="25"/>
      <c r="RS313" s="25"/>
      <c r="RT313" s="25"/>
      <c r="RU313" s="25"/>
      <c r="RV313" s="25"/>
      <c r="RW313" s="25"/>
      <c r="RX313" s="25"/>
      <c r="RY313" s="25"/>
      <c r="RZ313" s="25"/>
      <c r="SA313" s="25"/>
      <c r="SB313" s="25"/>
      <c r="SC313" s="25"/>
      <c r="SD313" s="25"/>
      <c r="SE313" s="25"/>
      <c r="SF313" s="25"/>
      <c r="SG313" s="25"/>
      <c r="SH313" s="25"/>
      <c r="SI313" s="25"/>
      <c r="SJ313" s="25"/>
      <c r="SK313" s="25"/>
      <c r="SL313" s="25"/>
      <c r="SM313" s="25"/>
      <c r="SN313" s="25"/>
      <c r="SO313" s="25"/>
      <c r="SP313" s="25"/>
      <c r="SQ313" s="25"/>
      <c r="SR313" s="25"/>
      <c r="SS313" s="25"/>
      <c r="ST313" s="25"/>
      <c r="SU313" s="25"/>
      <c r="SV313" s="25"/>
      <c r="SW313" s="25"/>
      <c r="SX313" s="25"/>
      <c r="SY313" s="25"/>
      <c r="SZ313" s="25"/>
      <c r="TA313" s="25"/>
      <c r="TB313" s="25"/>
      <c r="TC313" s="25"/>
      <c r="TD313" s="25"/>
      <c r="TE313" s="25"/>
      <c r="TF313" s="25"/>
      <c r="TG313" s="25"/>
      <c r="TH313" s="25"/>
      <c r="TI313" s="25"/>
      <c r="TJ313" s="25"/>
      <c r="TK313" s="25"/>
      <c r="TL313" s="25"/>
      <c r="TM313" s="25"/>
      <c r="TN313" s="25"/>
      <c r="TO313" s="25"/>
      <c r="TP313" s="25"/>
      <c r="TQ313" s="25"/>
      <c r="TR313" s="25"/>
      <c r="TS313" s="25"/>
      <c r="TT313" s="25"/>
      <c r="TU313" s="25"/>
      <c r="TV313" s="25"/>
      <c r="TW313" s="25"/>
      <c r="TX313" s="25"/>
      <c r="TY313" s="25"/>
      <c r="TZ313" s="25"/>
      <c r="UA313" s="25"/>
      <c r="UB313" s="25"/>
      <c r="UC313" s="25"/>
      <c r="UD313" s="25"/>
      <c r="UE313" s="25"/>
      <c r="UF313" s="25"/>
      <c r="UG313" s="25"/>
      <c r="UH313" s="25"/>
      <c r="UI313" s="25"/>
      <c r="UJ313" s="25"/>
      <c r="UK313" s="25"/>
      <c r="UL313" s="25"/>
      <c r="UM313" s="25"/>
      <c r="UN313" s="25"/>
      <c r="UO313" s="25"/>
      <c r="UP313" s="25"/>
      <c r="UQ313" s="25"/>
      <c r="UR313" s="25"/>
      <c r="US313" s="25"/>
      <c r="UT313" s="25"/>
      <c r="UU313" s="25"/>
      <c r="UV313" s="25"/>
      <c r="UW313" s="25"/>
      <c r="UX313" s="25"/>
      <c r="UY313" s="25"/>
      <c r="UZ313" s="25"/>
      <c r="VA313" s="25"/>
      <c r="VB313" s="25"/>
      <c r="VC313" s="25"/>
      <c r="VD313" s="25"/>
      <c r="VE313" s="25"/>
      <c r="VF313" s="25"/>
      <c r="VG313" s="25"/>
      <c r="VH313" s="25"/>
      <c r="VI313" s="25"/>
      <c r="VJ313" s="25"/>
      <c r="VK313" s="25"/>
      <c r="VL313" s="25"/>
      <c r="VM313" s="25"/>
      <c r="VN313" s="25"/>
      <c r="VO313" s="25"/>
      <c r="VP313" s="25"/>
      <c r="VQ313" s="25"/>
      <c r="VR313" s="25"/>
      <c r="VS313" s="25"/>
      <c r="VT313" s="25"/>
      <c r="VU313" s="25"/>
      <c r="VV313" s="25"/>
      <c r="VW313" s="25"/>
      <c r="VX313" s="25"/>
      <c r="VY313" s="25"/>
      <c r="VZ313" s="25"/>
      <c r="WA313" s="25"/>
      <c r="WB313" s="25"/>
      <c r="WC313" s="25"/>
      <c r="WD313" s="25"/>
      <c r="WE313" s="25"/>
      <c r="WF313" s="25"/>
      <c r="WG313" s="25"/>
      <c r="WH313" s="25"/>
      <c r="WI313" s="25"/>
      <c r="WJ313" s="25"/>
      <c r="WK313" s="25"/>
      <c r="WL313" s="25"/>
      <c r="WM313" s="25"/>
      <c r="WN313" s="25"/>
      <c r="WO313" s="25"/>
      <c r="WP313" s="25"/>
      <c r="WQ313" s="25"/>
      <c r="WR313" s="25"/>
      <c r="WS313" s="25"/>
      <c r="WT313" s="25"/>
      <c r="WU313" s="25"/>
      <c r="WV313" s="25"/>
      <c r="WW313" s="25"/>
      <c r="WX313" s="25"/>
      <c r="WY313" s="25"/>
      <c r="WZ313" s="25"/>
      <c r="XA313" s="25"/>
      <c r="XB313" s="25"/>
      <c r="XC313" s="25"/>
      <c r="XD313" s="25"/>
      <c r="XE313" s="25"/>
      <c r="XF313" s="25"/>
      <c r="XG313" s="25"/>
      <c r="XH313" s="25"/>
      <c r="XI313" s="25"/>
      <c r="XJ313" s="25"/>
      <c r="XK313" s="25"/>
      <c r="XL313" s="25"/>
      <c r="XM313" s="25"/>
      <c r="XN313" s="25"/>
      <c r="XO313" s="25"/>
      <c r="XP313" s="25"/>
      <c r="XQ313" s="25"/>
      <c r="XR313" s="25"/>
      <c r="XS313" s="25"/>
      <c r="XT313" s="25"/>
      <c r="XU313" s="25"/>
      <c r="XV313" s="25"/>
      <c r="XW313" s="25"/>
      <c r="XX313" s="25"/>
      <c r="XY313" s="25"/>
      <c r="XZ313" s="25"/>
      <c r="YA313" s="25"/>
      <c r="YB313" s="25"/>
      <c r="YC313" s="25"/>
      <c r="YD313" s="25"/>
      <c r="YE313" s="25"/>
      <c r="YF313" s="25"/>
      <c r="YG313" s="25"/>
      <c r="YH313" s="25"/>
      <c r="YI313" s="25"/>
      <c r="YJ313" s="25"/>
      <c r="YK313" s="25"/>
      <c r="YL313" s="25"/>
      <c r="YM313" s="25"/>
      <c r="YN313" s="25"/>
      <c r="YO313" s="25"/>
      <c r="YP313" s="25"/>
      <c r="YQ313" s="25"/>
      <c r="YR313" s="25"/>
      <c r="YS313" s="25"/>
      <c r="YT313" s="25"/>
      <c r="YU313" s="25"/>
      <c r="YV313" s="25"/>
      <c r="YW313" s="25"/>
      <c r="YX313" s="25"/>
      <c r="YY313" s="25"/>
      <c r="YZ313" s="25"/>
      <c r="ZA313" s="25"/>
      <c r="ZB313" s="25"/>
      <c r="ZC313" s="25"/>
      <c r="ZD313" s="25"/>
      <c r="ZE313" s="25"/>
      <c r="ZF313" s="25"/>
      <c r="ZG313" s="25"/>
      <c r="ZH313" s="25"/>
      <c r="ZI313" s="25"/>
      <c r="ZJ313" s="25"/>
      <c r="ZK313" s="25"/>
      <c r="ZL313" s="25"/>
      <c r="ZM313" s="25"/>
      <c r="ZN313" s="25"/>
      <c r="ZO313" s="25"/>
      <c r="ZP313" s="25"/>
      <c r="ZQ313" s="25"/>
      <c r="ZR313" s="25"/>
      <c r="ZS313" s="25"/>
      <c r="ZT313" s="25"/>
      <c r="ZU313" s="25"/>
      <c r="ZV313" s="25"/>
      <c r="ZW313" s="25"/>
      <c r="ZX313" s="25"/>
      <c r="ZY313" s="25"/>
      <c r="ZZ313" s="25"/>
      <c r="AAA313" s="25"/>
      <c r="AAB313" s="25"/>
      <c r="AAC313" s="25"/>
      <c r="AAD313" s="25"/>
      <c r="AAE313" s="25"/>
      <c r="AAF313" s="25"/>
      <c r="AAG313" s="25"/>
      <c r="AAH313" s="25"/>
      <c r="AAI313" s="25"/>
      <c r="AAJ313" s="25"/>
      <c r="AAK313" s="25"/>
      <c r="AAL313" s="25"/>
      <c r="AAM313" s="25"/>
      <c r="AAN313" s="25"/>
      <c r="AAO313" s="25"/>
      <c r="AAP313" s="25"/>
      <c r="AAQ313" s="25"/>
      <c r="AAR313" s="25"/>
      <c r="AAS313" s="25"/>
      <c r="AAT313" s="25"/>
      <c r="AAU313" s="25"/>
      <c r="AAV313" s="25"/>
      <c r="AAW313" s="25"/>
      <c r="AAX313" s="25"/>
      <c r="AAY313" s="25"/>
      <c r="AAZ313" s="25"/>
      <c r="ABA313" s="25"/>
      <c r="ABB313" s="25"/>
      <c r="ABC313" s="25"/>
      <c r="ABD313" s="25"/>
      <c r="ABE313" s="25"/>
      <c r="ABF313" s="25"/>
      <c r="ABG313" s="25"/>
      <c r="ABH313" s="25"/>
      <c r="ABI313" s="25"/>
      <c r="ABJ313" s="25"/>
      <c r="ABK313" s="25"/>
      <c r="ABL313" s="25"/>
      <c r="ABM313" s="25"/>
      <c r="ABN313" s="25"/>
      <c r="ABO313" s="25"/>
      <c r="ABP313" s="25"/>
      <c r="ABQ313" s="25"/>
      <c r="ABR313" s="25"/>
      <c r="ABS313" s="25"/>
      <c r="ABT313" s="25"/>
      <c r="ABU313" s="25"/>
      <c r="ABV313" s="25"/>
      <c r="ABW313" s="25"/>
      <c r="ABX313" s="25"/>
      <c r="ABY313" s="25"/>
      <c r="ABZ313" s="25"/>
      <c r="ACA313" s="25"/>
      <c r="ACB313" s="25"/>
      <c r="ACC313" s="25"/>
      <c r="ACD313" s="25"/>
      <c r="ACE313" s="25"/>
      <c r="ACF313" s="25"/>
      <c r="ACG313" s="25"/>
      <c r="ACH313" s="25"/>
      <c r="ACI313" s="25"/>
      <c r="ACJ313" s="25"/>
      <c r="ACK313" s="25"/>
      <c r="ACL313" s="25"/>
      <c r="ACM313" s="25"/>
      <c r="ACN313" s="25"/>
      <c r="ACO313" s="25"/>
      <c r="ACP313" s="25"/>
      <c r="ACQ313" s="25"/>
      <c r="ACR313" s="25"/>
      <c r="ACS313" s="25"/>
      <c r="ACT313" s="25"/>
      <c r="ACU313" s="25"/>
      <c r="ACV313" s="25"/>
      <c r="ACW313" s="25"/>
      <c r="ACX313" s="25"/>
      <c r="ACY313" s="25"/>
      <c r="ACZ313" s="25"/>
      <c r="ADA313" s="25"/>
      <c r="ADB313" s="25"/>
      <c r="ADC313" s="25"/>
      <c r="ADD313" s="25"/>
      <c r="ADE313" s="25"/>
      <c r="ADF313" s="25"/>
      <c r="ADG313" s="25"/>
      <c r="ADH313" s="25"/>
      <c r="ADI313" s="25"/>
      <c r="ADJ313" s="25"/>
      <c r="ADK313" s="25"/>
      <c r="ADL313" s="25"/>
      <c r="ADM313" s="25"/>
      <c r="ADN313" s="25"/>
      <c r="ADO313" s="25"/>
      <c r="ADP313" s="25"/>
      <c r="ADQ313" s="25"/>
      <c r="ADR313" s="25"/>
      <c r="ADS313" s="25"/>
      <c r="ADT313" s="25"/>
      <c r="ADU313" s="25"/>
      <c r="ADV313" s="25"/>
      <c r="ADW313" s="25"/>
      <c r="ADX313" s="25"/>
      <c r="ADY313" s="25"/>
      <c r="ADZ313" s="25"/>
      <c r="AEA313" s="25"/>
      <c r="AEB313" s="25"/>
      <c r="AEC313" s="25"/>
      <c r="AED313" s="25"/>
      <c r="AEE313" s="25"/>
      <c r="AEF313" s="25"/>
      <c r="AEG313" s="49"/>
    </row>
    <row r="314" spans="1:813" s="15" customFormat="1" ht="12.75" customHeight="1" x14ac:dyDescent="0.2">
      <c r="A314" s="72">
        <v>5.17</v>
      </c>
      <c r="B314" s="99" t="s">
        <v>239</v>
      </c>
      <c r="C314" s="325">
        <v>4</v>
      </c>
      <c r="D314" s="71" t="s">
        <v>71</v>
      </c>
      <c r="E314" s="109">
        <v>120.71</v>
      </c>
      <c r="F314" s="91">
        <f t="shared" si="6"/>
        <v>482.84</v>
      </c>
      <c r="G314" s="49"/>
      <c r="AY314" s="45"/>
      <c r="AZ314" s="25"/>
      <c r="BA314" s="663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  <c r="QQ314" s="25"/>
      <c r="QR314" s="25"/>
      <c r="QS314" s="25"/>
      <c r="QT314" s="25"/>
      <c r="QU314" s="25"/>
      <c r="QV314" s="25"/>
      <c r="QW314" s="25"/>
      <c r="QX314" s="25"/>
      <c r="QY314" s="25"/>
      <c r="QZ314" s="25"/>
      <c r="RA314" s="25"/>
      <c r="RB314" s="25"/>
      <c r="RC314" s="25"/>
      <c r="RD314" s="25"/>
      <c r="RE314" s="25"/>
      <c r="RF314" s="25"/>
      <c r="RG314" s="25"/>
      <c r="RH314" s="25"/>
      <c r="RI314" s="25"/>
      <c r="RJ314" s="25"/>
      <c r="RK314" s="25"/>
      <c r="RL314" s="25"/>
      <c r="RM314" s="25"/>
      <c r="RN314" s="25"/>
      <c r="RO314" s="25"/>
      <c r="RP314" s="25"/>
      <c r="RQ314" s="25"/>
      <c r="RR314" s="25"/>
      <c r="RS314" s="25"/>
      <c r="RT314" s="25"/>
      <c r="RU314" s="25"/>
      <c r="RV314" s="25"/>
      <c r="RW314" s="25"/>
      <c r="RX314" s="25"/>
      <c r="RY314" s="25"/>
      <c r="RZ314" s="25"/>
      <c r="SA314" s="25"/>
      <c r="SB314" s="25"/>
      <c r="SC314" s="25"/>
      <c r="SD314" s="25"/>
      <c r="SE314" s="25"/>
      <c r="SF314" s="25"/>
      <c r="SG314" s="25"/>
      <c r="SH314" s="25"/>
      <c r="SI314" s="25"/>
      <c r="SJ314" s="25"/>
      <c r="SK314" s="25"/>
      <c r="SL314" s="25"/>
      <c r="SM314" s="25"/>
      <c r="SN314" s="25"/>
      <c r="SO314" s="25"/>
      <c r="SP314" s="25"/>
      <c r="SQ314" s="25"/>
      <c r="SR314" s="25"/>
      <c r="SS314" s="25"/>
      <c r="ST314" s="25"/>
      <c r="SU314" s="25"/>
      <c r="SV314" s="25"/>
      <c r="SW314" s="25"/>
      <c r="SX314" s="25"/>
      <c r="SY314" s="25"/>
      <c r="SZ314" s="25"/>
      <c r="TA314" s="25"/>
      <c r="TB314" s="25"/>
      <c r="TC314" s="25"/>
      <c r="TD314" s="25"/>
      <c r="TE314" s="25"/>
      <c r="TF314" s="25"/>
      <c r="TG314" s="25"/>
      <c r="TH314" s="25"/>
      <c r="TI314" s="25"/>
      <c r="TJ314" s="25"/>
      <c r="TK314" s="25"/>
      <c r="TL314" s="25"/>
      <c r="TM314" s="25"/>
      <c r="TN314" s="25"/>
      <c r="TO314" s="25"/>
      <c r="TP314" s="25"/>
      <c r="TQ314" s="25"/>
      <c r="TR314" s="25"/>
      <c r="TS314" s="25"/>
      <c r="TT314" s="25"/>
      <c r="TU314" s="25"/>
      <c r="TV314" s="25"/>
      <c r="TW314" s="25"/>
      <c r="TX314" s="25"/>
      <c r="TY314" s="25"/>
      <c r="TZ314" s="25"/>
      <c r="UA314" s="25"/>
      <c r="UB314" s="25"/>
      <c r="UC314" s="25"/>
      <c r="UD314" s="25"/>
      <c r="UE314" s="25"/>
      <c r="UF314" s="25"/>
      <c r="UG314" s="25"/>
      <c r="UH314" s="25"/>
      <c r="UI314" s="25"/>
      <c r="UJ314" s="25"/>
      <c r="UK314" s="25"/>
      <c r="UL314" s="25"/>
      <c r="UM314" s="25"/>
      <c r="UN314" s="25"/>
      <c r="UO314" s="25"/>
      <c r="UP314" s="25"/>
      <c r="UQ314" s="25"/>
      <c r="UR314" s="25"/>
      <c r="US314" s="25"/>
      <c r="UT314" s="25"/>
      <c r="UU314" s="25"/>
      <c r="UV314" s="25"/>
      <c r="UW314" s="25"/>
      <c r="UX314" s="25"/>
      <c r="UY314" s="25"/>
      <c r="UZ314" s="25"/>
      <c r="VA314" s="25"/>
      <c r="VB314" s="25"/>
      <c r="VC314" s="25"/>
      <c r="VD314" s="25"/>
      <c r="VE314" s="25"/>
      <c r="VF314" s="25"/>
      <c r="VG314" s="25"/>
      <c r="VH314" s="25"/>
      <c r="VI314" s="25"/>
      <c r="VJ314" s="25"/>
      <c r="VK314" s="25"/>
      <c r="VL314" s="25"/>
      <c r="VM314" s="25"/>
      <c r="VN314" s="25"/>
      <c r="VO314" s="25"/>
      <c r="VP314" s="25"/>
      <c r="VQ314" s="25"/>
      <c r="VR314" s="25"/>
      <c r="VS314" s="25"/>
      <c r="VT314" s="25"/>
      <c r="VU314" s="25"/>
      <c r="VV314" s="25"/>
      <c r="VW314" s="25"/>
      <c r="VX314" s="25"/>
      <c r="VY314" s="25"/>
      <c r="VZ314" s="25"/>
      <c r="WA314" s="25"/>
      <c r="WB314" s="25"/>
      <c r="WC314" s="25"/>
      <c r="WD314" s="25"/>
      <c r="WE314" s="25"/>
      <c r="WF314" s="25"/>
      <c r="WG314" s="25"/>
      <c r="WH314" s="25"/>
      <c r="WI314" s="25"/>
      <c r="WJ314" s="25"/>
      <c r="WK314" s="25"/>
      <c r="WL314" s="25"/>
      <c r="WM314" s="25"/>
      <c r="WN314" s="25"/>
      <c r="WO314" s="25"/>
      <c r="WP314" s="25"/>
      <c r="WQ314" s="25"/>
      <c r="WR314" s="25"/>
      <c r="WS314" s="25"/>
      <c r="WT314" s="25"/>
      <c r="WU314" s="25"/>
      <c r="WV314" s="25"/>
      <c r="WW314" s="25"/>
      <c r="WX314" s="25"/>
      <c r="WY314" s="25"/>
      <c r="WZ314" s="25"/>
      <c r="XA314" s="25"/>
      <c r="XB314" s="25"/>
      <c r="XC314" s="25"/>
      <c r="XD314" s="25"/>
      <c r="XE314" s="25"/>
      <c r="XF314" s="25"/>
      <c r="XG314" s="25"/>
      <c r="XH314" s="25"/>
      <c r="XI314" s="25"/>
      <c r="XJ314" s="25"/>
      <c r="XK314" s="25"/>
      <c r="XL314" s="25"/>
      <c r="XM314" s="25"/>
      <c r="XN314" s="25"/>
      <c r="XO314" s="25"/>
      <c r="XP314" s="25"/>
      <c r="XQ314" s="25"/>
      <c r="XR314" s="25"/>
      <c r="XS314" s="25"/>
      <c r="XT314" s="25"/>
      <c r="XU314" s="25"/>
      <c r="XV314" s="25"/>
      <c r="XW314" s="25"/>
      <c r="XX314" s="25"/>
      <c r="XY314" s="25"/>
      <c r="XZ314" s="25"/>
      <c r="YA314" s="25"/>
      <c r="YB314" s="25"/>
      <c r="YC314" s="25"/>
      <c r="YD314" s="25"/>
      <c r="YE314" s="25"/>
      <c r="YF314" s="25"/>
      <c r="YG314" s="25"/>
      <c r="YH314" s="25"/>
      <c r="YI314" s="25"/>
      <c r="YJ314" s="25"/>
      <c r="YK314" s="25"/>
      <c r="YL314" s="25"/>
      <c r="YM314" s="25"/>
      <c r="YN314" s="25"/>
      <c r="YO314" s="25"/>
      <c r="YP314" s="25"/>
      <c r="YQ314" s="25"/>
      <c r="YR314" s="25"/>
      <c r="YS314" s="25"/>
      <c r="YT314" s="25"/>
      <c r="YU314" s="25"/>
      <c r="YV314" s="25"/>
      <c r="YW314" s="25"/>
      <c r="YX314" s="25"/>
      <c r="YY314" s="25"/>
      <c r="YZ314" s="25"/>
      <c r="ZA314" s="25"/>
      <c r="ZB314" s="25"/>
      <c r="ZC314" s="25"/>
      <c r="ZD314" s="25"/>
      <c r="ZE314" s="25"/>
      <c r="ZF314" s="25"/>
      <c r="ZG314" s="25"/>
      <c r="ZH314" s="25"/>
      <c r="ZI314" s="25"/>
      <c r="ZJ314" s="25"/>
      <c r="ZK314" s="25"/>
      <c r="ZL314" s="25"/>
      <c r="ZM314" s="25"/>
      <c r="ZN314" s="25"/>
      <c r="ZO314" s="25"/>
      <c r="ZP314" s="25"/>
      <c r="ZQ314" s="25"/>
      <c r="ZR314" s="25"/>
      <c r="ZS314" s="25"/>
      <c r="ZT314" s="25"/>
      <c r="ZU314" s="25"/>
      <c r="ZV314" s="25"/>
      <c r="ZW314" s="25"/>
      <c r="ZX314" s="25"/>
      <c r="ZY314" s="25"/>
      <c r="ZZ314" s="25"/>
      <c r="AAA314" s="25"/>
      <c r="AAB314" s="25"/>
      <c r="AAC314" s="25"/>
      <c r="AAD314" s="25"/>
      <c r="AAE314" s="25"/>
      <c r="AAF314" s="25"/>
      <c r="AAG314" s="25"/>
      <c r="AAH314" s="25"/>
      <c r="AAI314" s="25"/>
      <c r="AAJ314" s="25"/>
      <c r="AAK314" s="25"/>
      <c r="AAL314" s="25"/>
      <c r="AAM314" s="25"/>
      <c r="AAN314" s="25"/>
      <c r="AAO314" s="25"/>
      <c r="AAP314" s="25"/>
      <c r="AAQ314" s="25"/>
      <c r="AAR314" s="25"/>
      <c r="AAS314" s="25"/>
      <c r="AAT314" s="25"/>
      <c r="AAU314" s="25"/>
      <c r="AAV314" s="25"/>
      <c r="AAW314" s="25"/>
      <c r="AAX314" s="25"/>
      <c r="AAY314" s="25"/>
      <c r="AAZ314" s="25"/>
      <c r="ABA314" s="25"/>
      <c r="ABB314" s="25"/>
      <c r="ABC314" s="25"/>
      <c r="ABD314" s="25"/>
      <c r="ABE314" s="25"/>
      <c r="ABF314" s="25"/>
      <c r="ABG314" s="25"/>
      <c r="ABH314" s="25"/>
      <c r="ABI314" s="25"/>
      <c r="ABJ314" s="25"/>
      <c r="ABK314" s="25"/>
      <c r="ABL314" s="25"/>
      <c r="ABM314" s="25"/>
      <c r="ABN314" s="25"/>
      <c r="ABO314" s="25"/>
      <c r="ABP314" s="25"/>
      <c r="ABQ314" s="25"/>
      <c r="ABR314" s="25"/>
      <c r="ABS314" s="25"/>
      <c r="ABT314" s="25"/>
      <c r="ABU314" s="25"/>
      <c r="ABV314" s="25"/>
      <c r="ABW314" s="25"/>
      <c r="ABX314" s="25"/>
      <c r="ABY314" s="25"/>
      <c r="ABZ314" s="25"/>
      <c r="ACA314" s="25"/>
      <c r="ACB314" s="25"/>
      <c r="ACC314" s="25"/>
      <c r="ACD314" s="25"/>
      <c r="ACE314" s="25"/>
      <c r="ACF314" s="25"/>
      <c r="ACG314" s="25"/>
      <c r="ACH314" s="25"/>
      <c r="ACI314" s="25"/>
      <c r="ACJ314" s="25"/>
      <c r="ACK314" s="25"/>
      <c r="ACL314" s="25"/>
      <c r="ACM314" s="25"/>
      <c r="ACN314" s="25"/>
      <c r="ACO314" s="25"/>
      <c r="ACP314" s="25"/>
      <c r="ACQ314" s="25"/>
      <c r="ACR314" s="25"/>
      <c r="ACS314" s="25"/>
      <c r="ACT314" s="25"/>
      <c r="ACU314" s="25"/>
      <c r="ACV314" s="25"/>
      <c r="ACW314" s="25"/>
      <c r="ACX314" s="25"/>
      <c r="ACY314" s="25"/>
      <c r="ACZ314" s="25"/>
      <c r="ADA314" s="25"/>
      <c r="ADB314" s="25"/>
      <c r="ADC314" s="25"/>
      <c r="ADD314" s="25"/>
      <c r="ADE314" s="25"/>
      <c r="ADF314" s="25"/>
      <c r="ADG314" s="25"/>
      <c r="ADH314" s="25"/>
      <c r="ADI314" s="25"/>
      <c r="ADJ314" s="25"/>
      <c r="ADK314" s="25"/>
      <c r="ADL314" s="25"/>
      <c r="ADM314" s="25"/>
      <c r="ADN314" s="25"/>
      <c r="ADO314" s="25"/>
      <c r="ADP314" s="25"/>
      <c r="ADQ314" s="25"/>
      <c r="ADR314" s="25"/>
      <c r="ADS314" s="25"/>
      <c r="ADT314" s="25"/>
      <c r="ADU314" s="25"/>
      <c r="ADV314" s="25"/>
      <c r="ADW314" s="25"/>
      <c r="ADX314" s="25"/>
      <c r="ADY314" s="25"/>
      <c r="ADZ314" s="25"/>
      <c r="AEA314" s="25"/>
      <c r="AEB314" s="25"/>
      <c r="AEC314" s="25"/>
      <c r="AED314" s="25"/>
      <c r="AEE314" s="25"/>
      <c r="AEF314" s="25"/>
      <c r="AEG314" s="49"/>
    </row>
    <row r="315" spans="1:813" s="15" customFormat="1" ht="12.75" customHeight="1" x14ac:dyDescent="0.2">
      <c r="A315" s="72">
        <v>5.18</v>
      </c>
      <c r="B315" s="99" t="s">
        <v>240</v>
      </c>
      <c r="C315" s="325">
        <v>21</v>
      </c>
      <c r="D315" s="71" t="s">
        <v>71</v>
      </c>
      <c r="E315" s="109">
        <v>85.06</v>
      </c>
      <c r="F315" s="91">
        <f t="shared" si="6"/>
        <v>1786.26</v>
      </c>
      <c r="G315" s="49"/>
      <c r="AY315" s="45"/>
      <c r="AZ315" s="25"/>
      <c r="BA315" s="663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  <c r="QQ315" s="25"/>
      <c r="QR315" s="25"/>
      <c r="QS315" s="25"/>
      <c r="QT315" s="25"/>
      <c r="QU315" s="25"/>
      <c r="QV315" s="25"/>
      <c r="QW315" s="25"/>
      <c r="QX315" s="25"/>
      <c r="QY315" s="25"/>
      <c r="QZ315" s="25"/>
      <c r="RA315" s="25"/>
      <c r="RB315" s="25"/>
      <c r="RC315" s="25"/>
      <c r="RD315" s="25"/>
      <c r="RE315" s="25"/>
      <c r="RF315" s="25"/>
      <c r="RG315" s="25"/>
      <c r="RH315" s="25"/>
      <c r="RI315" s="25"/>
      <c r="RJ315" s="25"/>
      <c r="RK315" s="25"/>
      <c r="RL315" s="25"/>
      <c r="RM315" s="25"/>
      <c r="RN315" s="25"/>
      <c r="RO315" s="25"/>
      <c r="RP315" s="25"/>
      <c r="RQ315" s="25"/>
      <c r="RR315" s="25"/>
      <c r="RS315" s="25"/>
      <c r="RT315" s="25"/>
      <c r="RU315" s="25"/>
      <c r="RV315" s="25"/>
      <c r="RW315" s="25"/>
      <c r="RX315" s="25"/>
      <c r="RY315" s="25"/>
      <c r="RZ315" s="25"/>
      <c r="SA315" s="25"/>
      <c r="SB315" s="25"/>
      <c r="SC315" s="25"/>
      <c r="SD315" s="25"/>
      <c r="SE315" s="25"/>
      <c r="SF315" s="25"/>
      <c r="SG315" s="25"/>
      <c r="SH315" s="25"/>
      <c r="SI315" s="25"/>
      <c r="SJ315" s="25"/>
      <c r="SK315" s="25"/>
      <c r="SL315" s="25"/>
      <c r="SM315" s="25"/>
      <c r="SN315" s="25"/>
      <c r="SO315" s="25"/>
      <c r="SP315" s="25"/>
      <c r="SQ315" s="25"/>
      <c r="SR315" s="25"/>
      <c r="SS315" s="25"/>
      <c r="ST315" s="25"/>
      <c r="SU315" s="25"/>
      <c r="SV315" s="25"/>
      <c r="SW315" s="25"/>
      <c r="SX315" s="25"/>
      <c r="SY315" s="25"/>
      <c r="SZ315" s="25"/>
      <c r="TA315" s="25"/>
      <c r="TB315" s="25"/>
      <c r="TC315" s="25"/>
      <c r="TD315" s="25"/>
      <c r="TE315" s="25"/>
      <c r="TF315" s="25"/>
      <c r="TG315" s="25"/>
      <c r="TH315" s="25"/>
      <c r="TI315" s="25"/>
      <c r="TJ315" s="25"/>
      <c r="TK315" s="25"/>
      <c r="TL315" s="25"/>
      <c r="TM315" s="25"/>
      <c r="TN315" s="25"/>
      <c r="TO315" s="25"/>
      <c r="TP315" s="25"/>
      <c r="TQ315" s="25"/>
      <c r="TR315" s="25"/>
      <c r="TS315" s="25"/>
      <c r="TT315" s="25"/>
      <c r="TU315" s="25"/>
      <c r="TV315" s="25"/>
      <c r="TW315" s="25"/>
      <c r="TX315" s="25"/>
      <c r="TY315" s="25"/>
      <c r="TZ315" s="25"/>
      <c r="UA315" s="25"/>
      <c r="UB315" s="25"/>
      <c r="UC315" s="25"/>
      <c r="UD315" s="25"/>
      <c r="UE315" s="25"/>
      <c r="UF315" s="25"/>
      <c r="UG315" s="25"/>
      <c r="UH315" s="25"/>
      <c r="UI315" s="25"/>
      <c r="UJ315" s="25"/>
      <c r="UK315" s="25"/>
      <c r="UL315" s="25"/>
      <c r="UM315" s="25"/>
      <c r="UN315" s="25"/>
      <c r="UO315" s="25"/>
      <c r="UP315" s="25"/>
      <c r="UQ315" s="25"/>
      <c r="UR315" s="25"/>
      <c r="US315" s="25"/>
      <c r="UT315" s="25"/>
      <c r="UU315" s="25"/>
      <c r="UV315" s="25"/>
      <c r="UW315" s="25"/>
      <c r="UX315" s="25"/>
      <c r="UY315" s="25"/>
      <c r="UZ315" s="25"/>
      <c r="VA315" s="25"/>
      <c r="VB315" s="25"/>
      <c r="VC315" s="25"/>
      <c r="VD315" s="25"/>
      <c r="VE315" s="25"/>
      <c r="VF315" s="25"/>
      <c r="VG315" s="25"/>
      <c r="VH315" s="25"/>
      <c r="VI315" s="25"/>
      <c r="VJ315" s="25"/>
      <c r="VK315" s="25"/>
      <c r="VL315" s="25"/>
      <c r="VM315" s="25"/>
      <c r="VN315" s="25"/>
      <c r="VO315" s="25"/>
      <c r="VP315" s="25"/>
      <c r="VQ315" s="25"/>
      <c r="VR315" s="25"/>
      <c r="VS315" s="25"/>
      <c r="VT315" s="25"/>
      <c r="VU315" s="25"/>
      <c r="VV315" s="25"/>
      <c r="VW315" s="25"/>
      <c r="VX315" s="25"/>
      <c r="VY315" s="25"/>
      <c r="VZ315" s="25"/>
      <c r="WA315" s="25"/>
      <c r="WB315" s="25"/>
      <c r="WC315" s="25"/>
      <c r="WD315" s="25"/>
      <c r="WE315" s="25"/>
      <c r="WF315" s="25"/>
      <c r="WG315" s="25"/>
      <c r="WH315" s="25"/>
      <c r="WI315" s="25"/>
      <c r="WJ315" s="25"/>
      <c r="WK315" s="25"/>
      <c r="WL315" s="25"/>
      <c r="WM315" s="25"/>
      <c r="WN315" s="25"/>
      <c r="WO315" s="25"/>
      <c r="WP315" s="25"/>
      <c r="WQ315" s="25"/>
      <c r="WR315" s="25"/>
      <c r="WS315" s="25"/>
      <c r="WT315" s="25"/>
      <c r="WU315" s="25"/>
      <c r="WV315" s="25"/>
      <c r="WW315" s="25"/>
      <c r="WX315" s="25"/>
      <c r="WY315" s="25"/>
      <c r="WZ315" s="25"/>
      <c r="XA315" s="25"/>
      <c r="XB315" s="25"/>
      <c r="XC315" s="25"/>
      <c r="XD315" s="25"/>
      <c r="XE315" s="25"/>
      <c r="XF315" s="25"/>
      <c r="XG315" s="25"/>
      <c r="XH315" s="25"/>
      <c r="XI315" s="25"/>
      <c r="XJ315" s="25"/>
      <c r="XK315" s="25"/>
      <c r="XL315" s="25"/>
      <c r="XM315" s="25"/>
      <c r="XN315" s="25"/>
      <c r="XO315" s="25"/>
      <c r="XP315" s="25"/>
      <c r="XQ315" s="25"/>
      <c r="XR315" s="25"/>
      <c r="XS315" s="25"/>
      <c r="XT315" s="25"/>
      <c r="XU315" s="25"/>
      <c r="XV315" s="25"/>
      <c r="XW315" s="25"/>
      <c r="XX315" s="25"/>
      <c r="XY315" s="25"/>
      <c r="XZ315" s="25"/>
      <c r="YA315" s="25"/>
      <c r="YB315" s="25"/>
      <c r="YC315" s="25"/>
      <c r="YD315" s="25"/>
      <c r="YE315" s="25"/>
      <c r="YF315" s="25"/>
      <c r="YG315" s="25"/>
      <c r="YH315" s="25"/>
      <c r="YI315" s="25"/>
      <c r="YJ315" s="25"/>
      <c r="YK315" s="25"/>
      <c r="YL315" s="25"/>
      <c r="YM315" s="25"/>
      <c r="YN315" s="25"/>
      <c r="YO315" s="25"/>
      <c r="YP315" s="25"/>
      <c r="YQ315" s="25"/>
      <c r="YR315" s="25"/>
      <c r="YS315" s="25"/>
      <c r="YT315" s="25"/>
      <c r="YU315" s="25"/>
      <c r="YV315" s="25"/>
      <c r="YW315" s="25"/>
      <c r="YX315" s="25"/>
      <c r="YY315" s="25"/>
      <c r="YZ315" s="25"/>
      <c r="ZA315" s="25"/>
      <c r="ZB315" s="25"/>
      <c r="ZC315" s="25"/>
      <c r="ZD315" s="25"/>
      <c r="ZE315" s="25"/>
      <c r="ZF315" s="25"/>
      <c r="ZG315" s="25"/>
      <c r="ZH315" s="25"/>
      <c r="ZI315" s="25"/>
      <c r="ZJ315" s="25"/>
      <c r="ZK315" s="25"/>
      <c r="ZL315" s="25"/>
      <c r="ZM315" s="25"/>
      <c r="ZN315" s="25"/>
      <c r="ZO315" s="25"/>
      <c r="ZP315" s="25"/>
      <c r="ZQ315" s="25"/>
      <c r="ZR315" s="25"/>
      <c r="ZS315" s="25"/>
      <c r="ZT315" s="25"/>
      <c r="ZU315" s="25"/>
      <c r="ZV315" s="25"/>
      <c r="ZW315" s="25"/>
      <c r="ZX315" s="25"/>
      <c r="ZY315" s="25"/>
      <c r="ZZ315" s="25"/>
      <c r="AAA315" s="25"/>
      <c r="AAB315" s="25"/>
      <c r="AAC315" s="25"/>
      <c r="AAD315" s="25"/>
      <c r="AAE315" s="25"/>
      <c r="AAF315" s="25"/>
      <c r="AAG315" s="25"/>
      <c r="AAH315" s="25"/>
      <c r="AAI315" s="25"/>
      <c r="AAJ315" s="25"/>
      <c r="AAK315" s="25"/>
      <c r="AAL315" s="25"/>
      <c r="AAM315" s="25"/>
      <c r="AAN315" s="25"/>
      <c r="AAO315" s="25"/>
      <c r="AAP315" s="25"/>
      <c r="AAQ315" s="25"/>
      <c r="AAR315" s="25"/>
      <c r="AAS315" s="25"/>
      <c r="AAT315" s="25"/>
      <c r="AAU315" s="25"/>
      <c r="AAV315" s="25"/>
      <c r="AAW315" s="25"/>
      <c r="AAX315" s="25"/>
      <c r="AAY315" s="25"/>
      <c r="AAZ315" s="25"/>
      <c r="ABA315" s="25"/>
      <c r="ABB315" s="25"/>
      <c r="ABC315" s="25"/>
      <c r="ABD315" s="25"/>
      <c r="ABE315" s="25"/>
      <c r="ABF315" s="25"/>
      <c r="ABG315" s="25"/>
      <c r="ABH315" s="25"/>
      <c r="ABI315" s="25"/>
      <c r="ABJ315" s="25"/>
      <c r="ABK315" s="25"/>
      <c r="ABL315" s="25"/>
      <c r="ABM315" s="25"/>
      <c r="ABN315" s="25"/>
      <c r="ABO315" s="25"/>
      <c r="ABP315" s="25"/>
      <c r="ABQ315" s="25"/>
      <c r="ABR315" s="25"/>
      <c r="ABS315" s="25"/>
      <c r="ABT315" s="25"/>
      <c r="ABU315" s="25"/>
      <c r="ABV315" s="25"/>
      <c r="ABW315" s="25"/>
      <c r="ABX315" s="25"/>
      <c r="ABY315" s="25"/>
      <c r="ABZ315" s="25"/>
      <c r="ACA315" s="25"/>
      <c r="ACB315" s="25"/>
      <c r="ACC315" s="25"/>
      <c r="ACD315" s="25"/>
      <c r="ACE315" s="25"/>
      <c r="ACF315" s="25"/>
      <c r="ACG315" s="25"/>
      <c r="ACH315" s="25"/>
      <c r="ACI315" s="25"/>
      <c r="ACJ315" s="25"/>
      <c r="ACK315" s="25"/>
      <c r="ACL315" s="25"/>
      <c r="ACM315" s="25"/>
      <c r="ACN315" s="25"/>
      <c r="ACO315" s="25"/>
      <c r="ACP315" s="25"/>
      <c r="ACQ315" s="25"/>
      <c r="ACR315" s="25"/>
      <c r="ACS315" s="25"/>
      <c r="ACT315" s="25"/>
      <c r="ACU315" s="25"/>
      <c r="ACV315" s="25"/>
      <c r="ACW315" s="25"/>
      <c r="ACX315" s="25"/>
      <c r="ACY315" s="25"/>
      <c r="ACZ315" s="25"/>
      <c r="ADA315" s="25"/>
      <c r="ADB315" s="25"/>
      <c r="ADC315" s="25"/>
      <c r="ADD315" s="25"/>
      <c r="ADE315" s="25"/>
      <c r="ADF315" s="25"/>
      <c r="ADG315" s="25"/>
      <c r="ADH315" s="25"/>
      <c r="ADI315" s="25"/>
      <c r="ADJ315" s="25"/>
      <c r="ADK315" s="25"/>
      <c r="ADL315" s="25"/>
      <c r="ADM315" s="25"/>
      <c r="ADN315" s="25"/>
      <c r="ADO315" s="25"/>
      <c r="ADP315" s="25"/>
      <c r="ADQ315" s="25"/>
      <c r="ADR315" s="25"/>
      <c r="ADS315" s="25"/>
      <c r="ADT315" s="25"/>
      <c r="ADU315" s="25"/>
      <c r="ADV315" s="25"/>
      <c r="ADW315" s="25"/>
      <c r="ADX315" s="25"/>
      <c r="ADY315" s="25"/>
      <c r="ADZ315" s="25"/>
      <c r="AEA315" s="25"/>
      <c r="AEB315" s="25"/>
      <c r="AEC315" s="25"/>
      <c r="AED315" s="25"/>
      <c r="AEE315" s="25"/>
      <c r="AEF315" s="25"/>
      <c r="AEG315" s="49"/>
    </row>
    <row r="316" spans="1:813" s="15" customFormat="1" ht="12.75" customHeight="1" x14ac:dyDescent="0.2">
      <c r="A316" s="72">
        <v>5.19</v>
      </c>
      <c r="B316" s="99" t="s">
        <v>210</v>
      </c>
      <c r="C316" s="325">
        <v>10</v>
      </c>
      <c r="D316" s="71" t="s">
        <v>71</v>
      </c>
      <c r="E316" s="109">
        <v>2633.4</v>
      </c>
      <c r="F316" s="91">
        <f t="shared" si="6"/>
        <v>26334</v>
      </c>
      <c r="G316" s="49"/>
      <c r="AY316" s="45"/>
      <c r="AZ316" s="25"/>
      <c r="BA316" s="663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5"/>
      <c r="RF316" s="25"/>
      <c r="RG316" s="25"/>
      <c r="RH316" s="25"/>
      <c r="RI316" s="25"/>
      <c r="RJ316" s="25"/>
      <c r="RK316" s="25"/>
      <c r="RL316" s="25"/>
      <c r="RM316" s="25"/>
      <c r="RN316" s="25"/>
      <c r="RO316" s="25"/>
      <c r="RP316" s="25"/>
      <c r="RQ316" s="25"/>
      <c r="RR316" s="25"/>
      <c r="RS316" s="25"/>
      <c r="RT316" s="25"/>
      <c r="RU316" s="25"/>
      <c r="RV316" s="25"/>
      <c r="RW316" s="25"/>
      <c r="RX316" s="25"/>
      <c r="RY316" s="25"/>
      <c r="RZ316" s="25"/>
      <c r="SA316" s="25"/>
      <c r="SB316" s="25"/>
      <c r="SC316" s="25"/>
      <c r="SD316" s="25"/>
      <c r="SE316" s="25"/>
      <c r="SF316" s="25"/>
      <c r="SG316" s="25"/>
      <c r="SH316" s="25"/>
      <c r="SI316" s="25"/>
      <c r="SJ316" s="25"/>
      <c r="SK316" s="25"/>
      <c r="SL316" s="25"/>
      <c r="SM316" s="25"/>
      <c r="SN316" s="25"/>
      <c r="SO316" s="25"/>
      <c r="SP316" s="25"/>
      <c r="SQ316" s="25"/>
      <c r="SR316" s="25"/>
      <c r="SS316" s="25"/>
      <c r="ST316" s="25"/>
      <c r="SU316" s="25"/>
      <c r="SV316" s="25"/>
      <c r="SW316" s="25"/>
      <c r="SX316" s="25"/>
      <c r="SY316" s="25"/>
      <c r="SZ316" s="25"/>
      <c r="TA316" s="25"/>
      <c r="TB316" s="25"/>
      <c r="TC316" s="25"/>
      <c r="TD316" s="25"/>
      <c r="TE316" s="25"/>
      <c r="TF316" s="25"/>
      <c r="TG316" s="25"/>
      <c r="TH316" s="25"/>
      <c r="TI316" s="25"/>
      <c r="TJ316" s="25"/>
      <c r="TK316" s="25"/>
      <c r="TL316" s="25"/>
      <c r="TM316" s="25"/>
      <c r="TN316" s="25"/>
      <c r="TO316" s="25"/>
      <c r="TP316" s="25"/>
      <c r="TQ316" s="25"/>
      <c r="TR316" s="25"/>
      <c r="TS316" s="25"/>
      <c r="TT316" s="25"/>
      <c r="TU316" s="25"/>
      <c r="TV316" s="25"/>
      <c r="TW316" s="25"/>
      <c r="TX316" s="25"/>
      <c r="TY316" s="25"/>
      <c r="TZ316" s="25"/>
      <c r="UA316" s="25"/>
      <c r="UB316" s="25"/>
      <c r="UC316" s="25"/>
      <c r="UD316" s="25"/>
      <c r="UE316" s="25"/>
      <c r="UF316" s="25"/>
      <c r="UG316" s="25"/>
      <c r="UH316" s="25"/>
      <c r="UI316" s="25"/>
      <c r="UJ316" s="25"/>
      <c r="UK316" s="25"/>
      <c r="UL316" s="25"/>
      <c r="UM316" s="25"/>
      <c r="UN316" s="25"/>
      <c r="UO316" s="25"/>
      <c r="UP316" s="25"/>
      <c r="UQ316" s="25"/>
      <c r="UR316" s="25"/>
      <c r="US316" s="25"/>
      <c r="UT316" s="25"/>
      <c r="UU316" s="25"/>
      <c r="UV316" s="25"/>
      <c r="UW316" s="25"/>
      <c r="UX316" s="25"/>
      <c r="UY316" s="25"/>
      <c r="UZ316" s="25"/>
      <c r="VA316" s="25"/>
      <c r="VB316" s="25"/>
      <c r="VC316" s="25"/>
      <c r="VD316" s="25"/>
      <c r="VE316" s="25"/>
      <c r="VF316" s="25"/>
      <c r="VG316" s="25"/>
      <c r="VH316" s="25"/>
      <c r="VI316" s="25"/>
      <c r="VJ316" s="25"/>
      <c r="VK316" s="25"/>
      <c r="VL316" s="25"/>
      <c r="VM316" s="25"/>
      <c r="VN316" s="25"/>
      <c r="VO316" s="25"/>
      <c r="VP316" s="25"/>
      <c r="VQ316" s="25"/>
      <c r="VR316" s="25"/>
      <c r="VS316" s="25"/>
      <c r="VT316" s="25"/>
      <c r="VU316" s="25"/>
      <c r="VV316" s="25"/>
      <c r="VW316" s="25"/>
      <c r="VX316" s="25"/>
      <c r="VY316" s="25"/>
      <c r="VZ316" s="25"/>
      <c r="WA316" s="25"/>
      <c r="WB316" s="25"/>
      <c r="WC316" s="25"/>
      <c r="WD316" s="25"/>
      <c r="WE316" s="25"/>
      <c r="WF316" s="25"/>
      <c r="WG316" s="25"/>
      <c r="WH316" s="25"/>
      <c r="WI316" s="25"/>
      <c r="WJ316" s="25"/>
      <c r="WK316" s="25"/>
      <c r="WL316" s="25"/>
      <c r="WM316" s="25"/>
      <c r="WN316" s="25"/>
      <c r="WO316" s="25"/>
      <c r="WP316" s="25"/>
      <c r="WQ316" s="25"/>
      <c r="WR316" s="25"/>
      <c r="WS316" s="25"/>
      <c r="WT316" s="25"/>
      <c r="WU316" s="25"/>
      <c r="WV316" s="25"/>
      <c r="WW316" s="25"/>
      <c r="WX316" s="25"/>
      <c r="WY316" s="25"/>
      <c r="WZ316" s="25"/>
      <c r="XA316" s="25"/>
      <c r="XB316" s="25"/>
      <c r="XC316" s="25"/>
      <c r="XD316" s="25"/>
      <c r="XE316" s="25"/>
      <c r="XF316" s="25"/>
      <c r="XG316" s="25"/>
      <c r="XH316" s="25"/>
      <c r="XI316" s="25"/>
      <c r="XJ316" s="25"/>
      <c r="XK316" s="25"/>
      <c r="XL316" s="25"/>
      <c r="XM316" s="25"/>
      <c r="XN316" s="25"/>
      <c r="XO316" s="25"/>
      <c r="XP316" s="25"/>
      <c r="XQ316" s="25"/>
      <c r="XR316" s="25"/>
      <c r="XS316" s="25"/>
      <c r="XT316" s="25"/>
      <c r="XU316" s="25"/>
      <c r="XV316" s="25"/>
      <c r="XW316" s="25"/>
      <c r="XX316" s="25"/>
      <c r="XY316" s="25"/>
      <c r="XZ316" s="25"/>
      <c r="YA316" s="25"/>
      <c r="YB316" s="25"/>
      <c r="YC316" s="25"/>
      <c r="YD316" s="25"/>
      <c r="YE316" s="25"/>
      <c r="YF316" s="25"/>
      <c r="YG316" s="25"/>
      <c r="YH316" s="25"/>
      <c r="YI316" s="25"/>
      <c r="YJ316" s="25"/>
      <c r="YK316" s="25"/>
      <c r="YL316" s="25"/>
      <c r="YM316" s="25"/>
      <c r="YN316" s="25"/>
      <c r="YO316" s="25"/>
      <c r="YP316" s="25"/>
      <c r="YQ316" s="25"/>
      <c r="YR316" s="25"/>
      <c r="YS316" s="25"/>
      <c r="YT316" s="25"/>
      <c r="YU316" s="25"/>
      <c r="YV316" s="25"/>
      <c r="YW316" s="25"/>
      <c r="YX316" s="25"/>
      <c r="YY316" s="25"/>
      <c r="YZ316" s="25"/>
      <c r="ZA316" s="25"/>
      <c r="ZB316" s="25"/>
      <c r="ZC316" s="25"/>
      <c r="ZD316" s="25"/>
      <c r="ZE316" s="25"/>
      <c r="ZF316" s="25"/>
      <c r="ZG316" s="25"/>
      <c r="ZH316" s="25"/>
      <c r="ZI316" s="25"/>
      <c r="ZJ316" s="25"/>
      <c r="ZK316" s="25"/>
      <c r="ZL316" s="25"/>
      <c r="ZM316" s="25"/>
      <c r="ZN316" s="25"/>
      <c r="ZO316" s="25"/>
      <c r="ZP316" s="25"/>
      <c r="ZQ316" s="25"/>
      <c r="ZR316" s="25"/>
      <c r="ZS316" s="25"/>
      <c r="ZT316" s="25"/>
      <c r="ZU316" s="25"/>
      <c r="ZV316" s="25"/>
      <c r="ZW316" s="25"/>
      <c r="ZX316" s="25"/>
      <c r="ZY316" s="25"/>
      <c r="ZZ316" s="25"/>
      <c r="AAA316" s="25"/>
      <c r="AAB316" s="25"/>
      <c r="AAC316" s="25"/>
      <c r="AAD316" s="25"/>
      <c r="AAE316" s="25"/>
      <c r="AAF316" s="25"/>
      <c r="AAG316" s="25"/>
      <c r="AAH316" s="25"/>
      <c r="AAI316" s="25"/>
      <c r="AAJ316" s="25"/>
      <c r="AAK316" s="25"/>
      <c r="AAL316" s="25"/>
      <c r="AAM316" s="25"/>
      <c r="AAN316" s="25"/>
      <c r="AAO316" s="25"/>
      <c r="AAP316" s="25"/>
      <c r="AAQ316" s="25"/>
      <c r="AAR316" s="25"/>
      <c r="AAS316" s="25"/>
      <c r="AAT316" s="25"/>
      <c r="AAU316" s="25"/>
      <c r="AAV316" s="25"/>
      <c r="AAW316" s="25"/>
      <c r="AAX316" s="25"/>
      <c r="AAY316" s="25"/>
      <c r="AAZ316" s="25"/>
      <c r="ABA316" s="25"/>
      <c r="ABB316" s="25"/>
      <c r="ABC316" s="25"/>
      <c r="ABD316" s="25"/>
      <c r="ABE316" s="25"/>
      <c r="ABF316" s="25"/>
      <c r="ABG316" s="25"/>
      <c r="ABH316" s="25"/>
      <c r="ABI316" s="25"/>
      <c r="ABJ316" s="25"/>
      <c r="ABK316" s="25"/>
      <c r="ABL316" s="25"/>
      <c r="ABM316" s="25"/>
      <c r="ABN316" s="25"/>
      <c r="ABO316" s="25"/>
      <c r="ABP316" s="25"/>
      <c r="ABQ316" s="25"/>
      <c r="ABR316" s="25"/>
      <c r="ABS316" s="25"/>
      <c r="ABT316" s="25"/>
      <c r="ABU316" s="25"/>
      <c r="ABV316" s="25"/>
      <c r="ABW316" s="25"/>
      <c r="ABX316" s="25"/>
      <c r="ABY316" s="25"/>
      <c r="ABZ316" s="25"/>
      <c r="ACA316" s="25"/>
      <c r="ACB316" s="25"/>
      <c r="ACC316" s="25"/>
      <c r="ACD316" s="25"/>
      <c r="ACE316" s="25"/>
      <c r="ACF316" s="25"/>
      <c r="ACG316" s="25"/>
      <c r="ACH316" s="25"/>
      <c r="ACI316" s="25"/>
      <c r="ACJ316" s="25"/>
      <c r="ACK316" s="25"/>
      <c r="ACL316" s="25"/>
      <c r="ACM316" s="25"/>
      <c r="ACN316" s="25"/>
      <c r="ACO316" s="25"/>
      <c r="ACP316" s="25"/>
      <c r="ACQ316" s="25"/>
      <c r="ACR316" s="25"/>
      <c r="ACS316" s="25"/>
      <c r="ACT316" s="25"/>
      <c r="ACU316" s="25"/>
      <c r="ACV316" s="25"/>
      <c r="ACW316" s="25"/>
      <c r="ACX316" s="25"/>
      <c r="ACY316" s="25"/>
      <c r="ACZ316" s="25"/>
      <c r="ADA316" s="25"/>
      <c r="ADB316" s="25"/>
      <c r="ADC316" s="25"/>
      <c r="ADD316" s="25"/>
      <c r="ADE316" s="25"/>
      <c r="ADF316" s="25"/>
      <c r="ADG316" s="25"/>
      <c r="ADH316" s="25"/>
      <c r="ADI316" s="25"/>
      <c r="ADJ316" s="25"/>
      <c r="ADK316" s="25"/>
      <c r="ADL316" s="25"/>
      <c r="ADM316" s="25"/>
      <c r="ADN316" s="25"/>
      <c r="ADO316" s="25"/>
      <c r="ADP316" s="25"/>
      <c r="ADQ316" s="25"/>
      <c r="ADR316" s="25"/>
      <c r="ADS316" s="25"/>
      <c r="ADT316" s="25"/>
      <c r="ADU316" s="25"/>
      <c r="ADV316" s="25"/>
      <c r="ADW316" s="25"/>
      <c r="ADX316" s="25"/>
      <c r="ADY316" s="25"/>
      <c r="ADZ316" s="25"/>
      <c r="AEA316" s="25"/>
      <c r="AEB316" s="25"/>
      <c r="AEC316" s="25"/>
      <c r="AED316" s="25"/>
      <c r="AEE316" s="25"/>
      <c r="AEF316" s="25"/>
      <c r="AEG316" s="49"/>
    </row>
    <row r="317" spans="1:813" s="15" customFormat="1" ht="12.75" customHeight="1" x14ac:dyDescent="0.2">
      <c r="A317" s="72">
        <v>5.2</v>
      </c>
      <c r="B317" s="99" t="s">
        <v>241</v>
      </c>
      <c r="C317" s="325">
        <v>1</v>
      </c>
      <c r="D317" s="71" t="s">
        <v>71</v>
      </c>
      <c r="E317" s="109">
        <v>2080.12</v>
      </c>
      <c r="F317" s="91">
        <f t="shared" si="6"/>
        <v>2080.12</v>
      </c>
      <c r="G317" s="49"/>
      <c r="AY317" s="45"/>
      <c r="AZ317" s="25"/>
      <c r="BA317" s="663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  <c r="QQ317" s="25"/>
      <c r="QR317" s="25"/>
      <c r="QS317" s="25"/>
      <c r="QT317" s="25"/>
      <c r="QU317" s="25"/>
      <c r="QV317" s="25"/>
      <c r="QW317" s="25"/>
      <c r="QX317" s="25"/>
      <c r="QY317" s="25"/>
      <c r="QZ317" s="25"/>
      <c r="RA317" s="25"/>
      <c r="RB317" s="25"/>
      <c r="RC317" s="25"/>
      <c r="RD317" s="25"/>
      <c r="RE317" s="25"/>
      <c r="RF317" s="25"/>
      <c r="RG317" s="25"/>
      <c r="RH317" s="25"/>
      <c r="RI317" s="25"/>
      <c r="RJ317" s="25"/>
      <c r="RK317" s="25"/>
      <c r="RL317" s="25"/>
      <c r="RM317" s="25"/>
      <c r="RN317" s="25"/>
      <c r="RO317" s="25"/>
      <c r="RP317" s="25"/>
      <c r="RQ317" s="25"/>
      <c r="RR317" s="25"/>
      <c r="RS317" s="25"/>
      <c r="RT317" s="25"/>
      <c r="RU317" s="25"/>
      <c r="RV317" s="25"/>
      <c r="RW317" s="25"/>
      <c r="RX317" s="25"/>
      <c r="RY317" s="25"/>
      <c r="RZ317" s="25"/>
      <c r="SA317" s="25"/>
      <c r="SB317" s="25"/>
      <c r="SC317" s="25"/>
      <c r="SD317" s="25"/>
      <c r="SE317" s="25"/>
      <c r="SF317" s="25"/>
      <c r="SG317" s="25"/>
      <c r="SH317" s="25"/>
      <c r="SI317" s="25"/>
      <c r="SJ317" s="25"/>
      <c r="SK317" s="25"/>
      <c r="SL317" s="25"/>
      <c r="SM317" s="25"/>
      <c r="SN317" s="25"/>
      <c r="SO317" s="25"/>
      <c r="SP317" s="25"/>
      <c r="SQ317" s="25"/>
      <c r="SR317" s="25"/>
      <c r="SS317" s="25"/>
      <c r="ST317" s="25"/>
      <c r="SU317" s="25"/>
      <c r="SV317" s="25"/>
      <c r="SW317" s="25"/>
      <c r="SX317" s="25"/>
      <c r="SY317" s="25"/>
      <c r="SZ317" s="25"/>
      <c r="TA317" s="25"/>
      <c r="TB317" s="25"/>
      <c r="TC317" s="25"/>
      <c r="TD317" s="25"/>
      <c r="TE317" s="25"/>
      <c r="TF317" s="25"/>
      <c r="TG317" s="25"/>
      <c r="TH317" s="25"/>
      <c r="TI317" s="25"/>
      <c r="TJ317" s="25"/>
      <c r="TK317" s="25"/>
      <c r="TL317" s="25"/>
      <c r="TM317" s="25"/>
      <c r="TN317" s="25"/>
      <c r="TO317" s="25"/>
      <c r="TP317" s="25"/>
      <c r="TQ317" s="25"/>
      <c r="TR317" s="25"/>
      <c r="TS317" s="25"/>
      <c r="TT317" s="25"/>
      <c r="TU317" s="25"/>
      <c r="TV317" s="25"/>
      <c r="TW317" s="25"/>
      <c r="TX317" s="25"/>
      <c r="TY317" s="25"/>
      <c r="TZ317" s="25"/>
      <c r="UA317" s="25"/>
      <c r="UB317" s="25"/>
      <c r="UC317" s="25"/>
      <c r="UD317" s="25"/>
      <c r="UE317" s="25"/>
      <c r="UF317" s="25"/>
      <c r="UG317" s="25"/>
      <c r="UH317" s="25"/>
      <c r="UI317" s="25"/>
      <c r="UJ317" s="25"/>
      <c r="UK317" s="25"/>
      <c r="UL317" s="25"/>
      <c r="UM317" s="25"/>
      <c r="UN317" s="25"/>
      <c r="UO317" s="25"/>
      <c r="UP317" s="25"/>
      <c r="UQ317" s="25"/>
      <c r="UR317" s="25"/>
      <c r="US317" s="25"/>
      <c r="UT317" s="25"/>
      <c r="UU317" s="25"/>
      <c r="UV317" s="25"/>
      <c r="UW317" s="25"/>
      <c r="UX317" s="25"/>
      <c r="UY317" s="25"/>
      <c r="UZ317" s="25"/>
      <c r="VA317" s="25"/>
      <c r="VB317" s="25"/>
      <c r="VC317" s="25"/>
      <c r="VD317" s="25"/>
      <c r="VE317" s="25"/>
      <c r="VF317" s="25"/>
      <c r="VG317" s="25"/>
      <c r="VH317" s="25"/>
      <c r="VI317" s="25"/>
      <c r="VJ317" s="25"/>
      <c r="VK317" s="25"/>
      <c r="VL317" s="25"/>
      <c r="VM317" s="25"/>
      <c r="VN317" s="25"/>
      <c r="VO317" s="25"/>
      <c r="VP317" s="25"/>
      <c r="VQ317" s="25"/>
      <c r="VR317" s="25"/>
      <c r="VS317" s="25"/>
      <c r="VT317" s="25"/>
      <c r="VU317" s="25"/>
      <c r="VV317" s="25"/>
      <c r="VW317" s="25"/>
      <c r="VX317" s="25"/>
      <c r="VY317" s="25"/>
      <c r="VZ317" s="25"/>
      <c r="WA317" s="25"/>
      <c r="WB317" s="25"/>
      <c r="WC317" s="25"/>
      <c r="WD317" s="25"/>
      <c r="WE317" s="25"/>
      <c r="WF317" s="25"/>
      <c r="WG317" s="25"/>
      <c r="WH317" s="25"/>
      <c r="WI317" s="25"/>
      <c r="WJ317" s="25"/>
      <c r="WK317" s="25"/>
      <c r="WL317" s="25"/>
      <c r="WM317" s="25"/>
      <c r="WN317" s="25"/>
      <c r="WO317" s="25"/>
      <c r="WP317" s="25"/>
      <c r="WQ317" s="25"/>
      <c r="WR317" s="25"/>
      <c r="WS317" s="25"/>
      <c r="WT317" s="25"/>
      <c r="WU317" s="25"/>
      <c r="WV317" s="25"/>
      <c r="WW317" s="25"/>
      <c r="WX317" s="25"/>
      <c r="WY317" s="25"/>
      <c r="WZ317" s="25"/>
      <c r="XA317" s="25"/>
      <c r="XB317" s="25"/>
      <c r="XC317" s="25"/>
      <c r="XD317" s="25"/>
      <c r="XE317" s="25"/>
      <c r="XF317" s="25"/>
      <c r="XG317" s="25"/>
      <c r="XH317" s="25"/>
      <c r="XI317" s="25"/>
      <c r="XJ317" s="25"/>
      <c r="XK317" s="25"/>
      <c r="XL317" s="25"/>
      <c r="XM317" s="25"/>
      <c r="XN317" s="25"/>
      <c r="XO317" s="25"/>
      <c r="XP317" s="25"/>
      <c r="XQ317" s="25"/>
      <c r="XR317" s="25"/>
      <c r="XS317" s="25"/>
      <c r="XT317" s="25"/>
      <c r="XU317" s="25"/>
      <c r="XV317" s="25"/>
      <c r="XW317" s="25"/>
      <c r="XX317" s="25"/>
      <c r="XY317" s="25"/>
      <c r="XZ317" s="25"/>
      <c r="YA317" s="25"/>
      <c r="YB317" s="25"/>
      <c r="YC317" s="25"/>
      <c r="YD317" s="25"/>
      <c r="YE317" s="25"/>
      <c r="YF317" s="25"/>
      <c r="YG317" s="25"/>
      <c r="YH317" s="25"/>
      <c r="YI317" s="25"/>
      <c r="YJ317" s="25"/>
      <c r="YK317" s="25"/>
      <c r="YL317" s="25"/>
      <c r="YM317" s="25"/>
      <c r="YN317" s="25"/>
      <c r="YO317" s="25"/>
      <c r="YP317" s="25"/>
      <c r="YQ317" s="25"/>
      <c r="YR317" s="25"/>
      <c r="YS317" s="25"/>
      <c r="YT317" s="25"/>
      <c r="YU317" s="25"/>
      <c r="YV317" s="25"/>
      <c r="YW317" s="25"/>
      <c r="YX317" s="25"/>
      <c r="YY317" s="25"/>
      <c r="YZ317" s="25"/>
      <c r="ZA317" s="25"/>
      <c r="ZB317" s="25"/>
      <c r="ZC317" s="25"/>
      <c r="ZD317" s="25"/>
      <c r="ZE317" s="25"/>
      <c r="ZF317" s="25"/>
      <c r="ZG317" s="25"/>
      <c r="ZH317" s="25"/>
      <c r="ZI317" s="25"/>
      <c r="ZJ317" s="25"/>
      <c r="ZK317" s="25"/>
      <c r="ZL317" s="25"/>
      <c r="ZM317" s="25"/>
      <c r="ZN317" s="25"/>
      <c r="ZO317" s="25"/>
      <c r="ZP317" s="25"/>
      <c r="ZQ317" s="25"/>
      <c r="ZR317" s="25"/>
      <c r="ZS317" s="25"/>
      <c r="ZT317" s="25"/>
      <c r="ZU317" s="25"/>
      <c r="ZV317" s="25"/>
      <c r="ZW317" s="25"/>
      <c r="ZX317" s="25"/>
      <c r="ZY317" s="25"/>
      <c r="ZZ317" s="25"/>
      <c r="AAA317" s="25"/>
      <c r="AAB317" s="25"/>
      <c r="AAC317" s="25"/>
      <c r="AAD317" s="25"/>
      <c r="AAE317" s="25"/>
      <c r="AAF317" s="25"/>
      <c r="AAG317" s="25"/>
      <c r="AAH317" s="25"/>
      <c r="AAI317" s="25"/>
      <c r="AAJ317" s="25"/>
      <c r="AAK317" s="25"/>
      <c r="AAL317" s="25"/>
      <c r="AAM317" s="25"/>
      <c r="AAN317" s="25"/>
      <c r="AAO317" s="25"/>
      <c r="AAP317" s="25"/>
      <c r="AAQ317" s="25"/>
      <c r="AAR317" s="25"/>
      <c r="AAS317" s="25"/>
      <c r="AAT317" s="25"/>
      <c r="AAU317" s="25"/>
      <c r="AAV317" s="25"/>
      <c r="AAW317" s="25"/>
      <c r="AAX317" s="25"/>
      <c r="AAY317" s="25"/>
      <c r="AAZ317" s="25"/>
      <c r="ABA317" s="25"/>
      <c r="ABB317" s="25"/>
      <c r="ABC317" s="25"/>
      <c r="ABD317" s="25"/>
      <c r="ABE317" s="25"/>
      <c r="ABF317" s="25"/>
      <c r="ABG317" s="25"/>
      <c r="ABH317" s="25"/>
      <c r="ABI317" s="25"/>
      <c r="ABJ317" s="25"/>
      <c r="ABK317" s="25"/>
      <c r="ABL317" s="25"/>
      <c r="ABM317" s="25"/>
      <c r="ABN317" s="25"/>
      <c r="ABO317" s="25"/>
      <c r="ABP317" s="25"/>
      <c r="ABQ317" s="25"/>
      <c r="ABR317" s="25"/>
      <c r="ABS317" s="25"/>
      <c r="ABT317" s="25"/>
      <c r="ABU317" s="25"/>
      <c r="ABV317" s="25"/>
      <c r="ABW317" s="25"/>
      <c r="ABX317" s="25"/>
      <c r="ABY317" s="25"/>
      <c r="ABZ317" s="25"/>
      <c r="ACA317" s="25"/>
      <c r="ACB317" s="25"/>
      <c r="ACC317" s="25"/>
      <c r="ACD317" s="25"/>
      <c r="ACE317" s="25"/>
      <c r="ACF317" s="25"/>
      <c r="ACG317" s="25"/>
      <c r="ACH317" s="25"/>
      <c r="ACI317" s="25"/>
      <c r="ACJ317" s="25"/>
      <c r="ACK317" s="25"/>
      <c r="ACL317" s="25"/>
      <c r="ACM317" s="25"/>
      <c r="ACN317" s="25"/>
      <c r="ACO317" s="25"/>
      <c r="ACP317" s="25"/>
      <c r="ACQ317" s="25"/>
      <c r="ACR317" s="25"/>
      <c r="ACS317" s="25"/>
      <c r="ACT317" s="25"/>
      <c r="ACU317" s="25"/>
      <c r="ACV317" s="25"/>
      <c r="ACW317" s="25"/>
      <c r="ACX317" s="25"/>
      <c r="ACY317" s="25"/>
      <c r="ACZ317" s="25"/>
      <c r="ADA317" s="25"/>
      <c r="ADB317" s="25"/>
      <c r="ADC317" s="25"/>
      <c r="ADD317" s="25"/>
      <c r="ADE317" s="25"/>
      <c r="ADF317" s="25"/>
      <c r="ADG317" s="25"/>
      <c r="ADH317" s="25"/>
      <c r="ADI317" s="25"/>
      <c r="ADJ317" s="25"/>
      <c r="ADK317" s="25"/>
      <c r="ADL317" s="25"/>
      <c r="ADM317" s="25"/>
      <c r="ADN317" s="25"/>
      <c r="ADO317" s="25"/>
      <c r="ADP317" s="25"/>
      <c r="ADQ317" s="25"/>
      <c r="ADR317" s="25"/>
      <c r="ADS317" s="25"/>
      <c r="ADT317" s="25"/>
      <c r="ADU317" s="25"/>
      <c r="ADV317" s="25"/>
      <c r="ADW317" s="25"/>
      <c r="ADX317" s="25"/>
      <c r="ADY317" s="25"/>
      <c r="ADZ317" s="25"/>
      <c r="AEA317" s="25"/>
      <c r="AEB317" s="25"/>
      <c r="AEC317" s="25"/>
      <c r="AED317" s="25"/>
      <c r="AEE317" s="25"/>
      <c r="AEF317" s="25"/>
      <c r="AEG317" s="49"/>
    </row>
    <row r="318" spans="1:813" s="15" customFormat="1" ht="12.75" customHeight="1" x14ac:dyDescent="0.2">
      <c r="A318" s="72">
        <v>5.21</v>
      </c>
      <c r="B318" s="99" t="s">
        <v>242</v>
      </c>
      <c r="C318" s="325">
        <v>4</v>
      </c>
      <c r="D318" s="71" t="s">
        <v>71</v>
      </c>
      <c r="E318" s="109">
        <v>1264.33</v>
      </c>
      <c r="F318" s="91">
        <f t="shared" si="6"/>
        <v>5057.32</v>
      </c>
      <c r="G318" s="49"/>
      <c r="AY318" s="45"/>
      <c r="AZ318" s="25"/>
      <c r="BA318" s="663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  <c r="QQ318" s="25"/>
      <c r="QR318" s="25"/>
      <c r="QS318" s="25"/>
      <c r="QT318" s="25"/>
      <c r="QU318" s="25"/>
      <c r="QV318" s="25"/>
      <c r="QW318" s="25"/>
      <c r="QX318" s="25"/>
      <c r="QY318" s="25"/>
      <c r="QZ318" s="25"/>
      <c r="RA318" s="25"/>
      <c r="RB318" s="25"/>
      <c r="RC318" s="25"/>
      <c r="RD318" s="25"/>
      <c r="RE318" s="25"/>
      <c r="RF318" s="25"/>
      <c r="RG318" s="25"/>
      <c r="RH318" s="25"/>
      <c r="RI318" s="25"/>
      <c r="RJ318" s="25"/>
      <c r="RK318" s="25"/>
      <c r="RL318" s="25"/>
      <c r="RM318" s="25"/>
      <c r="RN318" s="25"/>
      <c r="RO318" s="25"/>
      <c r="RP318" s="25"/>
      <c r="RQ318" s="25"/>
      <c r="RR318" s="25"/>
      <c r="RS318" s="25"/>
      <c r="RT318" s="25"/>
      <c r="RU318" s="25"/>
      <c r="RV318" s="25"/>
      <c r="RW318" s="25"/>
      <c r="RX318" s="25"/>
      <c r="RY318" s="25"/>
      <c r="RZ318" s="25"/>
      <c r="SA318" s="25"/>
      <c r="SB318" s="25"/>
      <c r="SC318" s="25"/>
      <c r="SD318" s="25"/>
      <c r="SE318" s="25"/>
      <c r="SF318" s="25"/>
      <c r="SG318" s="25"/>
      <c r="SH318" s="25"/>
      <c r="SI318" s="25"/>
      <c r="SJ318" s="25"/>
      <c r="SK318" s="25"/>
      <c r="SL318" s="25"/>
      <c r="SM318" s="25"/>
      <c r="SN318" s="25"/>
      <c r="SO318" s="25"/>
      <c r="SP318" s="25"/>
      <c r="SQ318" s="25"/>
      <c r="SR318" s="25"/>
      <c r="SS318" s="25"/>
      <c r="ST318" s="25"/>
      <c r="SU318" s="25"/>
      <c r="SV318" s="25"/>
      <c r="SW318" s="25"/>
      <c r="SX318" s="25"/>
      <c r="SY318" s="25"/>
      <c r="SZ318" s="25"/>
      <c r="TA318" s="25"/>
      <c r="TB318" s="25"/>
      <c r="TC318" s="25"/>
      <c r="TD318" s="25"/>
      <c r="TE318" s="25"/>
      <c r="TF318" s="25"/>
      <c r="TG318" s="25"/>
      <c r="TH318" s="25"/>
      <c r="TI318" s="25"/>
      <c r="TJ318" s="25"/>
      <c r="TK318" s="25"/>
      <c r="TL318" s="25"/>
      <c r="TM318" s="25"/>
      <c r="TN318" s="25"/>
      <c r="TO318" s="25"/>
      <c r="TP318" s="25"/>
      <c r="TQ318" s="25"/>
      <c r="TR318" s="25"/>
      <c r="TS318" s="25"/>
      <c r="TT318" s="25"/>
      <c r="TU318" s="25"/>
      <c r="TV318" s="25"/>
      <c r="TW318" s="25"/>
      <c r="TX318" s="25"/>
      <c r="TY318" s="25"/>
      <c r="TZ318" s="25"/>
      <c r="UA318" s="25"/>
      <c r="UB318" s="25"/>
      <c r="UC318" s="25"/>
      <c r="UD318" s="25"/>
      <c r="UE318" s="25"/>
      <c r="UF318" s="25"/>
      <c r="UG318" s="25"/>
      <c r="UH318" s="25"/>
      <c r="UI318" s="25"/>
      <c r="UJ318" s="25"/>
      <c r="UK318" s="25"/>
      <c r="UL318" s="25"/>
      <c r="UM318" s="25"/>
      <c r="UN318" s="25"/>
      <c r="UO318" s="25"/>
      <c r="UP318" s="25"/>
      <c r="UQ318" s="25"/>
      <c r="UR318" s="25"/>
      <c r="US318" s="25"/>
      <c r="UT318" s="25"/>
      <c r="UU318" s="25"/>
      <c r="UV318" s="25"/>
      <c r="UW318" s="25"/>
      <c r="UX318" s="25"/>
      <c r="UY318" s="25"/>
      <c r="UZ318" s="25"/>
      <c r="VA318" s="25"/>
      <c r="VB318" s="25"/>
      <c r="VC318" s="25"/>
      <c r="VD318" s="25"/>
      <c r="VE318" s="25"/>
      <c r="VF318" s="25"/>
      <c r="VG318" s="25"/>
      <c r="VH318" s="25"/>
      <c r="VI318" s="25"/>
      <c r="VJ318" s="25"/>
      <c r="VK318" s="25"/>
      <c r="VL318" s="25"/>
      <c r="VM318" s="25"/>
      <c r="VN318" s="25"/>
      <c r="VO318" s="25"/>
      <c r="VP318" s="25"/>
      <c r="VQ318" s="25"/>
      <c r="VR318" s="25"/>
      <c r="VS318" s="25"/>
      <c r="VT318" s="25"/>
      <c r="VU318" s="25"/>
      <c r="VV318" s="25"/>
      <c r="VW318" s="25"/>
      <c r="VX318" s="25"/>
      <c r="VY318" s="25"/>
      <c r="VZ318" s="25"/>
      <c r="WA318" s="25"/>
      <c r="WB318" s="25"/>
      <c r="WC318" s="25"/>
      <c r="WD318" s="25"/>
      <c r="WE318" s="25"/>
      <c r="WF318" s="25"/>
      <c r="WG318" s="25"/>
      <c r="WH318" s="25"/>
      <c r="WI318" s="25"/>
      <c r="WJ318" s="25"/>
      <c r="WK318" s="25"/>
      <c r="WL318" s="25"/>
      <c r="WM318" s="25"/>
      <c r="WN318" s="25"/>
      <c r="WO318" s="25"/>
      <c r="WP318" s="25"/>
      <c r="WQ318" s="25"/>
      <c r="WR318" s="25"/>
      <c r="WS318" s="25"/>
      <c r="WT318" s="25"/>
      <c r="WU318" s="25"/>
      <c r="WV318" s="25"/>
      <c r="WW318" s="25"/>
      <c r="WX318" s="25"/>
      <c r="WY318" s="25"/>
      <c r="WZ318" s="25"/>
      <c r="XA318" s="25"/>
      <c r="XB318" s="25"/>
      <c r="XC318" s="25"/>
      <c r="XD318" s="25"/>
      <c r="XE318" s="25"/>
      <c r="XF318" s="25"/>
      <c r="XG318" s="25"/>
      <c r="XH318" s="25"/>
      <c r="XI318" s="25"/>
      <c r="XJ318" s="25"/>
      <c r="XK318" s="25"/>
      <c r="XL318" s="25"/>
      <c r="XM318" s="25"/>
      <c r="XN318" s="25"/>
      <c r="XO318" s="25"/>
      <c r="XP318" s="25"/>
      <c r="XQ318" s="25"/>
      <c r="XR318" s="25"/>
      <c r="XS318" s="25"/>
      <c r="XT318" s="25"/>
      <c r="XU318" s="25"/>
      <c r="XV318" s="25"/>
      <c r="XW318" s="25"/>
      <c r="XX318" s="25"/>
      <c r="XY318" s="25"/>
      <c r="XZ318" s="25"/>
      <c r="YA318" s="25"/>
      <c r="YB318" s="25"/>
      <c r="YC318" s="25"/>
      <c r="YD318" s="25"/>
      <c r="YE318" s="25"/>
      <c r="YF318" s="25"/>
      <c r="YG318" s="25"/>
      <c r="YH318" s="25"/>
      <c r="YI318" s="25"/>
      <c r="YJ318" s="25"/>
      <c r="YK318" s="25"/>
      <c r="YL318" s="25"/>
      <c r="YM318" s="25"/>
      <c r="YN318" s="25"/>
      <c r="YO318" s="25"/>
      <c r="YP318" s="25"/>
      <c r="YQ318" s="25"/>
      <c r="YR318" s="25"/>
      <c r="YS318" s="25"/>
      <c r="YT318" s="25"/>
      <c r="YU318" s="25"/>
      <c r="YV318" s="25"/>
      <c r="YW318" s="25"/>
      <c r="YX318" s="25"/>
      <c r="YY318" s="25"/>
      <c r="YZ318" s="25"/>
      <c r="ZA318" s="25"/>
      <c r="ZB318" s="25"/>
      <c r="ZC318" s="25"/>
      <c r="ZD318" s="25"/>
      <c r="ZE318" s="25"/>
      <c r="ZF318" s="25"/>
      <c r="ZG318" s="25"/>
      <c r="ZH318" s="25"/>
      <c r="ZI318" s="25"/>
      <c r="ZJ318" s="25"/>
      <c r="ZK318" s="25"/>
      <c r="ZL318" s="25"/>
      <c r="ZM318" s="25"/>
      <c r="ZN318" s="25"/>
      <c r="ZO318" s="25"/>
      <c r="ZP318" s="25"/>
      <c r="ZQ318" s="25"/>
      <c r="ZR318" s="25"/>
      <c r="ZS318" s="25"/>
      <c r="ZT318" s="25"/>
      <c r="ZU318" s="25"/>
      <c r="ZV318" s="25"/>
      <c r="ZW318" s="25"/>
      <c r="ZX318" s="25"/>
      <c r="ZY318" s="25"/>
      <c r="ZZ318" s="25"/>
      <c r="AAA318" s="25"/>
      <c r="AAB318" s="25"/>
      <c r="AAC318" s="25"/>
      <c r="AAD318" s="25"/>
      <c r="AAE318" s="25"/>
      <c r="AAF318" s="25"/>
      <c r="AAG318" s="25"/>
      <c r="AAH318" s="25"/>
      <c r="AAI318" s="25"/>
      <c r="AAJ318" s="25"/>
      <c r="AAK318" s="25"/>
      <c r="AAL318" s="25"/>
      <c r="AAM318" s="25"/>
      <c r="AAN318" s="25"/>
      <c r="AAO318" s="25"/>
      <c r="AAP318" s="25"/>
      <c r="AAQ318" s="25"/>
      <c r="AAR318" s="25"/>
      <c r="AAS318" s="25"/>
      <c r="AAT318" s="25"/>
      <c r="AAU318" s="25"/>
      <c r="AAV318" s="25"/>
      <c r="AAW318" s="25"/>
      <c r="AAX318" s="25"/>
      <c r="AAY318" s="25"/>
      <c r="AAZ318" s="25"/>
      <c r="ABA318" s="25"/>
      <c r="ABB318" s="25"/>
      <c r="ABC318" s="25"/>
      <c r="ABD318" s="25"/>
      <c r="ABE318" s="25"/>
      <c r="ABF318" s="25"/>
      <c r="ABG318" s="25"/>
      <c r="ABH318" s="25"/>
      <c r="ABI318" s="25"/>
      <c r="ABJ318" s="25"/>
      <c r="ABK318" s="25"/>
      <c r="ABL318" s="25"/>
      <c r="ABM318" s="25"/>
      <c r="ABN318" s="25"/>
      <c r="ABO318" s="25"/>
      <c r="ABP318" s="25"/>
      <c r="ABQ318" s="25"/>
      <c r="ABR318" s="25"/>
      <c r="ABS318" s="25"/>
      <c r="ABT318" s="25"/>
      <c r="ABU318" s="25"/>
      <c r="ABV318" s="25"/>
      <c r="ABW318" s="25"/>
      <c r="ABX318" s="25"/>
      <c r="ABY318" s="25"/>
      <c r="ABZ318" s="25"/>
      <c r="ACA318" s="25"/>
      <c r="ACB318" s="25"/>
      <c r="ACC318" s="25"/>
      <c r="ACD318" s="25"/>
      <c r="ACE318" s="25"/>
      <c r="ACF318" s="25"/>
      <c r="ACG318" s="25"/>
      <c r="ACH318" s="25"/>
      <c r="ACI318" s="25"/>
      <c r="ACJ318" s="25"/>
      <c r="ACK318" s="25"/>
      <c r="ACL318" s="25"/>
      <c r="ACM318" s="25"/>
      <c r="ACN318" s="25"/>
      <c r="ACO318" s="25"/>
      <c r="ACP318" s="25"/>
      <c r="ACQ318" s="25"/>
      <c r="ACR318" s="25"/>
      <c r="ACS318" s="25"/>
      <c r="ACT318" s="25"/>
      <c r="ACU318" s="25"/>
      <c r="ACV318" s="25"/>
      <c r="ACW318" s="25"/>
      <c r="ACX318" s="25"/>
      <c r="ACY318" s="25"/>
      <c r="ACZ318" s="25"/>
      <c r="ADA318" s="25"/>
      <c r="ADB318" s="25"/>
      <c r="ADC318" s="25"/>
      <c r="ADD318" s="25"/>
      <c r="ADE318" s="25"/>
      <c r="ADF318" s="25"/>
      <c r="ADG318" s="25"/>
      <c r="ADH318" s="25"/>
      <c r="ADI318" s="25"/>
      <c r="ADJ318" s="25"/>
      <c r="ADK318" s="25"/>
      <c r="ADL318" s="25"/>
      <c r="ADM318" s="25"/>
      <c r="ADN318" s="25"/>
      <c r="ADO318" s="25"/>
      <c r="ADP318" s="25"/>
      <c r="ADQ318" s="25"/>
      <c r="ADR318" s="25"/>
      <c r="ADS318" s="25"/>
      <c r="ADT318" s="25"/>
      <c r="ADU318" s="25"/>
      <c r="ADV318" s="25"/>
      <c r="ADW318" s="25"/>
      <c r="ADX318" s="25"/>
      <c r="ADY318" s="25"/>
      <c r="ADZ318" s="25"/>
      <c r="AEA318" s="25"/>
      <c r="AEB318" s="25"/>
      <c r="AEC318" s="25"/>
      <c r="AED318" s="25"/>
      <c r="AEE318" s="25"/>
      <c r="AEF318" s="25"/>
      <c r="AEG318" s="49"/>
    </row>
    <row r="319" spans="1:813" s="15" customFormat="1" ht="12.75" customHeight="1" x14ac:dyDescent="0.2">
      <c r="A319" s="72">
        <v>5.22</v>
      </c>
      <c r="B319" s="99" t="s">
        <v>243</v>
      </c>
      <c r="C319" s="325">
        <v>5</v>
      </c>
      <c r="D319" s="71" t="s">
        <v>71</v>
      </c>
      <c r="E319" s="109">
        <v>1115.3499999999999</v>
      </c>
      <c r="F319" s="91">
        <f t="shared" si="6"/>
        <v>5576.75</v>
      </c>
      <c r="G319" s="49"/>
      <c r="AY319" s="45"/>
      <c r="AZ319" s="25"/>
      <c r="BA319" s="663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  <c r="QQ319" s="25"/>
      <c r="QR319" s="25"/>
      <c r="QS319" s="25"/>
      <c r="QT319" s="25"/>
      <c r="QU319" s="25"/>
      <c r="QV319" s="25"/>
      <c r="QW319" s="25"/>
      <c r="QX319" s="25"/>
      <c r="QY319" s="25"/>
      <c r="QZ319" s="25"/>
      <c r="RA319" s="25"/>
      <c r="RB319" s="25"/>
      <c r="RC319" s="25"/>
      <c r="RD319" s="25"/>
      <c r="RE319" s="25"/>
      <c r="RF319" s="25"/>
      <c r="RG319" s="25"/>
      <c r="RH319" s="25"/>
      <c r="RI319" s="25"/>
      <c r="RJ319" s="25"/>
      <c r="RK319" s="25"/>
      <c r="RL319" s="25"/>
      <c r="RM319" s="25"/>
      <c r="RN319" s="25"/>
      <c r="RO319" s="25"/>
      <c r="RP319" s="25"/>
      <c r="RQ319" s="25"/>
      <c r="RR319" s="25"/>
      <c r="RS319" s="25"/>
      <c r="RT319" s="25"/>
      <c r="RU319" s="25"/>
      <c r="RV319" s="25"/>
      <c r="RW319" s="25"/>
      <c r="RX319" s="25"/>
      <c r="RY319" s="25"/>
      <c r="RZ319" s="25"/>
      <c r="SA319" s="25"/>
      <c r="SB319" s="25"/>
      <c r="SC319" s="25"/>
      <c r="SD319" s="25"/>
      <c r="SE319" s="25"/>
      <c r="SF319" s="25"/>
      <c r="SG319" s="25"/>
      <c r="SH319" s="25"/>
      <c r="SI319" s="25"/>
      <c r="SJ319" s="25"/>
      <c r="SK319" s="25"/>
      <c r="SL319" s="25"/>
      <c r="SM319" s="25"/>
      <c r="SN319" s="25"/>
      <c r="SO319" s="25"/>
      <c r="SP319" s="25"/>
      <c r="SQ319" s="25"/>
      <c r="SR319" s="25"/>
      <c r="SS319" s="25"/>
      <c r="ST319" s="25"/>
      <c r="SU319" s="25"/>
      <c r="SV319" s="25"/>
      <c r="SW319" s="25"/>
      <c r="SX319" s="25"/>
      <c r="SY319" s="25"/>
      <c r="SZ319" s="25"/>
      <c r="TA319" s="25"/>
      <c r="TB319" s="25"/>
      <c r="TC319" s="25"/>
      <c r="TD319" s="25"/>
      <c r="TE319" s="25"/>
      <c r="TF319" s="25"/>
      <c r="TG319" s="25"/>
      <c r="TH319" s="25"/>
      <c r="TI319" s="25"/>
      <c r="TJ319" s="25"/>
      <c r="TK319" s="25"/>
      <c r="TL319" s="25"/>
      <c r="TM319" s="25"/>
      <c r="TN319" s="25"/>
      <c r="TO319" s="25"/>
      <c r="TP319" s="25"/>
      <c r="TQ319" s="25"/>
      <c r="TR319" s="25"/>
      <c r="TS319" s="25"/>
      <c r="TT319" s="25"/>
      <c r="TU319" s="25"/>
      <c r="TV319" s="25"/>
      <c r="TW319" s="25"/>
      <c r="TX319" s="25"/>
      <c r="TY319" s="25"/>
      <c r="TZ319" s="25"/>
      <c r="UA319" s="25"/>
      <c r="UB319" s="25"/>
      <c r="UC319" s="25"/>
      <c r="UD319" s="25"/>
      <c r="UE319" s="25"/>
      <c r="UF319" s="25"/>
      <c r="UG319" s="25"/>
      <c r="UH319" s="25"/>
      <c r="UI319" s="25"/>
      <c r="UJ319" s="25"/>
      <c r="UK319" s="25"/>
      <c r="UL319" s="25"/>
      <c r="UM319" s="25"/>
      <c r="UN319" s="25"/>
      <c r="UO319" s="25"/>
      <c r="UP319" s="25"/>
      <c r="UQ319" s="25"/>
      <c r="UR319" s="25"/>
      <c r="US319" s="25"/>
      <c r="UT319" s="25"/>
      <c r="UU319" s="25"/>
      <c r="UV319" s="25"/>
      <c r="UW319" s="25"/>
      <c r="UX319" s="25"/>
      <c r="UY319" s="25"/>
      <c r="UZ319" s="25"/>
      <c r="VA319" s="25"/>
      <c r="VB319" s="25"/>
      <c r="VC319" s="25"/>
      <c r="VD319" s="25"/>
      <c r="VE319" s="25"/>
      <c r="VF319" s="25"/>
      <c r="VG319" s="25"/>
      <c r="VH319" s="25"/>
      <c r="VI319" s="25"/>
      <c r="VJ319" s="25"/>
      <c r="VK319" s="25"/>
      <c r="VL319" s="25"/>
      <c r="VM319" s="25"/>
      <c r="VN319" s="25"/>
      <c r="VO319" s="25"/>
      <c r="VP319" s="25"/>
      <c r="VQ319" s="25"/>
      <c r="VR319" s="25"/>
      <c r="VS319" s="25"/>
      <c r="VT319" s="25"/>
      <c r="VU319" s="25"/>
      <c r="VV319" s="25"/>
      <c r="VW319" s="25"/>
      <c r="VX319" s="25"/>
      <c r="VY319" s="25"/>
      <c r="VZ319" s="25"/>
      <c r="WA319" s="25"/>
      <c r="WB319" s="25"/>
      <c r="WC319" s="25"/>
      <c r="WD319" s="25"/>
      <c r="WE319" s="25"/>
      <c r="WF319" s="25"/>
      <c r="WG319" s="25"/>
      <c r="WH319" s="25"/>
      <c r="WI319" s="25"/>
      <c r="WJ319" s="25"/>
      <c r="WK319" s="25"/>
      <c r="WL319" s="25"/>
      <c r="WM319" s="25"/>
      <c r="WN319" s="25"/>
      <c r="WO319" s="25"/>
      <c r="WP319" s="25"/>
      <c r="WQ319" s="25"/>
      <c r="WR319" s="25"/>
      <c r="WS319" s="25"/>
      <c r="WT319" s="25"/>
      <c r="WU319" s="25"/>
      <c r="WV319" s="25"/>
      <c r="WW319" s="25"/>
      <c r="WX319" s="25"/>
      <c r="WY319" s="25"/>
      <c r="WZ319" s="25"/>
      <c r="XA319" s="25"/>
      <c r="XB319" s="25"/>
      <c r="XC319" s="25"/>
      <c r="XD319" s="25"/>
      <c r="XE319" s="25"/>
      <c r="XF319" s="25"/>
      <c r="XG319" s="25"/>
      <c r="XH319" s="25"/>
      <c r="XI319" s="25"/>
      <c r="XJ319" s="25"/>
      <c r="XK319" s="25"/>
      <c r="XL319" s="25"/>
      <c r="XM319" s="25"/>
      <c r="XN319" s="25"/>
      <c r="XO319" s="25"/>
      <c r="XP319" s="25"/>
      <c r="XQ319" s="25"/>
      <c r="XR319" s="25"/>
      <c r="XS319" s="25"/>
      <c r="XT319" s="25"/>
      <c r="XU319" s="25"/>
      <c r="XV319" s="25"/>
      <c r="XW319" s="25"/>
      <c r="XX319" s="25"/>
      <c r="XY319" s="25"/>
      <c r="XZ319" s="25"/>
      <c r="YA319" s="25"/>
      <c r="YB319" s="25"/>
      <c r="YC319" s="25"/>
      <c r="YD319" s="25"/>
      <c r="YE319" s="25"/>
      <c r="YF319" s="25"/>
      <c r="YG319" s="25"/>
      <c r="YH319" s="25"/>
      <c r="YI319" s="25"/>
      <c r="YJ319" s="25"/>
      <c r="YK319" s="25"/>
      <c r="YL319" s="25"/>
      <c r="YM319" s="25"/>
      <c r="YN319" s="25"/>
      <c r="YO319" s="25"/>
      <c r="YP319" s="25"/>
      <c r="YQ319" s="25"/>
      <c r="YR319" s="25"/>
      <c r="YS319" s="25"/>
      <c r="YT319" s="25"/>
      <c r="YU319" s="25"/>
      <c r="YV319" s="25"/>
      <c r="YW319" s="25"/>
      <c r="YX319" s="25"/>
      <c r="YY319" s="25"/>
      <c r="YZ319" s="25"/>
      <c r="ZA319" s="25"/>
      <c r="ZB319" s="25"/>
      <c r="ZC319" s="25"/>
      <c r="ZD319" s="25"/>
      <c r="ZE319" s="25"/>
      <c r="ZF319" s="25"/>
      <c r="ZG319" s="25"/>
      <c r="ZH319" s="25"/>
      <c r="ZI319" s="25"/>
      <c r="ZJ319" s="25"/>
      <c r="ZK319" s="25"/>
      <c r="ZL319" s="25"/>
      <c r="ZM319" s="25"/>
      <c r="ZN319" s="25"/>
      <c r="ZO319" s="25"/>
      <c r="ZP319" s="25"/>
      <c r="ZQ319" s="25"/>
      <c r="ZR319" s="25"/>
      <c r="ZS319" s="25"/>
      <c r="ZT319" s="25"/>
      <c r="ZU319" s="25"/>
      <c r="ZV319" s="25"/>
      <c r="ZW319" s="25"/>
      <c r="ZX319" s="25"/>
      <c r="ZY319" s="25"/>
      <c r="ZZ319" s="25"/>
      <c r="AAA319" s="25"/>
      <c r="AAB319" s="25"/>
      <c r="AAC319" s="25"/>
      <c r="AAD319" s="25"/>
      <c r="AAE319" s="25"/>
      <c r="AAF319" s="25"/>
      <c r="AAG319" s="25"/>
      <c r="AAH319" s="25"/>
      <c r="AAI319" s="25"/>
      <c r="AAJ319" s="25"/>
      <c r="AAK319" s="25"/>
      <c r="AAL319" s="25"/>
      <c r="AAM319" s="25"/>
      <c r="AAN319" s="25"/>
      <c r="AAO319" s="25"/>
      <c r="AAP319" s="25"/>
      <c r="AAQ319" s="25"/>
      <c r="AAR319" s="25"/>
      <c r="AAS319" s="25"/>
      <c r="AAT319" s="25"/>
      <c r="AAU319" s="25"/>
      <c r="AAV319" s="25"/>
      <c r="AAW319" s="25"/>
      <c r="AAX319" s="25"/>
      <c r="AAY319" s="25"/>
      <c r="AAZ319" s="25"/>
      <c r="ABA319" s="25"/>
      <c r="ABB319" s="25"/>
      <c r="ABC319" s="25"/>
      <c r="ABD319" s="25"/>
      <c r="ABE319" s="25"/>
      <c r="ABF319" s="25"/>
      <c r="ABG319" s="25"/>
      <c r="ABH319" s="25"/>
      <c r="ABI319" s="25"/>
      <c r="ABJ319" s="25"/>
      <c r="ABK319" s="25"/>
      <c r="ABL319" s="25"/>
      <c r="ABM319" s="25"/>
      <c r="ABN319" s="25"/>
      <c r="ABO319" s="25"/>
      <c r="ABP319" s="25"/>
      <c r="ABQ319" s="25"/>
      <c r="ABR319" s="25"/>
      <c r="ABS319" s="25"/>
      <c r="ABT319" s="25"/>
      <c r="ABU319" s="25"/>
      <c r="ABV319" s="25"/>
      <c r="ABW319" s="25"/>
      <c r="ABX319" s="25"/>
      <c r="ABY319" s="25"/>
      <c r="ABZ319" s="25"/>
      <c r="ACA319" s="25"/>
      <c r="ACB319" s="25"/>
      <c r="ACC319" s="25"/>
      <c r="ACD319" s="25"/>
      <c r="ACE319" s="25"/>
      <c r="ACF319" s="25"/>
      <c r="ACG319" s="25"/>
      <c r="ACH319" s="25"/>
      <c r="ACI319" s="25"/>
      <c r="ACJ319" s="25"/>
      <c r="ACK319" s="25"/>
      <c r="ACL319" s="25"/>
      <c r="ACM319" s="25"/>
      <c r="ACN319" s="25"/>
      <c r="ACO319" s="25"/>
      <c r="ACP319" s="25"/>
      <c r="ACQ319" s="25"/>
      <c r="ACR319" s="25"/>
      <c r="ACS319" s="25"/>
      <c r="ACT319" s="25"/>
      <c r="ACU319" s="25"/>
      <c r="ACV319" s="25"/>
      <c r="ACW319" s="25"/>
      <c r="ACX319" s="25"/>
      <c r="ACY319" s="25"/>
      <c r="ACZ319" s="25"/>
      <c r="ADA319" s="25"/>
      <c r="ADB319" s="25"/>
      <c r="ADC319" s="25"/>
      <c r="ADD319" s="25"/>
      <c r="ADE319" s="25"/>
      <c r="ADF319" s="25"/>
      <c r="ADG319" s="25"/>
      <c r="ADH319" s="25"/>
      <c r="ADI319" s="25"/>
      <c r="ADJ319" s="25"/>
      <c r="ADK319" s="25"/>
      <c r="ADL319" s="25"/>
      <c r="ADM319" s="25"/>
      <c r="ADN319" s="25"/>
      <c r="ADO319" s="25"/>
      <c r="ADP319" s="25"/>
      <c r="ADQ319" s="25"/>
      <c r="ADR319" s="25"/>
      <c r="ADS319" s="25"/>
      <c r="ADT319" s="25"/>
      <c r="ADU319" s="25"/>
      <c r="ADV319" s="25"/>
      <c r="ADW319" s="25"/>
      <c r="ADX319" s="25"/>
      <c r="ADY319" s="25"/>
      <c r="ADZ319" s="25"/>
      <c r="AEA319" s="25"/>
      <c r="AEB319" s="25"/>
      <c r="AEC319" s="25"/>
      <c r="AED319" s="25"/>
      <c r="AEE319" s="25"/>
      <c r="AEF319" s="25"/>
      <c r="AEG319" s="49"/>
    </row>
    <row r="320" spans="1:813" s="15" customFormat="1" ht="12.75" customHeight="1" x14ac:dyDescent="0.2">
      <c r="A320" s="72">
        <v>5.23</v>
      </c>
      <c r="B320" s="99" t="s">
        <v>244</v>
      </c>
      <c r="C320" s="325">
        <v>25</v>
      </c>
      <c r="D320" s="71" t="s">
        <v>71</v>
      </c>
      <c r="E320" s="109">
        <v>126.14</v>
      </c>
      <c r="F320" s="91">
        <f t="shared" si="6"/>
        <v>3153.5</v>
      </c>
      <c r="G320" s="49"/>
      <c r="AY320" s="45"/>
      <c r="AZ320" s="25"/>
      <c r="BA320" s="663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  <c r="QQ320" s="25"/>
      <c r="QR320" s="25"/>
      <c r="QS320" s="25"/>
      <c r="QT320" s="25"/>
      <c r="QU320" s="25"/>
      <c r="QV320" s="25"/>
      <c r="QW320" s="25"/>
      <c r="QX320" s="25"/>
      <c r="QY320" s="25"/>
      <c r="QZ320" s="25"/>
      <c r="RA320" s="25"/>
      <c r="RB320" s="25"/>
      <c r="RC320" s="25"/>
      <c r="RD320" s="25"/>
      <c r="RE320" s="25"/>
      <c r="RF320" s="25"/>
      <c r="RG320" s="25"/>
      <c r="RH320" s="25"/>
      <c r="RI320" s="25"/>
      <c r="RJ320" s="25"/>
      <c r="RK320" s="25"/>
      <c r="RL320" s="25"/>
      <c r="RM320" s="25"/>
      <c r="RN320" s="25"/>
      <c r="RO320" s="25"/>
      <c r="RP320" s="25"/>
      <c r="RQ320" s="25"/>
      <c r="RR320" s="25"/>
      <c r="RS320" s="25"/>
      <c r="RT320" s="25"/>
      <c r="RU320" s="25"/>
      <c r="RV320" s="25"/>
      <c r="RW320" s="25"/>
      <c r="RX320" s="25"/>
      <c r="RY320" s="25"/>
      <c r="RZ320" s="25"/>
      <c r="SA320" s="25"/>
      <c r="SB320" s="25"/>
      <c r="SC320" s="25"/>
      <c r="SD320" s="25"/>
      <c r="SE320" s="25"/>
      <c r="SF320" s="25"/>
      <c r="SG320" s="25"/>
      <c r="SH320" s="25"/>
      <c r="SI320" s="25"/>
      <c r="SJ320" s="25"/>
      <c r="SK320" s="25"/>
      <c r="SL320" s="25"/>
      <c r="SM320" s="25"/>
      <c r="SN320" s="25"/>
      <c r="SO320" s="25"/>
      <c r="SP320" s="25"/>
      <c r="SQ320" s="25"/>
      <c r="SR320" s="25"/>
      <c r="SS320" s="25"/>
      <c r="ST320" s="25"/>
      <c r="SU320" s="25"/>
      <c r="SV320" s="25"/>
      <c r="SW320" s="25"/>
      <c r="SX320" s="25"/>
      <c r="SY320" s="25"/>
      <c r="SZ320" s="25"/>
      <c r="TA320" s="25"/>
      <c r="TB320" s="25"/>
      <c r="TC320" s="25"/>
      <c r="TD320" s="25"/>
      <c r="TE320" s="25"/>
      <c r="TF320" s="25"/>
      <c r="TG320" s="25"/>
      <c r="TH320" s="25"/>
      <c r="TI320" s="25"/>
      <c r="TJ320" s="25"/>
      <c r="TK320" s="25"/>
      <c r="TL320" s="25"/>
      <c r="TM320" s="25"/>
      <c r="TN320" s="25"/>
      <c r="TO320" s="25"/>
      <c r="TP320" s="25"/>
      <c r="TQ320" s="25"/>
      <c r="TR320" s="25"/>
      <c r="TS320" s="25"/>
      <c r="TT320" s="25"/>
      <c r="TU320" s="25"/>
      <c r="TV320" s="25"/>
      <c r="TW320" s="25"/>
      <c r="TX320" s="25"/>
      <c r="TY320" s="25"/>
      <c r="TZ320" s="25"/>
      <c r="UA320" s="25"/>
      <c r="UB320" s="25"/>
      <c r="UC320" s="25"/>
      <c r="UD320" s="25"/>
      <c r="UE320" s="25"/>
      <c r="UF320" s="25"/>
      <c r="UG320" s="25"/>
      <c r="UH320" s="25"/>
      <c r="UI320" s="25"/>
      <c r="UJ320" s="25"/>
      <c r="UK320" s="25"/>
      <c r="UL320" s="25"/>
      <c r="UM320" s="25"/>
      <c r="UN320" s="25"/>
      <c r="UO320" s="25"/>
      <c r="UP320" s="25"/>
      <c r="UQ320" s="25"/>
      <c r="UR320" s="25"/>
      <c r="US320" s="25"/>
      <c r="UT320" s="25"/>
      <c r="UU320" s="25"/>
      <c r="UV320" s="25"/>
      <c r="UW320" s="25"/>
      <c r="UX320" s="25"/>
      <c r="UY320" s="25"/>
      <c r="UZ320" s="25"/>
      <c r="VA320" s="25"/>
      <c r="VB320" s="25"/>
      <c r="VC320" s="25"/>
      <c r="VD320" s="25"/>
      <c r="VE320" s="25"/>
      <c r="VF320" s="25"/>
      <c r="VG320" s="25"/>
      <c r="VH320" s="25"/>
      <c r="VI320" s="25"/>
      <c r="VJ320" s="25"/>
      <c r="VK320" s="25"/>
      <c r="VL320" s="25"/>
      <c r="VM320" s="25"/>
      <c r="VN320" s="25"/>
      <c r="VO320" s="25"/>
      <c r="VP320" s="25"/>
      <c r="VQ320" s="25"/>
      <c r="VR320" s="25"/>
      <c r="VS320" s="25"/>
      <c r="VT320" s="25"/>
      <c r="VU320" s="25"/>
      <c r="VV320" s="25"/>
      <c r="VW320" s="25"/>
      <c r="VX320" s="25"/>
      <c r="VY320" s="25"/>
      <c r="VZ320" s="25"/>
      <c r="WA320" s="25"/>
      <c r="WB320" s="25"/>
      <c r="WC320" s="25"/>
      <c r="WD320" s="25"/>
      <c r="WE320" s="25"/>
      <c r="WF320" s="25"/>
      <c r="WG320" s="25"/>
      <c r="WH320" s="25"/>
      <c r="WI320" s="25"/>
      <c r="WJ320" s="25"/>
      <c r="WK320" s="25"/>
      <c r="WL320" s="25"/>
      <c r="WM320" s="25"/>
      <c r="WN320" s="25"/>
      <c r="WO320" s="25"/>
      <c r="WP320" s="25"/>
      <c r="WQ320" s="25"/>
      <c r="WR320" s="25"/>
      <c r="WS320" s="25"/>
      <c r="WT320" s="25"/>
      <c r="WU320" s="25"/>
      <c r="WV320" s="25"/>
      <c r="WW320" s="25"/>
      <c r="WX320" s="25"/>
      <c r="WY320" s="25"/>
      <c r="WZ320" s="25"/>
      <c r="XA320" s="25"/>
      <c r="XB320" s="25"/>
      <c r="XC320" s="25"/>
      <c r="XD320" s="25"/>
      <c r="XE320" s="25"/>
      <c r="XF320" s="25"/>
      <c r="XG320" s="25"/>
      <c r="XH320" s="25"/>
      <c r="XI320" s="25"/>
      <c r="XJ320" s="25"/>
      <c r="XK320" s="25"/>
      <c r="XL320" s="25"/>
      <c r="XM320" s="25"/>
      <c r="XN320" s="25"/>
      <c r="XO320" s="25"/>
      <c r="XP320" s="25"/>
      <c r="XQ320" s="25"/>
      <c r="XR320" s="25"/>
      <c r="XS320" s="25"/>
      <c r="XT320" s="25"/>
      <c r="XU320" s="25"/>
      <c r="XV320" s="25"/>
      <c r="XW320" s="25"/>
      <c r="XX320" s="25"/>
      <c r="XY320" s="25"/>
      <c r="XZ320" s="25"/>
      <c r="YA320" s="25"/>
      <c r="YB320" s="25"/>
      <c r="YC320" s="25"/>
      <c r="YD320" s="25"/>
      <c r="YE320" s="25"/>
      <c r="YF320" s="25"/>
      <c r="YG320" s="25"/>
      <c r="YH320" s="25"/>
      <c r="YI320" s="25"/>
      <c r="YJ320" s="25"/>
      <c r="YK320" s="25"/>
      <c r="YL320" s="25"/>
      <c r="YM320" s="25"/>
      <c r="YN320" s="25"/>
      <c r="YO320" s="25"/>
      <c r="YP320" s="25"/>
      <c r="YQ320" s="25"/>
      <c r="YR320" s="25"/>
      <c r="YS320" s="25"/>
      <c r="YT320" s="25"/>
      <c r="YU320" s="25"/>
      <c r="YV320" s="25"/>
      <c r="YW320" s="25"/>
      <c r="YX320" s="25"/>
      <c r="YY320" s="25"/>
      <c r="YZ320" s="25"/>
      <c r="ZA320" s="25"/>
      <c r="ZB320" s="25"/>
      <c r="ZC320" s="25"/>
      <c r="ZD320" s="25"/>
      <c r="ZE320" s="25"/>
      <c r="ZF320" s="25"/>
      <c r="ZG320" s="25"/>
      <c r="ZH320" s="25"/>
      <c r="ZI320" s="25"/>
      <c r="ZJ320" s="25"/>
      <c r="ZK320" s="25"/>
      <c r="ZL320" s="25"/>
      <c r="ZM320" s="25"/>
      <c r="ZN320" s="25"/>
      <c r="ZO320" s="25"/>
      <c r="ZP320" s="25"/>
      <c r="ZQ320" s="25"/>
      <c r="ZR320" s="25"/>
      <c r="ZS320" s="25"/>
      <c r="ZT320" s="25"/>
      <c r="ZU320" s="25"/>
      <c r="ZV320" s="25"/>
      <c r="ZW320" s="25"/>
      <c r="ZX320" s="25"/>
      <c r="ZY320" s="25"/>
      <c r="ZZ320" s="25"/>
      <c r="AAA320" s="25"/>
      <c r="AAB320" s="25"/>
      <c r="AAC320" s="25"/>
      <c r="AAD320" s="25"/>
      <c r="AAE320" s="25"/>
      <c r="AAF320" s="25"/>
      <c r="AAG320" s="25"/>
      <c r="AAH320" s="25"/>
      <c r="AAI320" s="25"/>
      <c r="AAJ320" s="25"/>
      <c r="AAK320" s="25"/>
      <c r="AAL320" s="25"/>
      <c r="AAM320" s="25"/>
      <c r="AAN320" s="25"/>
      <c r="AAO320" s="25"/>
      <c r="AAP320" s="25"/>
      <c r="AAQ320" s="25"/>
      <c r="AAR320" s="25"/>
      <c r="AAS320" s="25"/>
      <c r="AAT320" s="25"/>
      <c r="AAU320" s="25"/>
      <c r="AAV320" s="25"/>
      <c r="AAW320" s="25"/>
      <c r="AAX320" s="25"/>
      <c r="AAY320" s="25"/>
      <c r="AAZ320" s="25"/>
      <c r="ABA320" s="25"/>
      <c r="ABB320" s="25"/>
      <c r="ABC320" s="25"/>
      <c r="ABD320" s="25"/>
      <c r="ABE320" s="25"/>
      <c r="ABF320" s="25"/>
      <c r="ABG320" s="25"/>
      <c r="ABH320" s="25"/>
      <c r="ABI320" s="25"/>
      <c r="ABJ320" s="25"/>
      <c r="ABK320" s="25"/>
      <c r="ABL320" s="25"/>
      <c r="ABM320" s="25"/>
      <c r="ABN320" s="25"/>
      <c r="ABO320" s="25"/>
      <c r="ABP320" s="25"/>
      <c r="ABQ320" s="25"/>
      <c r="ABR320" s="25"/>
      <c r="ABS320" s="25"/>
      <c r="ABT320" s="25"/>
      <c r="ABU320" s="25"/>
      <c r="ABV320" s="25"/>
      <c r="ABW320" s="25"/>
      <c r="ABX320" s="25"/>
      <c r="ABY320" s="25"/>
      <c r="ABZ320" s="25"/>
      <c r="ACA320" s="25"/>
      <c r="ACB320" s="25"/>
      <c r="ACC320" s="25"/>
      <c r="ACD320" s="25"/>
      <c r="ACE320" s="25"/>
      <c r="ACF320" s="25"/>
      <c r="ACG320" s="25"/>
      <c r="ACH320" s="25"/>
      <c r="ACI320" s="25"/>
      <c r="ACJ320" s="25"/>
      <c r="ACK320" s="25"/>
      <c r="ACL320" s="25"/>
      <c r="ACM320" s="25"/>
      <c r="ACN320" s="25"/>
      <c r="ACO320" s="25"/>
      <c r="ACP320" s="25"/>
      <c r="ACQ320" s="25"/>
      <c r="ACR320" s="25"/>
      <c r="ACS320" s="25"/>
      <c r="ACT320" s="25"/>
      <c r="ACU320" s="25"/>
      <c r="ACV320" s="25"/>
      <c r="ACW320" s="25"/>
      <c r="ACX320" s="25"/>
      <c r="ACY320" s="25"/>
      <c r="ACZ320" s="25"/>
      <c r="ADA320" s="25"/>
      <c r="ADB320" s="25"/>
      <c r="ADC320" s="25"/>
      <c r="ADD320" s="25"/>
      <c r="ADE320" s="25"/>
      <c r="ADF320" s="25"/>
      <c r="ADG320" s="25"/>
      <c r="ADH320" s="25"/>
      <c r="ADI320" s="25"/>
      <c r="ADJ320" s="25"/>
      <c r="ADK320" s="25"/>
      <c r="ADL320" s="25"/>
      <c r="ADM320" s="25"/>
      <c r="ADN320" s="25"/>
      <c r="ADO320" s="25"/>
      <c r="ADP320" s="25"/>
      <c r="ADQ320" s="25"/>
      <c r="ADR320" s="25"/>
      <c r="ADS320" s="25"/>
      <c r="ADT320" s="25"/>
      <c r="ADU320" s="25"/>
      <c r="ADV320" s="25"/>
      <c r="ADW320" s="25"/>
      <c r="ADX320" s="25"/>
      <c r="ADY320" s="25"/>
      <c r="ADZ320" s="25"/>
      <c r="AEA320" s="25"/>
      <c r="AEB320" s="25"/>
      <c r="AEC320" s="25"/>
      <c r="AED320" s="25"/>
      <c r="AEE320" s="25"/>
      <c r="AEF320" s="25"/>
      <c r="AEG320" s="49"/>
    </row>
    <row r="321" spans="1:813" s="15" customFormat="1" ht="12.75" customHeight="1" x14ac:dyDescent="0.2">
      <c r="A321" s="72">
        <v>5.24</v>
      </c>
      <c r="B321" s="309" t="s">
        <v>131</v>
      </c>
      <c r="C321" s="325">
        <v>7</v>
      </c>
      <c r="D321" s="71" t="s">
        <v>71</v>
      </c>
      <c r="E321" s="109">
        <v>1150</v>
      </c>
      <c r="F321" s="91">
        <f t="shared" si="6"/>
        <v>8050</v>
      </c>
      <c r="G321" s="49"/>
      <c r="AY321" s="45"/>
      <c r="AZ321" s="25"/>
      <c r="BA321" s="663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  <c r="QQ321" s="25"/>
      <c r="QR321" s="25"/>
      <c r="QS321" s="25"/>
      <c r="QT321" s="25"/>
      <c r="QU321" s="25"/>
      <c r="QV321" s="25"/>
      <c r="QW321" s="25"/>
      <c r="QX321" s="25"/>
      <c r="QY321" s="25"/>
      <c r="QZ321" s="25"/>
      <c r="RA321" s="25"/>
      <c r="RB321" s="25"/>
      <c r="RC321" s="25"/>
      <c r="RD321" s="25"/>
      <c r="RE321" s="25"/>
      <c r="RF321" s="25"/>
      <c r="RG321" s="25"/>
      <c r="RH321" s="25"/>
      <c r="RI321" s="25"/>
      <c r="RJ321" s="25"/>
      <c r="RK321" s="25"/>
      <c r="RL321" s="25"/>
      <c r="RM321" s="25"/>
      <c r="RN321" s="25"/>
      <c r="RO321" s="25"/>
      <c r="RP321" s="25"/>
      <c r="RQ321" s="25"/>
      <c r="RR321" s="25"/>
      <c r="RS321" s="25"/>
      <c r="RT321" s="25"/>
      <c r="RU321" s="25"/>
      <c r="RV321" s="25"/>
      <c r="RW321" s="25"/>
      <c r="RX321" s="25"/>
      <c r="RY321" s="25"/>
      <c r="RZ321" s="25"/>
      <c r="SA321" s="25"/>
      <c r="SB321" s="25"/>
      <c r="SC321" s="25"/>
      <c r="SD321" s="25"/>
      <c r="SE321" s="25"/>
      <c r="SF321" s="25"/>
      <c r="SG321" s="25"/>
      <c r="SH321" s="25"/>
      <c r="SI321" s="25"/>
      <c r="SJ321" s="25"/>
      <c r="SK321" s="25"/>
      <c r="SL321" s="25"/>
      <c r="SM321" s="25"/>
      <c r="SN321" s="25"/>
      <c r="SO321" s="25"/>
      <c r="SP321" s="25"/>
      <c r="SQ321" s="25"/>
      <c r="SR321" s="25"/>
      <c r="SS321" s="25"/>
      <c r="ST321" s="25"/>
      <c r="SU321" s="25"/>
      <c r="SV321" s="25"/>
      <c r="SW321" s="25"/>
      <c r="SX321" s="25"/>
      <c r="SY321" s="25"/>
      <c r="SZ321" s="25"/>
      <c r="TA321" s="25"/>
      <c r="TB321" s="25"/>
      <c r="TC321" s="25"/>
      <c r="TD321" s="25"/>
      <c r="TE321" s="25"/>
      <c r="TF321" s="25"/>
      <c r="TG321" s="25"/>
      <c r="TH321" s="25"/>
      <c r="TI321" s="25"/>
      <c r="TJ321" s="25"/>
      <c r="TK321" s="25"/>
      <c r="TL321" s="25"/>
      <c r="TM321" s="25"/>
      <c r="TN321" s="25"/>
      <c r="TO321" s="25"/>
      <c r="TP321" s="25"/>
      <c r="TQ321" s="25"/>
      <c r="TR321" s="25"/>
      <c r="TS321" s="25"/>
      <c r="TT321" s="25"/>
      <c r="TU321" s="25"/>
      <c r="TV321" s="25"/>
      <c r="TW321" s="25"/>
      <c r="TX321" s="25"/>
      <c r="TY321" s="25"/>
      <c r="TZ321" s="25"/>
      <c r="UA321" s="25"/>
      <c r="UB321" s="25"/>
      <c r="UC321" s="25"/>
      <c r="UD321" s="25"/>
      <c r="UE321" s="25"/>
      <c r="UF321" s="25"/>
      <c r="UG321" s="25"/>
      <c r="UH321" s="25"/>
      <c r="UI321" s="25"/>
      <c r="UJ321" s="25"/>
      <c r="UK321" s="25"/>
      <c r="UL321" s="25"/>
      <c r="UM321" s="25"/>
      <c r="UN321" s="25"/>
      <c r="UO321" s="25"/>
      <c r="UP321" s="25"/>
      <c r="UQ321" s="25"/>
      <c r="UR321" s="25"/>
      <c r="US321" s="25"/>
      <c r="UT321" s="25"/>
      <c r="UU321" s="25"/>
      <c r="UV321" s="25"/>
      <c r="UW321" s="25"/>
      <c r="UX321" s="25"/>
      <c r="UY321" s="25"/>
      <c r="UZ321" s="25"/>
      <c r="VA321" s="25"/>
      <c r="VB321" s="25"/>
      <c r="VC321" s="25"/>
      <c r="VD321" s="25"/>
      <c r="VE321" s="25"/>
      <c r="VF321" s="25"/>
      <c r="VG321" s="25"/>
      <c r="VH321" s="25"/>
      <c r="VI321" s="25"/>
      <c r="VJ321" s="25"/>
      <c r="VK321" s="25"/>
      <c r="VL321" s="25"/>
      <c r="VM321" s="25"/>
      <c r="VN321" s="25"/>
      <c r="VO321" s="25"/>
      <c r="VP321" s="25"/>
      <c r="VQ321" s="25"/>
      <c r="VR321" s="25"/>
      <c r="VS321" s="25"/>
      <c r="VT321" s="25"/>
      <c r="VU321" s="25"/>
      <c r="VV321" s="25"/>
      <c r="VW321" s="25"/>
      <c r="VX321" s="25"/>
      <c r="VY321" s="25"/>
      <c r="VZ321" s="25"/>
      <c r="WA321" s="25"/>
      <c r="WB321" s="25"/>
      <c r="WC321" s="25"/>
      <c r="WD321" s="25"/>
      <c r="WE321" s="25"/>
      <c r="WF321" s="25"/>
      <c r="WG321" s="25"/>
      <c r="WH321" s="25"/>
      <c r="WI321" s="25"/>
      <c r="WJ321" s="25"/>
      <c r="WK321" s="25"/>
      <c r="WL321" s="25"/>
      <c r="WM321" s="25"/>
      <c r="WN321" s="25"/>
      <c r="WO321" s="25"/>
      <c r="WP321" s="25"/>
      <c r="WQ321" s="25"/>
      <c r="WR321" s="25"/>
      <c r="WS321" s="25"/>
      <c r="WT321" s="25"/>
      <c r="WU321" s="25"/>
      <c r="WV321" s="25"/>
      <c r="WW321" s="25"/>
      <c r="WX321" s="25"/>
      <c r="WY321" s="25"/>
      <c r="WZ321" s="25"/>
      <c r="XA321" s="25"/>
      <c r="XB321" s="25"/>
      <c r="XC321" s="25"/>
      <c r="XD321" s="25"/>
      <c r="XE321" s="25"/>
      <c r="XF321" s="25"/>
      <c r="XG321" s="25"/>
      <c r="XH321" s="25"/>
      <c r="XI321" s="25"/>
      <c r="XJ321" s="25"/>
      <c r="XK321" s="25"/>
      <c r="XL321" s="25"/>
      <c r="XM321" s="25"/>
      <c r="XN321" s="25"/>
      <c r="XO321" s="25"/>
      <c r="XP321" s="25"/>
      <c r="XQ321" s="25"/>
      <c r="XR321" s="25"/>
      <c r="XS321" s="25"/>
      <c r="XT321" s="25"/>
      <c r="XU321" s="25"/>
      <c r="XV321" s="25"/>
      <c r="XW321" s="25"/>
      <c r="XX321" s="25"/>
      <c r="XY321" s="25"/>
      <c r="XZ321" s="25"/>
      <c r="YA321" s="25"/>
      <c r="YB321" s="25"/>
      <c r="YC321" s="25"/>
      <c r="YD321" s="25"/>
      <c r="YE321" s="25"/>
      <c r="YF321" s="25"/>
      <c r="YG321" s="25"/>
      <c r="YH321" s="25"/>
      <c r="YI321" s="25"/>
      <c r="YJ321" s="25"/>
      <c r="YK321" s="25"/>
      <c r="YL321" s="25"/>
      <c r="YM321" s="25"/>
      <c r="YN321" s="25"/>
      <c r="YO321" s="25"/>
      <c r="YP321" s="25"/>
      <c r="YQ321" s="25"/>
      <c r="YR321" s="25"/>
      <c r="YS321" s="25"/>
      <c r="YT321" s="25"/>
      <c r="YU321" s="25"/>
      <c r="YV321" s="25"/>
      <c r="YW321" s="25"/>
      <c r="YX321" s="25"/>
      <c r="YY321" s="25"/>
      <c r="YZ321" s="25"/>
      <c r="ZA321" s="25"/>
      <c r="ZB321" s="25"/>
      <c r="ZC321" s="25"/>
      <c r="ZD321" s="25"/>
      <c r="ZE321" s="25"/>
      <c r="ZF321" s="25"/>
      <c r="ZG321" s="25"/>
      <c r="ZH321" s="25"/>
      <c r="ZI321" s="25"/>
      <c r="ZJ321" s="25"/>
      <c r="ZK321" s="25"/>
      <c r="ZL321" s="25"/>
      <c r="ZM321" s="25"/>
      <c r="ZN321" s="25"/>
      <c r="ZO321" s="25"/>
      <c r="ZP321" s="25"/>
      <c r="ZQ321" s="25"/>
      <c r="ZR321" s="25"/>
      <c r="ZS321" s="25"/>
      <c r="ZT321" s="25"/>
      <c r="ZU321" s="25"/>
      <c r="ZV321" s="25"/>
      <c r="ZW321" s="25"/>
      <c r="ZX321" s="25"/>
      <c r="ZY321" s="25"/>
      <c r="ZZ321" s="25"/>
      <c r="AAA321" s="25"/>
      <c r="AAB321" s="25"/>
      <c r="AAC321" s="25"/>
      <c r="AAD321" s="25"/>
      <c r="AAE321" s="25"/>
      <c r="AAF321" s="25"/>
      <c r="AAG321" s="25"/>
      <c r="AAH321" s="25"/>
      <c r="AAI321" s="25"/>
      <c r="AAJ321" s="25"/>
      <c r="AAK321" s="25"/>
      <c r="AAL321" s="25"/>
      <c r="AAM321" s="25"/>
      <c r="AAN321" s="25"/>
      <c r="AAO321" s="25"/>
      <c r="AAP321" s="25"/>
      <c r="AAQ321" s="25"/>
      <c r="AAR321" s="25"/>
      <c r="AAS321" s="25"/>
      <c r="AAT321" s="25"/>
      <c r="AAU321" s="25"/>
      <c r="AAV321" s="25"/>
      <c r="AAW321" s="25"/>
      <c r="AAX321" s="25"/>
      <c r="AAY321" s="25"/>
      <c r="AAZ321" s="25"/>
      <c r="ABA321" s="25"/>
      <c r="ABB321" s="25"/>
      <c r="ABC321" s="25"/>
      <c r="ABD321" s="25"/>
      <c r="ABE321" s="25"/>
      <c r="ABF321" s="25"/>
      <c r="ABG321" s="25"/>
      <c r="ABH321" s="25"/>
      <c r="ABI321" s="25"/>
      <c r="ABJ321" s="25"/>
      <c r="ABK321" s="25"/>
      <c r="ABL321" s="25"/>
      <c r="ABM321" s="25"/>
      <c r="ABN321" s="25"/>
      <c r="ABO321" s="25"/>
      <c r="ABP321" s="25"/>
      <c r="ABQ321" s="25"/>
      <c r="ABR321" s="25"/>
      <c r="ABS321" s="25"/>
      <c r="ABT321" s="25"/>
      <c r="ABU321" s="25"/>
      <c r="ABV321" s="25"/>
      <c r="ABW321" s="25"/>
      <c r="ABX321" s="25"/>
      <c r="ABY321" s="25"/>
      <c r="ABZ321" s="25"/>
      <c r="ACA321" s="25"/>
      <c r="ACB321" s="25"/>
      <c r="ACC321" s="25"/>
      <c r="ACD321" s="25"/>
      <c r="ACE321" s="25"/>
      <c r="ACF321" s="25"/>
      <c r="ACG321" s="25"/>
      <c r="ACH321" s="25"/>
      <c r="ACI321" s="25"/>
      <c r="ACJ321" s="25"/>
      <c r="ACK321" s="25"/>
      <c r="ACL321" s="25"/>
      <c r="ACM321" s="25"/>
      <c r="ACN321" s="25"/>
      <c r="ACO321" s="25"/>
      <c r="ACP321" s="25"/>
      <c r="ACQ321" s="25"/>
      <c r="ACR321" s="25"/>
      <c r="ACS321" s="25"/>
      <c r="ACT321" s="25"/>
      <c r="ACU321" s="25"/>
      <c r="ACV321" s="25"/>
      <c r="ACW321" s="25"/>
      <c r="ACX321" s="25"/>
      <c r="ACY321" s="25"/>
      <c r="ACZ321" s="25"/>
      <c r="ADA321" s="25"/>
      <c r="ADB321" s="25"/>
      <c r="ADC321" s="25"/>
      <c r="ADD321" s="25"/>
      <c r="ADE321" s="25"/>
      <c r="ADF321" s="25"/>
      <c r="ADG321" s="25"/>
      <c r="ADH321" s="25"/>
      <c r="ADI321" s="25"/>
      <c r="ADJ321" s="25"/>
      <c r="ADK321" s="25"/>
      <c r="ADL321" s="25"/>
      <c r="ADM321" s="25"/>
      <c r="ADN321" s="25"/>
      <c r="ADO321" s="25"/>
      <c r="ADP321" s="25"/>
      <c r="ADQ321" s="25"/>
      <c r="ADR321" s="25"/>
      <c r="ADS321" s="25"/>
      <c r="ADT321" s="25"/>
      <c r="ADU321" s="25"/>
      <c r="ADV321" s="25"/>
      <c r="ADW321" s="25"/>
      <c r="ADX321" s="25"/>
      <c r="ADY321" s="25"/>
      <c r="ADZ321" s="25"/>
      <c r="AEA321" s="25"/>
      <c r="AEB321" s="25"/>
      <c r="AEC321" s="25"/>
      <c r="AED321" s="25"/>
      <c r="AEE321" s="25"/>
      <c r="AEF321" s="25"/>
      <c r="AEG321" s="49"/>
    </row>
    <row r="322" spans="1:813" s="15" customFormat="1" ht="12.75" customHeight="1" x14ac:dyDescent="0.2">
      <c r="A322" s="72">
        <v>5.25</v>
      </c>
      <c r="B322" s="99" t="s">
        <v>245</v>
      </c>
      <c r="C322" s="325">
        <v>3.66</v>
      </c>
      <c r="D322" s="71" t="s">
        <v>246</v>
      </c>
      <c r="E322" s="109">
        <v>405.1</v>
      </c>
      <c r="F322" s="91">
        <f t="shared" si="6"/>
        <v>1482.67</v>
      </c>
      <c r="G322" s="49"/>
      <c r="AY322" s="45"/>
      <c r="AZ322" s="25"/>
      <c r="BA322" s="663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  <c r="QQ322" s="25"/>
      <c r="QR322" s="25"/>
      <c r="QS322" s="25"/>
      <c r="QT322" s="25"/>
      <c r="QU322" s="25"/>
      <c r="QV322" s="25"/>
      <c r="QW322" s="25"/>
      <c r="QX322" s="25"/>
      <c r="QY322" s="25"/>
      <c r="QZ322" s="25"/>
      <c r="RA322" s="25"/>
      <c r="RB322" s="25"/>
      <c r="RC322" s="25"/>
      <c r="RD322" s="25"/>
      <c r="RE322" s="25"/>
      <c r="RF322" s="25"/>
      <c r="RG322" s="25"/>
      <c r="RH322" s="25"/>
      <c r="RI322" s="25"/>
      <c r="RJ322" s="25"/>
      <c r="RK322" s="25"/>
      <c r="RL322" s="25"/>
      <c r="RM322" s="25"/>
      <c r="RN322" s="25"/>
      <c r="RO322" s="25"/>
      <c r="RP322" s="25"/>
      <c r="RQ322" s="25"/>
      <c r="RR322" s="25"/>
      <c r="RS322" s="25"/>
      <c r="RT322" s="25"/>
      <c r="RU322" s="25"/>
      <c r="RV322" s="25"/>
      <c r="RW322" s="25"/>
      <c r="RX322" s="25"/>
      <c r="RY322" s="25"/>
      <c r="RZ322" s="25"/>
      <c r="SA322" s="25"/>
      <c r="SB322" s="25"/>
      <c r="SC322" s="25"/>
      <c r="SD322" s="25"/>
      <c r="SE322" s="25"/>
      <c r="SF322" s="25"/>
      <c r="SG322" s="25"/>
      <c r="SH322" s="25"/>
      <c r="SI322" s="25"/>
      <c r="SJ322" s="25"/>
      <c r="SK322" s="25"/>
      <c r="SL322" s="25"/>
      <c r="SM322" s="25"/>
      <c r="SN322" s="25"/>
      <c r="SO322" s="25"/>
      <c r="SP322" s="25"/>
      <c r="SQ322" s="25"/>
      <c r="SR322" s="25"/>
      <c r="SS322" s="25"/>
      <c r="ST322" s="25"/>
      <c r="SU322" s="25"/>
      <c r="SV322" s="25"/>
      <c r="SW322" s="25"/>
      <c r="SX322" s="25"/>
      <c r="SY322" s="25"/>
      <c r="SZ322" s="25"/>
      <c r="TA322" s="25"/>
      <c r="TB322" s="25"/>
      <c r="TC322" s="25"/>
      <c r="TD322" s="25"/>
      <c r="TE322" s="25"/>
      <c r="TF322" s="25"/>
      <c r="TG322" s="25"/>
      <c r="TH322" s="25"/>
      <c r="TI322" s="25"/>
      <c r="TJ322" s="25"/>
      <c r="TK322" s="25"/>
      <c r="TL322" s="25"/>
      <c r="TM322" s="25"/>
      <c r="TN322" s="25"/>
      <c r="TO322" s="25"/>
      <c r="TP322" s="25"/>
      <c r="TQ322" s="25"/>
      <c r="TR322" s="25"/>
      <c r="TS322" s="25"/>
      <c r="TT322" s="25"/>
      <c r="TU322" s="25"/>
      <c r="TV322" s="25"/>
      <c r="TW322" s="25"/>
      <c r="TX322" s="25"/>
      <c r="TY322" s="25"/>
      <c r="TZ322" s="25"/>
      <c r="UA322" s="25"/>
      <c r="UB322" s="25"/>
      <c r="UC322" s="25"/>
      <c r="UD322" s="25"/>
      <c r="UE322" s="25"/>
      <c r="UF322" s="25"/>
      <c r="UG322" s="25"/>
      <c r="UH322" s="25"/>
      <c r="UI322" s="25"/>
      <c r="UJ322" s="25"/>
      <c r="UK322" s="25"/>
      <c r="UL322" s="25"/>
      <c r="UM322" s="25"/>
      <c r="UN322" s="25"/>
      <c r="UO322" s="25"/>
      <c r="UP322" s="25"/>
      <c r="UQ322" s="25"/>
      <c r="UR322" s="25"/>
      <c r="US322" s="25"/>
      <c r="UT322" s="25"/>
      <c r="UU322" s="25"/>
      <c r="UV322" s="25"/>
      <c r="UW322" s="25"/>
      <c r="UX322" s="25"/>
      <c r="UY322" s="25"/>
      <c r="UZ322" s="25"/>
      <c r="VA322" s="25"/>
      <c r="VB322" s="25"/>
      <c r="VC322" s="25"/>
      <c r="VD322" s="25"/>
      <c r="VE322" s="25"/>
      <c r="VF322" s="25"/>
      <c r="VG322" s="25"/>
      <c r="VH322" s="25"/>
      <c r="VI322" s="25"/>
      <c r="VJ322" s="25"/>
      <c r="VK322" s="25"/>
      <c r="VL322" s="25"/>
      <c r="VM322" s="25"/>
      <c r="VN322" s="25"/>
      <c r="VO322" s="25"/>
      <c r="VP322" s="25"/>
      <c r="VQ322" s="25"/>
      <c r="VR322" s="25"/>
      <c r="VS322" s="25"/>
      <c r="VT322" s="25"/>
      <c r="VU322" s="25"/>
      <c r="VV322" s="25"/>
      <c r="VW322" s="25"/>
      <c r="VX322" s="25"/>
      <c r="VY322" s="25"/>
      <c r="VZ322" s="25"/>
      <c r="WA322" s="25"/>
      <c r="WB322" s="25"/>
      <c r="WC322" s="25"/>
      <c r="WD322" s="25"/>
      <c r="WE322" s="25"/>
      <c r="WF322" s="25"/>
      <c r="WG322" s="25"/>
      <c r="WH322" s="25"/>
      <c r="WI322" s="25"/>
      <c r="WJ322" s="25"/>
      <c r="WK322" s="25"/>
      <c r="WL322" s="25"/>
      <c r="WM322" s="25"/>
      <c r="WN322" s="25"/>
      <c r="WO322" s="25"/>
      <c r="WP322" s="25"/>
      <c r="WQ322" s="25"/>
      <c r="WR322" s="25"/>
      <c r="WS322" s="25"/>
      <c r="WT322" s="25"/>
      <c r="WU322" s="25"/>
      <c r="WV322" s="25"/>
      <c r="WW322" s="25"/>
      <c r="WX322" s="25"/>
      <c r="WY322" s="25"/>
      <c r="WZ322" s="25"/>
      <c r="XA322" s="25"/>
      <c r="XB322" s="25"/>
      <c r="XC322" s="25"/>
      <c r="XD322" s="25"/>
      <c r="XE322" s="25"/>
      <c r="XF322" s="25"/>
      <c r="XG322" s="25"/>
      <c r="XH322" s="25"/>
      <c r="XI322" s="25"/>
      <c r="XJ322" s="25"/>
      <c r="XK322" s="25"/>
      <c r="XL322" s="25"/>
      <c r="XM322" s="25"/>
      <c r="XN322" s="25"/>
      <c r="XO322" s="25"/>
      <c r="XP322" s="25"/>
      <c r="XQ322" s="25"/>
      <c r="XR322" s="25"/>
      <c r="XS322" s="25"/>
      <c r="XT322" s="25"/>
      <c r="XU322" s="25"/>
      <c r="XV322" s="25"/>
      <c r="XW322" s="25"/>
      <c r="XX322" s="25"/>
      <c r="XY322" s="25"/>
      <c r="XZ322" s="25"/>
      <c r="YA322" s="25"/>
      <c r="YB322" s="25"/>
      <c r="YC322" s="25"/>
      <c r="YD322" s="25"/>
      <c r="YE322" s="25"/>
      <c r="YF322" s="25"/>
      <c r="YG322" s="25"/>
      <c r="YH322" s="25"/>
      <c r="YI322" s="25"/>
      <c r="YJ322" s="25"/>
      <c r="YK322" s="25"/>
      <c r="YL322" s="25"/>
      <c r="YM322" s="25"/>
      <c r="YN322" s="25"/>
      <c r="YO322" s="25"/>
      <c r="YP322" s="25"/>
      <c r="YQ322" s="25"/>
      <c r="YR322" s="25"/>
      <c r="YS322" s="25"/>
      <c r="YT322" s="25"/>
      <c r="YU322" s="25"/>
      <c r="YV322" s="25"/>
      <c r="YW322" s="25"/>
      <c r="YX322" s="25"/>
      <c r="YY322" s="25"/>
      <c r="YZ322" s="25"/>
      <c r="ZA322" s="25"/>
      <c r="ZB322" s="25"/>
      <c r="ZC322" s="25"/>
      <c r="ZD322" s="25"/>
      <c r="ZE322" s="25"/>
      <c r="ZF322" s="25"/>
      <c r="ZG322" s="25"/>
      <c r="ZH322" s="25"/>
      <c r="ZI322" s="25"/>
      <c r="ZJ322" s="25"/>
      <c r="ZK322" s="25"/>
      <c r="ZL322" s="25"/>
      <c r="ZM322" s="25"/>
      <c r="ZN322" s="25"/>
      <c r="ZO322" s="25"/>
      <c r="ZP322" s="25"/>
      <c r="ZQ322" s="25"/>
      <c r="ZR322" s="25"/>
      <c r="ZS322" s="25"/>
      <c r="ZT322" s="25"/>
      <c r="ZU322" s="25"/>
      <c r="ZV322" s="25"/>
      <c r="ZW322" s="25"/>
      <c r="ZX322" s="25"/>
      <c r="ZY322" s="25"/>
      <c r="ZZ322" s="25"/>
      <c r="AAA322" s="25"/>
      <c r="AAB322" s="25"/>
      <c r="AAC322" s="25"/>
      <c r="AAD322" s="25"/>
      <c r="AAE322" s="25"/>
      <c r="AAF322" s="25"/>
      <c r="AAG322" s="25"/>
      <c r="AAH322" s="25"/>
      <c r="AAI322" s="25"/>
      <c r="AAJ322" s="25"/>
      <c r="AAK322" s="25"/>
      <c r="AAL322" s="25"/>
      <c r="AAM322" s="25"/>
      <c r="AAN322" s="25"/>
      <c r="AAO322" s="25"/>
      <c r="AAP322" s="25"/>
      <c r="AAQ322" s="25"/>
      <c r="AAR322" s="25"/>
      <c r="AAS322" s="25"/>
      <c r="AAT322" s="25"/>
      <c r="AAU322" s="25"/>
      <c r="AAV322" s="25"/>
      <c r="AAW322" s="25"/>
      <c r="AAX322" s="25"/>
      <c r="AAY322" s="25"/>
      <c r="AAZ322" s="25"/>
      <c r="ABA322" s="25"/>
      <c r="ABB322" s="25"/>
      <c r="ABC322" s="25"/>
      <c r="ABD322" s="25"/>
      <c r="ABE322" s="25"/>
      <c r="ABF322" s="25"/>
      <c r="ABG322" s="25"/>
      <c r="ABH322" s="25"/>
      <c r="ABI322" s="25"/>
      <c r="ABJ322" s="25"/>
      <c r="ABK322" s="25"/>
      <c r="ABL322" s="25"/>
      <c r="ABM322" s="25"/>
      <c r="ABN322" s="25"/>
      <c r="ABO322" s="25"/>
      <c r="ABP322" s="25"/>
      <c r="ABQ322" s="25"/>
      <c r="ABR322" s="25"/>
      <c r="ABS322" s="25"/>
      <c r="ABT322" s="25"/>
      <c r="ABU322" s="25"/>
      <c r="ABV322" s="25"/>
      <c r="ABW322" s="25"/>
      <c r="ABX322" s="25"/>
      <c r="ABY322" s="25"/>
      <c r="ABZ322" s="25"/>
      <c r="ACA322" s="25"/>
      <c r="ACB322" s="25"/>
      <c r="ACC322" s="25"/>
      <c r="ACD322" s="25"/>
      <c r="ACE322" s="25"/>
      <c r="ACF322" s="25"/>
      <c r="ACG322" s="25"/>
      <c r="ACH322" s="25"/>
      <c r="ACI322" s="25"/>
      <c r="ACJ322" s="25"/>
      <c r="ACK322" s="25"/>
      <c r="ACL322" s="25"/>
      <c r="ACM322" s="25"/>
      <c r="ACN322" s="25"/>
      <c r="ACO322" s="25"/>
      <c r="ACP322" s="25"/>
      <c r="ACQ322" s="25"/>
      <c r="ACR322" s="25"/>
      <c r="ACS322" s="25"/>
      <c r="ACT322" s="25"/>
      <c r="ACU322" s="25"/>
      <c r="ACV322" s="25"/>
      <c r="ACW322" s="25"/>
      <c r="ACX322" s="25"/>
      <c r="ACY322" s="25"/>
      <c r="ACZ322" s="25"/>
      <c r="ADA322" s="25"/>
      <c r="ADB322" s="25"/>
      <c r="ADC322" s="25"/>
      <c r="ADD322" s="25"/>
      <c r="ADE322" s="25"/>
      <c r="ADF322" s="25"/>
      <c r="ADG322" s="25"/>
      <c r="ADH322" s="25"/>
      <c r="ADI322" s="25"/>
      <c r="ADJ322" s="25"/>
      <c r="ADK322" s="25"/>
      <c r="ADL322" s="25"/>
      <c r="ADM322" s="25"/>
      <c r="ADN322" s="25"/>
      <c r="ADO322" s="25"/>
      <c r="ADP322" s="25"/>
      <c r="ADQ322" s="25"/>
      <c r="ADR322" s="25"/>
      <c r="ADS322" s="25"/>
      <c r="ADT322" s="25"/>
      <c r="ADU322" s="25"/>
      <c r="ADV322" s="25"/>
      <c r="ADW322" s="25"/>
      <c r="ADX322" s="25"/>
      <c r="ADY322" s="25"/>
      <c r="ADZ322" s="25"/>
      <c r="AEA322" s="25"/>
      <c r="AEB322" s="25"/>
      <c r="AEC322" s="25"/>
      <c r="AED322" s="25"/>
      <c r="AEE322" s="25"/>
      <c r="AEF322" s="25"/>
      <c r="AEG322" s="49"/>
    </row>
    <row r="323" spans="1:813" s="15" customFormat="1" ht="12.75" customHeight="1" x14ac:dyDescent="0.2">
      <c r="A323" s="72"/>
      <c r="B323" s="99"/>
      <c r="C323" s="325"/>
      <c r="D323" s="71"/>
      <c r="E323" s="109"/>
      <c r="F323" s="91"/>
      <c r="G323" s="49"/>
      <c r="AY323" s="45"/>
      <c r="AZ323" s="25"/>
      <c r="BA323" s="663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  <c r="QQ323" s="25"/>
      <c r="QR323" s="25"/>
      <c r="QS323" s="25"/>
      <c r="QT323" s="25"/>
      <c r="QU323" s="25"/>
      <c r="QV323" s="25"/>
      <c r="QW323" s="25"/>
      <c r="QX323" s="25"/>
      <c r="QY323" s="25"/>
      <c r="QZ323" s="25"/>
      <c r="RA323" s="25"/>
      <c r="RB323" s="25"/>
      <c r="RC323" s="25"/>
      <c r="RD323" s="25"/>
      <c r="RE323" s="25"/>
      <c r="RF323" s="25"/>
      <c r="RG323" s="25"/>
      <c r="RH323" s="25"/>
      <c r="RI323" s="25"/>
      <c r="RJ323" s="25"/>
      <c r="RK323" s="25"/>
      <c r="RL323" s="25"/>
      <c r="RM323" s="25"/>
      <c r="RN323" s="25"/>
      <c r="RO323" s="25"/>
      <c r="RP323" s="25"/>
      <c r="RQ323" s="25"/>
      <c r="RR323" s="25"/>
      <c r="RS323" s="25"/>
      <c r="RT323" s="25"/>
      <c r="RU323" s="25"/>
      <c r="RV323" s="25"/>
      <c r="RW323" s="25"/>
      <c r="RX323" s="25"/>
      <c r="RY323" s="25"/>
      <c r="RZ323" s="25"/>
      <c r="SA323" s="25"/>
      <c r="SB323" s="25"/>
      <c r="SC323" s="25"/>
      <c r="SD323" s="25"/>
      <c r="SE323" s="25"/>
      <c r="SF323" s="25"/>
      <c r="SG323" s="25"/>
      <c r="SH323" s="25"/>
      <c r="SI323" s="25"/>
      <c r="SJ323" s="25"/>
      <c r="SK323" s="25"/>
      <c r="SL323" s="25"/>
      <c r="SM323" s="25"/>
      <c r="SN323" s="25"/>
      <c r="SO323" s="25"/>
      <c r="SP323" s="25"/>
      <c r="SQ323" s="25"/>
      <c r="SR323" s="25"/>
      <c r="SS323" s="25"/>
      <c r="ST323" s="25"/>
      <c r="SU323" s="25"/>
      <c r="SV323" s="25"/>
      <c r="SW323" s="25"/>
      <c r="SX323" s="25"/>
      <c r="SY323" s="25"/>
      <c r="SZ323" s="25"/>
      <c r="TA323" s="25"/>
      <c r="TB323" s="25"/>
      <c r="TC323" s="25"/>
      <c r="TD323" s="25"/>
      <c r="TE323" s="25"/>
      <c r="TF323" s="25"/>
      <c r="TG323" s="25"/>
      <c r="TH323" s="25"/>
      <c r="TI323" s="25"/>
      <c r="TJ323" s="25"/>
      <c r="TK323" s="25"/>
      <c r="TL323" s="25"/>
      <c r="TM323" s="25"/>
      <c r="TN323" s="25"/>
      <c r="TO323" s="25"/>
      <c r="TP323" s="25"/>
      <c r="TQ323" s="25"/>
      <c r="TR323" s="25"/>
      <c r="TS323" s="25"/>
      <c r="TT323" s="25"/>
      <c r="TU323" s="25"/>
      <c r="TV323" s="25"/>
      <c r="TW323" s="25"/>
      <c r="TX323" s="25"/>
      <c r="TY323" s="25"/>
      <c r="TZ323" s="25"/>
      <c r="UA323" s="25"/>
      <c r="UB323" s="25"/>
      <c r="UC323" s="25"/>
      <c r="UD323" s="25"/>
      <c r="UE323" s="25"/>
      <c r="UF323" s="25"/>
      <c r="UG323" s="25"/>
      <c r="UH323" s="25"/>
      <c r="UI323" s="25"/>
      <c r="UJ323" s="25"/>
      <c r="UK323" s="25"/>
      <c r="UL323" s="25"/>
      <c r="UM323" s="25"/>
      <c r="UN323" s="25"/>
      <c r="UO323" s="25"/>
      <c r="UP323" s="25"/>
      <c r="UQ323" s="25"/>
      <c r="UR323" s="25"/>
      <c r="US323" s="25"/>
      <c r="UT323" s="25"/>
      <c r="UU323" s="25"/>
      <c r="UV323" s="25"/>
      <c r="UW323" s="25"/>
      <c r="UX323" s="25"/>
      <c r="UY323" s="25"/>
      <c r="UZ323" s="25"/>
      <c r="VA323" s="25"/>
      <c r="VB323" s="25"/>
      <c r="VC323" s="25"/>
      <c r="VD323" s="25"/>
      <c r="VE323" s="25"/>
      <c r="VF323" s="25"/>
      <c r="VG323" s="25"/>
      <c r="VH323" s="25"/>
      <c r="VI323" s="25"/>
      <c r="VJ323" s="25"/>
      <c r="VK323" s="25"/>
      <c r="VL323" s="25"/>
      <c r="VM323" s="25"/>
      <c r="VN323" s="25"/>
      <c r="VO323" s="25"/>
      <c r="VP323" s="25"/>
      <c r="VQ323" s="25"/>
      <c r="VR323" s="25"/>
      <c r="VS323" s="25"/>
      <c r="VT323" s="25"/>
      <c r="VU323" s="25"/>
      <c r="VV323" s="25"/>
      <c r="VW323" s="25"/>
      <c r="VX323" s="25"/>
      <c r="VY323" s="25"/>
      <c r="VZ323" s="25"/>
      <c r="WA323" s="25"/>
      <c r="WB323" s="25"/>
      <c r="WC323" s="25"/>
      <c r="WD323" s="25"/>
      <c r="WE323" s="25"/>
      <c r="WF323" s="25"/>
      <c r="WG323" s="25"/>
      <c r="WH323" s="25"/>
      <c r="WI323" s="25"/>
      <c r="WJ323" s="25"/>
      <c r="WK323" s="25"/>
      <c r="WL323" s="25"/>
      <c r="WM323" s="25"/>
      <c r="WN323" s="25"/>
      <c r="WO323" s="25"/>
      <c r="WP323" s="25"/>
      <c r="WQ323" s="25"/>
      <c r="WR323" s="25"/>
      <c r="WS323" s="25"/>
      <c r="WT323" s="25"/>
      <c r="WU323" s="25"/>
      <c r="WV323" s="25"/>
      <c r="WW323" s="25"/>
      <c r="WX323" s="25"/>
      <c r="WY323" s="25"/>
      <c r="WZ323" s="25"/>
      <c r="XA323" s="25"/>
      <c r="XB323" s="25"/>
      <c r="XC323" s="25"/>
      <c r="XD323" s="25"/>
      <c r="XE323" s="25"/>
      <c r="XF323" s="25"/>
      <c r="XG323" s="25"/>
      <c r="XH323" s="25"/>
      <c r="XI323" s="25"/>
      <c r="XJ323" s="25"/>
      <c r="XK323" s="25"/>
      <c r="XL323" s="25"/>
      <c r="XM323" s="25"/>
      <c r="XN323" s="25"/>
      <c r="XO323" s="25"/>
      <c r="XP323" s="25"/>
      <c r="XQ323" s="25"/>
      <c r="XR323" s="25"/>
      <c r="XS323" s="25"/>
      <c r="XT323" s="25"/>
      <c r="XU323" s="25"/>
      <c r="XV323" s="25"/>
      <c r="XW323" s="25"/>
      <c r="XX323" s="25"/>
      <c r="XY323" s="25"/>
      <c r="XZ323" s="25"/>
      <c r="YA323" s="25"/>
      <c r="YB323" s="25"/>
      <c r="YC323" s="25"/>
      <c r="YD323" s="25"/>
      <c r="YE323" s="25"/>
      <c r="YF323" s="25"/>
      <c r="YG323" s="25"/>
      <c r="YH323" s="25"/>
      <c r="YI323" s="25"/>
      <c r="YJ323" s="25"/>
      <c r="YK323" s="25"/>
      <c r="YL323" s="25"/>
      <c r="YM323" s="25"/>
      <c r="YN323" s="25"/>
      <c r="YO323" s="25"/>
      <c r="YP323" s="25"/>
      <c r="YQ323" s="25"/>
      <c r="YR323" s="25"/>
      <c r="YS323" s="25"/>
      <c r="YT323" s="25"/>
      <c r="YU323" s="25"/>
      <c r="YV323" s="25"/>
      <c r="YW323" s="25"/>
      <c r="YX323" s="25"/>
      <c r="YY323" s="25"/>
      <c r="YZ323" s="25"/>
      <c r="ZA323" s="25"/>
      <c r="ZB323" s="25"/>
      <c r="ZC323" s="25"/>
      <c r="ZD323" s="25"/>
      <c r="ZE323" s="25"/>
      <c r="ZF323" s="25"/>
      <c r="ZG323" s="25"/>
      <c r="ZH323" s="25"/>
      <c r="ZI323" s="25"/>
      <c r="ZJ323" s="25"/>
      <c r="ZK323" s="25"/>
      <c r="ZL323" s="25"/>
      <c r="ZM323" s="25"/>
      <c r="ZN323" s="25"/>
      <c r="ZO323" s="25"/>
      <c r="ZP323" s="25"/>
      <c r="ZQ323" s="25"/>
      <c r="ZR323" s="25"/>
      <c r="ZS323" s="25"/>
      <c r="ZT323" s="25"/>
      <c r="ZU323" s="25"/>
      <c r="ZV323" s="25"/>
      <c r="ZW323" s="25"/>
      <c r="ZX323" s="25"/>
      <c r="ZY323" s="25"/>
      <c r="ZZ323" s="25"/>
      <c r="AAA323" s="25"/>
      <c r="AAB323" s="25"/>
      <c r="AAC323" s="25"/>
      <c r="AAD323" s="25"/>
      <c r="AAE323" s="25"/>
      <c r="AAF323" s="25"/>
      <c r="AAG323" s="25"/>
      <c r="AAH323" s="25"/>
      <c r="AAI323" s="25"/>
      <c r="AAJ323" s="25"/>
      <c r="AAK323" s="25"/>
      <c r="AAL323" s="25"/>
      <c r="AAM323" s="25"/>
      <c r="AAN323" s="25"/>
      <c r="AAO323" s="25"/>
      <c r="AAP323" s="25"/>
      <c r="AAQ323" s="25"/>
      <c r="AAR323" s="25"/>
      <c r="AAS323" s="25"/>
      <c r="AAT323" s="25"/>
      <c r="AAU323" s="25"/>
      <c r="AAV323" s="25"/>
      <c r="AAW323" s="25"/>
      <c r="AAX323" s="25"/>
      <c r="AAY323" s="25"/>
      <c r="AAZ323" s="25"/>
      <c r="ABA323" s="25"/>
      <c r="ABB323" s="25"/>
      <c r="ABC323" s="25"/>
      <c r="ABD323" s="25"/>
      <c r="ABE323" s="25"/>
      <c r="ABF323" s="25"/>
      <c r="ABG323" s="25"/>
      <c r="ABH323" s="25"/>
      <c r="ABI323" s="25"/>
      <c r="ABJ323" s="25"/>
      <c r="ABK323" s="25"/>
      <c r="ABL323" s="25"/>
      <c r="ABM323" s="25"/>
      <c r="ABN323" s="25"/>
      <c r="ABO323" s="25"/>
      <c r="ABP323" s="25"/>
      <c r="ABQ323" s="25"/>
      <c r="ABR323" s="25"/>
      <c r="ABS323" s="25"/>
      <c r="ABT323" s="25"/>
      <c r="ABU323" s="25"/>
      <c r="ABV323" s="25"/>
      <c r="ABW323" s="25"/>
      <c r="ABX323" s="25"/>
      <c r="ABY323" s="25"/>
      <c r="ABZ323" s="25"/>
      <c r="ACA323" s="25"/>
      <c r="ACB323" s="25"/>
      <c r="ACC323" s="25"/>
      <c r="ACD323" s="25"/>
      <c r="ACE323" s="25"/>
      <c r="ACF323" s="25"/>
      <c r="ACG323" s="25"/>
      <c r="ACH323" s="25"/>
      <c r="ACI323" s="25"/>
      <c r="ACJ323" s="25"/>
      <c r="ACK323" s="25"/>
      <c r="ACL323" s="25"/>
      <c r="ACM323" s="25"/>
      <c r="ACN323" s="25"/>
      <c r="ACO323" s="25"/>
      <c r="ACP323" s="25"/>
      <c r="ACQ323" s="25"/>
      <c r="ACR323" s="25"/>
      <c r="ACS323" s="25"/>
      <c r="ACT323" s="25"/>
      <c r="ACU323" s="25"/>
      <c r="ACV323" s="25"/>
      <c r="ACW323" s="25"/>
      <c r="ACX323" s="25"/>
      <c r="ACY323" s="25"/>
      <c r="ACZ323" s="25"/>
      <c r="ADA323" s="25"/>
      <c r="ADB323" s="25"/>
      <c r="ADC323" s="25"/>
      <c r="ADD323" s="25"/>
      <c r="ADE323" s="25"/>
      <c r="ADF323" s="25"/>
      <c r="ADG323" s="25"/>
      <c r="ADH323" s="25"/>
      <c r="ADI323" s="25"/>
      <c r="ADJ323" s="25"/>
      <c r="ADK323" s="25"/>
      <c r="ADL323" s="25"/>
      <c r="ADM323" s="25"/>
      <c r="ADN323" s="25"/>
      <c r="ADO323" s="25"/>
      <c r="ADP323" s="25"/>
      <c r="ADQ323" s="25"/>
      <c r="ADR323" s="25"/>
      <c r="ADS323" s="25"/>
      <c r="ADT323" s="25"/>
      <c r="ADU323" s="25"/>
      <c r="ADV323" s="25"/>
      <c r="ADW323" s="25"/>
      <c r="ADX323" s="25"/>
      <c r="ADY323" s="25"/>
      <c r="ADZ323" s="25"/>
      <c r="AEA323" s="25"/>
      <c r="AEB323" s="25"/>
      <c r="AEC323" s="25"/>
      <c r="AED323" s="25"/>
      <c r="AEE323" s="25"/>
      <c r="AEF323" s="25"/>
      <c r="AEG323" s="49"/>
    </row>
    <row r="324" spans="1:813" s="15" customFormat="1" ht="12.75" customHeight="1" x14ac:dyDescent="0.2">
      <c r="A324" s="73">
        <v>6</v>
      </c>
      <c r="B324" s="289" t="s">
        <v>132</v>
      </c>
      <c r="C324" s="342"/>
      <c r="D324" s="71"/>
      <c r="E324" s="303"/>
      <c r="F324" s="91"/>
      <c r="G324" s="49"/>
      <c r="AY324" s="45"/>
      <c r="AZ324" s="25"/>
      <c r="BA324" s="663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  <c r="QQ324" s="25"/>
      <c r="QR324" s="25"/>
      <c r="QS324" s="25"/>
      <c r="QT324" s="25"/>
      <c r="QU324" s="25"/>
      <c r="QV324" s="25"/>
      <c r="QW324" s="25"/>
      <c r="QX324" s="25"/>
      <c r="QY324" s="25"/>
      <c r="QZ324" s="25"/>
      <c r="RA324" s="25"/>
      <c r="RB324" s="25"/>
      <c r="RC324" s="25"/>
      <c r="RD324" s="25"/>
      <c r="RE324" s="25"/>
      <c r="RF324" s="25"/>
      <c r="RG324" s="25"/>
      <c r="RH324" s="25"/>
      <c r="RI324" s="25"/>
      <c r="RJ324" s="25"/>
      <c r="RK324" s="25"/>
      <c r="RL324" s="25"/>
      <c r="RM324" s="25"/>
      <c r="RN324" s="25"/>
      <c r="RO324" s="25"/>
      <c r="RP324" s="25"/>
      <c r="RQ324" s="25"/>
      <c r="RR324" s="25"/>
      <c r="RS324" s="25"/>
      <c r="RT324" s="25"/>
      <c r="RU324" s="25"/>
      <c r="RV324" s="25"/>
      <c r="RW324" s="25"/>
      <c r="RX324" s="25"/>
      <c r="RY324" s="25"/>
      <c r="RZ324" s="25"/>
      <c r="SA324" s="25"/>
      <c r="SB324" s="25"/>
      <c r="SC324" s="25"/>
      <c r="SD324" s="25"/>
      <c r="SE324" s="25"/>
      <c r="SF324" s="25"/>
      <c r="SG324" s="25"/>
      <c r="SH324" s="25"/>
      <c r="SI324" s="25"/>
      <c r="SJ324" s="25"/>
      <c r="SK324" s="25"/>
      <c r="SL324" s="25"/>
      <c r="SM324" s="25"/>
      <c r="SN324" s="25"/>
      <c r="SO324" s="25"/>
      <c r="SP324" s="25"/>
      <c r="SQ324" s="25"/>
      <c r="SR324" s="25"/>
      <c r="SS324" s="25"/>
      <c r="ST324" s="25"/>
      <c r="SU324" s="25"/>
      <c r="SV324" s="25"/>
      <c r="SW324" s="25"/>
      <c r="SX324" s="25"/>
      <c r="SY324" s="25"/>
      <c r="SZ324" s="25"/>
      <c r="TA324" s="25"/>
      <c r="TB324" s="25"/>
      <c r="TC324" s="25"/>
      <c r="TD324" s="25"/>
      <c r="TE324" s="25"/>
      <c r="TF324" s="25"/>
      <c r="TG324" s="25"/>
      <c r="TH324" s="25"/>
      <c r="TI324" s="25"/>
      <c r="TJ324" s="25"/>
      <c r="TK324" s="25"/>
      <c r="TL324" s="25"/>
      <c r="TM324" s="25"/>
      <c r="TN324" s="25"/>
      <c r="TO324" s="25"/>
      <c r="TP324" s="25"/>
      <c r="TQ324" s="25"/>
      <c r="TR324" s="25"/>
      <c r="TS324" s="25"/>
      <c r="TT324" s="25"/>
      <c r="TU324" s="25"/>
      <c r="TV324" s="25"/>
      <c r="TW324" s="25"/>
      <c r="TX324" s="25"/>
      <c r="TY324" s="25"/>
      <c r="TZ324" s="25"/>
      <c r="UA324" s="25"/>
      <c r="UB324" s="25"/>
      <c r="UC324" s="25"/>
      <c r="UD324" s="25"/>
      <c r="UE324" s="25"/>
      <c r="UF324" s="25"/>
      <c r="UG324" s="25"/>
      <c r="UH324" s="25"/>
      <c r="UI324" s="25"/>
      <c r="UJ324" s="25"/>
      <c r="UK324" s="25"/>
      <c r="UL324" s="25"/>
      <c r="UM324" s="25"/>
      <c r="UN324" s="25"/>
      <c r="UO324" s="25"/>
      <c r="UP324" s="25"/>
      <c r="UQ324" s="25"/>
      <c r="UR324" s="25"/>
      <c r="US324" s="25"/>
      <c r="UT324" s="25"/>
      <c r="UU324" s="25"/>
      <c r="UV324" s="25"/>
      <c r="UW324" s="25"/>
      <c r="UX324" s="25"/>
      <c r="UY324" s="25"/>
      <c r="UZ324" s="25"/>
      <c r="VA324" s="25"/>
      <c r="VB324" s="25"/>
      <c r="VC324" s="25"/>
      <c r="VD324" s="25"/>
      <c r="VE324" s="25"/>
      <c r="VF324" s="25"/>
      <c r="VG324" s="25"/>
      <c r="VH324" s="25"/>
      <c r="VI324" s="25"/>
      <c r="VJ324" s="25"/>
      <c r="VK324" s="25"/>
      <c r="VL324" s="25"/>
      <c r="VM324" s="25"/>
      <c r="VN324" s="25"/>
      <c r="VO324" s="25"/>
      <c r="VP324" s="25"/>
      <c r="VQ324" s="25"/>
      <c r="VR324" s="25"/>
      <c r="VS324" s="25"/>
      <c r="VT324" s="25"/>
      <c r="VU324" s="25"/>
      <c r="VV324" s="25"/>
      <c r="VW324" s="25"/>
      <c r="VX324" s="25"/>
      <c r="VY324" s="25"/>
      <c r="VZ324" s="25"/>
      <c r="WA324" s="25"/>
      <c r="WB324" s="25"/>
      <c r="WC324" s="25"/>
      <c r="WD324" s="25"/>
      <c r="WE324" s="25"/>
      <c r="WF324" s="25"/>
      <c r="WG324" s="25"/>
      <c r="WH324" s="25"/>
      <c r="WI324" s="25"/>
      <c r="WJ324" s="25"/>
      <c r="WK324" s="25"/>
      <c r="WL324" s="25"/>
      <c r="WM324" s="25"/>
      <c r="WN324" s="25"/>
      <c r="WO324" s="25"/>
      <c r="WP324" s="25"/>
      <c r="WQ324" s="25"/>
      <c r="WR324" s="25"/>
      <c r="WS324" s="25"/>
      <c r="WT324" s="25"/>
      <c r="WU324" s="25"/>
      <c r="WV324" s="25"/>
      <c r="WW324" s="25"/>
      <c r="WX324" s="25"/>
      <c r="WY324" s="25"/>
      <c r="WZ324" s="25"/>
      <c r="XA324" s="25"/>
      <c r="XB324" s="25"/>
      <c r="XC324" s="25"/>
      <c r="XD324" s="25"/>
      <c r="XE324" s="25"/>
      <c r="XF324" s="25"/>
      <c r="XG324" s="25"/>
      <c r="XH324" s="25"/>
      <c r="XI324" s="25"/>
      <c r="XJ324" s="25"/>
      <c r="XK324" s="25"/>
      <c r="XL324" s="25"/>
      <c r="XM324" s="25"/>
      <c r="XN324" s="25"/>
      <c r="XO324" s="25"/>
      <c r="XP324" s="25"/>
      <c r="XQ324" s="25"/>
      <c r="XR324" s="25"/>
      <c r="XS324" s="25"/>
      <c r="XT324" s="25"/>
      <c r="XU324" s="25"/>
      <c r="XV324" s="25"/>
      <c r="XW324" s="25"/>
      <c r="XX324" s="25"/>
      <c r="XY324" s="25"/>
      <c r="XZ324" s="25"/>
      <c r="YA324" s="25"/>
      <c r="YB324" s="25"/>
      <c r="YC324" s="25"/>
      <c r="YD324" s="25"/>
      <c r="YE324" s="25"/>
      <c r="YF324" s="25"/>
      <c r="YG324" s="25"/>
      <c r="YH324" s="25"/>
      <c r="YI324" s="25"/>
      <c r="YJ324" s="25"/>
      <c r="YK324" s="25"/>
      <c r="YL324" s="25"/>
      <c r="YM324" s="25"/>
      <c r="YN324" s="25"/>
      <c r="YO324" s="25"/>
      <c r="YP324" s="25"/>
      <c r="YQ324" s="25"/>
      <c r="YR324" s="25"/>
      <c r="YS324" s="25"/>
      <c r="YT324" s="25"/>
      <c r="YU324" s="25"/>
      <c r="YV324" s="25"/>
      <c r="YW324" s="25"/>
      <c r="YX324" s="25"/>
      <c r="YY324" s="25"/>
      <c r="YZ324" s="25"/>
      <c r="ZA324" s="25"/>
      <c r="ZB324" s="25"/>
      <c r="ZC324" s="25"/>
      <c r="ZD324" s="25"/>
      <c r="ZE324" s="25"/>
      <c r="ZF324" s="25"/>
      <c r="ZG324" s="25"/>
      <c r="ZH324" s="25"/>
      <c r="ZI324" s="25"/>
      <c r="ZJ324" s="25"/>
      <c r="ZK324" s="25"/>
      <c r="ZL324" s="25"/>
      <c r="ZM324" s="25"/>
      <c r="ZN324" s="25"/>
      <c r="ZO324" s="25"/>
      <c r="ZP324" s="25"/>
      <c r="ZQ324" s="25"/>
      <c r="ZR324" s="25"/>
      <c r="ZS324" s="25"/>
      <c r="ZT324" s="25"/>
      <c r="ZU324" s="25"/>
      <c r="ZV324" s="25"/>
      <c r="ZW324" s="25"/>
      <c r="ZX324" s="25"/>
      <c r="ZY324" s="25"/>
      <c r="ZZ324" s="25"/>
      <c r="AAA324" s="25"/>
      <c r="AAB324" s="25"/>
      <c r="AAC324" s="25"/>
      <c r="AAD324" s="25"/>
      <c r="AAE324" s="25"/>
      <c r="AAF324" s="25"/>
      <c r="AAG324" s="25"/>
      <c r="AAH324" s="25"/>
      <c r="AAI324" s="25"/>
      <c r="AAJ324" s="25"/>
      <c r="AAK324" s="25"/>
      <c r="AAL324" s="25"/>
      <c r="AAM324" s="25"/>
      <c r="AAN324" s="25"/>
      <c r="AAO324" s="25"/>
      <c r="AAP324" s="25"/>
      <c r="AAQ324" s="25"/>
      <c r="AAR324" s="25"/>
      <c r="AAS324" s="25"/>
      <c r="AAT324" s="25"/>
      <c r="AAU324" s="25"/>
      <c r="AAV324" s="25"/>
      <c r="AAW324" s="25"/>
      <c r="AAX324" s="25"/>
      <c r="AAY324" s="25"/>
      <c r="AAZ324" s="25"/>
      <c r="ABA324" s="25"/>
      <c r="ABB324" s="25"/>
      <c r="ABC324" s="25"/>
      <c r="ABD324" s="25"/>
      <c r="ABE324" s="25"/>
      <c r="ABF324" s="25"/>
      <c r="ABG324" s="25"/>
      <c r="ABH324" s="25"/>
      <c r="ABI324" s="25"/>
      <c r="ABJ324" s="25"/>
      <c r="ABK324" s="25"/>
      <c r="ABL324" s="25"/>
      <c r="ABM324" s="25"/>
      <c r="ABN324" s="25"/>
      <c r="ABO324" s="25"/>
      <c r="ABP324" s="25"/>
      <c r="ABQ324" s="25"/>
      <c r="ABR324" s="25"/>
      <c r="ABS324" s="25"/>
      <c r="ABT324" s="25"/>
      <c r="ABU324" s="25"/>
      <c r="ABV324" s="25"/>
      <c r="ABW324" s="25"/>
      <c r="ABX324" s="25"/>
      <c r="ABY324" s="25"/>
      <c r="ABZ324" s="25"/>
      <c r="ACA324" s="25"/>
      <c r="ACB324" s="25"/>
      <c r="ACC324" s="25"/>
      <c r="ACD324" s="25"/>
      <c r="ACE324" s="25"/>
      <c r="ACF324" s="25"/>
      <c r="ACG324" s="25"/>
      <c r="ACH324" s="25"/>
      <c r="ACI324" s="25"/>
      <c r="ACJ324" s="25"/>
      <c r="ACK324" s="25"/>
      <c r="ACL324" s="25"/>
      <c r="ACM324" s="25"/>
      <c r="ACN324" s="25"/>
      <c r="ACO324" s="25"/>
      <c r="ACP324" s="25"/>
      <c r="ACQ324" s="25"/>
      <c r="ACR324" s="25"/>
      <c r="ACS324" s="25"/>
      <c r="ACT324" s="25"/>
      <c r="ACU324" s="25"/>
      <c r="ACV324" s="25"/>
      <c r="ACW324" s="25"/>
      <c r="ACX324" s="25"/>
      <c r="ACY324" s="25"/>
      <c r="ACZ324" s="25"/>
      <c r="ADA324" s="25"/>
      <c r="ADB324" s="25"/>
      <c r="ADC324" s="25"/>
      <c r="ADD324" s="25"/>
      <c r="ADE324" s="25"/>
      <c r="ADF324" s="25"/>
      <c r="ADG324" s="25"/>
      <c r="ADH324" s="25"/>
      <c r="ADI324" s="25"/>
      <c r="ADJ324" s="25"/>
      <c r="ADK324" s="25"/>
      <c r="ADL324" s="25"/>
      <c r="ADM324" s="25"/>
      <c r="ADN324" s="25"/>
      <c r="ADO324" s="25"/>
      <c r="ADP324" s="25"/>
      <c r="ADQ324" s="25"/>
      <c r="ADR324" s="25"/>
      <c r="ADS324" s="25"/>
      <c r="ADT324" s="25"/>
      <c r="ADU324" s="25"/>
      <c r="ADV324" s="25"/>
      <c r="ADW324" s="25"/>
      <c r="ADX324" s="25"/>
      <c r="ADY324" s="25"/>
      <c r="ADZ324" s="25"/>
      <c r="AEA324" s="25"/>
      <c r="AEB324" s="25"/>
      <c r="AEC324" s="25"/>
      <c r="AED324" s="25"/>
      <c r="AEE324" s="25"/>
      <c r="AEF324" s="25"/>
      <c r="AEG324" s="49"/>
    </row>
    <row r="325" spans="1:813" s="15" customFormat="1" ht="12.75" customHeight="1" x14ac:dyDescent="0.2">
      <c r="A325" s="75">
        <v>6.1</v>
      </c>
      <c r="B325" s="99" t="s">
        <v>247</v>
      </c>
      <c r="C325" s="325">
        <v>8</v>
      </c>
      <c r="D325" s="71" t="s">
        <v>71</v>
      </c>
      <c r="E325" s="109">
        <v>24305.75</v>
      </c>
      <c r="F325" s="91">
        <f t="shared" si="6"/>
        <v>194446</v>
      </c>
      <c r="G325" s="49"/>
      <c r="AY325" s="45"/>
      <c r="AZ325" s="25"/>
      <c r="BA325" s="663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  <c r="QQ325" s="25"/>
      <c r="QR325" s="25"/>
      <c r="QS325" s="25"/>
      <c r="QT325" s="25"/>
      <c r="QU325" s="25"/>
      <c r="QV325" s="25"/>
      <c r="QW325" s="25"/>
      <c r="QX325" s="25"/>
      <c r="QY325" s="25"/>
      <c r="QZ325" s="25"/>
      <c r="RA325" s="25"/>
      <c r="RB325" s="25"/>
      <c r="RC325" s="25"/>
      <c r="RD325" s="25"/>
      <c r="RE325" s="25"/>
      <c r="RF325" s="25"/>
      <c r="RG325" s="25"/>
      <c r="RH325" s="25"/>
      <c r="RI325" s="25"/>
      <c r="RJ325" s="25"/>
      <c r="RK325" s="25"/>
      <c r="RL325" s="25"/>
      <c r="RM325" s="25"/>
      <c r="RN325" s="25"/>
      <c r="RO325" s="25"/>
      <c r="RP325" s="25"/>
      <c r="RQ325" s="25"/>
      <c r="RR325" s="25"/>
      <c r="RS325" s="25"/>
      <c r="RT325" s="25"/>
      <c r="RU325" s="25"/>
      <c r="RV325" s="25"/>
      <c r="RW325" s="25"/>
      <c r="RX325" s="25"/>
      <c r="RY325" s="25"/>
      <c r="RZ325" s="25"/>
      <c r="SA325" s="25"/>
      <c r="SB325" s="25"/>
      <c r="SC325" s="25"/>
      <c r="SD325" s="25"/>
      <c r="SE325" s="25"/>
      <c r="SF325" s="25"/>
      <c r="SG325" s="25"/>
      <c r="SH325" s="25"/>
      <c r="SI325" s="25"/>
      <c r="SJ325" s="25"/>
      <c r="SK325" s="25"/>
      <c r="SL325" s="25"/>
      <c r="SM325" s="25"/>
      <c r="SN325" s="25"/>
      <c r="SO325" s="25"/>
      <c r="SP325" s="25"/>
      <c r="SQ325" s="25"/>
      <c r="SR325" s="25"/>
      <c r="SS325" s="25"/>
      <c r="ST325" s="25"/>
      <c r="SU325" s="25"/>
      <c r="SV325" s="25"/>
      <c r="SW325" s="25"/>
      <c r="SX325" s="25"/>
      <c r="SY325" s="25"/>
      <c r="SZ325" s="25"/>
      <c r="TA325" s="25"/>
      <c r="TB325" s="25"/>
      <c r="TC325" s="25"/>
      <c r="TD325" s="25"/>
      <c r="TE325" s="25"/>
      <c r="TF325" s="25"/>
      <c r="TG325" s="25"/>
      <c r="TH325" s="25"/>
      <c r="TI325" s="25"/>
      <c r="TJ325" s="25"/>
      <c r="TK325" s="25"/>
      <c r="TL325" s="25"/>
      <c r="TM325" s="25"/>
      <c r="TN325" s="25"/>
      <c r="TO325" s="25"/>
      <c r="TP325" s="25"/>
      <c r="TQ325" s="25"/>
      <c r="TR325" s="25"/>
      <c r="TS325" s="25"/>
      <c r="TT325" s="25"/>
      <c r="TU325" s="25"/>
      <c r="TV325" s="25"/>
      <c r="TW325" s="25"/>
      <c r="TX325" s="25"/>
      <c r="TY325" s="25"/>
      <c r="TZ325" s="25"/>
      <c r="UA325" s="25"/>
      <c r="UB325" s="25"/>
      <c r="UC325" s="25"/>
      <c r="UD325" s="25"/>
      <c r="UE325" s="25"/>
      <c r="UF325" s="25"/>
      <c r="UG325" s="25"/>
      <c r="UH325" s="25"/>
      <c r="UI325" s="25"/>
      <c r="UJ325" s="25"/>
      <c r="UK325" s="25"/>
      <c r="UL325" s="25"/>
      <c r="UM325" s="25"/>
      <c r="UN325" s="25"/>
      <c r="UO325" s="25"/>
      <c r="UP325" s="25"/>
      <c r="UQ325" s="25"/>
      <c r="UR325" s="25"/>
      <c r="US325" s="25"/>
      <c r="UT325" s="25"/>
      <c r="UU325" s="25"/>
      <c r="UV325" s="25"/>
      <c r="UW325" s="25"/>
      <c r="UX325" s="25"/>
      <c r="UY325" s="25"/>
      <c r="UZ325" s="25"/>
      <c r="VA325" s="25"/>
      <c r="VB325" s="25"/>
      <c r="VC325" s="25"/>
      <c r="VD325" s="25"/>
      <c r="VE325" s="25"/>
      <c r="VF325" s="25"/>
      <c r="VG325" s="25"/>
      <c r="VH325" s="25"/>
      <c r="VI325" s="25"/>
      <c r="VJ325" s="25"/>
      <c r="VK325" s="25"/>
      <c r="VL325" s="25"/>
      <c r="VM325" s="25"/>
      <c r="VN325" s="25"/>
      <c r="VO325" s="25"/>
      <c r="VP325" s="25"/>
      <c r="VQ325" s="25"/>
      <c r="VR325" s="25"/>
      <c r="VS325" s="25"/>
      <c r="VT325" s="25"/>
      <c r="VU325" s="25"/>
      <c r="VV325" s="25"/>
      <c r="VW325" s="25"/>
      <c r="VX325" s="25"/>
      <c r="VY325" s="25"/>
      <c r="VZ325" s="25"/>
      <c r="WA325" s="25"/>
      <c r="WB325" s="25"/>
      <c r="WC325" s="25"/>
      <c r="WD325" s="25"/>
      <c r="WE325" s="25"/>
      <c r="WF325" s="25"/>
      <c r="WG325" s="25"/>
      <c r="WH325" s="25"/>
      <c r="WI325" s="25"/>
      <c r="WJ325" s="25"/>
      <c r="WK325" s="25"/>
      <c r="WL325" s="25"/>
      <c r="WM325" s="25"/>
      <c r="WN325" s="25"/>
      <c r="WO325" s="25"/>
      <c r="WP325" s="25"/>
      <c r="WQ325" s="25"/>
      <c r="WR325" s="25"/>
      <c r="WS325" s="25"/>
      <c r="WT325" s="25"/>
      <c r="WU325" s="25"/>
      <c r="WV325" s="25"/>
      <c r="WW325" s="25"/>
      <c r="WX325" s="25"/>
      <c r="WY325" s="25"/>
      <c r="WZ325" s="25"/>
      <c r="XA325" s="25"/>
      <c r="XB325" s="25"/>
      <c r="XC325" s="25"/>
      <c r="XD325" s="25"/>
      <c r="XE325" s="25"/>
      <c r="XF325" s="25"/>
      <c r="XG325" s="25"/>
      <c r="XH325" s="25"/>
      <c r="XI325" s="25"/>
      <c r="XJ325" s="25"/>
      <c r="XK325" s="25"/>
      <c r="XL325" s="25"/>
      <c r="XM325" s="25"/>
      <c r="XN325" s="25"/>
      <c r="XO325" s="25"/>
      <c r="XP325" s="25"/>
      <c r="XQ325" s="25"/>
      <c r="XR325" s="25"/>
      <c r="XS325" s="25"/>
      <c r="XT325" s="25"/>
      <c r="XU325" s="25"/>
      <c r="XV325" s="25"/>
      <c r="XW325" s="25"/>
      <c r="XX325" s="25"/>
      <c r="XY325" s="25"/>
      <c r="XZ325" s="25"/>
      <c r="YA325" s="25"/>
      <c r="YB325" s="25"/>
      <c r="YC325" s="25"/>
      <c r="YD325" s="25"/>
      <c r="YE325" s="25"/>
      <c r="YF325" s="25"/>
      <c r="YG325" s="25"/>
      <c r="YH325" s="25"/>
      <c r="YI325" s="25"/>
      <c r="YJ325" s="25"/>
      <c r="YK325" s="25"/>
      <c r="YL325" s="25"/>
      <c r="YM325" s="25"/>
      <c r="YN325" s="25"/>
      <c r="YO325" s="25"/>
      <c r="YP325" s="25"/>
      <c r="YQ325" s="25"/>
      <c r="YR325" s="25"/>
      <c r="YS325" s="25"/>
      <c r="YT325" s="25"/>
      <c r="YU325" s="25"/>
      <c r="YV325" s="25"/>
      <c r="YW325" s="25"/>
      <c r="YX325" s="25"/>
      <c r="YY325" s="25"/>
      <c r="YZ325" s="25"/>
      <c r="ZA325" s="25"/>
      <c r="ZB325" s="25"/>
      <c r="ZC325" s="25"/>
      <c r="ZD325" s="25"/>
      <c r="ZE325" s="25"/>
      <c r="ZF325" s="25"/>
      <c r="ZG325" s="25"/>
      <c r="ZH325" s="25"/>
      <c r="ZI325" s="25"/>
      <c r="ZJ325" s="25"/>
      <c r="ZK325" s="25"/>
      <c r="ZL325" s="25"/>
      <c r="ZM325" s="25"/>
      <c r="ZN325" s="25"/>
      <c r="ZO325" s="25"/>
      <c r="ZP325" s="25"/>
      <c r="ZQ325" s="25"/>
      <c r="ZR325" s="25"/>
      <c r="ZS325" s="25"/>
      <c r="ZT325" s="25"/>
      <c r="ZU325" s="25"/>
      <c r="ZV325" s="25"/>
      <c r="ZW325" s="25"/>
      <c r="ZX325" s="25"/>
      <c r="ZY325" s="25"/>
      <c r="ZZ325" s="25"/>
      <c r="AAA325" s="25"/>
      <c r="AAB325" s="25"/>
      <c r="AAC325" s="25"/>
      <c r="AAD325" s="25"/>
      <c r="AAE325" s="25"/>
      <c r="AAF325" s="25"/>
      <c r="AAG325" s="25"/>
      <c r="AAH325" s="25"/>
      <c r="AAI325" s="25"/>
      <c r="AAJ325" s="25"/>
      <c r="AAK325" s="25"/>
      <c r="AAL325" s="25"/>
      <c r="AAM325" s="25"/>
      <c r="AAN325" s="25"/>
      <c r="AAO325" s="25"/>
      <c r="AAP325" s="25"/>
      <c r="AAQ325" s="25"/>
      <c r="AAR325" s="25"/>
      <c r="AAS325" s="25"/>
      <c r="AAT325" s="25"/>
      <c r="AAU325" s="25"/>
      <c r="AAV325" s="25"/>
      <c r="AAW325" s="25"/>
      <c r="AAX325" s="25"/>
      <c r="AAY325" s="25"/>
      <c r="AAZ325" s="25"/>
      <c r="ABA325" s="25"/>
      <c r="ABB325" s="25"/>
      <c r="ABC325" s="25"/>
      <c r="ABD325" s="25"/>
      <c r="ABE325" s="25"/>
      <c r="ABF325" s="25"/>
      <c r="ABG325" s="25"/>
      <c r="ABH325" s="25"/>
      <c r="ABI325" s="25"/>
      <c r="ABJ325" s="25"/>
      <c r="ABK325" s="25"/>
      <c r="ABL325" s="25"/>
      <c r="ABM325" s="25"/>
      <c r="ABN325" s="25"/>
      <c r="ABO325" s="25"/>
      <c r="ABP325" s="25"/>
      <c r="ABQ325" s="25"/>
      <c r="ABR325" s="25"/>
      <c r="ABS325" s="25"/>
      <c r="ABT325" s="25"/>
      <c r="ABU325" s="25"/>
      <c r="ABV325" s="25"/>
      <c r="ABW325" s="25"/>
      <c r="ABX325" s="25"/>
      <c r="ABY325" s="25"/>
      <c r="ABZ325" s="25"/>
      <c r="ACA325" s="25"/>
      <c r="ACB325" s="25"/>
      <c r="ACC325" s="25"/>
      <c r="ACD325" s="25"/>
      <c r="ACE325" s="25"/>
      <c r="ACF325" s="25"/>
      <c r="ACG325" s="25"/>
      <c r="ACH325" s="25"/>
      <c r="ACI325" s="25"/>
      <c r="ACJ325" s="25"/>
      <c r="ACK325" s="25"/>
      <c r="ACL325" s="25"/>
      <c r="ACM325" s="25"/>
      <c r="ACN325" s="25"/>
      <c r="ACO325" s="25"/>
      <c r="ACP325" s="25"/>
      <c r="ACQ325" s="25"/>
      <c r="ACR325" s="25"/>
      <c r="ACS325" s="25"/>
      <c r="ACT325" s="25"/>
      <c r="ACU325" s="25"/>
      <c r="ACV325" s="25"/>
      <c r="ACW325" s="25"/>
      <c r="ACX325" s="25"/>
      <c r="ACY325" s="25"/>
      <c r="ACZ325" s="25"/>
      <c r="ADA325" s="25"/>
      <c r="ADB325" s="25"/>
      <c r="ADC325" s="25"/>
      <c r="ADD325" s="25"/>
      <c r="ADE325" s="25"/>
      <c r="ADF325" s="25"/>
      <c r="ADG325" s="25"/>
      <c r="ADH325" s="25"/>
      <c r="ADI325" s="25"/>
      <c r="ADJ325" s="25"/>
      <c r="ADK325" s="25"/>
      <c r="ADL325" s="25"/>
      <c r="ADM325" s="25"/>
      <c r="ADN325" s="25"/>
      <c r="ADO325" s="25"/>
      <c r="ADP325" s="25"/>
      <c r="ADQ325" s="25"/>
      <c r="ADR325" s="25"/>
      <c r="ADS325" s="25"/>
      <c r="ADT325" s="25"/>
      <c r="ADU325" s="25"/>
      <c r="ADV325" s="25"/>
      <c r="ADW325" s="25"/>
      <c r="ADX325" s="25"/>
      <c r="ADY325" s="25"/>
      <c r="ADZ325" s="25"/>
      <c r="AEA325" s="25"/>
      <c r="AEB325" s="25"/>
      <c r="AEC325" s="25"/>
      <c r="AED325" s="25"/>
      <c r="AEE325" s="25"/>
      <c r="AEF325" s="25"/>
      <c r="AEG325" s="49"/>
    </row>
    <row r="326" spans="1:813" s="15" customFormat="1" ht="12.75" customHeight="1" x14ac:dyDescent="0.2">
      <c r="A326" s="75">
        <v>6.2</v>
      </c>
      <c r="B326" s="99" t="s">
        <v>248</v>
      </c>
      <c r="C326" s="325">
        <v>4</v>
      </c>
      <c r="D326" s="71" t="s">
        <v>71</v>
      </c>
      <c r="E326" s="109">
        <v>17622.5</v>
      </c>
      <c r="F326" s="91">
        <f t="shared" si="6"/>
        <v>70490</v>
      </c>
      <c r="G326" s="49"/>
      <c r="AY326" s="45"/>
      <c r="AZ326" s="25"/>
      <c r="BA326" s="663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  <c r="QQ326" s="25"/>
      <c r="QR326" s="25"/>
      <c r="QS326" s="25"/>
      <c r="QT326" s="25"/>
      <c r="QU326" s="25"/>
      <c r="QV326" s="25"/>
      <c r="QW326" s="25"/>
      <c r="QX326" s="25"/>
      <c r="QY326" s="25"/>
      <c r="QZ326" s="25"/>
      <c r="RA326" s="25"/>
      <c r="RB326" s="25"/>
      <c r="RC326" s="25"/>
      <c r="RD326" s="25"/>
      <c r="RE326" s="25"/>
      <c r="RF326" s="25"/>
      <c r="RG326" s="25"/>
      <c r="RH326" s="25"/>
      <c r="RI326" s="25"/>
      <c r="RJ326" s="25"/>
      <c r="RK326" s="25"/>
      <c r="RL326" s="25"/>
      <c r="RM326" s="25"/>
      <c r="RN326" s="25"/>
      <c r="RO326" s="25"/>
      <c r="RP326" s="25"/>
      <c r="RQ326" s="25"/>
      <c r="RR326" s="25"/>
      <c r="RS326" s="25"/>
      <c r="RT326" s="25"/>
      <c r="RU326" s="25"/>
      <c r="RV326" s="25"/>
      <c r="RW326" s="25"/>
      <c r="RX326" s="25"/>
      <c r="RY326" s="25"/>
      <c r="RZ326" s="25"/>
      <c r="SA326" s="25"/>
      <c r="SB326" s="25"/>
      <c r="SC326" s="25"/>
      <c r="SD326" s="25"/>
      <c r="SE326" s="25"/>
      <c r="SF326" s="25"/>
      <c r="SG326" s="25"/>
      <c r="SH326" s="25"/>
      <c r="SI326" s="25"/>
      <c r="SJ326" s="25"/>
      <c r="SK326" s="25"/>
      <c r="SL326" s="25"/>
      <c r="SM326" s="25"/>
      <c r="SN326" s="25"/>
      <c r="SO326" s="25"/>
      <c r="SP326" s="25"/>
      <c r="SQ326" s="25"/>
      <c r="SR326" s="25"/>
      <c r="SS326" s="25"/>
      <c r="ST326" s="25"/>
      <c r="SU326" s="25"/>
      <c r="SV326" s="25"/>
      <c r="SW326" s="25"/>
      <c r="SX326" s="25"/>
      <c r="SY326" s="25"/>
      <c r="SZ326" s="25"/>
      <c r="TA326" s="25"/>
      <c r="TB326" s="25"/>
      <c r="TC326" s="25"/>
      <c r="TD326" s="25"/>
      <c r="TE326" s="25"/>
      <c r="TF326" s="25"/>
      <c r="TG326" s="25"/>
      <c r="TH326" s="25"/>
      <c r="TI326" s="25"/>
      <c r="TJ326" s="25"/>
      <c r="TK326" s="25"/>
      <c r="TL326" s="25"/>
      <c r="TM326" s="25"/>
      <c r="TN326" s="25"/>
      <c r="TO326" s="25"/>
      <c r="TP326" s="25"/>
      <c r="TQ326" s="25"/>
      <c r="TR326" s="25"/>
      <c r="TS326" s="25"/>
      <c r="TT326" s="25"/>
      <c r="TU326" s="25"/>
      <c r="TV326" s="25"/>
      <c r="TW326" s="25"/>
      <c r="TX326" s="25"/>
      <c r="TY326" s="25"/>
      <c r="TZ326" s="25"/>
      <c r="UA326" s="25"/>
      <c r="UB326" s="25"/>
      <c r="UC326" s="25"/>
      <c r="UD326" s="25"/>
      <c r="UE326" s="25"/>
      <c r="UF326" s="25"/>
      <c r="UG326" s="25"/>
      <c r="UH326" s="25"/>
      <c r="UI326" s="25"/>
      <c r="UJ326" s="25"/>
      <c r="UK326" s="25"/>
      <c r="UL326" s="25"/>
      <c r="UM326" s="25"/>
      <c r="UN326" s="25"/>
      <c r="UO326" s="25"/>
      <c r="UP326" s="25"/>
      <c r="UQ326" s="25"/>
      <c r="UR326" s="25"/>
      <c r="US326" s="25"/>
      <c r="UT326" s="25"/>
      <c r="UU326" s="25"/>
      <c r="UV326" s="25"/>
      <c r="UW326" s="25"/>
      <c r="UX326" s="25"/>
      <c r="UY326" s="25"/>
      <c r="UZ326" s="25"/>
      <c r="VA326" s="25"/>
      <c r="VB326" s="25"/>
      <c r="VC326" s="25"/>
      <c r="VD326" s="25"/>
      <c r="VE326" s="25"/>
      <c r="VF326" s="25"/>
      <c r="VG326" s="25"/>
      <c r="VH326" s="25"/>
      <c r="VI326" s="25"/>
      <c r="VJ326" s="25"/>
      <c r="VK326" s="25"/>
      <c r="VL326" s="25"/>
      <c r="VM326" s="25"/>
      <c r="VN326" s="25"/>
      <c r="VO326" s="25"/>
      <c r="VP326" s="25"/>
      <c r="VQ326" s="25"/>
      <c r="VR326" s="25"/>
      <c r="VS326" s="25"/>
      <c r="VT326" s="25"/>
      <c r="VU326" s="25"/>
      <c r="VV326" s="25"/>
      <c r="VW326" s="25"/>
      <c r="VX326" s="25"/>
      <c r="VY326" s="25"/>
      <c r="VZ326" s="25"/>
      <c r="WA326" s="25"/>
      <c r="WB326" s="25"/>
      <c r="WC326" s="25"/>
      <c r="WD326" s="25"/>
      <c r="WE326" s="25"/>
      <c r="WF326" s="25"/>
      <c r="WG326" s="25"/>
      <c r="WH326" s="25"/>
      <c r="WI326" s="25"/>
      <c r="WJ326" s="25"/>
      <c r="WK326" s="25"/>
      <c r="WL326" s="25"/>
      <c r="WM326" s="25"/>
      <c r="WN326" s="25"/>
      <c r="WO326" s="25"/>
      <c r="WP326" s="25"/>
      <c r="WQ326" s="25"/>
      <c r="WR326" s="25"/>
      <c r="WS326" s="25"/>
      <c r="WT326" s="25"/>
      <c r="WU326" s="25"/>
      <c r="WV326" s="25"/>
      <c r="WW326" s="25"/>
      <c r="WX326" s="25"/>
      <c r="WY326" s="25"/>
      <c r="WZ326" s="25"/>
      <c r="XA326" s="25"/>
      <c r="XB326" s="25"/>
      <c r="XC326" s="25"/>
      <c r="XD326" s="25"/>
      <c r="XE326" s="25"/>
      <c r="XF326" s="25"/>
      <c r="XG326" s="25"/>
      <c r="XH326" s="25"/>
      <c r="XI326" s="25"/>
      <c r="XJ326" s="25"/>
      <c r="XK326" s="25"/>
      <c r="XL326" s="25"/>
      <c r="XM326" s="25"/>
      <c r="XN326" s="25"/>
      <c r="XO326" s="25"/>
      <c r="XP326" s="25"/>
      <c r="XQ326" s="25"/>
      <c r="XR326" s="25"/>
      <c r="XS326" s="25"/>
      <c r="XT326" s="25"/>
      <c r="XU326" s="25"/>
      <c r="XV326" s="25"/>
      <c r="XW326" s="25"/>
      <c r="XX326" s="25"/>
      <c r="XY326" s="25"/>
      <c r="XZ326" s="25"/>
      <c r="YA326" s="25"/>
      <c r="YB326" s="25"/>
      <c r="YC326" s="25"/>
      <c r="YD326" s="25"/>
      <c r="YE326" s="25"/>
      <c r="YF326" s="25"/>
      <c r="YG326" s="25"/>
      <c r="YH326" s="25"/>
      <c r="YI326" s="25"/>
      <c r="YJ326" s="25"/>
      <c r="YK326" s="25"/>
      <c r="YL326" s="25"/>
      <c r="YM326" s="25"/>
      <c r="YN326" s="25"/>
      <c r="YO326" s="25"/>
      <c r="YP326" s="25"/>
      <c r="YQ326" s="25"/>
      <c r="YR326" s="25"/>
      <c r="YS326" s="25"/>
      <c r="YT326" s="25"/>
      <c r="YU326" s="25"/>
      <c r="YV326" s="25"/>
      <c r="YW326" s="25"/>
      <c r="YX326" s="25"/>
      <c r="YY326" s="25"/>
      <c r="YZ326" s="25"/>
      <c r="ZA326" s="25"/>
      <c r="ZB326" s="25"/>
      <c r="ZC326" s="25"/>
      <c r="ZD326" s="25"/>
      <c r="ZE326" s="25"/>
      <c r="ZF326" s="25"/>
      <c r="ZG326" s="25"/>
      <c r="ZH326" s="25"/>
      <c r="ZI326" s="25"/>
      <c r="ZJ326" s="25"/>
      <c r="ZK326" s="25"/>
      <c r="ZL326" s="25"/>
      <c r="ZM326" s="25"/>
      <c r="ZN326" s="25"/>
      <c r="ZO326" s="25"/>
      <c r="ZP326" s="25"/>
      <c r="ZQ326" s="25"/>
      <c r="ZR326" s="25"/>
      <c r="ZS326" s="25"/>
      <c r="ZT326" s="25"/>
      <c r="ZU326" s="25"/>
      <c r="ZV326" s="25"/>
      <c r="ZW326" s="25"/>
      <c r="ZX326" s="25"/>
      <c r="ZY326" s="25"/>
      <c r="ZZ326" s="25"/>
      <c r="AAA326" s="25"/>
      <c r="AAB326" s="25"/>
      <c r="AAC326" s="25"/>
      <c r="AAD326" s="25"/>
      <c r="AAE326" s="25"/>
      <c r="AAF326" s="25"/>
      <c r="AAG326" s="25"/>
      <c r="AAH326" s="25"/>
      <c r="AAI326" s="25"/>
      <c r="AAJ326" s="25"/>
      <c r="AAK326" s="25"/>
      <c r="AAL326" s="25"/>
      <c r="AAM326" s="25"/>
      <c r="AAN326" s="25"/>
      <c r="AAO326" s="25"/>
      <c r="AAP326" s="25"/>
      <c r="AAQ326" s="25"/>
      <c r="AAR326" s="25"/>
      <c r="AAS326" s="25"/>
      <c r="AAT326" s="25"/>
      <c r="AAU326" s="25"/>
      <c r="AAV326" s="25"/>
      <c r="AAW326" s="25"/>
      <c r="AAX326" s="25"/>
      <c r="AAY326" s="25"/>
      <c r="AAZ326" s="25"/>
      <c r="ABA326" s="25"/>
      <c r="ABB326" s="25"/>
      <c r="ABC326" s="25"/>
      <c r="ABD326" s="25"/>
      <c r="ABE326" s="25"/>
      <c r="ABF326" s="25"/>
      <c r="ABG326" s="25"/>
      <c r="ABH326" s="25"/>
      <c r="ABI326" s="25"/>
      <c r="ABJ326" s="25"/>
      <c r="ABK326" s="25"/>
      <c r="ABL326" s="25"/>
      <c r="ABM326" s="25"/>
      <c r="ABN326" s="25"/>
      <c r="ABO326" s="25"/>
      <c r="ABP326" s="25"/>
      <c r="ABQ326" s="25"/>
      <c r="ABR326" s="25"/>
      <c r="ABS326" s="25"/>
      <c r="ABT326" s="25"/>
      <c r="ABU326" s="25"/>
      <c r="ABV326" s="25"/>
      <c r="ABW326" s="25"/>
      <c r="ABX326" s="25"/>
      <c r="ABY326" s="25"/>
      <c r="ABZ326" s="25"/>
      <c r="ACA326" s="25"/>
      <c r="ACB326" s="25"/>
      <c r="ACC326" s="25"/>
      <c r="ACD326" s="25"/>
      <c r="ACE326" s="25"/>
      <c r="ACF326" s="25"/>
      <c r="ACG326" s="25"/>
      <c r="ACH326" s="25"/>
      <c r="ACI326" s="25"/>
      <c r="ACJ326" s="25"/>
      <c r="ACK326" s="25"/>
      <c r="ACL326" s="25"/>
      <c r="ACM326" s="25"/>
      <c r="ACN326" s="25"/>
      <c r="ACO326" s="25"/>
      <c r="ACP326" s="25"/>
      <c r="ACQ326" s="25"/>
      <c r="ACR326" s="25"/>
      <c r="ACS326" s="25"/>
      <c r="ACT326" s="25"/>
      <c r="ACU326" s="25"/>
      <c r="ACV326" s="25"/>
      <c r="ACW326" s="25"/>
      <c r="ACX326" s="25"/>
      <c r="ACY326" s="25"/>
      <c r="ACZ326" s="25"/>
      <c r="ADA326" s="25"/>
      <c r="ADB326" s="25"/>
      <c r="ADC326" s="25"/>
      <c r="ADD326" s="25"/>
      <c r="ADE326" s="25"/>
      <c r="ADF326" s="25"/>
      <c r="ADG326" s="25"/>
      <c r="ADH326" s="25"/>
      <c r="ADI326" s="25"/>
      <c r="ADJ326" s="25"/>
      <c r="ADK326" s="25"/>
      <c r="ADL326" s="25"/>
      <c r="ADM326" s="25"/>
      <c r="ADN326" s="25"/>
      <c r="ADO326" s="25"/>
      <c r="ADP326" s="25"/>
      <c r="ADQ326" s="25"/>
      <c r="ADR326" s="25"/>
      <c r="ADS326" s="25"/>
      <c r="ADT326" s="25"/>
      <c r="ADU326" s="25"/>
      <c r="ADV326" s="25"/>
      <c r="ADW326" s="25"/>
      <c r="ADX326" s="25"/>
      <c r="ADY326" s="25"/>
      <c r="ADZ326" s="25"/>
      <c r="AEA326" s="25"/>
      <c r="AEB326" s="25"/>
      <c r="AEC326" s="25"/>
      <c r="AED326" s="25"/>
      <c r="AEE326" s="25"/>
      <c r="AEF326" s="25"/>
      <c r="AEG326" s="49"/>
    </row>
    <row r="327" spans="1:813" s="15" customFormat="1" ht="12.75" customHeight="1" x14ac:dyDescent="0.2">
      <c r="A327" s="75">
        <v>6.3</v>
      </c>
      <c r="B327" s="99" t="s">
        <v>249</v>
      </c>
      <c r="C327" s="325">
        <v>12</v>
      </c>
      <c r="D327" s="71" t="s">
        <v>71</v>
      </c>
      <c r="E327" s="109">
        <v>2327.5</v>
      </c>
      <c r="F327" s="91">
        <f t="shared" si="6"/>
        <v>27930</v>
      </c>
      <c r="G327" s="49"/>
      <c r="AY327" s="45"/>
      <c r="AZ327" s="25"/>
      <c r="BA327" s="663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  <c r="QQ327" s="25"/>
      <c r="QR327" s="25"/>
      <c r="QS327" s="25"/>
      <c r="QT327" s="25"/>
      <c r="QU327" s="25"/>
      <c r="QV327" s="25"/>
      <c r="QW327" s="25"/>
      <c r="QX327" s="25"/>
      <c r="QY327" s="25"/>
      <c r="QZ327" s="25"/>
      <c r="RA327" s="25"/>
      <c r="RB327" s="25"/>
      <c r="RC327" s="25"/>
      <c r="RD327" s="25"/>
      <c r="RE327" s="25"/>
      <c r="RF327" s="25"/>
      <c r="RG327" s="25"/>
      <c r="RH327" s="25"/>
      <c r="RI327" s="25"/>
      <c r="RJ327" s="25"/>
      <c r="RK327" s="25"/>
      <c r="RL327" s="25"/>
      <c r="RM327" s="25"/>
      <c r="RN327" s="25"/>
      <c r="RO327" s="25"/>
      <c r="RP327" s="25"/>
      <c r="RQ327" s="25"/>
      <c r="RR327" s="25"/>
      <c r="RS327" s="25"/>
      <c r="RT327" s="25"/>
      <c r="RU327" s="25"/>
      <c r="RV327" s="25"/>
      <c r="RW327" s="25"/>
      <c r="RX327" s="25"/>
      <c r="RY327" s="25"/>
      <c r="RZ327" s="25"/>
      <c r="SA327" s="25"/>
      <c r="SB327" s="25"/>
      <c r="SC327" s="25"/>
      <c r="SD327" s="25"/>
      <c r="SE327" s="25"/>
      <c r="SF327" s="25"/>
      <c r="SG327" s="25"/>
      <c r="SH327" s="25"/>
      <c r="SI327" s="25"/>
      <c r="SJ327" s="25"/>
      <c r="SK327" s="25"/>
      <c r="SL327" s="25"/>
      <c r="SM327" s="25"/>
      <c r="SN327" s="25"/>
      <c r="SO327" s="25"/>
      <c r="SP327" s="25"/>
      <c r="SQ327" s="25"/>
      <c r="SR327" s="25"/>
      <c r="SS327" s="25"/>
      <c r="ST327" s="25"/>
      <c r="SU327" s="25"/>
      <c r="SV327" s="25"/>
      <c r="SW327" s="25"/>
      <c r="SX327" s="25"/>
      <c r="SY327" s="25"/>
      <c r="SZ327" s="25"/>
      <c r="TA327" s="25"/>
      <c r="TB327" s="25"/>
      <c r="TC327" s="25"/>
      <c r="TD327" s="25"/>
      <c r="TE327" s="25"/>
      <c r="TF327" s="25"/>
      <c r="TG327" s="25"/>
      <c r="TH327" s="25"/>
      <c r="TI327" s="25"/>
      <c r="TJ327" s="25"/>
      <c r="TK327" s="25"/>
      <c r="TL327" s="25"/>
      <c r="TM327" s="25"/>
      <c r="TN327" s="25"/>
      <c r="TO327" s="25"/>
      <c r="TP327" s="25"/>
      <c r="TQ327" s="25"/>
      <c r="TR327" s="25"/>
      <c r="TS327" s="25"/>
      <c r="TT327" s="25"/>
      <c r="TU327" s="25"/>
      <c r="TV327" s="25"/>
      <c r="TW327" s="25"/>
      <c r="TX327" s="25"/>
      <c r="TY327" s="25"/>
      <c r="TZ327" s="25"/>
      <c r="UA327" s="25"/>
      <c r="UB327" s="25"/>
      <c r="UC327" s="25"/>
      <c r="UD327" s="25"/>
      <c r="UE327" s="25"/>
      <c r="UF327" s="25"/>
      <c r="UG327" s="25"/>
      <c r="UH327" s="25"/>
      <c r="UI327" s="25"/>
      <c r="UJ327" s="25"/>
      <c r="UK327" s="25"/>
      <c r="UL327" s="25"/>
      <c r="UM327" s="25"/>
      <c r="UN327" s="25"/>
      <c r="UO327" s="25"/>
      <c r="UP327" s="25"/>
      <c r="UQ327" s="25"/>
      <c r="UR327" s="25"/>
      <c r="US327" s="25"/>
      <c r="UT327" s="25"/>
      <c r="UU327" s="25"/>
      <c r="UV327" s="25"/>
      <c r="UW327" s="25"/>
      <c r="UX327" s="25"/>
      <c r="UY327" s="25"/>
      <c r="UZ327" s="25"/>
      <c r="VA327" s="25"/>
      <c r="VB327" s="25"/>
      <c r="VC327" s="25"/>
      <c r="VD327" s="25"/>
      <c r="VE327" s="25"/>
      <c r="VF327" s="25"/>
      <c r="VG327" s="25"/>
      <c r="VH327" s="25"/>
      <c r="VI327" s="25"/>
      <c r="VJ327" s="25"/>
      <c r="VK327" s="25"/>
      <c r="VL327" s="25"/>
      <c r="VM327" s="25"/>
      <c r="VN327" s="25"/>
      <c r="VO327" s="25"/>
      <c r="VP327" s="25"/>
      <c r="VQ327" s="25"/>
      <c r="VR327" s="25"/>
      <c r="VS327" s="25"/>
      <c r="VT327" s="25"/>
      <c r="VU327" s="25"/>
      <c r="VV327" s="25"/>
      <c r="VW327" s="25"/>
      <c r="VX327" s="25"/>
      <c r="VY327" s="25"/>
      <c r="VZ327" s="25"/>
      <c r="WA327" s="25"/>
      <c r="WB327" s="25"/>
      <c r="WC327" s="25"/>
      <c r="WD327" s="25"/>
      <c r="WE327" s="25"/>
      <c r="WF327" s="25"/>
      <c r="WG327" s="25"/>
      <c r="WH327" s="25"/>
      <c r="WI327" s="25"/>
      <c r="WJ327" s="25"/>
      <c r="WK327" s="25"/>
      <c r="WL327" s="25"/>
      <c r="WM327" s="25"/>
      <c r="WN327" s="25"/>
      <c r="WO327" s="25"/>
      <c r="WP327" s="25"/>
      <c r="WQ327" s="25"/>
      <c r="WR327" s="25"/>
      <c r="WS327" s="25"/>
      <c r="WT327" s="25"/>
      <c r="WU327" s="25"/>
      <c r="WV327" s="25"/>
      <c r="WW327" s="25"/>
      <c r="WX327" s="25"/>
      <c r="WY327" s="25"/>
      <c r="WZ327" s="25"/>
      <c r="XA327" s="25"/>
      <c r="XB327" s="25"/>
      <c r="XC327" s="25"/>
      <c r="XD327" s="25"/>
      <c r="XE327" s="25"/>
      <c r="XF327" s="25"/>
      <c r="XG327" s="25"/>
      <c r="XH327" s="25"/>
      <c r="XI327" s="25"/>
      <c r="XJ327" s="25"/>
      <c r="XK327" s="25"/>
      <c r="XL327" s="25"/>
      <c r="XM327" s="25"/>
      <c r="XN327" s="25"/>
      <c r="XO327" s="25"/>
      <c r="XP327" s="25"/>
      <c r="XQ327" s="25"/>
      <c r="XR327" s="25"/>
      <c r="XS327" s="25"/>
      <c r="XT327" s="25"/>
      <c r="XU327" s="25"/>
      <c r="XV327" s="25"/>
      <c r="XW327" s="25"/>
      <c r="XX327" s="25"/>
      <c r="XY327" s="25"/>
      <c r="XZ327" s="25"/>
      <c r="YA327" s="25"/>
      <c r="YB327" s="25"/>
      <c r="YC327" s="25"/>
      <c r="YD327" s="25"/>
      <c r="YE327" s="25"/>
      <c r="YF327" s="25"/>
      <c r="YG327" s="25"/>
      <c r="YH327" s="25"/>
      <c r="YI327" s="25"/>
      <c r="YJ327" s="25"/>
      <c r="YK327" s="25"/>
      <c r="YL327" s="25"/>
      <c r="YM327" s="25"/>
      <c r="YN327" s="25"/>
      <c r="YO327" s="25"/>
      <c r="YP327" s="25"/>
      <c r="YQ327" s="25"/>
      <c r="YR327" s="25"/>
      <c r="YS327" s="25"/>
      <c r="YT327" s="25"/>
      <c r="YU327" s="25"/>
      <c r="YV327" s="25"/>
      <c r="YW327" s="25"/>
      <c r="YX327" s="25"/>
      <c r="YY327" s="25"/>
      <c r="YZ327" s="25"/>
      <c r="ZA327" s="25"/>
      <c r="ZB327" s="25"/>
      <c r="ZC327" s="25"/>
      <c r="ZD327" s="25"/>
      <c r="ZE327" s="25"/>
      <c r="ZF327" s="25"/>
      <c r="ZG327" s="25"/>
      <c r="ZH327" s="25"/>
      <c r="ZI327" s="25"/>
      <c r="ZJ327" s="25"/>
      <c r="ZK327" s="25"/>
      <c r="ZL327" s="25"/>
      <c r="ZM327" s="25"/>
      <c r="ZN327" s="25"/>
      <c r="ZO327" s="25"/>
      <c r="ZP327" s="25"/>
      <c r="ZQ327" s="25"/>
      <c r="ZR327" s="25"/>
      <c r="ZS327" s="25"/>
      <c r="ZT327" s="25"/>
      <c r="ZU327" s="25"/>
      <c r="ZV327" s="25"/>
      <c r="ZW327" s="25"/>
      <c r="ZX327" s="25"/>
      <c r="ZY327" s="25"/>
      <c r="ZZ327" s="25"/>
      <c r="AAA327" s="25"/>
      <c r="AAB327" s="25"/>
      <c r="AAC327" s="25"/>
      <c r="AAD327" s="25"/>
      <c r="AAE327" s="25"/>
      <c r="AAF327" s="25"/>
      <c r="AAG327" s="25"/>
      <c r="AAH327" s="25"/>
      <c r="AAI327" s="25"/>
      <c r="AAJ327" s="25"/>
      <c r="AAK327" s="25"/>
      <c r="AAL327" s="25"/>
      <c r="AAM327" s="25"/>
      <c r="AAN327" s="25"/>
      <c r="AAO327" s="25"/>
      <c r="AAP327" s="25"/>
      <c r="AAQ327" s="25"/>
      <c r="AAR327" s="25"/>
      <c r="AAS327" s="25"/>
      <c r="AAT327" s="25"/>
      <c r="AAU327" s="25"/>
      <c r="AAV327" s="25"/>
      <c r="AAW327" s="25"/>
      <c r="AAX327" s="25"/>
      <c r="AAY327" s="25"/>
      <c r="AAZ327" s="25"/>
      <c r="ABA327" s="25"/>
      <c r="ABB327" s="25"/>
      <c r="ABC327" s="25"/>
      <c r="ABD327" s="25"/>
      <c r="ABE327" s="25"/>
      <c r="ABF327" s="25"/>
      <c r="ABG327" s="25"/>
      <c r="ABH327" s="25"/>
      <c r="ABI327" s="25"/>
      <c r="ABJ327" s="25"/>
      <c r="ABK327" s="25"/>
      <c r="ABL327" s="25"/>
      <c r="ABM327" s="25"/>
      <c r="ABN327" s="25"/>
      <c r="ABO327" s="25"/>
      <c r="ABP327" s="25"/>
      <c r="ABQ327" s="25"/>
      <c r="ABR327" s="25"/>
      <c r="ABS327" s="25"/>
      <c r="ABT327" s="25"/>
      <c r="ABU327" s="25"/>
      <c r="ABV327" s="25"/>
      <c r="ABW327" s="25"/>
      <c r="ABX327" s="25"/>
      <c r="ABY327" s="25"/>
      <c r="ABZ327" s="25"/>
      <c r="ACA327" s="25"/>
      <c r="ACB327" s="25"/>
      <c r="ACC327" s="25"/>
      <c r="ACD327" s="25"/>
      <c r="ACE327" s="25"/>
      <c r="ACF327" s="25"/>
      <c r="ACG327" s="25"/>
      <c r="ACH327" s="25"/>
      <c r="ACI327" s="25"/>
      <c r="ACJ327" s="25"/>
      <c r="ACK327" s="25"/>
      <c r="ACL327" s="25"/>
      <c r="ACM327" s="25"/>
      <c r="ACN327" s="25"/>
      <c r="ACO327" s="25"/>
      <c r="ACP327" s="25"/>
      <c r="ACQ327" s="25"/>
      <c r="ACR327" s="25"/>
      <c r="ACS327" s="25"/>
      <c r="ACT327" s="25"/>
      <c r="ACU327" s="25"/>
      <c r="ACV327" s="25"/>
      <c r="ACW327" s="25"/>
      <c r="ACX327" s="25"/>
      <c r="ACY327" s="25"/>
      <c r="ACZ327" s="25"/>
      <c r="ADA327" s="25"/>
      <c r="ADB327" s="25"/>
      <c r="ADC327" s="25"/>
      <c r="ADD327" s="25"/>
      <c r="ADE327" s="25"/>
      <c r="ADF327" s="25"/>
      <c r="ADG327" s="25"/>
      <c r="ADH327" s="25"/>
      <c r="ADI327" s="25"/>
      <c r="ADJ327" s="25"/>
      <c r="ADK327" s="25"/>
      <c r="ADL327" s="25"/>
      <c r="ADM327" s="25"/>
      <c r="ADN327" s="25"/>
      <c r="ADO327" s="25"/>
      <c r="ADP327" s="25"/>
      <c r="ADQ327" s="25"/>
      <c r="ADR327" s="25"/>
      <c r="ADS327" s="25"/>
      <c r="ADT327" s="25"/>
      <c r="ADU327" s="25"/>
      <c r="ADV327" s="25"/>
      <c r="ADW327" s="25"/>
      <c r="ADX327" s="25"/>
      <c r="ADY327" s="25"/>
      <c r="ADZ327" s="25"/>
      <c r="AEA327" s="25"/>
      <c r="AEB327" s="25"/>
      <c r="AEC327" s="25"/>
      <c r="AED327" s="25"/>
      <c r="AEE327" s="25"/>
      <c r="AEF327" s="25"/>
      <c r="AEG327" s="49"/>
    </row>
    <row r="328" spans="1:813" s="15" customFormat="1" ht="8.25" customHeight="1" x14ac:dyDescent="0.2">
      <c r="A328" s="72"/>
      <c r="B328" s="99"/>
      <c r="C328" s="325"/>
      <c r="D328" s="71"/>
      <c r="E328" s="303"/>
      <c r="F328" s="91"/>
      <c r="G328" s="49"/>
      <c r="AY328" s="45"/>
      <c r="AZ328" s="25"/>
      <c r="BA328" s="663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  <c r="QQ328" s="25"/>
      <c r="QR328" s="25"/>
      <c r="QS328" s="25"/>
      <c r="QT328" s="25"/>
      <c r="QU328" s="25"/>
      <c r="QV328" s="25"/>
      <c r="QW328" s="25"/>
      <c r="QX328" s="25"/>
      <c r="QY328" s="25"/>
      <c r="QZ328" s="25"/>
      <c r="RA328" s="25"/>
      <c r="RB328" s="25"/>
      <c r="RC328" s="25"/>
      <c r="RD328" s="25"/>
      <c r="RE328" s="25"/>
      <c r="RF328" s="25"/>
      <c r="RG328" s="25"/>
      <c r="RH328" s="25"/>
      <c r="RI328" s="25"/>
      <c r="RJ328" s="25"/>
      <c r="RK328" s="25"/>
      <c r="RL328" s="25"/>
      <c r="RM328" s="25"/>
      <c r="RN328" s="25"/>
      <c r="RO328" s="25"/>
      <c r="RP328" s="25"/>
      <c r="RQ328" s="25"/>
      <c r="RR328" s="25"/>
      <c r="RS328" s="25"/>
      <c r="RT328" s="25"/>
      <c r="RU328" s="25"/>
      <c r="RV328" s="25"/>
      <c r="RW328" s="25"/>
      <c r="RX328" s="25"/>
      <c r="RY328" s="25"/>
      <c r="RZ328" s="25"/>
      <c r="SA328" s="25"/>
      <c r="SB328" s="25"/>
      <c r="SC328" s="25"/>
      <c r="SD328" s="25"/>
      <c r="SE328" s="25"/>
      <c r="SF328" s="25"/>
      <c r="SG328" s="25"/>
      <c r="SH328" s="25"/>
      <c r="SI328" s="25"/>
      <c r="SJ328" s="25"/>
      <c r="SK328" s="25"/>
      <c r="SL328" s="25"/>
      <c r="SM328" s="25"/>
      <c r="SN328" s="25"/>
      <c r="SO328" s="25"/>
      <c r="SP328" s="25"/>
      <c r="SQ328" s="25"/>
      <c r="SR328" s="25"/>
      <c r="SS328" s="25"/>
      <c r="ST328" s="25"/>
      <c r="SU328" s="25"/>
      <c r="SV328" s="25"/>
      <c r="SW328" s="25"/>
      <c r="SX328" s="25"/>
      <c r="SY328" s="25"/>
      <c r="SZ328" s="25"/>
      <c r="TA328" s="25"/>
      <c r="TB328" s="25"/>
      <c r="TC328" s="25"/>
      <c r="TD328" s="25"/>
      <c r="TE328" s="25"/>
      <c r="TF328" s="25"/>
      <c r="TG328" s="25"/>
      <c r="TH328" s="25"/>
      <c r="TI328" s="25"/>
      <c r="TJ328" s="25"/>
      <c r="TK328" s="25"/>
      <c r="TL328" s="25"/>
      <c r="TM328" s="25"/>
      <c r="TN328" s="25"/>
      <c r="TO328" s="25"/>
      <c r="TP328" s="25"/>
      <c r="TQ328" s="25"/>
      <c r="TR328" s="25"/>
      <c r="TS328" s="25"/>
      <c r="TT328" s="25"/>
      <c r="TU328" s="25"/>
      <c r="TV328" s="25"/>
      <c r="TW328" s="25"/>
      <c r="TX328" s="25"/>
      <c r="TY328" s="25"/>
      <c r="TZ328" s="25"/>
      <c r="UA328" s="25"/>
      <c r="UB328" s="25"/>
      <c r="UC328" s="25"/>
      <c r="UD328" s="25"/>
      <c r="UE328" s="25"/>
      <c r="UF328" s="25"/>
      <c r="UG328" s="25"/>
      <c r="UH328" s="25"/>
      <c r="UI328" s="25"/>
      <c r="UJ328" s="25"/>
      <c r="UK328" s="25"/>
      <c r="UL328" s="25"/>
      <c r="UM328" s="25"/>
      <c r="UN328" s="25"/>
      <c r="UO328" s="25"/>
      <c r="UP328" s="25"/>
      <c r="UQ328" s="25"/>
      <c r="UR328" s="25"/>
      <c r="US328" s="25"/>
      <c r="UT328" s="25"/>
      <c r="UU328" s="25"/>
      <c r="UV328" s="25"/>
      <c r="UW328" s="25"/>
      <c r="UX328" s="25"/>
      <c r="UY328" s="25"/>
      <c r="UZ328" s="25"/>
      <c r="VA328" s="25"/>
      <c r="VB328" s="25"/>
      <c r="VC328" s="25"/>
      <c r="VD328" s="25"/>
      <c r="VE328" s="25"/>
      <c r="VF328" s="25"/>
      <c r="VG328" s="25"/>
      <c r="VH328" s="25"/>
      <c r="VI328" s="25"/>
      <c r="VJ328" s="25"/>
      <c r="VK328" s="25"/>
      <c r="VL328" s="25"/>
      <c r="VM328" s="25"/>
      <c r="VN328" s="25"/>
      <c r="VO328" s="25"/>
      <c r="VP328" s="25"/>
      <c r="VQ328" s="25"/>
      <c r="VR328" s="25"/>
      <c r="VS328" s="25"/>
      <c r="VT328" s="25"/>
      <c r="VU328" s="25"/>
      <c r="VV328" s="25"/>
      <c r="VW328" s="25"/>
      <c r="VX328" s="25"/>
      <c r="VY328" s="25"/>
      <c r="VZ328" s="25"/>
      <c r="WA328" s="25"/>
      <c r="WB328" s="25"/>
      <c r="WC328" s="25"/>
      <c r="WD328" s="25"/>
      <c r="WE328" s="25"/>
      <c r="WF328" s="25"/>
      <c r="WG328" s="25"/>
      <c r="WH328" s="25"/>
      <c r="WI328" s="25"/>
      <c r="WJ328" s="25"/>
      <c r="WK328" s="25"/>
      <c r="WL328" s="25"/>
      <c r="WM328" s="25"/>
      <c r="WN328" s="25"/>
      <c r="WO328" s="25"/>
      <c r="WP328" s="25"/>
      <c r="WQ328" s="25"/>
      <c r="WR328" s="25"/>
      <c r="WS328" s="25"/>
      <c r="WT328" s="25"/>
      <c r="WU328" s="25"/>
      <c r="WV328" s="25"/>
      <c r="WW328" s="25"/>
      <c r="WX328" s="25"/>
      <c r="WY328" s="25"/>
      <c r="WZ328" s="25"/>
      <c r="XA328" s="25"/>
      <c r="XB328" s="25"/>
      <c r="XC328" s="25"/>
      <c r="XD328" s="25"/>
      <c r="XE328" s="25"/>
      <c r="XF328" s="25"/>
      <c r="XG328" s="25"/>
      <c r="XH328" s="25"/>
      <c r="XI328" s="25"/>
      <c r="XJ328" s="25"/>
      <c r="XK328" s="25"/>
      <c r="XL328" s="25"/>
      <c r="XM328" s="25"/>
      <c r="XN328" s="25"/>
      <c r="XO328" s="25"/>
      <c r="XP328" s="25"/>
      <c r="XQ328" s="25"/>
      <c r="XR328" s="25"/>
      <c r="XS328" s="25"/>
      <c r="XT328" s="25"/>
      <c r="XU328" s="25"/>
      <c r="XV328" s="25"/>
      <c r="XW328" s="25"/>
      <c r="XX328" s="25"/>
      <c r="XY328" s="25"/>
      <c r="XZ328" s="25"/>
      <c r="YA328" s="25"/>
      <c r="YB328" s="25"/>
      <c r="YC328" s="25"/>
      <c r="YD328" s="25"/>
      <c r="YE328" s="25"/>
      <c r="YF328" s="25"/>
      <c r="YG328" s="25"/>
      <c r="YH328" s="25"/>
      <c r="YI328" s="25"/>
      <c r="YJ328" s="25"/>
      <c r="YK328" s="25"/>
      <c r="YL328" s="25"/>
      <c r="YM328" s="25"/>
      <c r="YN328" s="25"/>
      <c r="YO328" s="25"/>
      <c r="YP328" s="25"/>
      <c r="YQ328" s="25"/>
      <c r="YR328" s="25"/>
      <c r="YS328" s="25"/>
      <c r="YT328" s="25"/>
      <c r="YU328" s="25"/>
      <c r="YV328" s="25"/>
      <c r="YW328" s="25"/>
      <c r="YX328" s="25"/>
      <c r="YY328" s="25"/>
      <c r="YZ328" s="25"/>
      <c r="ZA328" s="25"/>
      <c r="ZB328" s="25"/>
      <c r="ZC328" s="25"/>
      <c r="ZD328" s="25"/>
      <c r="ZE328" s="25"/>
      <c r="ZF328" s="25"/>
      <c r="ZG328" s="25"/>
      <c r="ZH328" s="25"/>
      <c r="ZI328" s="25"/>
      <c r="ZJ328" s="25"/>
      <c r="ZK328" s="25"/>
      <c r="ZL328" s="25"/>
      <c r="ZM328" s="25"/>
      <c r="ZN328" s="25"/>
      <c r="ZO328" s="25"/>
      <c r="ZP328" s="25"/>
      <c r="ZQ328" s="25"/>
      <c r="ZR328" s="25"/>
      <c r="ZS328" s="25"/>
      <c r="ZT328" s="25"/>
      <c r="ZU328" s="25"/>
      <c r="ZV328" s="25"/>
      <c r="ZW328" s="25"/>
      <c r="ZX328" s="25"/>
      <c r="ZY328" s="25"/>
      <c r="ZZ328" s="25"/>
      <c r="AAA328" s="25"/>
      <c r="AAB328" s="25"/>
      <c r="AAC328" s="25"/>
      <c r="AAD328" s="25"/>
      <c r="AAE328" s="25"/>
      <c r="AAF328" s="25"/>
      <c r="AAG328" s="25"/>
      <c r="AAH328" s="25"/>
      <c r="AAI328" s="25"/>
      <c r="AAJ328" s="25"/>
      <c r="AAK328" s="25"/>
      <c r="AAL328" s="25"/>
      <c r="AAM328" s="25"/>
      <c r="AAN328" s="25"/>
      <c r="AAO328" s="25"/>
      <c r="AAP328" s="25"/>
      <c r="AAQ328" s="25"/>
      <c r="AAR328" s="25"/>
      <c r="AAS328" s="25"/>
      <c r="AAT328" s="25"/>
      <c r="AAU328" s="25"/>
      <c r="AAV328" s="25"/>
      <c r="AAW328" s="25"/>
      <c r="AAX328" s="25"/>
      <c r="AAY328" s="25"/>
      <c r="AAZ328" s="25"/>
      <c r="ABA328" s="25"/>
      <c r="ABB328" s="25"/>
      <c r="ABC328" s="25"/>
      <c r="ABD328" s="25"/>
      <c r="ABE328" s="25"/>
      <c r="ABF328" s="25"/>
      <c r="ABG328" s="25"/>
      <c r="ABH328" s="25"/>
      <c r="ABI328" s="25"/>
      <c r="ABJ328" s="25"/>
      <c r="ABK328" s="25"/>
      <c r="ABL328" s="25"/>
      <c r="ABM328" s="25"/>
      <c r="ABN328" s="25"/>
      <c r="ABO328" s="25"/>
      <c r="ABP328" s="25"/>
      <c r="ABQ328" s="25"/>
      <c r="ABR328" s="25"/>
      <c r="ABS328" s="25"/>
      <c r="ABT328" s="25"/>
      <c r="ABU328" s="25"/>
      <c r="ABV328" s="25"/>
      <c r="ABW328" s="25"/>
      <c r="ABX328" s="25"/>
      <c r="ABY328" s="25"/>
      <c r="ABZ328" s="25"/>
      <c r="ACA328" s="25"/>
      <c r="ACB328" s="25"/>
      <c r="ACC328" s="25"/>
      <c r="ACD328" s="25"/>
      <c r="ACE328" s="25"/>
      <c r="ACF328" s="25"/>
      <c r="ACG328" s="25"/>
      <c r="ACH328" s="25"/>
      <c r="ACI328" s="25"/>
      <c r="ACJ328" s="25"/>
      <c r="ACK328" s="25"/>
      <c r="ACL328" s="25"/>
      <c r="ACM328" s="25"/>
      <c r="ACN328" s="25"/>
      <c r="ACO328" s="25"/>
      <c r="ACP328" s="25"/>
      <c r="ACQ328" s="25"/>
      <c r="ACR328" s="25"/>
      <c r="ACS328" s="25"/>
      <c r="ACT328" s="25"/>
      <c r="ACU328" s="25"/>
      <c r="ACV328" s="25"/>
      <c r="ACW328" s="25"/>
      <c r="ACX328" s="25"/>
      <c r="ACY328" s="25"/>
      <c r="ACZ328" s="25"/>
      <c r="ADA328" s="25"/>
      <c r="ADB328" s="25"/>
      <c r="ADC328" s="25"/>
      <c r="ADD328" s="25"/>
      <c r="ADE328" s="25"/>
      <c r="ADF328" s="25"/>
      <c r="ADG328" s="25"/>
      <c r="ADH328" s="25"/>
      <c r="ADI328" s="25"/>
      <c r="ADJ328" s="25"/>
      <c r="ADK328" s="25"/>
      <c r="ADL328" s="25"/>
      <c r="ADM328" s="25"/>
      <c r="ADN328" s="25"/>
      <c r="ADO328" s="25"/>
      <c r="ADP328" s="25"/>
      <c r="ADQ328" s="25"/>
      <c r="ADR328" s="25"/>
      <c r="ADS328" s="25"/>
      <c r="ADT328" s="25"/>
      <c r="ADU328" s="25"/>
      <c r="ADV328" s="25"/>
      <c r="ADW328" s="25"/>
      <c r="ADX328" s="25"/>
      <c r="ADY328" s="25"/>
      <c r="ADZ328" s="25"/>
      <c r="AEA328" s="25"/>
      <c r="AEB328" s="25"/>
      <c r="AEC328" s="25"/>
      <c r="AED328" s="25"/>
      <c r="AEE328" s="25"/>
      <c r="AEF328" s="25"/>
      <c r="AEG328" s="49"/>
    </row>
    <row r="329" spans="1:813" s="15" customFormat="1" ht="12.75" customHeight="1" x14ac:dyDescent="0.2">
      <c r="A329" s="73">
        <v>7</v>
      </c>
      <c r="B329" s="289" t="s">
        <v>250</v>
      </c>
      <c r="C329" s="342"/>
      <c r="D329" s="71"/>
      <c r="E329" s="303"/>
      <c r="F329" s="91"/>
      <c r="G329" s="49"/>
      <c r="AY329" s="45"/>
      <c r="AZ329" s="25"/>
      <c r="BA329" s="663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  <c r="QQ329" s="25"/>
      <c r="QR329" s="25"/>
      <c r="QS329" s="25"/>
      <c r="QT329" s="25"/>
      <c r="QU329" s="25"/>
      <c r="QV329" s="25"/>
      <c r="QW329" s="25"/>
      <c r="QX329" s="25"/>
      <c r="QY329" s="25"/>
      <c r="QZ329" s="25"/>
      <c r="RA329" s="25"/>
      <c r="RB329" s="25"/>
      <c r="RC329" s="25"/>
      <c r="RD329" s="25"/>
      <c r="RE329" s="25"/>
      <c r="RF329" s="25"/>
      <c r="RG329" s="25"/>
      <c r="RH329" s="25"/>
      <c r="RI329" s="25"/>
      <c r="RJ329" s="25"/>
      <c r="RK329" s="25"/>
      <c r="RL329" s="25"/>
      <c r="RM329" s="25"/>
      <c r="RN329" s="25"/>
      <c r="RO329" s="25"/>
      <c r="RP329" s="25"/>
      <c r="RQ329" s="25"/>
      <c r="RR329" s="25"/>
      <c r="RS329" s="25"/>
      <c r="RT329" s="25"/>
      <c r="RU329" s="25"/>
      <c r="RV329" s="25"/>
      <c r="RW329" s="25"/>
      <c r="RX329" s="25"/>
      <c r="RY329" s="25"/>
      <c r="RZ329" s="25"/>
      <c r="SA329" s="25"/>
      <c r="SB329" s="25"/>
      <c r="SC329" s="25"/>
      <c r="SD329" s="25"/>
      <c r="SE329" s="25"/>
      <c r="SF329" s="25"/>
      <c r="SG329" s="25"/>
      <c r="SH329" s="25"/>
      <c r="SI329" s="25"/>
      <c r="SJ329" s="25"/>
      <c r="SK329" s="25"/>
      <c r="SL329" s="25"/>
      <c r="SM329" s="25"/>
      <c r="SN329" s="25"/>
      <c r="SO329" s="25"/>
      <c r="SP329" s="25"/>
      <c r="SQ329" s="25"/>
      <c r="SR329" s="25"/>
      <c r="SS329" s="25"/>
      <c r="ST329" s="25"/>
      <c r="SU329" s="25"/>
      <c r="SV329" s="25"/>
      <c r="SW329" s="25"/>
      <c r="SX329" s="25"/>
      <c r="SY329" s="25"/>
      <c r="SZ329" s="25"/>
      <c r="TA329" s="25"/>
      <c r="TB329" s="25"/>
      <c r="TC329" s="25"/>
      <c r="TD329" s="25"/>
      <c r="TE329" s="25"/>
      <c r="TF329" s="25"/>
      <c r="TG329" s="25"/>
      <c r="TH329" s="25"/>
      <c r="TI329" s="25"/>
      <c r="TJ329" s="25"/>
      <c r="TK329" s="25"/>
      <c r="TL329" s="25"/>
      <c r="TM329" s="25"/>
      <c r="TN329" s="25"/>
      <c r="TO329" s="25"/>
      <c r="TP329" s="25"/>
      <c r="TQ329" s="25"/>
      <c r="TR329" s="25"/>
      <c r="TS329" s="25"/>
      <c r="TT329" s="25"/>
      <c r="TU329" s="25"/>
      <c r="TV329" s="25"/>
      <c r="TW329" s="25"/>
      <c r="TX329" s="25"/>
      <c r="TY329" s="25"/>
      <c r="TZ329" s="25"/>
      <c r="UA329" s="25"/>
      <c r="UB329" s="25"/>
      <c r="UC329" s="25"/>
      <c r="UD329" s="25"/>
      <c r="UE329" s="25"/>
      <c r="UF329" s="25"/>
      <c r="UG329" s="25"/>
      <c r="UH329" s="25"/>
      <c r="UI329" s="25"/>
      <c r="UJ329" s="25"/>
      <c r="UK329" s="25"/>
      <c r="UL329" s="25"/>
      <c r="UM329" s="25"/>
      <c r="UN329" s="25"/>
      <c r="UO329" s="25"/>
      <c r="UP329" s="25"/>
      <c r="UQ329" s="25"/>
      <c r="UR329" s="25"/>
      <c r="US329" s="25"/>
      <c r="UT329" s="25"/>
      <c r="UU329" s="25"/>
      <c r="UV329" s="25"/>
      <c r="UW329" s="25"/>
      <c r="UX329" s="25"/>
      <c r="UY329" s="25"/>
      <c r="UZ329" s="25"/>
      <c r="VA329" s="25"/>
      <c r="VB329" s="25"/>
      <c r="VC329" s="25"/>
      <c r="VD329" s="25"/>
      <c r="VE329" s="25"/>
      <c r="VF329" s="25"/>
      <c r="VG329" s="25"/>
      <c r="VH329" s="25"/>
      <c r="VI329" s="25"/>
      <c r="VJ329" s="25"/>
      <c r="VK329" s="25"/>
      <c r="VL329" s="25"/>
      <c r="VM329" s="25"/>
      <c r="VN329" s="25"/>
      <c r="VO329" s="25"/>
      <c r="VP329" s="25"/>
      <c r="VQ329" s="25"/>
      <c r="VR329" s="25"/>
      <c r="VS329" s="25"/>
      <c r="VT329" s="25"/>
      <c r="VU329" s="25"/>
      <c r="VV329" s="25"/>
      <c r="VW329" s="25"/>
      <c r="VX329" s="25"/>
      <c r="VY329" s="25"/>
      <c r="VZ329" s="25"/>
      <c r="WA329" s="25"/>
      <c r="WB329" s="25"/>
      <c r="WC329" s="25"/>
      <c r="WD329" s="25"/>
      <c r="WE329" s="25"/>
      <c r="WF329" s="25"/>
      <c r="WG329" s="25"/>
      <c r="WH329" s="25"/>
      <c r="WI329" s="25"/>
      <c r="WJ329" s="25"/>
      <c r="WK329" s="25"/>
      <c r="WL329" s="25"/>
      <c r="WM329" s="25"/>
      <c r="WN329" s="25"/>
      <c r="WO329" s="25"/>
      <c r="WP329" s="25"/>
      <c r="WQ329" s="25"/>
      <c r="WR329" s="25"/>
      <c r="WS329" s="25"/>
      <c r="WT329" s="25"/>
      <c r="WU329" s="25"/>
      <c r="WV329" s="25"/>
      <c r="WW329" s="25"/>
      <c r="WX329" s="25"/>
      <c r="WY329" s="25"/>
      <c r="WZ329" s="25"/>
      <c r="XA329" s="25"/>
      <c r="XB329" s="25"/>
      <c r="XC329" s="25"/>
      <c r="XD329" s="25"/>
      <c r="XE329" s="25"/>
      <c r="XF329" s="25"/>
      <c r="XG329" s="25"/>
      <c r="XH329" s="25"/>
      <c r="XI329" s="25"/>
      <c r="XJ329" s="25"/>
      <c r="XK329" s="25"/>
      <c r="XL329" s="25"/>
      <c r="XM329" s="25"/>
      <c r="XN329" s="25"/>
      <c r="XO329" s="25"/>
      <c r="XP329" s="25"/>
      <c r="XQ329" s="25"/>
      <c r="XR329" s="25"/>
      <c r="XS329" s="25"/>
      <c r="XT329" s="25"/>
      <c r="XU329" s="25"/>
      <c r="XV329" s="25"/>
      <c r="XW329" s="25"/>
      <c r="XX329" s="25"/>
      <c r="XY329" s="25"/>
      <c r="XZ329" s="25"/>
      <c r="YA329" s="25"/>
      <c r="YB329" s="25"/>
      <c r="YC329" s="25"/>
      <c r="YD329" s="25"/>
      <c r="YE329" s="25"/>
      <c r="YF329" s="25"/>
      <c r="YG329" s="25"/>
      <c r="YH329" s="25"/>
      <c r="YI329" s="25"/>
      <c r="YJ329" s="25"/>
      <c r="YK329" s="25"/>
      <c r="YL329" s="25"/>
      <c r="YM329" s="25"/>
      <c r="YN329" s="25"/>
      <c r="YO329" s="25"/>
      <c r="YP329" s="25"/>
      <c r="YQ329" s="25"/>
      <c r="YR329" s="25"/>
      <c r="YS329" s="25"/>
      <c r="YT329" s="25"/>
      <c r="YU329" s="25"/>
      <c r="YV329" s="25"/>
      <c r="YW329" s="25"/>
      <c r="YX329" s="25"/>
      <c r="YY329" s="25"/>
      <c r="YZ329" s="25"/>
      <c r="ZA329" s="25"/>
      <c r="ZB329" s="25"/>
      <c r="ZC329" s="25"/>
      <c r="ZD329" s="25"/>
      <c r="ZE329" s="25"/>
      <c r="ZF329" s="25"/>
      <c r="ZG329" s="25"/>
      <c r="ZH329" s="25"/>
      <c r="ZI329" s="25"/>
      <c r="ZJ329" s="25"/>
      <c r="ZK329" s="25"/>
      <c r="ZL329" s="25"/>
      <c r="ZM329" s="25"/>
      <c r="ZN329" s="25"/>
      <c r="ZO329" s="25"/>
      <c r="ZP329" s="25"/>
      <c r="ZQ329" s="25"/>
      <c r="ZR329" s="25"/>
      <c r="ZS329" s="25"/>
      <c r="ZT329" s="25"/>
      <c r="ZU329" s="25"/>
      <c r="ZV329" s="25"/>
      <c r="ZW329" s="25"/>
      <c r="ZX329" s="25"/>
      <c r="ZY329" s="25"/>
      <c r="ZZ329" s="25"/>
      <c r="AAA329" s="25"/>
      <c r="AAB329" s="25"/>
      <c r="AAC329" s="25"/>
      <c r="AAD329" s="25"/>
      <c r="AAE329" s="25"/>
      <c r="AAF329" s="25"/>
      <c r="AAG329" s="25"/>
      <c r="AAH329" s="25"/>
      <c r="AAI329" s="25"/>
      <c r="AAJ329" s="25"/>
      <c r="AAK329" s="25"/>
      <c r="AAL329" s="25"/>
      <c r="AAM329" s="25"/>
      <c r="AAN329" s="25"/>
      <c r="AAO329" s="25"/>
      <c r="AAP329" s="25"/>
      <c r="AAQ329" s="25"/>
      <c r="AAR329" s="25"/>
      <c r="AAS329" s="25"/>
      <c r="AAT329" s="25"/>
      <c r="AAU329" s="25"/>
      <c r="AAV329" s="25"/>
      <c r="AAW329" s="25"/>
      <c r="AAX329" s="25"/>
      <c r="AAY329" s="25"/>
      <c r="AAZ329" s="25"/>
      <c r="ABA329" s="25"/>
      <c r="ABB329" s="25"/>
      <c r="ABC329" s="25"/>
      <c r="ABD329" s="25"/>
      <c r="ABE329" s="25"/>
      <c r="ABF329" s="25"/>
      <c r="ABG329" s="25"/>
      <c r="ABH329" s="25"/>
      <c r="ABI329" s="25"/>
      <c r="ABJ329" s="25"/>
      <c r="ABK329" s="25"/>
      <c r="ABL329" s="25"/>
      <c r="ABM329" s="25"/>
      <c r="ABN329" s="25"/>
      <c r="ABO329" s="25"/>
      <c r="ABP329" s="25"/>
      <c r="ABQ329" s="25"/>
      <c r="ABR329" s="25"/>
      <c r="ABS329" s="25"/>
      <c r="ABT329" s="25"/>
      <c r="ABU329" s="25"/>
      <c r="ABV329" s="25"/>
      <c r="ABW329" s="25"/>
      <c r="ABX329" s="25"/>
      <c r="ABY329" s="25"/>
      <c r="ABZ329" s="25"/>
      <c r="ACA329" s="25"/>
      <c r="ACB329" s="25"/>
      <c r="ACC329" s="25"/>
      <c r="ACD329" s="25"/>
      <c r="ACE329" s="25"/>
      <c r="ACF329" s="25"/>
      <c r="ACG329" s="25"/>
      <c r="ACH329" s="25"/>
      <c r="ACI329" s="25"/>
      <c r="ACJ329" s="25"/>
      <c r="ACK329" s="25"/>
      <c r="ACL329" s="25"/>
      <c r="ACM329" s="25"/>
      <c r="ACN329" s="25"/>
      <c r="ACO329" s="25"/>
      <c r="ACP329" s="25"/>
      <c r="ACQ329" s="25"/>
      <c r="ACR329" s="25"/>
      <c r="ACS329" s="25"/>
      <c r="ACT329" s="25"/>
      <c r="ACU329" s="25"/>
      <c r="ACV329" s="25"/>
      <c r="ACW329" s="25"/>
      <c r="ACX329" s="25"/>
      <c r="ACY329" s="25"/>
      <c r="ACZ329" s="25"/>
      <c r="ADA329" s="25"/>
      <c r="ADB329" s="25"/>
      <c r="ADC329" s="25"/>
      <c r="ADD329" s="25"/>
      <c r="ADE329" s="25"/>
      <c r="ADF329" s="25"/>
      <c r="ADG329" s="25"/>
      <c r="ADH329" s="25"/>
      <c r="ADI329" s="25"/>
      <c r="ADJ329" s="25"/>
      <c r="ADK329" s="25"/>
      <c r="ADL329" s="25"/>
      <c r="ADM329" s="25"/>
      <c r="ADN329" s="25"/>
      <c r="ADO329" s="25"/>
      <c r="ADP329" s="25"/>
      <c r="ADQ329" s="25"/>
      <c r="ADR329" s="25"/>
      <c r="ADS329" s="25"/>
      <c r="ADT329" s="25"/>
      <c r="ADU329" s="25"/>
      <c r="ADV329" s="25"/>
      <c r="ADW329" s="25"/>
      <c r="ADX329" s="25"/>
      <c r="ADY329" s="25"/>
      <c r="ADZ329" s="25"/>
      <c r="AEA329" s="25"/>
      <c r="AEB329" s="25"/>
      <c r="AEC329" s="25"/>
      <c r="AED329" s="25"/>
      <c r="AEE329" s="25"/>
      <c r="AEF329" s="25"/>
      <c r="AEG329" s="49"/>
    </row>
    <row r="330" spans="1:813" s="15" customFormat="1" ht="12.75" customHeight="1" x14ac:dyDescent="0.2">
      <c r="A330" s="92">
        <v>7.1</v>
      </c>
      <c r="B330" s="87" t="s">
        <v>251</v>
      </c>
      <c r="C330" s="349">
        <v>1</v>
      </c>
      <c r="D330" s="71" t="s">
        <v>71</v>
      </c>
      <c r="E330" s="350">
        <v>108359.54</v>
      </c>
      <c r="F330" s="91">
        <f t="shared" si="6"/>
        <v>108359.54</v>
      </c>
      <c r="G330" s="49"/>
      <c r="AY330" s="45"/>
      <c r="AZ330" s="25"/>
      <c r="BA330" s="663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  <c r="QQ330" s="25"/>
      <c r="QR330" s="25"/>
      <c r="QS330" s="25"/>
      <c r="QT330" s="25"/>
      <c r="QU330" s="25"/>
      <c r="QV330" s="25"/>
      <c r="QW330" s="25"/>
      <c r="QX330" s="25"/>
      <c r="QY330" s="25"/>
      <c r="QZ330" s="25"/>
      <c r="RA330" s="25"/>
      <c r="RB330" s="25"/>
      <c r="RC330" s="25"/>
      <c r="RD330" s="25"/>
      <c r="RE330" s="25"/>
      <c r="RF330" s="25"/>
      <c r="RG330" s="25"/>
      <c r="RH330" s="25"/>
      <c r="RI330" s="25"/>
      <c r="RJ330" s="25"/>
      <c r="RK330" s="25"/>
      <c r="RL330" s="25"/>
      <c r="RM330" s="25"/>
      <c r="RN330" s="25"/>
      <c r="RO330" s="25"/>
      <c r="RP330" s="25"/>
      <c r="RQ330" s="25"/>
      <c r="RR330" s="25"/>
      <c r="RS330" s="25"/>
      <c r="RT330" s="25"/>
      <c r="RU330" s="25"/>
      <c r="RV330" s="25"/>
      <c r="RW330" s="25"/>
      <c r="RX330" s="25"/>
      <c r="RY330" s="25"/>
      <c r="RZ330" s="25"/>
      <c r="SA330" s="25"/>
      <c r="SB330" s="25"/>
      <c r="SC330" s="25"/>
      <c r="SD330" s="25"/>
      <c r="SE330" s="25"/>
      <c r="SF330" s="25"/>
      <c r="SG330" s="25"/>
      <c r="SH330" s="25"/>
      <c r="SI330" s="25"/>
      <c r="SJ330" s="25"/>
      <c r="SK330" s="25"/>
      <c r="SL330" s="25"/>
      <c r="SM330" s="25"/>
      <c r="SN330" s="25"/>
      <c r="SO330" s="25"/>
      <c r="SP330" s="25"/>
      <c r="SQ330" s="25"/>
      <c r="SR330" s="25"/>
      <c r="SS330" s="25"/>
      <c r="ST330" s="25"/>
      <c r="SU330" s="25"/>
      <c r="SV330" s="25"/>
      <c r="SW330" s="25"/>
      <c r="SX330" s="25"/>
      <c r="SY330" s="25"/>
      <c r="SZ330" s="25"/>
      <c r="TA330" s="25"/>
      <c r="TB330" s="25"/>
      <c r="TC330" s="25"/>
      <c r="TD330" s="25"/>
      <c r="TE330" s="25"/>
      <c r="TF330" s="25"/>
      <c r="TG330" s="25"/>
      <c r="TH330" s="25"/>
      <c r="TI330" s="25"/>
      <c r="TJ330" s="25"/>
      <c r="TK330" s="25"/>
      <c r="TL330" s="25"/>
      <c r="TM330" s="25"/>
      <c r="TN330" s="25"/>
      <c r="TO330" s="25"/>
      <c r="TP330" s="25"/>
      <c r="TQ330" s="25"/>
      <c r="TR330" s="25"/>
      <c r="TS330" s="25"/>
      <c r="TT330" s="25"/>
      <c r="TU330" s="25"/>
      <c r="TV330" s="25"/>
      <c r="TW330" s="25"/>
      <c r="TX330" s="25"/>
      <c r="TY330" s="25"/>
      <c r="TZ330" s="25"/>
      <c r="UA330" s="25"/>
      <c r="UB330" s="25"/>
      <c r="UC330" s="25"/>
      <c r="UD330" s="25"/>
      <c r="UE330" s="25"/>
      <c r="UF330" s="25"/>
      <c r="UG330" s="25"/>
      <c r="UH330" s="25"/>
      <c r="UI330" s="25"/>
      <c r="UJ330" s="25"/>
      <c r="UK330" s="25"/>
      <c r="UL330" s="25"/>
      <c r="UM330" s="25"/>
      <c r="UN330" s="25"/>
      <c r="UO330" s="25"/>
      <c r="UP330" s="25"/>
      <c r="UQ330" s="25"/>
      <c r="UR330" s="25"/>
      <c r="US330" s="25"/>
      <c r="UT330" s="25"/>
      <c r="UU330" s="25"/>
      <c r="UV330" s="25"/>
      <c r="UW330" s="25"/>
      <c r="UX330" s="25"/>
      <c r="UY330" s="25"/>
      <c r="UZ330" s="25"/>
      <c r="VA330" s="25"/>
      <c r="VB330" s="25"/>
      <c r="VC330" s="25"/>
      <c r="VD330" s="25"/>
      <c r="VE330" s="25"/>
      <c r="VF330" s="25"/>
      <c r="VG330" s="25"/>
      <c r="VH330" s="25"/>
      <c r="VI330" s="25"/>
      <c r="VJ330" s="25"/>
      <c r="VK330" s="25"/>
      <c r="VL330" s="25"/>
      <c r="VM330" s="25"/>
      <c r="VN330" s="25"/>
      <c r="VO330" s="25"/>
      <c r="VP330" s="25"/>
      <c r="VQ330" s="25"/>
      <c r="VR330" s="25"/>
      <c r="VS330" s="25"/>
      <c r="VT330" s="25"/>
      <c r="VU330" s="25"/>
      <c r="VV330" s="25"/>
      <c r="VW330" s="25"/>
      <c r="VX330" s="25"/>
      <c r="VY330" s="25"/>
      <c r="VZ330" s="25"/>
      <c r="WA330" s="25"/>
      <c r="WB330" s="25"/>
      <c r="WC330" s="25"/>
      <c r="WD330" s="25"/>
      <c r="WE330" s="25"/>
      <c r="WF330" s="25"/>
      <c r="WG330" s="25"/>
      <c r="WH330" s="25"/>
      <c r="WI330" s="25"/>
      <c r="WJ330" s="25"/>
      <c r="WK330" s="25"/>
      <c r="WL330" s="25"/>
      <c r="WM330" s="25"/>
      <c r="WN330" s="25"/>
      <c r="WO330" s="25"/>
      <c r="WP330" s="25"/>
      <c r="WQ330" s="25"/>
      <c r="WR330" s="25"/>
      <c r="WS330" s="25"/>
      <c r="WT330" s="25"/>
      <c r="WU330" s="25"/>
      <c r="WV330" s="25"/>
      <c r="WW330" s="25"/>
      <c r="WX330" s="25"/>
      <c r="WY330" s="25"/>
      <c r="WZ330" s="25"/>
      <c r="XA330" s="25"/>
      <c r="XB330" s="25"/>
      <c r="XC330" s="25"/>
      <c r="XD330" s="25"/>
      <c r="XE330" s="25"/>
      <c r="XF330" s="25"/>
      <c r="XG330" s="25"/>
      <c r="XH330" s="25"/>
      <c r="XI330" s="25"/>
      <c r="XJ330" s="25"/>
      <c r="XK330" s="25"/>
      <c r="XL330" s="25"/>
      <c r="XM330" s="25"/>
      <c r="XN330" s="25"/>
      <c r="XO330" s="25"/>
      <c r="XP330" s="25"/>
      <c r="XQ330" s="25"/>
      <c r="XR330" s="25"/>
      <c r="XS330" s="25"/>
      <c r="XT330" s="25"/>
      <c r="XU330" s="25"/>
      <c r="XV330" s="25"/>
      <c r="XW330" s="25"/>
      <c r="XX330" s="25"/>
      <c r="XY330" s="25"/>
      <c r="XZ330" s="25"/>
      <c r="YA330" s="25"/>
      <c r="YB330" s="25"/>
      <c r="YC330" s="25"/>
      <c r="YD330" s="25"/>
      <c r="YE330" s="25"/>
      <c r="YF330" s="25"/>
      <c r="YG330" s="25"/>
      <c r="YH330" s="25"/>
      <c r="YI330" s="25"/>
      <c r="YJ330" s="25"/>
      <c r="YK330" s="25"/>
      <c r="YL330" s="25"/>
      <c r="YM330" s="25"/>
      <c r="YN330" s="25"/>
      <c r="YO330" s="25"/>
      <c r="YP330" s="25"/>
      <c r="YQ330" s="25"/>
      <c r="YR330" s="25"/>
      <c r="YS330" s="25"/>
      <c r="YT330" s="25"/>
      <c r="YU330" s="25"/>
      <c r="YV330" s="25"/>
      <c r="YW330" s="25"/>
      <c r="YX330" s="25"/>
      <c r="YY330" s="25"/>
      <c r="YZ330" s="25"/>
      <c r="ZA330" s="25"/>
      <c r="ZB330" s="25"/>
      <c r="ZC330" s="25"/>
      <c r="ZD330" s="25"/>
      <c r="ZE330" s="25"/>
      <c r="ZF330" s="25"/>
      <c r="ZG330" s="25"/>
      <c r="ZH330" s="25"/>
      <c r="ZI330" s="25"/>
      <c r="ZJ330" s="25"/>
      <c r="ZK330" s="25"/>
      <c r="ZL330" s="25"/>
      <c r="ZM330" s="25"/>
      <c r="ZN330" s="25"/>
      <c r="ZO330" s="25"/>
      <c r="ZP330" s="25"/>
      <c r="ZQ330" s="25"/>
      <c r="ZR330" s="25"/>
      <c r="ZS330" s="25"/>
      <c r="ZT330" s="25"/>
      <c r="ZU330" s="25"/>
      <c r="ZV330" s="25"/>
      <c r="ZW330" s="25"/>
      <c r="ZX330" s="25"/>
      <c r="ZY330" s="25"/>
      <c r="ZZ330" s="25"/>
      <c r="AAA330" s="25"/>
      <c r="AAB330" s="25"/>
      <c r="AAC330" s="25"/>
      <c r="AAD330" s="25"/>
      <c r="AAE330" s="25"/>
      <c r="AAF330" s="25"/>
      <c r="AAG330" s="25"/>
      <c r="AAH330" s="25"/>
      <c r="AAI330" s="25"/>
      <c r="AAJ330" s="25"/>
      <c r="AAK330" s="25"/>
      <c r="AAL330" s="25"/>
      <c r="AAM330" s="25"/>
      <c r="AAN330" s="25"/>
      <c r="AAO330" s="25"/>
      <c r="AAP330" s="25"/>
      <c r="AAQ330" s="25"/>
      <c r="AAR330" s="25"/>
      <c r="AAS330" s="25"/>
      <c r="AAT330" s="25"/>
      <c r="AAU330" s="25"/>
      <c r="AAV330" s="25"/>
      <c r="AAW330" s="25"/>
      <c r="AAX330" s="25"/>
      <c r="AAY330" s="25"/>
      <c r="AAZ330" s="25"/>
      <c r="ABA330" s="25"/>
      <c r="ABB330" s="25"/>
      <c r="ABC330" s="25"/>
      <c r="ABD330" s="25"/>
      <c r="ABE330" s="25"/>
      <c r="ABF330" s="25"/>
      <c r="ABG330" s="25"/>
      <c r="ABH330" s="25"/>
      <c r="ABI330" s="25"/>
      <c r="ABJ330" s="25"/>
      <c r="ABK330" s="25"/>
      <c r="ABL330" s="25"/>
      <c r="ABM330" s="25"/>
      <c r="ABN330" s="25"/>
      <c r="ABO330" s="25"/>
      <c r="ABP330" s="25"/>
      <c r="ABQ330" s="25"/>
      <c r="ABR330" s="25"/>
      <c r="ABS330" s="25"/>
      <c r="ABT330" s="25"/>
      <c r="ABU330" s="25"/>
      <c r="ABV330" s="25"/>
      <c r="ABW330" s="25"/>
      <c r="ABX330" s="25"/>
      <c r="ABY330" s="25"/>
      <c r="ABZ330" s="25"/>
      <c r="ACA330" s="25"/>
      <c r="ACB330" s="25"/>
      <c r="ACC330" s="25"/>
      <c r="ACD330" s="25"/>
      <c r="ACE330" s="25"/>
      <c r="ACF330" s="25"/>
      <c r="ACG330" s="25"/>
      <c r="ACH330" s="25"/>
      <c r="ACI330" s="25"/>
      <c r="ACJ330" s="25"/>
      <c r="ACK330" s="25"/>
      <c r="ACL330" s="25"/>
      <c r="ACM330" s="25"/>
      <c r="ACN330" s="25"/>
      <c r="ACO330" s="25"/>
      <c r="ACP330" s="25"/>
      <c r="ACQ330" s="25"/>
      <c r="ACR330" s="25"/>
      <c r="ACS330" s="25"/>
      <c r="ACT330" s="25"/>
      <c r="ACU330" s="25"/>
      <c r="ACV330" s="25"/>
      <c r="ACW330" s="25"/>
      <c r="ACX330" s="25"/>
      <c r="ACY330" s="25"/>
      <c r="ACZ330" s="25"/>
      <c r="ADA330" s="25"/>
      <c r="ADB330" s="25"/>
      <c r="ADC330" s="25"/>
      <c r="ADD330" s="25"/>
      <c r="ADE330" s="25"/>
      <c r="ADF330" s="25"/>
      <c r="ADG330" s="25"/>
      <c r="ADH330" s="25"/>
      <c r="ADI330" s="25"/>
      <c r="ADJ330" s="25"/>
      <c r="ADK330" s="25"/>
      <c r="ADL330" s="25"/>
      <c r="ADM330" s="25"/>
      <c r="ADN330" s="25"/>
      <c r="ADO330" s="25"/>
      <c r="ADP330" s="25"/>
      <c r="ADQ330" s="25"/>
      <c r="ADR330" s="25"/>
      <c r="ADS330" s="25"/>
      <c r="ADT330" s="25"/>
      <c r="ADU330" s="25"/>
      <c r="ADV330" s="25"/>
      <c r="ADW330" s="25"/>
      <c r="ADX330" s="25"/>
      <c r="ADY330" s="25"/>
      <c r="ADZ330" s="25"/>
      <c r="AEA330" s="25"/>
      <c r="AEB330" s="25"/>
      <c r="AEC330" s="25"/>
      <c r="AED330" s="25"/>
      <c r="AEE330" s="25"/>
      <c r="AEF330" s="25"/>
      <c r="AEG330" s="49"/>
    </row>
    <row r="331" spans="1:813" s="15" customFormat="1" ht="12.75" customHeight="1" x14ac:dyDescent="0.2">
      <c r="A331" s="92">
        <v>7.2</v>
      </c>
      <c r="B331" s="87" t="s">
        <v>252</v>
      </c>
      <c r="C331" s="349">
        <v>1</v>
      </c>
      <c r="D331" s="71" t="s">
        <v>71</v>
      </c>
      <c r="E331" s="350">
        <v>105999.54</v>
      </c>
      <c r="F331" s="91">
        <f t="shared" si="6"/>
        <v>105999.54</v>
      </c>
      <c r="G331" s="49"/>
      <c r="AY331" s="45"/>
      <c r="AZ331" s="25"/>
      <c r="BA331" s="663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  <c r="QQ331" s="25"/>
      <c r="QR331" s="25"/>
      <c r="QS331" s="25"/>
      <c r="QT331" s="25"/>
      <c r="QU331" s="25"/>
      <c r="QV331" s="25"/>
      <c r="QW331" s="25"/>
      <c r="QX331" s="25"/>
      <c r="QY331" s="25"/>
      <c r="QZ331" s="25"/>
      <c r="RA331" s="25"/>
      <c r="RB331" s="25"/>
      <c r="RC331" s="25"/>
      <c r="RD331" s="25"/>
      <c r="RE331" s="25"/>
      <c r="RF331" s="25"/>
      <c r="RG331" s="25"/>
      <c r="RH331" s="25"/>
      <c r="RI331" s="25"/>
      <c r="RJ331" s="25"/>
      <c r="RK331" s="25"/>
      <c r="RL331" s="25"/>
      <c r="RM331" s="25"/>
      <c r="RN331" s="25"/>
      <c r="RO331" s="25"/>
      <c r="RP331" s="25"/>
      <c r="RQ331" s="25"/>
      <c r="RR331" s="25"/>
      <c r="RS331" s="25"/>
      <c r="RT331" s="25"/>
      <c r="RU331" s="25"/>
      <c r="RV331" s="25"/>
      <c r="RW331" s="25"/>
      <c r="RX331" s="25"/>
      <c r="RY331" s="25"/>
      <c r="RZ331" s="25"/>
      <c r="SA331" s="25"/>
      <c r="SB331" s="25"/>
      <c r="SC331" s="25"/>
      <c r="SD331" s="25"/>
      <c r="SE331" s="25"/>
      <c r="SF331" s="25"/>
      <c r="SG331" s="25"/>
      <c r="SH331" s="25"/>
      <c r="SI331" s="25"/>
      <c r="SJ331" s="25"/>
      <c r="SK331" s="25"/>
      <c r="SL331" s="25"/>
      <c r="SM331" s="25"/>
      <c r="SN331" s="25"/>
      <c r="SO331" s="25"/>
      <c r="SP331" s="25"/>
      <c r="SQ331" s="25"/>
      <c r="SR331" s="25"/>
      <c r="SS331" s="25"/>
      <c r="ST331" s="25"/>
      <c r="SU331" s="25"/>
      <c r="SV331" s="25"/>
      <c r="SW331" s="25"/>
      <c r="SX331" s="25"/>
      <c r="SY331" s="25"/>
      <c r="SZ331" s="25"/>
      <c r="TA331" s="25"/>
      <c r="TB331" s="25"/>
      <c r="TC331" s="25"/>
      <c r="TD331" s="25"/>
      <c r="TE331" s="25"/>
      <c r="TF331" s="25"/>
      <c r="TG331" s="25"/>
      <c r="TH331" s="25"/>
      <c r="TI331" s="25"/>
      <c r="TJ331" s="25"/>
      <c r="TK331" s="25"/>
      <c r="TL331" s="25"/>
      <c r="TM331" s="25"/>
      <c r="TN331" s="25"/>
      <c r="TO331" s="25"/>
      <c r="TP331" s="25"/>
      <c r="TQ331" s="25"/>
      <c r="TR331" s="25"/>
      <c r="TS331" s="25"/>
      <c r="TT331" s="25"/>
      <c r="TU331" s="25"/>
      <c r="TV331" s="25"/>
      <c r="TW331" s="25"/>
      <c r="TX331" s="25"/>
      <c r="TY331" s="25"/>
      <c r="TZ331" s="25"/>
      <c r="UA331" s="25"/>
      <c r="UB331" s="25"/>
      <c r="UC331" s="25"/>
      <c r="UD331" s="25"/>
      <c r="UE331" s="25"/>
      <c r="UF331" s="25"/>
      <c r="UG331" s="25"/>
      <c r="UH331" s="25"/>
      <c r="UI331" s="25"/>
      <c r="UJ331" s="25"/>
      <c r="UK331" s="25"/>
      <c r="UL331" s="25"/>
      <c r="UM331" s="25"/>
      <c r="UN331" s="25"/>
      <c r="UO331" s="25"/>
      <c r="UP331" s="25"/>
      <c r="UQ331" s="25"/>
      <c r="UR331" s="25"/>
      <c r="US331" s="25"/>
      <c r="UT331" s="25"/>
      <c r="UU331" s="25"/>
      <c r="UV331" s="25"/>
      <c r="UW331" s="25"/>
      <c r="UX331" s="25"/>
      <c r="UY331" s="25"/>
      <c r="UZ331" s="25"/>
      <c r="VA331" s="25"/>
      <c r="VB331" s="25"/>
      <c r="VC331" s="25"/>
      <c r="VD331" s="25"/>
      <c r="VE331" s="25"/>
      <c r="VF331" s="25"/>
      <c r="VG331" s="25"/>
      <c r="VH331" s="25"/>
      <c r="VI331" s="25"/>
      <c r="VJ331" s="25"/>
      <c r="VK331" s="25"/>
      <c r="VL331" s="25"/>
      <c r="VM331" s="25"/>
      <c r="VN331" s="25"/>
      <c r="VO331" s="25"/>
      <c r="VP331" s="25"/>
      <c r="VQ331" s="25"/>
      <c r="VR331" s="25"/>
      <c r="VS331" s="25"/>
      <c r="VT331" s="25"/>
      <c r="VU331" s="25"/>
      <c r="VV331" s="25"/>
      <c r="VW331" s="25"/>
      <c r="VX331" s="25"/>
      <c r="VY331" s="25"/>
      <c r="VZ331" s="25"/>
      <c r="WA331" s="25"/>
      <c r="WB331" s="25"/>
      <c r="WC331" s="25"/>
      <c r="WD331" s="25"/>
      <c r="WE331" s="25"/>
      <c r="WF331" s="25"/>
      <c r="WG331" s="25"/>
      <c r="WH331" s="25"/>
      <c r="WI331" s="25"/>
      <c r="WJ331" s="25"/>
      <c r="WK331" s="25"/>
      <c r="WL331" s="25"/>
      <c r="WM331" s="25"/>
      <c r="WN331" s="25"/>
      <c r="WO331" s="25"/>
      <c r="WP331" s="25"/>
      <c r="WQ331" s="25"/>
      <c r="WR331" s="25"/>
      <c r="WS331" s="25"/>
      <c r="WT331" s="25"/>
      <c r="WU331" s="25"/>
      <c r="WV331" s="25"/>
      <c r="WW331" s="25"/>
      <c r="WX331" s="25"/>
      <c r="WY331" s="25"/>
      <c r="WZ331" s="25"/>
      <c r="XA331" s="25"/>
      <c r="XB331" s="25"/>
      <c r="XC331" s="25"/>
      <c r="XD331" s="25"/>
      <c r="XE331" s="25"/>
      <c r="XF331" s="25"/>
      <c r="XG331" s="25"/>
      <c r="XH331" s="25"/>
      <c r="XI331" s="25"/>
      <c r="XJ331" s="25"/>
      <c r="XK331" s="25"/>
      <c r="XL331" s="25"/>
      <c r="XM331" s="25"/>
      <c r="XN331" s="25"/>
      <c r="XO331" s="25"/>
      <c r="XP331" s="25"/>
      <c r="XQ331" s="25"/>
      <c r="XR331" s="25"/>
      <c r="XS331" s="25"/>
      <c r="XT331" s="25"/>
      <c r="XU331" s="25"/>
      <c r="XV331" s="25"/>
      <c r="XW331" s="25"/>
      <c r="XX331" s="25"/>
      <c r="XY331" s="25"/>
      <c r="XZ331" s="25"/>
      <c r="YA331" s="25"/>
      <c r="YB331" s="25"/>
      <c r="YC331" s="25"/>
      <c r="YD331" s="25"/>
      <c r="YE331" s="25"/>
      <c r="YF331" s="25"/>
      <c r="YG331" s="25"/>
      <c r="YH331" s="25"/>
      <c r="YI331" s="25"/>
      <c r="YJ331" s="25"/>
      <c r="YK331" s="25"/>
      <c r="YL331" s="25"/>
      <c r="YM331" s="25"/>
      <c r="YN331" s="25"/>
      <c r="YO331" s="25"/>
      <c r="YP331" s="25"/>
      <c r="YQ331" s="25"/>
      <c r="YR331" s="25"/>
      <c r="YS331" s="25"/>
      <c r="YT331" s="25"/>
      <c r="YU331" s="25"/>
      <c r="YV331" s="25"/>
      <c r="YW331" s="25"/>
      <c r="YX331" s="25"/>
      <c r="YY331" s="25"/>
      <c r="YZ331" s="25"/>
      <c r="ZA331" s="25"/>
      <c r="ZB331" s="25"/>
      <c r="ZC331" s="25"/>
      <c r="ZD331" s="25"/>
      <c r="ZE331" s="25"/>
      <c r="ZF331" s="25"/>
      <c r="ZG331" s="25"/>
      <c r="ZH331" s="25"/>
      <c r="ZI331" s="25"/>
      <c r="ZJ331" s="25"/>
      <c r="ZK331" s="25"/>
      <c r="ZL331" s="25"/>
      <c r="ZM331" s="25"/>
      <c r="ZN331" s="25"/>
      <c r="ZO331" s="25"/>
      <c r="ZP331" s="25"/>
      <c r="ZQ331" s="25"/>
      <c r="ZR331" s="25"/>
      <c r="ZS331" s="25"/>
      <c r="ZT331" s="25"/>
      <c r="ZU331" s="25"/>
      <c r="ZV331" s="25"/>
      <c r="ZW331" s="25"/>
      <c r="ZX331" s="25"/>
      <c r="ZY331" s="25"/>
      <c r="ZZ331" s="25"/>
      <c r="AAA331" s="25"/>
      <c r="AAB331" s="25"/>
      <c r="AAC331" s="25"/>
      <c r="AAD331" s="25"/>
      <c r="AAE331" s="25"/>
      <c r="AAF331" s="25"/>
      <c r="AAG331" s="25"/>
      <c r="AAH331" s="25"/>
      <c r="AAI331" s="25"/>
      <c r="AAJ331" s="25"/>
      <c r="AAK331" s="25"/>
      <c r="AAL331" s="25"/>
      <c r="AAM331" s="25"/>
      <c r="AAN331" s="25"/>
      <c r="AAO331" s="25"/>
      <c r="AAP331" s="25"/>
      <c r="AAQ331" s="25"/>
      <c r="AAR331" s="25"/>
      <c r="AAS331" s="25"/>
      <c r="AAT331" s="25"/>
      <c r="AAU331" s="25"/>
      <c r="AAV331" s="25"/>
      <c r="AAW331" s="25"/>
      <c r="AAX331" s="25"/>
      <c r="AAY331" s="25"/>
      <c r="AAZ331" s="25"/>
      <c r="ABA331" s="25"/>
      <c r="ABB331" s="25"/>
      <c r="ABC331" s="25"/>
      <c r="ABD331" s="25"/>
      <c r="ABE331" s="25"/>
      <c r="ABF331" s="25"/>
      <c r="ABG331" s="25"/>
      <c r="ABH331" s="25"/>
      <c r="ABI331" s="25"/>
      <c r="ABJ331" s="25"/>
      <c r="ABK331" s="25"/>
      <c r="ABL331" s="25"/>
      <c r="ABM331" s="25"/>
      <c r="ABN331" s="25"/>
      <c r="ABO331" s="25"/>
      <c r="ABP331" s="25"/>
      <c r="ABQ331" s="25"/>
      <c r="ABR331" s="25"/>
      <c r="ABS331" s="25"/>
      <c r="ABT331" s="25"/>
      <c r="ABU331" s="25"/>
      <c r="ABV331" s="25"/>
      <c r="ABW331" s="25"/>
      <c r="ABX331" s="25"/>
      <c r="ABY331" s="25"/>
      <c r="ABZ331" s="25"/>
      <c r="ACA331" s="25"/>
      <c r="ACB331" s="25"/>
      <c r="ACC331" s="25"/>
      <c r="ACD331" s="25"/>
      <c r="ACE331" s="25"/>
      <c r="ACF331" s="25"/>
      <c r="ACG331" s="25"/>
      <c r="ACH331" s="25"/>
      <c r="ACI331" s="25"/>
      <c r="ACJ331" s="25"/>
      <c r="ACK331" s="25"/>
      <c r="ACL331" s="25"/>
      <c r="ACM331" s="25"/>
      <c r="ACN331" s="25"/>
      <c r="ACO331" s="25"/>
      <c r="ACP331" s="25"/>
      <c r="ACQ331" s="25"/>
      <c r="ACR331" s="25"/>
      <c r="ACS331" s="25"/>
      <c r="ACT331" s="25"/>
      <c r="ACU331" s="25"/>
      <c r="ACV331" s="25"/>
      <c r="ACW331" s="25"/>
      <c r="ACX331" s="25"/>
      <c r="ACY331" s="25"/>
      <c r="ACZ331" s="25"/>
      <c r="ADA331" s="25"/>
      <c r="ADB331" s="25"/>
      <c r="ADC331" s="25"/>
      <c r="ADD331" s="25"/>
      <c r="ADE331" s="25"/>
      <c r="ADF331" s="25"/>
      <c r="ADG331" s="25"/>
      <c r="ADH331" s="25"/>
      <c r="ADI331" s="25"/>
      <c r="ADJ331" s="25"/>
      <c r="ADK331" s="25"/>
      <c r="ADL331" s="25"/>
      <c r="ADM331" s="25"/>
      <c r="ADN331" s="25"/>
      <c r="ADO331" s="25"/>
      <c r="ADP331" s="25"/>
      <c r="ADQ331" s="25"/>
      <c r="ADR331" s="25"/>
      <c r="ADS331" s="25"/>
      <c r="ADT331" s="25"/>
      <c r="ADU331" s="25"/>
      <c r="ADV331" s="25"/>
      <c r="ADW331" s="25"/>
      <c r="ADX331" s="25"/>
      <c r="ADY331" s="25"/>
      <c r="ADZ331" s="25"/>
      <c r="AEA331" s="25"/>
      <c r="AEB331" s="25"/>
      <c r="AEC331" s="25"/>
      <c r="AED331" s="25"/>
      <c r="AEE331" s="25"/>
      <c r="AEF331" s="25"/>
      <c r="AEG331" s="49"/>
    </row>
    <row r="332" spans="1:813" s="15" customFormat="1" ht="12.75" customHeight="1" x14ac:dyDescent="0.2">
      <c r="A332" s="75"/>
      <c r="B332" s="99"/>
      <c r="C332" s="106"/>
      <c r="D332" s="71"/>
      <c r="E332" s="109"/>
      <c r="F332" s="91"/>
      <c r="G332" s="49"/>
      <c r="AY332" s="45"/>
      <c r="AZ332" s="25"/>
      <c r="BA332" s="663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  <c r="QQ332" s="25"/>
      <c r="QR332" s="25"/>
      <c r="QS332" s="25"/>
      <c r="QT332" s="25"/>
      <c r="QU332" s="25"/>
      <c r="QV332" s="25"/>
      <c r="QW332" s="25"/>
      <c r="QX332" s="25"/>
      <c r="QY332" s="25"/>
      <c r="QZ332" s="25"/>
      <c r="RA332" s="25"/>
      <c r="RB332" s="25"/>
      <c r="RC332" s="25"/>
      <c r="RD332" s="25"/>
      <c r="RE332" s="25"/>
      <c r="RF332" s="25"/>
      <c r="RG332" s="25"/>
      <c r="RH332" s="25"/>
      <c r="RI332" s="25"/>
      <c r="RJ332" s="25"/>
      <c r="RK332" s="25"/>
      <c r="RL332" s="25"/>
      <c r="RM332" s="25"/>
      <c r="RN332" s="25"/>
      <c r="RO332" s="25"/>
      <c r="RP332" s="25"/>
      <c r="RQ332" s="25"/>
      <c r="RR332" s="25"/>
      <c r="RS332" s="25"/>
      <c r="RT332" s="25"/>
      <c r="RU332" s="25"/>
      <c r="RV332" s="25"/>
      <c r="RW332" s="25"/>
      <c r="RX332" s="25"/>
      <c r="RY332" s="25"/>
      <c r="RZ332" s="25"/>
      <c r="SA332" s="25"/>
      <c r="SB332" s="25"/>
      <c r="SC332" s="25"/>
      <c r="SD332" s="25"/>
      <c r="SE332" s="25"/>
      <c r="SF332" s="25"/>
      <c r="SG332" s="25"/>
      <c r="SH332" s="25"/>
      <c r="SI332" s="25"/>
      <c r="SJ332" s="25"/>
      <c r="SK332" s="25"/>
      <c r="SL332" s="25"/>
      <c r="SM332" s="25"/>
      <c r="SN332" s="25"/>
      <c r="SO332" s="25"/>
      <c r="SP332" s="25"/>
      <c r="SQ332" s="25"/>
      <c r="SR332" s="25"/>
      <c r="SS332" s="25"/>
      <c r="ST332" s="25"/>
      <c r="SU332" s="25"/>
      <c r="SV332" s="25"/>
      <c r="SW332" s="25"/>
      <c r="SX332" s="25"/>
      <c r="SY332" s="25"/>
      <c r="SZ332" s="25"/>
      <c r="TA332" s="25"/>
      <c r="TB332" s="25"/>
      <c r="TC332" s="25"/>
      <c r="TD332" s="25"/>
      <c r="TE332" s="25"/>
      <c r="TF332" s="25"/>
      <c r="TG332" s="25"/>
      <c r="TH332" s="25"/>
      <c r="TI332" s="25"/>
      <c r="TJ332" s="25"/>
      <c r="TK332" s="25"/>
      <c r="TL332" s="25"/>
      <c r="TM332" s="25"/>
      <c r="TN332" s="25"/>
      <c r="TO332" s="25"/>
      <c r="TP332" s="25"/>
      <c r="TQ332" s="25"/>
      <c r="TR332" s="25"/>
      <c r="TS332" s="25"/>
      <c r="TT332" s="25"/>
      <c r="TU332" s="25"/>
      <c r="TV332" s="25"/>
      <c r="TW332" s="25"/>
      <c r="TX332" s="25"/>
      <c r="TY332" s="25"/>
      <c r="TZ332" s="25"/>
      <c r="UA332" s="25"/>
      <c r="UB332" s="25"/>
      <c r="UC332" s="25"/>
      <c r="UD332" s="25"/>
      <c r="UE332" s="25"/>
      <c r="UF332" s="25"/>
      <c r="UG332" s="25"/>
      <c r="UH332" s="25"/>
      <c r="UI332" s="25"/>
      <c r="UJ332" s="25"/>
      <c r="UK332" s="25"/>
      <c r="UL332" s="25"/>
      <c r="UM332" s="25"/>
      <c r="UN332" s="25"/>
      <c r="UO332" s="25"/>
      <c r="UP332" s="25"/>
      <c r="UQ332" s="25"/>
      <c r="UR332" s="25"/>
      <c r="US332" s="25"/>
      <c r="UT332" s="25"/>
      <c r="UU332" s="25"/>
      <c r="UV332" s="25"/>
      <c r="UW332" s="25"/>
      <c r="UX332" s="25"/>
      <c r="UY332" s="25"/>
      <c r="UZ332" s="25"/>
      <c r="VA332" s="25"/>
      <c r="VB332" s="25"/>
      <c r="VC332" s="25"/>
      <c r="VD332" s="25"/>
      <c r="VE332" s="25"/>
      <c r="VF332" s="25"/>
      <c r="VG332" s="25"/>
      <c r="VH332" s="25"/>
      <c r="VI332" s="25"/>
      <c r="VJ332" s="25"/>
      <c r="VK332" s="25"/>
      <c r="VL332" s="25"/>
      <c r="VM332" s="25"/>
      <c r="VN332" s="25"/>
      <c r="VO332" s="25"/>
      <c r="VP332" s="25"/>
      <c r="VQ332" s="25"/>
      <c r="VR332" s="25"/>
      <c r="VS332" s="25"/>
      <c r="VT332" s="25"/>
      <c r="VU332" s="25"/>
      <c r="VV332" s="25"/>
      <c r="VW332" s="25"/>
      <c r="VX332" s="25"/>
      <c r="VY332" s="25"/>
      <c r="VZ332" s="25"/>
      <c r="WA332" s="25"/>
      <c r="WB332" s="25"/>
      <c r="WC332" s="25"/>
      <c r="WD332" s="25"/>
      <c r="WE332" s="25"/>
      <c r="WF332" s="25"/>
      <c r="WG332" s="25"/>
      <c r="WH332" s="25"/>
      <c r="WI332" s="25"/>
      <c r="WJ332" s="25"/>
      <c r="WK332" s="25"/>
      <c r="WL332" s="25"/>
      <c r="WM332" s="25"/>
      <c r="WN332" s="25"/>
      <c r="WO332" s="25"/>
      <c r="WP332" s="25"/>
      <c r="WQ332" s="25"/>
      <c r="WR332" s="25"/>
      <c r="WS332" s="25"/>
      <c r="WT332" s="25"/>
      <c r="WU332" s="25"/>
      <c r="WV332" s="25"/>
      <c r="WW332" s="25"/>
      <c r="WX332" s="25"/>
      <c r="WY332" s="25"/>
      <c r="WZ332" s="25"/>
      <c r="XA332" s="25"/>
      <c r="XB332" s="25"/>
      <c r="XC332" s="25"/>
      <c r="XD332" s="25"/>
      <c r="XE332" s="25"/>
      <c r="XF332" s="25"/>
      <c r="XG332" s="25"/>
      <c r="XH332" s="25"/>
      <c r="XI332" s="25"/>
      <c r="XJ332" s="25"/>
      <c r="XK332" s="25"/>
      <c r="XL332" s="25"/>
      <c r="XM332" s="25"/>
      <c r="XN332" s="25"/>
      <c r="XO332" s="25"/>
      <c r="XP332" s="25"/>
      <c r="XQ332" s="25"/>
      <c r="XR332" s="25"/>
      <c r="XS332" s="25"/>
      <c r="XT332" s="25"/>
      <c r="XU332" s="25"/>
      <c r="XV332" s="25"/>
      <c r="XW332" s="25"/>
      <c r="XX332" s="25"/>
      <c r="XY332" s="25"/>
      <c r="XZ332" s="25"/>
      <c r="YA332" s="25"/>
      <c r="YB332" s="25"/>
      <c r="YC332" s="25"/>
      <c r="YD332" s="25"/>
      <c r="YE332" s="25"/>
      <c r="YF332" s="25"/>
      <c r="YG332" s="25"/>
      <c r="YH332" s="25"/>
      <c r="YI332" s="25"/>
      <c r="YJ332" s="25"/>
      <c r="YK332" s="25"/>
      <c r="YL332" s="25"/>
      <c r="YM332" s="25"/>
      <c r="YN332" s="25"/>
      <c r="YO332" s="25"/>
      <c r="YP332" s="25"/>
      <c r="YQ332" s="25"/>
      <c r="YR332" s="25"/>
      <c r="YS332" s="25"/>
      <c r="YT332" s="25"/>
      <c r="YU332" s="25"/>
      <c r="YV332" s="25"/>
      <c r="YW332" s="25"/>
      <c r="YX332" s="25"/>
      <c r="YY332" s="25"/>
      <c r="YZ332" s="25"/>
      <c r="ZA332" s="25"/>
      <c r="ZB332" s="25"/>
      <c r="ZC332" s="25"/>
      <c r="ZD332" s="25"/>
      <c r="ZE332" s="25"/>
      <c r="ZF332" s="25"/>
      <c r="ZG332" s="25"/>
      <c r="ZH332" s="25"/>
      <c r="ZI332" s="25"/>
      <c r="ZJ332" s="25"/>
      <c r="ZK332" s="25"/>
      <c r="ZL332" s="25"/>
      <c r="ZM332" s="25"/>
      <c r="ZN332" s="25"/>
      <c r="ZO332" s="25"/>
      <c r="ZP332" s="25"/>
      <c r="ZQ332" s="25"/>
      <c r="ZR332" s="25"/>
      <c r="ZS332" s="25"/>
      <c r="ZT332" s="25"/>
      <c r="ZU332" s="25"/>
      <c r="ZV332" s="25"/>
      <c r="ZW332" s="25"/>
      <c r="ZX332" s="25"/>
      <c r="ZY332" s="25"/>
      <c r="ZZ332" s="25"/>
      <c r="AAA332" s="25"/>
      <c r="AAB332" s="25"/>
      <c r="AAC332" s="25"/>
      <c r="AAD332" s="25"/>
      <c r="AAE332" s="25"/>
      <c r="AAF332" s="25"/>
      <c r="AAG332" s="25"/>
      <c r="AAH332" s="25"/>
      <c r="AAI332" s="25"/>
      <c r="AAJ332" s="25"/>
      <c r="AAK332" s="25"/>
      <c r="AAL332" s="25"/>
      <c r="AAM332" s="25"/>
      <c r="AAN332" s="25"/>
      <c r="AAO332" s="25"/>
      <c r="AAP332" s="25"/>
      <c r="AAQ332" s="25"/>
      <c r="AAR332" s="25"/>
      <c r="AAS332" s="25"/>
      <c r="AAT332" s="25"/>
      <c r="AAU332" s="25"/>
      <c r="AAV332" s="25"/>
      <c r="AAW332" s="25"/>
      <c r="AAX332" s="25"/>
      <c r="AAY332" s="25"/>
      <c r="AAZ332" s="25"/>
      <c r="ABA332" s="25"/>
      <c r="ABB332" s="25"/>
      <c r="ABC332" s="25"/>
      <c r="ABD332" s="25"/>
      <c r="ABE332" s="25"/>
      <c r="ABF332" s="25"/>
      <c r="ABG332" s="25"/>
      <c r="ABH332" s="25"/>
      <c r="ABI332" s="25"/>
      <c r="ABJ332" s="25"/>
      <c r="ABK332" s="25"/>
      <c r="ABL332" s="25"/>
      <c r="ABM332" s="25"/>
      <c r="ABN332" s="25"/>
      <c r="ABO332" s="25"/>
      <c r="ABP332" s="25"/>
      <c r="ABQ332" s="25"/>
      <c r="ABR332" s="25"/>
      <c r="ABS332" s="25"/>
      <c r="ABT332" s="25"/>
      <c r="ABU332" s="25"/>
      <c r="ABV332" s="25"/>
      <c r="ABW332" s="25"/>
      <c r="ABX332" s="25"/>
      <c r="ABY332" s="25"/>
      <c r="ABZ332" s="25"/>
      <c r="ACA332" s="25"/>
      <c r="ACB332" s="25"/>
      <c r="ACC332" s="25"/>
      <c r="ACD332" s="25"/>
      <c r="ACE332" s="25"/>
      <c r="ACF332" s="25"/>
      <c r="ACG332" s="25"/>
      <c r="ACH332" s="25"/>
      <c r="ACI332" s="25"/>
      <c r="ACJ332" s="25"/>
      <c r="ACK332" s="25"/>
      <c r="ACL332" s="25"/>
      <c r="ACM332" s="25"/>
      <c r="ACN332" s="25"/>
      <c r="ACO332" s="25"/>
      <c r="ACP332" s="25"/>
      <c r="ACQ332" s="25"/>
      <c r="ACR332" s="25"/>
      <c r="ACS332" s="25"/>
      <c r="ACT332" s="25"/>
      <c r="ACU332" s="25"/>
      <c r="ACV332" s="25"/>
      <c r="ACW332" s="25"/>
      <c r="ACX332" s="25"/>
      <c r="ACY332" s="25"/>
      <c r="ACZ332" s="25"/>
      <c r="ADA332" s="25"/>
      <c r="ADB332" s="25"/>
      <c r="ADC332" s="25"/>
      <c r="ADD332" s="25"/>
      <c r="ADE332" s="25"/>
      <c r="ADF332" s="25"/>
      <c r="ADG332" s="25"/>
      <c r="ADH332" s="25"/>
      <c r="ADI332" s="25"/>
      <c r="ADJ332" s="25"/>
      <c r="ADK332" s="25"/>
      <c r="ADL332" s="25"/>
      <c r="ADM332" s="25"/>
      <c r="ADN332" s="25"/>
      <c r="ADO332" s="25"/>
      <c r="ADP332" s="25"/>
      <c r="ADQ332" s="25"/>
      <c r="ADR332" s="25"/>
      <c r="ADS332" s="25"/>
      <c r="ADT332" s="25"/>
      <c r="ADU332" s="25"/>
      <c r="ADV332" s="25"/>
      <c r="ADW332" s="25"/>
      <c r="ADX332" s="25"/>
      <c r="ADY332" s="25"/>
      <c r="ADZ332" s="25"/>
      <c r="AEA332" s="25"/>
      <c r="AEB332" s="25"/>
      <c r="AEC332" s="25"/>
      <c r="AED332" s="25"/>
      <c r="AEE332" s="25"/>
      <c r="AEF332" s="25"/>
      <c r="AEG332" s="49"/>
    </row>
    <row r="333" spans="1:813" s="15" customFormat="1" ht="26.25" customHeight="1" x14ac:dyDescent="0.2">
      <c r="A333" s="73">
        <v>8</v>
      </c>
      <c r="B333" s="81" t="s">
        <v>253</v>
      </c>
      <c r="C333" s="348"/>
      <c r="D333" s="70"/>
      <c r="E333" s="348"/>
      <c r="F333" s="91"/>
      <c r="G333" s="49"/>
      <c r="AY333" s="45"/>
      <c r="AZ333" s="25"/>
      <c r="BA333" s="663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  <c r="QQ333" s="25"/>
      <c r="QR333" s="25"/>
      <c r="QS333" s="25"/>
      <c r="QT333" s="25"/>
      <c r="QU333" s="25"/>
      <c r="QV333" s="25"/>
      <c r="QW333" s="25"/>
      <c r="QX333" s="25"/>
      <c r="QY333" s="25"/>
      <c r="QZ333" s="25"/>
      <c r="RA333" s="25"/>
      <c r="RB333" s="25"/>
      <c r="RC333" s="25"/>
      <c r="RD333" s="25"/>
      <c r="RE333" s="25"/>
      <c r="RF333" s="25"/>
      <c r="RG333" s="25"/>
      <c r="RH333" s="25"/>
      <c r="RI333" s="25"/>
      <c r="RJ333" s="25"/>
      <c r="RK333" s="25"/>
      <c r="RL333" s="25"/>
      <c r="RM333" s="25"/>
      <c r="RN333" s="25"/>
      <c r="RO333" s="25"/>
      <c r="RP333" s="25"/>
      <c r="RQ333" s="25"/>
      <c r="RR333" s="25"/>
      <c r="RS333" s="25"/>
      <c r="RT333" s="25"/>
      <c r="RU333" s="25"/>
      <c r="RV333" s="25"/>
      <c r="RW333" s="25"/>
      <c r="RX333" s="25"/>
      <c r="RY333" s="25"/>
      <c r="RZ333" s="25"/>
      <c r="SA333" s="25"/>
      <c r="SB333" s="25"/>
      <c r="SC333" s="25"/>
      <c r="SD333" s="25"/>
      <c r="SE333" s="25"/>
      <c r="SF333" s="25"/>
      <c r="SG333" s="25"/>
      <c r="SH333" s="25"/>
      <c r="SI333" s="25"/>
      <c r="SJ333" s="25"/>
      <c r="SK333" s="25"/>
      <c r="SL333" s="25"/>
      <c r="SM333" s="25"/>
      <c r="SN333" s="25"/>
      <c r="SO333" s="25"/>
      <c r="SP333" s="25"/>
      <c r="SQ333" s="25"/>
      <c r="SR333" s="25"/>
      <c r="SS333" s="25"/>
      <c r="ST333" s="25"/>
      <c r="SU333" s="25"/>
      <c r="SV333" s="25"/>
      <c r="SW333" s="25"/>
      <c r="SX333" s="25"/>
      <c r="SY333" s="25"/>
      <c r="SZ333" s="25"/>
      <c r="TA333" s="25"/>
      <c r="TB333" s="25"/>
      <c r="TC333" s="25"/>
      <c r="TD333" s="25"/>
      <c r="TE333" s="25"/>
      <c r="TF333" s="25"/>
      <c r="TG333" s="25"/>
      <c r="TH333" s="25"/>
      <c r="TI333" s="25"/>
      <c r="TJ333" s="25"/>
      <c r="TK333" s="25"/>
      <c r="TL333" s="25"/>
      <c r="TM333" s="25"/>
      <c r="TN333" s="25"/>
      <c r="TO333" s="25"/>
      <c r="TP333" s="25"/>
      <c r="TQ333" s="25"/>
      <c r="TR333" s="25"/>
      <c r="TS333" s="25"/>
      <c r="TT333" s="25"/>
      <c r="TU333" s="25"/>
      <c r="TV333" s="25"/>
      <c r="TW333" s="25"/>
      <c r="TX333" s="25"/>
      <c r="TY333" s="25"/>
      <c r="TZ333" s="25"/>
      <c r="UA333" s="25"/>
      <c r="UB333" s="25"/>
      <c r="UC333" s="25"/>
      <c r="UD333" s="25"/>
      <c r="UE333" s="25"/>
      <c r="UF333" s="25"/>
      <c r="UG333" s="25"/>
      <c r="UH333" s="25"/>
      <c r="UI333" s="25"/>
      <c r="UJ333" s="25"/>
      <c r="UK333" s="25"/>
      <c r="UL333" s="25"/>
      <c r="UM333" s="25"/>
      <c r="UN333" s="25"/>
      <c r="UO333" s="25"/>
      <c r="UP333" s="25"/>
      <c r="UQ333" s="25"/>
      <c r="UR333" s="25"/>
      <c r="US333" s="25"/>
      <c r="UT333" s="25"/>
      <c r="UU333" s="25"/>
      <c r="UV333" s="25"/>
      <c r="UW333" s="25"/>
      <c r="UX333" s="25"/>
      <c r="UY333" s="25"/>
      <c r="UZ333" s="25"/>
      <c r="VA333" s="25"/>
      <c r="VB333" s="25"/>
      <c r="VC333" s="25"/>
      <c r="VD333" s="25"/>
      <c r="VE333" s="25"/>
      <c r="VF333" s="25"/>
      <c r="VG333" s="25"/>
      <c r="VH333" s="25"/>
      <c r="VI333" s="25"/>
      <c r="VJ333" s="25"/>
      <c r="VK333" s="25"/>
      <c r="VL333" s="25"/>
      <c r="VM333" s="25"/>
      <c r="VN333" s="25"/>
      <c r="VO333" s="25"/>
      <c r="VP333" s="25"/>
      <c r="VQ333" s="25"/>
      <c r="VR333" s="25"/>
      <c r="VS333" s="25"/>
      <c r="VT333" s="25"/>
      <c r="VU333" s="25"/>
      <c r="VV333" s="25"/>
      <c r="VW333" s="25"/>
      <c r="VX333" s="25"/>
      <c r="VY333" s="25"/>
      <c r="VZ333" s="25"/>
      <c r="WA333" s="25"/>
      <c r="WB333" s="25"/>
      <c r="WC333" s="25"/>
      <c r="WD333" s="25"/>
      <c r="WE333" s="25"/>
      <c r="WF333" s="25"/>
      <c r="WG333" s="25"/>
      <c r="WH333" s="25"/>
      <c r="WI333" s="25"/>
      <c r="WJ333" s="25"/>
      <c r="WK333" s="25"/>
      <c r="WL333" s="25"/>
      <c r="WM333" s="25"/>
      <c r="WN333" s="25"/>
      <c r="WO333" s="25"/>
      <c r="WP333" s="25"/>
      <c r="WQ333" s="25"/>
      <c r="WR333" s="25"/>
      <c r="WS333" s="25"/>
      <c r="WT333" s="25"/>
      <c r="WU333" s="25"/>
      <c r="WV333" s="25"/>
      <c r="WW333" s="25"/>
      <c r="WX333" s="25"/>
      <c r="WY333" s="25"/>
      <c r="WZ333" s="25"/>
      <c r="XA333" s="25"/>
      <c r="XB333" s="25"/>
      <c r="XC333" s="25"/>
      <c r="XD333" s="25"/>
      <c r="XE333" s="25"/>
      <c r="XF333" s="25"/>
      <c r="XG333" s="25"/>
      <c r="XH333" s="25"/>
      <c r="XI333" s="25"/>
      <c r="XJ333" s="25"/>
      <c r="XK333" s="25"/>
      <c r="XL333" s="25"/>
      <c r="XM333" s="25"/>
      <c r="XN333" s="25"/>
      <c r="XO333" s="25"/>
      <c r="XP333" s="25"/>
      <c r="XQ333" s="25"/>
      <c r="XR333" s="25"/>
      <c r="XS333" s="25"/>
      <c r="XT333" s="25"/>
      <c r="XU333" s="25"/>
      <c r="XV333" s="25"/>
      <c r="XW333" s="25"/>
      <c r="XX333" s="25"/>
      <c r="XY333" s="25"/>
      <c r="XZ333" s="25"/>
      <c r="YA333" s="25"/>
      <c r="YB333" s="25"/>
      <c r="YC333" s="25"/>
      <c r="YD333" s="25"/>
      <c r="YE333" s="25"/>
      <c r="YF333" s="25"/>
      <c r="YG333" s="25"/>
      <c r="YH333" s="25"/>
      <c r="YI333" s="25"/>
      <c r="YJ333" s="25"/>
      <c r="YK333" s="25"/>
      <c r="YL333" s="25"/>
      <c r="YM333" s="25"/>
      <c r="YN333" s="25"/>
      <c r="YO333" s="25"/>
      <c r="YP333" s="25"/>
      <c r="YQ333" s="25"/>
      <c r="YR333" s="25"/>
      <c r="YS333" s="25"/>
      <c r="YT333" s="25"/>
      <c r="YU333" s="25"/>
      <c r="YV333" s="25"/>
      <c r="YW333" s="25"/>
      <c r="YX333" s="25"/>
      <c r="YY333" s="25"/>
      <c r="YZ333" s="25"/>
      <c r="ZA333" s="25"/>
      <c r="ZB333" s="25"/>
      <c r="ZC333" s="25"/>
      <c r="ZD333" s="25"/>
      <c r="ZE333" s="25"/>
      <c r="ZF333" s="25"/>
      <c r="ZG333" s="25"/>
      <c r="ZH333" s="25"/>
      <c r="ZI333" s="25"/>
      <c r="ZJ333" s="25"/>
      <c r="ZK333" s="25"/>
      <c r="ZL333" s="25"/>
      <c r="ZM333" s="25"/>
      <c r="ZN333" s="25"/>
      <c r="ZO333" s="25"/>
      <c r="ZP333" s="25"/>
      <c r="ZQ333" s="25"/>
      <c r="ZR333" s="25"/>
      <c r="ZS333" s="25"/>
      <c r="ZT333" s="25"/>
      <c r="ZU333" s="25"/>
      <c r="ZV333" s="25"/>
      <c r="ZW333" s="25"/>
      <c r="ZX333" s="25"/>
      <c r="ZY333" s="25"/>
      <c r="ZZ333" s="25"/>
      <c r="AAA333" s="25"/>
      <c r="AAB333" s="25"/>
      <c r="AAC333" s="25"/>
      <c r="AAD333" s="25"/>
      <c r="AAE333" s="25"/>
      <c r="AAF333" s="25"/>
      <c r="AAG333" s="25"/>
      <c r="AAH333" s="25"/>
      <c r="AAI333" s="25"/>
      <c r="AAJ333" s="25"/>
      <c r="AAK333" s="25"/>
      <c r="AAL333" s="25"/>
      <c r="AAM333" s="25"/>
      <c r="AAN333" s="25"/>
      <c r="AAO333" s="25"/>
      <c r="AAP333" s="25"/>
      <c r="AAQ333" s="25"/>
      <c r="AAR333" s="25"/>
      <c r="AAS333" s="25"/>
      <c r="AAT333" s="25"/>
      <c r="AAU333" s="25"/>
      <c r="AAV333" s="25"/>
      <c r="AAW333" s="25"/>
      <c r="AAX333" s="25"/>
      <c r="AAY333" s="25"/>
      <c r="AAZ333" s="25"/>
      <c r="ABA333" s="25"/>
      <c r="ABB333" s="25"/>
      <c r="ABC333" s="25"/>
      <c r="ABD333" s="25"/>
      <c r="ABE333" s="25"/>
      <c r="ABF333" s="25"/>
      <c r="ABG333" s="25"/>
      <c r="ABH333" s="25"/>
      <c r="ABI333" s="25"/>
      <c r="ABJ333" s="25"/>
      <c r="ABK333" s="25"/>
      <c r="ABL333" s="25"/>
      <c r="ABM333" s="25"/>
      <c r="ABN333" s="25"/>
      <c r="ABO333" s="25"/>
      <c r="ABP333" s="25"/>
      <c r="ABQ333" s="25"/>
      <c r="ABR333" s="25"/>
      <c r="ABS333" s="25"/>
      <c r="ABT333" s="25"/>
      <c r="ABU333" s="25"/>
      <c r="ABV333" s="25"/>
      <c r="ABW333" s="25"/>
      <c r="ABX333" s="25"/>
      <c r="ABY333" s="25"/>
      <c r="ABZ333" s="25"/>
      <c r="ACA333" s="25"/>
      <c r="ACB333" s="25"/>
      <c r="ACC333" s="25"/>
      <c r="ACD333" s="25"/>
      <c r="ACE333" s="25"/>
      <c r="ACF333" s="25"/>
      <c r="ACG333" s="25"/>
      <c r="ACH333" s="25"/>
      <c r="ACI333" s="25"/>
      <c r="ACJ333" s="25"/>
      <c r="ACK333" s="25"/>
      <c r="ACL333" s="25"/>
      <c r="ACM333" s="25"/>
      <c r="ACN333" s="25"/>
      <c r="ACO333" s="25"/>
      <c r="ACP333" s="25"/>
      <c r="ACQ333" s="25"/>
      <c r="ACR333" s="25"/>
      <c r="ACS333" s="25"/>
      <c r="ACT333" s="25"/>
      <c r="ACU333" s="25"/>
      <c r="ACV333" s="25"/>
      <c r="ACW333" s="25"/>
      <c r="ACX333" s="25"/>
      <c r="ACY333" s="25"/>
      <c r="ACZ333" s="25"/>
      <c r="ADA333" s="25"/>
      <c r="ADB333" s="25"/>
      <c r="ADC333" s="25"/>
      <c r="ADD333" s="25"/>
      <c r="ADE333" s="25"/>
      <c r="ADF333" s="25"/>
      <c r="ADG333" s="25"/>
      <c r="ADH333" s="25"/>
      <c r="ADI333" s="25"/>
      <c r="ADJ333" s="25"/>
      <c r="ADK333" s="25"/>
      <c r="ADL333" s="25"/>
      <c r="ADM333" s="25"/>
      <c r="ADN333" s="25"/>
      <c r="ADO333" s="25"/>
      <c r="ADP333" s="25"/>
      <c r="ADQ333" s="25"/>
      <c r="ADR333" s="25"/>
      <c r="ADS333" s="25"/>
      <c r="ADT333" s="25"/>
      <c r="ADU333" s="25"/>
      <c r="ADV333" s="25"/>
      <c r="ADW333" s="25"/>
      <c r="ADX333" s="25"/>
      <c r="ADY333" s="25"/>
      <c r="ADZ333" s="25"/>
      <c r="AEA333" s="25"/>
      <c r="AEB333" s="25"/>
      <c r="AEC333" s="25"/>
      <c r="AED333" s="25"/>
      <c r="AEE333" s="25"/>
      <c r="AEF333" s="25"/>
      <c r="AEG333" s="49"/>
    </row>
    <row r="334" spans="1:813" s="15" customFormat="1" ht="12.75" customHeight="1" x14ac:dyDescent="0.2">
      <c r="A334" s="75">
        <v>8.1</v>
      </c>
      <c r="B334" s="99" t="s">
        <v>70</v>
      </c>
      <c r="C334" s="109">
        <v>1</v>
      </c>
      <c r="D334" s="71" t="s">
        <v>9</v>
      </c>
      <c r="E334" s="325">
        <v>650</v>
      </c>
      <c r="F334" s="91">
        <f t="shared" si="6"/>
        <v>650</v>
      </c>
      <c r="G334" s="49"/>
      <c r="AY334" s="45"/>
      <c r="AZ334" s="25"/>
      <c r="BA334" s="663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  <c r="QQ334" s="25"/>
      <c r="QR334" s="25"/>
      <c r="QS334" s="25"/>
      <c r="QT334" s="25"/>
      <c r="QU334" s="25"/>
      <c r="QV334" s="25"/>
      <c r="QW334" s="25"/>
      <c r="QX334" s="25"/>
      <c r="QY334" s="25"/>
      <c r="QZ334" s="25"/>
      <c r="RA334" s="25"/>
      <c r="RB334" s="25"/>
      <c r="RC334" s="25"/>
      <c r="RD334" s="25"/>
      <c r="RE334" s="25"/>
      <c r="RF334" s="25"/>
      <c r="RG334" s="25"/>
      <c r="RH334" s="25"/>
      <c r="RI334" s="25"/>
      <c r="RJ334" s="25"/>
      <c r="RK334" s="25"/>
      <c r="RL334" s="25"/>
      <c r="RM334" s="25"/>
      <c r="RN334" s="25"/>
      <c r="RO334" s="25"/>
      <c r="RP334" s="25"/>
      <c r="RQ334" s="25"/>
      <c r="RR334" s="25"/>
      <c r="RS334" s="25"/>
      <c r="RT334" s="25"/>
      <c r="RU334" s="25"/>
      <c r="RV334" s="25"/>
      <c r="RW334" s="25"/>
      <c r="RX334" s="25"/>
      <c r="RY334" s="25"/>
      <c r="RZ334" s="25"/>
      <c r="SA334" s="25"/>
      <c r="SB334" s="25"/>
      <c r="SC334" s="25"/>
      <c r="SD334" s="25"/>
      <c r="SE334" s="25"/>
      <c r="SF334" s="25"/>
      <c r="SG334" s="25"/>
      <c r="SH334" s="25"/>
      <c r="SI334" s="25"/>
      <c r="SJ334" s="25"/>
      <c r="SK334" s="25"/>
      <c r="SL334" s="25"/>
      <c r="SM334" s="25"/>
      <c r="SN334" s="25"/>
      <c r="SO334" s="25"/>
      <c r="SP334" s="25"/>
      <c r="SQ334" s="25"/>
      <c r="SR334" s="25"/>
      <c r="SS334" s="25"/>
      <c r="ST334" s="25"/>
      <c r="SU334" s="25"/>
      <c r="SV334" s="25"/>
      <c r="SW334" s="25"/>
      <c r="SX334" s="25"/>
      <c r="SY334" s="25"/>
      <c r="SZ334" s="25"/>
      <c r="TA334" s="25"/>
      <c r="TB334" s="25"/>
      <c r="TC334" s="25"/>
      <c r="TD334" s="25"/>
      <c r="TE334" s="25"/>
      <c r="TF334" s="25"/>
      <c r="TG334" s="25"/>
      <c r="TH334" s="25"/>
      <c r="TI334" s="25"/>
      <c r="TJ334" s="25"/>
      <c r="TK334" s="25"/>
      <c r="TL334" s="25"/>
      <c r="TM334" s="25"/>
      <c r="TN334" s="25"/>
      <c r="TO334" s="25"/>
      <c r="TP334" s="25"/>
      <c r="TQ334" s="25"/>
      <c r="TR334" s="25"/>
      <c r="TS334" s="25"/>
      <c r="TT334" s="25"/>
      <c r="TU334" s="25"/>
      <c r="TV334" s="25"/>
      <c r="TW334" s="25"/>
      <c r="TX334" s="25"/>
      <c r="TY334" s="25"/>
      <c r="TZ334" s="25"/>
      <c r="UA334" s="25"/>
      <c r="UB334" s="25"/>
      <c r="UC334" s="25"/>
      <c r="UD334" s="25"/>
      <c r="UE334" s="25"/>
      <c r="UF334" s="25"/>
      <c r="UG334" s="25"/>
      <c r="UH334" s="25"/>
      <c r="UI334" s="25"/>
      <c r="UJ334" s="25"/>
      <c r="UK334" s="25"/>
      <c r="UL334" s="25"/>
      <c r="UM334" s="25"/>
      <c r="UN334" s="25"/>
      <c r="UO334" s="25"/>
      <c r="UP334" s="25"/>
      <c r="UQ334" s="25"/>
      <c r="UR334" s="25"/>
      <c r="US334" s="25"/>
      <c r="UT334" s="25"/>
      <c r="UU334" s="25"/>
      <c r="UV334" s="25"/>
      <c r="UW334" s="25"/>
      <c r="UX334" s="25"/>
      <c r="UY334" s="25"/>
      <c r="UZ334" s="25"/>
      <c r="VA334" s="25"/>
      <c r="VB334" s="25"/>
      <c r="VC334" s="25"/>
      <c r="VD334" s="25"/>
      <c r="VE334" s="25"/>
      <c r="VF334" s="25"/>
      <c r="VG334" s="25"/>
      <c r="VH334" s="25"/>
      <c r="VI334" s="25"/>
      <c r="VJ334" s="25"/>
      <c r="VK334" s="25"/>
      <c r="VL334" s="25"/>
      <c r="VM334" s="25"/>
      <c r="VN334" s="25"/>
      <c r="VO334" s="25"/>
      <c r="VP334" s="25"/>
      <c r="VQ334" s="25"/>
      <c r="VR334" s="25"/>
      <c r="VS334" s="25"/>
      <c r="VT334" s="25"/>
      <c r="VU334" s="25"/>
      <c r="VV334" s="25"/>
      <c r="VW334" s="25"/>
      <c r="VX334" s="25"/>
      <c r="VY334" s="25"/>
      <c r="VZ334" s="25"/>
      <c r="WA334" s="25"/>
      <c r="WB334" s="25"/>
      <c r="WC334" s="25"/>
      <c r="WD334" s="25"/>
      <c r="WE334" s="25"/>
      <c r="WF334" s="25"/>
      <c r="WG334" s="25"/>
      <c r="WH334" s="25"/>
      <c r="WI334" s="25"/>
      <c r="WJ334" s="25"/>
      <c r="WK334" s="25"/>
      <c r="WL334" s="25"/>
      <c r="WM334" s="25"/>
      <c r="WN334" s="25"/>
      <c r="WO334" s="25"/>
      <c r="WP334" s="25"/>
      <c r="WQ334" s="25"/>
      <c r="WR334" s="25"/>
      <c r="WS334" s="25"/>
      <c r="WT334" s="25"/>
      <c r="WU334" s="25"/>
      <c r="WV334" s="25"/>
      <c r="WW334" s="25"/>
      <c r="WX334" s="25"/>
      <c r="WY334" s="25"/>
      <c r="WZ334" s="25"/>
      <c r="XA334" s="25"/>
      <c r="XB334" s="25"/>
      <c r="XC334" s="25"/>
      <c r="XD334" s="25"/>
      <c r="XE334" s="25"/>
      <c r="XF334" s="25"/>
      <c r="XG334" s="25"/>
      <c r="XH334" s="25"/>
      <c r="XI334" s="25"/>
      <c r="XJ334" s="25"/>
      <c r="XK334" s="25"/>
      <c r="XL334" s="25"/>
      <c r="XM334" s="25"/>
      <c r="XN334" s="25"/>
      <c r="XO334" s="25"/>
      <c r="XP334" s="25"/>
      <c r="XQ334" s="25"/>
      <c r="XR334" s="25"/>
      <c r="XS334" s="25"/>
      <c r="XT334" s="25"/>
      <c r="XU334" s="25"/>
      <c r="XV334" s="25"/>
      <c r="XW334" s="25"/>
      <c r="XX334" s="25"/>
      <c r="XY334" s="25"/>
      <c r="XZ334" s="25"/>
      <c r="YA334" s="25"/>
      <c r="YB334" s="25"/>
      <c r="YC334" s="25"/>
      <c r="YD334" s="25"/>
      <c r="YE334" s="25"/>
      <c r="YF334" s="25"/>
      <c r="YG334" s="25"/>
      <c r="YH334" s="25"/>
      <c r="YI334" s="25"/>
      <c r="YJ334" s="25"/>
      <c r="YK334" s="25"/>
      <c r="YL334" s="25"/>
      <c r="YM334" s="25"/>
      <c r="YN334" s="25"/>
      <c r="YO334" s="25"/>
      <c r="YP334" s="25"/>
      <c r="YQ334" s="25"/>
      <c r="YR334" s="25"/>
      <c r="YS334" s="25"/>
      <c r="YT334" s="25"/>
      <c r="YU334" s="25"/>
      <c r="YV334" s="25"/>
      <c r="YW334" s="25"/>
      <c r="YX334" s="25"/>
      <c r="YY334" s="25"/>
      <c r="YZ334" s="25"/>
      <c r="ZA334" s="25"/>
      <c r="ZB334" s="25"/>
      <c r="ZC334" s="25"/>
      <c r="ZD334" s="25"/>
      <c r="ZE334" s="25"/>
      <c r="ZF334" s="25"/>
      <c r="ZG334" s="25"/>
      <c r="ZH334" s="25"/>
      <c r="ZI334" s="25"/>
      <c r="ZJ334" s="25"/>
      <c r="ZK334" s="25"/>
      <c r="ZL334" s="25"/>
      <c r="ZM334" s="25"/>
      <c r="ZN334" s="25"/>
      <c r="ZO334" s="25"/>
      <c r="ZP334" s="25"/>
      <c r="ZQ334" s="25"/>
      <c r="ZR334" s="25"/>
      <c r="ZS334" s="25"/>
      <c r="ZT334" s="25"/>
      <c r="ZU334" s="25"/>
      <c r="ZV334" s="25"/>
      <c r="ZW334" s="25"/>
      <c r="ZX334" s="25"/>
      <c r="ZY334" s="25"/>
      <c r="ZZ334" s="25"/>
      <c r="AAA334" s="25"/>
      <c r="AAB334" s="25"/>
      <c r="AAC334" s="25"/>
      <c r="AAD334" s="25"/>
      <c r="AAE334" s="25"/>
      <c r="AAF334" s="25"/>
      <c r="AAG334" s="25"/>
      <c r="AAH334" s="25"/>
      <c r="AAI334" s="25"/>
      <c r="AAJ334" s="25"/>
      <c r="AAK334" s="25"/>
      <c r="AAL334" s="25"/>
      <c r="AAM334" s="25"/>
      <c r="AAN334" s="25"/>
      <c r="AAO334" s="25"/>
      <c r="AAP334" s="25"/>
      <c r="AAQ334" s="25"/>
      <c r="AAR334" s="25"/>
      <c r="AAS334" s="25"/>
      <c r="AAT334" s="25"/>
      <c r="AAU334" s="25"/>
      <c r="AAV334" s="25"/>
      <c r="AAW334" s="25"/>
      <c r="AAX334" s="25"/>
      <c r="AAY334" s="25"/>
      <c r="AAZ334" s="25"/>
      <c r="ABA334" s="25"/>
      <c r="ABB334" s="25"/>
      <c r="ABC334" s="25"/>
      <c r="ABD334" s="25"/>
      <c r="ABE334" s="25"/>
      <c r="ABF334" s="25"/>
      <c r="ABG334" s="25"/>
      <c r="ABH334" s="25"/>
      <c r="ABI334" s="25"/>
      <c r="ABJ334" s="25"/>
      <c r="ABK334" s="25"/>
      <c r="ABL334" s="25"/>
      <c r="ABM334" s="25"/>
      <c r="ABN334" s="25"/>
      <c r="ABO334" s="25"/>
      <c r="ABP334" s="25"/>
      <c r="ABQ334" s="25"/>
      <c r="ABR334" s="25"/>
      <c r="ABS334" s="25"/>
      <c r="ABT334" s="25"/>
      <c r="ABU334" s="25"/>
      <c r="ABV334" s="25"/>
      <c r="ABW334" s="25"/>
      <c r="ABX334" s="25"/>
      <c r="ABY334" s="25"/>
      <c r="ABZ334" s="25"/>
      <c r="ACA334" s="25"/>
      <c r="ACB334" s="25"/>
      <c r="ACC334" s="25"/>
      <c r="ACD334" s="25"/>
      <c r="ACE334" s="25"/>
      <c r="ACF334" s="25"/>
      <c r="ACG334" s="25"/>
      <c r="ACH334" s="25"/>
      <c r="ACI334" s="25"/>
      <c r="ACJ334" s="25"/>
      <c r="ACK334" s="25"/>
      <c r="ACL334" s="25"/>
      <c r="ACM334" s="25"/>
      <c r="ACN334" s="25"/>
      <c r="ACO334" s="25"/>
      <c r="ACP334" s="25"/>
      <c r="ACQ334" s="25"/>
      <c r="ACR334" s="25"/>
      <c r="ACS334" s="25"/>
      <c r="ACT334" s="25"/>
      <c r="ACU334" s="25"/>
      <c r="ACV334" s="25"/>
      <c r="ACW334" s="25"/>
      <c r="ACX334" s="25"/>
      <c r="ACY334" s="25"/>
      <c r="ACZ334" s="25"/>
      <c r="ADA334" s="25"/>
      <c r="ADB334" s="25"/>
      <c r="ADC334" s="25"/>
      <c r="ADD334" s="25"/>
      <c r="ADE334" s="25"/>
      <c r="ADF334" s="25"/>
      <c r="ADG334" s="25"/>
      <c r="ADH334" s="25"/>
      <c r="ADI334" s="25"/>
      <c r="ADJ334" s="25"/>
      <c r="ADK334" s="25"/>
      <c r="ADL334" s="25"/>
      <c r="ADM334" s="25"/>
      <c r="ADN334" s="25"/>
      <c r="ADO334" s="25"/>
      <c r="ADP334" s="25"/>
      <c r="ADQ334" s="25"/>
      <c r="ADR334" s="25"/>
      <c r="ADS334" s="25"/>
      <c r="ADT334" s="25"/>
      <c r="ADU334" s="25"/>
      <c r="ADV334" s="25"/>
      <c r="ADW334" s="25"/>
      <c r="ADX334" s="25"/>
      <c r="ADY334" s="25"/>
      <c r="ADZ334" s="25"/>
      <c r="AEA334" s="25"/>
      <c r="AEB334" s="25"/>
      <c r="AEC334" s="25"/>
      <c r="AED334" s="25"/>
      <c r="AEE334" s="25"/>
      <c r="AEF334" s="25"/>
      <c r="AEG334" s="49"/>
    </row>
    <row r="335" spans="1:813" s="15" customFormat="1" ht="12.75" customHeight="1" x14ac:dyDescent="0.2">
      <c r="A335" s="75">
        <v>8.1999999999999993</v>
      </c>
      <c r="B335" s="324" t="s">
        <v>112</v>
      </c>
      <c r="C335" s="109">
        <v>1</v>
      </c>
      <c r="D335" s="71" t="s">
        <v>9</v>
      </c>
      <c r="E335" s="325">
        <v>975</v>
      </c>
      <c r="F335" s="91">
        <f t="shared" si="6"/>
        <v>975</v>
      </c>
      <c r="G335" s="49"/>
      <c r="AY335" s="45"/>
      <c r="AZ335" s="25"/>
      <c r="BA335" s="663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  <c r="QQ335" s="25"/>
      <c r="QR335" s="25"/>
      <c r="QS335" s="25"/>
      <c r="QT335" s="25"/>
      <c r="QU335" s="25"/>
      <c r="QV335" s="25"/>
      <c r="QW335" s="25"/>
      <c r="QX335" s="25"/>
      <c r="QY335" s="25"/>
      <c r="QZ335" s="25"/>
      <c r="RA335" s="25"/>
      <c r="RB335" s="25"/>
      <c r="RC335" s="25"/>
      <c r="RD335" s="25"/>
      <c r="RE335" s="25"/>
      <c r="RF335" s="25"/>
      <c r="RG335" s="25"/>
      <c r="RH335" s="25"/>
      <c r="RI335" s="25"/>
      <c r="RJ335" s="25"/>
      <c r="RK335" s="25"/>
      <c r="RL335" s="25"/>
      <c r="RM335" s="25"/>
      <c r="RN335" s="25"/>
      <c r="RO335" s="25"/>
      <c r="RP335" s="25"/>
      <c r="RQ335" s="25"/>
      <c r="RR335" s="25"/>
      <c r="RS335" s="25"/>
      <c r="RT335" s="25"/>
      <c r="RU335" s="25"/>
      <c r="RV335" s="25"/>
      <c r="RW335" s="25"/>
      <c r="RX335" s="25"/>
      <c r="RY335" s="25"/>
      <c r="RZ335" s="25"/>
      <c r="SA335" s="25"/>
      <c r="SB335" s="25"/>
      <c r="SC335" s="25"/>
      <c r="SD335" s="25"/>
      <c r="SE335" s="25"/>
      <c r="SF335" s="25"/>
      <c r="SG335" s="25"/>
      <c r="SH335" s="25"/>
      <c r="SI335" s="25"/>
      <c r="SJ335" s="25"/>
      <c r="SK335" s="25"/>
      <c r="SL335" s="25"/>
      <c r="SM335" s="25"/>
      <c r="SN335" s="25"/>
      <c r="SO335" s="25"/>
      <c r="SP335" s="25"/>
      <c r="SQ335" s="25"/>
      <c r="SR335" s="25"/>
      <c r="SS335" s="25"/>
      <c r="ST335" s="25"/>
      <c r="SU335" s="25"/>
      <c r="SV335" s="25"/>
      <c r="SW335" s="25"/>
      <c r="SX335" s="25"/>
      <c r="SY335" s="25"/>
      <c r="SZ335" s="25"/>
      <c r="TA335" s="25"/>
      <c r="TB335" s="25"/>
      <c r="TC335" s="25"/>
      <c r="TD335" s="25"/>
      <c r="TE335" s="25"/>
      <c r="TF335" s="25"/>
      <c r="TG335" s="25"/>
      <c r="TH335" s="25"/>
      <c r="TI335" s="25"/>
      <c r="TJ335" s="25"/>
      <c r="TK335" s="25"/>
      <c r="TL335" s="25"/>
      <c r="TM335" s="25"/>
      <c r="TN335" s="25"/>
      <c r="TO335" s="25"/>
      <c r="TP335" s="25"/>
      <c r="TQ335" s="25"/>
      <c r="TR335" s="25"/>
      <c r="TS335" s="25"/>
      <c r="TT335" s="25"/>
      <c r="TU335" s="25"/>
      <c r="TV335" s="25"/>
      <c r="TW335" s="25"/>
      <c r="TX335" s="25"/>
      <c r="TY335" s="25"/>
      <c r="TZ335" s="25"/>
      <c r="UA335" s="25"/>
      <c r="UB335" s="25"/>
      <c r="UC335" s="25"/>
      <c r="UD335" s="25"/>
      <c r="UE335" s="25"/>
      <c r="UF335" s="25"/>
      <c r="UG335" s="25"/>
      <c r="UH335" s="25"/>
      <c r="UI335" s="25"/>
      <c r="UJ335" s="25"/>
      <c r="UK335" s="25"/>
      <c r="UL335" s="25"/>
      <c r="UM335" s="25"/>
      <c r="UN335" s="25"/>
      <c r="UO335" s="25"/>
      <c r="UP335" s="25"/>
      <c r="UQ335" s="25"/>
      <c r="UR335" s="25"/>
      <c r="US335" s="25"/>
      <c r="UT335" s="25"/>
      <c r="UU335" s="25"/>
      <c r="UV335" s="25"/>
      <c r="UW335" s="25"/>
      <c r="UX335" s="25"/>
      <c r="UY335" s="25"/>
      <c r="UZ335" s="25"/>
      <c r="VA335" s="25"/>
      <c r="VB335" s="25"/>
      <c r="VC335" s="25"/>
      <c r="VD335" s="25"/>
      <c r="VE335" s="25"/>
      <c r="VF335" s="25"/>
      <c r="VG335" s="25"/>
      <c r="VH335" s="25"/>
      <c r="VI335" s="25"/>
      <c r="VJ335" s="25"/>
      <c r="VK335" s="25"/>
      <c r="VL335" s="25"/>
      <c r="VM335" s="25"/>
      <c r="VN335" s="25"/>
      <c r="VO335" s="25"/>
      <c r="VP335" s="25"/>
      <c r="VQ335" s="25"/>
      <c r="VR335" s="25"/>
      <c r="VS335" s="25"/>
      <c r="VT335" s="25"/>
      <c r="VU335" s="25"/>
      <c r="VV335" s="25"/>
      <c r="VW335" s="25"/>
      <c r="VX335" s="25"/>
      <c r="VY335" s="25"/>
      <c r="VZ335" s="25"/>
      <c r="WA335" s="25"/>
      <c r="WB335" s="25"/>
      <c r="WC335" s="25"/>
      <c r="WD335" s="25"/>
      <c r="WE335" s="25"/>
      <c r="WF335" s="25"/>
      <c r="WG335" s="25"/>
      <c r="WH335" s="25"/>
      <c r="WI335" s="25"/>
      <c r="WJ335" s="25"/>
      <c r="WK335" s="25"/>
      <c r="WL335" s="25"/>
      <c r="WM335" s="25"/>
      <c r="WN335" s="25"/>
      <c r="WO335" s="25"/>
      <c r="WP335" s="25"/>
      <c r="WQ335" s="25"/>
      <c r="WR335" s="25"/>
      <c r="WS335" s="25"/>
      <c r="WT335" s="25"/>
      <c r="WU335" s="25"/>
      <c r="WV335" s="25"/>
      <c r="WW335" s="25"/>
      <c r="WX335" s="25"/>
      <c r="WY335" s="25"/>
      <c r="WZ335" s="25"/>
      <c r="XA335" s="25"/>
      <c r="XB335" s="25"/>
      <c r="XC335" s="25"/>
      <c r="XD335" s="25"/>
      <c r="XE335" s="25"/>
      <c r="XF335" s="25"/>
      <c r="XG335" s="25"/>
      <c r="XH335" s="25"/>
      <c r="XI335" s="25"/>
      <c r="XJ335" s="25"/>
      <c r="XK335" s="25"/>
      <c r="XL335" s="25"/>
      <c r="XM335" s="25"/>
      <c r="XN335" s="25"/>
      <c r="XO335" s="25"/>
      <c r="XP335" s="25"/>
      <c r="XQ335" s="25"/>
      <c r="XR335" s="25"/>
      <c r="XS335" s="25"/>
      <c r="XT335" s="25"/>
      <c r="XU335" s="25"/>
      <c r="XV335" s="25"/>
      <c r="XW335" s="25"/>
      <c r="XX335" s="25"/>
      <c r="XY335" s="25"/>
      <c r="XZ335" s="25"/>
      <c r="YA335" s="25"/>
      <c r="YB335" s="25"/>
      <c r="YC335" s="25"/>
      <c r="YD335" s="25"/>
      <c r="YE335" s="25"/>
      <c r="YF335" s="25"/>
      <c r="YG335" s="25"/>
      <c r="YH335" s="25"/>
      <c r="YI335" s="25"/>
      <c r="YJ335" s="25"/>
      <c r="YK335" s="25"/>
      <c r="YL335" s="25"/>
      <c r="YM335" s="25"/>
      <c r="YN335" s="25"/>
      <c r="YO335" s="25"/>
      <c r="YP335" s="25"/>
      <c r="YQ335" s="25"/>
      <c r="YR335" s="25"/>
      <c r="YS335" s="25"/>
      <c r="YT335" s="25"/>
      <c r="YU335" s="25"/>
      <c r="YV335" s="25"/>
      <c r="YW335" s="25"/>
      <c r="YX335" s="25"/>
      <c r="YY335" s="25"/>
      <c r="YZ335" s="25"/>
      <c r="ZA335" s="25"/>
      <c r="ZB335" s="25"/>
      <c r="ZC335" s="25"/>
      <c r="ZD335" s="25"/>
      <c r="ZE335" s="25"/>
      <c r="ZF335" s="25"/>
      <c r="ZG335" s="25"/>
      <c r="ZH335" s="25"/>
      <c r="ZI335" s="25"/>
      <c r="ZJ335" s="25"/>
      <c r="ZK335" s="25"/>
      <c r="ZL335" s="25"/>
      <c r="ZM335" s="25"/>
      <c r="ZN335" s="25"/>
      <c r="ZO335" s="25"/>
      <c r="ZP335" s="25"/>
      <c r="ZQ335" s="25"/>
      <c r="ZR335" s="25"/>
      <c r="ZS335" s="25"/>
      <c r="ZT335" s="25"/>
      <c r="ZU335" s="25"/>
      <c r="ZV335" s="25"/>
      <c r="ZW335" s="25"/>
      <c r="ZX335" s="25"/>
      <c r="ZY335" s="25"/>
      <c r="ZZ335" s="25"/>
      <c r="AAA335" s="25"/>
      <c r="AAB335" s="25"/>
      <c r="AAC335" s="25"/>
      <c r="AAD335" s="25"/>
      <c r="AAE335" s="25"/>
      <c r="AAF335" s="25"/>
      <c r="AAG335" s="25"/>
      <c r="AAH335" s="25"/>
      <c r="AAI335" s="25"/>
      <c r="AAJ335" s="25"/>
      <c r="AAK335" s="25"/>
      <c r="AAL335" s="25"/>
      <c r="AAM335" s="25"/>
      <c r="AAN335" s="25"/>
      <c r="AAO335" s="25"/>
      <c r="AAP335" s="25"/>
      <c r="AAQ335" s="25"/>
      <c r="AAR335" s="25"/>
      <c r="AAS335" s="25"/>
      <c r="AAT335" s="25"/>
      <c r="AAU335" s="25"/>
      <c r="AAV335" s="25"/>
      <c r="AAW335" s="25"/>
      <c r="AAX335" s="25"/>
      <c r="AAY335" s="25"/>
      <c r="AAZ335" s="25"/>
      <c r="ABA335" s="25"/>
      <c r="ABB335" s="25"/>
      <c r="ABC335" s="25"/>
      <c r="ABD335" s="25"/>
      <c r="ABE335" s="25"/>
      <c r="ABF335" s="25"/>
      <c r="ABG335" s="25"/>
      <c r="ABH335" s="25"/>
      <c r="ABI335" s="25"/>
      <c r="ABJ335" s="25"/>
      <c r="ABK335" s="25"/>
      <c r="ABL335" s="25"/>
      <c r="ABM335" s="25"/>
      <c r="ABN335" s="25"/>
      <c r="ABO335" s="25"/>
      <c r="ABP335" s="25"/>
      <c r="ABQ335" s="25"/>
      <c r="ABR335" s="25"/>
      <c r="ABS335" s="25"/>
      <c r="ABT335" s="25"/>
      <c r="ABU335" s="25"/>
      <c r="ABV335" s="25"/>
      <c r="ABW335" s="25"/>
      <c r="ABX335" s="25"/>
      <c r="ABY335" s="25"/>
      <c r="ABZ335" s="25"/>
      <c r="ACA335" s="25"/>
      <c r="ACB335" s="25"/>
      <c r="ACC335" s="25"/>
      <c r="ACD335" s="25"/>
      <c r="ACE335" s="25"/>
      <c r="ACF335" s="25"/>
      <c r="ACG335" s="25"/>
      <c r="ACH335" s="25"/>
      <c r="ACI335" s="25"/>
      <c r="ACJ335" s="25"/>
      <c r="ACK335" s="25"/>
      <c r="ACL335" s="25"/>
      <c r="ACM335" s="25"/>
      <c r="ACN335" s="25"/>
      <c r="ACO335" s="25"/>
      <c r="ACP335" s="25"/>
      <c r="ACQ335" s="25"/>
      <c r="ACR335" s="25"/>
      <c r="ACS335" s="25"/>
      <c r="ACT335" s="25"/>
      <c r="ACU335" s="25"/>
      <c r="ACV335" s="25"/>
      <c r="ACW335" s="25"/>
      <c r="ACX335" s="25"/>
      <c r="ACY335" s="25"/>
      <c r="ACZ335" s="25"/>
      <c r="ADA335" s="25"/>
      <c r="ADB335" s="25"/>
      <c r="ADC335" s="25"/>
      <c r="ADD335" s="25"/>
      <c r="ADE335" s="25"/>
      <c r="ADF335" s="25"/>
      <c r="ADG335" s="25"/>
      <c r="ADH335" s="25"/>
      <c r="ADI335" s="25"/>
      <c r="ADJ335" s="25"/>
      <c r="ADK335" s="25"/>
      <c r="ADL335" s="25"/>
      <c r="ADM335" s="25"/>
      <c r="ADN335" s="25"/>
      <c r="ADO335" s="25"/>
      <c r="ADP335" s="25"/>
      <c r="ADQ335" s="25"/>
      <c r="ADR335" s="25"/>
      <c r="ADS335" s="25"/>
      <c r="ADT335" s="25"/>
      <c r="ADU335" s="25"/>
      <c r="ADV335" s="25"/>
      <c r="ADW335" s="25"/>
      <c r="ADX335" s="25"/>
      <c r="ADY335" s="25"/>
      <c r="ADZ335" s="25"/>
      <c r="AEA335" s="25"/>
      <c r="AEB335" s="25"/>
      <c r="AEC335" s="25"/>
      <c r="AED335" s="25"/>
      <c r="AEE335" s="25"/>
      <c r="AEF335" s="25"/>
      <c r="AEG335" s="49"/>
    </row>
    <row r="336" spans="1:813" s="15" customFormat="1" ht="8.25" customHeight="1" x14ac:dyDescent="0.2">
      <c r="A336" s="75"/>
      <c r="B336" s="99"/>
      <c r="C336" s="109"/>
      <c r="D336" s="71"/>
      <c r="E336" s="303"/>
      <c r="F336" s="91"/>
      <c r="G336" s="49"/>
      <c r="AY336" s="45"/>
      <c r="AZ336" s="25"/>
      <c r="BA336" s="663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  <c r="QQ336" s="25"/>
      <c r="QR336" s="25"/>
      <c r="QS336" s="25"/>
      <c r="QT336" s="25"/>
      <c r="QU336" s="25"/>
      <c r="QV336" s="25"/>
      <c r="QW336" s="25"/>
      <c r="QX336" s="25"/>
      <c r="QY336" s="25"/>
      <c r="QZ336" s="25"/>
      <c r="RA336" s="25"/>
      <c r="RB336" s="25"/>
      <c r="RC336" s="25"/>
      <c r="RD336" s="25"/>
      <c r="RE336" s="25"/>
      <c r="RF336" s="25"/>
      <c r="RG336" s="25"/>
      <c r="RH336" s="25"/>
      <c r="RI336" s="25"/>
      <c r="RJ336" s="25"/>
      <c r="RK336" s="25"/>
      <c r="RL336" s="25"/>
      <c r="RM336" s="25"/>
      <c r="RN336" s="25"/>
      <c r="RO336" s="25"/>
      <c r="RP336" s="25"/>
      <c r="RQ336" s="25"/>
      <c r="RR336" s="25"/>
      <c r="RS336" s="25"/>
      <c r="RT336" s="25"/>
      <c r="RU336" s="25"/>
      <c r="RV336" s="25"/>
      <c r="RW336" s="25"/>
      <c r="RX336" s="25"/>
      <c r="RY336" s="25"/>
      <c r="RZ336" s="25"/>
      <c r="SA336" s="25"/>
      <c r="SB336" s="25"/>
      <c r="SC336" s="25"/>
      <c r="SD336" s="25"/>
      <c r="SE336" s="25"/>
      <c r="SF336" s="25"/>
      <c r="SG336" s="25"/>
      <c r="SH336" s="25"/>
      <c r="SI336" s="25"/>
      <c r="SJ336" s="25"/>
      <c r="SK336" s="25"/>
      <c r="SL336" s="25"/>
      <c r="SM336" s="25"/>
      <c r="SN336" s="25"/>
      <c r="SO336" s="25"/>
      <c r="SP336" s="25"/>
      <c r="SQ336" s="25"/>
      <c r="SR336" s="25"/>
      <c r="SS336" s="25"/>
      <c r="ST336" s="25"/>
      <c r="SU336" s="25"/>
      <c r="SV336" s="25"/>
      <c r="SW336" s="25"/>
      <c r="SX336" s="25"/>
      <c r="SY336" s="25"/>
      <c r="SZ336" s="25"/>
      <c r="TA336" s="25"/>
      <c r="TB336" s="25"/>
      <c r="TC336" s="25"/>
      <c r="TD336" s="25"/>
      <c r="TE336" s="25"/>
      <c r="TF336" s="25"/>
      <c r="TG336" s="25"/>
      <c r="TH336" s="25"/>
      <c r="TI336" s="25"/>
      <c r="TJ336" s="25"/>
      <c r="TK336" s="25"/>
      <c r="TL336" s="25"/>
      <c r="TM336" s="25"/>
      <c r="TN336" s="25"/>
      <c r="TO336" s="25"/>
      <c r="TP336" s="25"/>
      <c r="TQ336" s="25"/>
      <c r="TR336" s="25"/>
      <c r="TS336" s="25"/>
      <c r="TT336" s="25"/>
      <c r="TU336" s="25"/>
      <c r="TV336" s="25"/>
      <c r="TW336" s="25"/>
      <c r="TX336" s="25"/>
      <c r="TY336" s="25"/>
      <c r="TZ336" s="25"/>
      <c r="UA336" s="25"/>
      <c r="UB336" s="25"/>
      <c r="UC336" s="25"/>
      <c r="UD336" s="25"/>
      <c r="UE336" s="25"/>
      <c r="UF336" s="25"/>
      <c r="UG336" s="25"/>
      <c r="UH336" s="25"/>
      <c r="UI336" s="25"/>
      <c r="UJ336" s="25"/>
      <c r="UK336" s="25"/>
      <c r="UL336" s="25"/>
      <c r="UM336" s="25"/>
      <c r="UN336" s="25"/>
      <c r="UO336" s="25"/>
      <c r="UP336" s="25"/>
      <c r="UQ336" s="25"/>
      <c r="UR336" s="25"/>
      <c r="US336" s="25"/>
      <c r="UT336" s="25"/>
      <c r="UU336" s="25"/>
      <c r="UV336" s="25"/>
      <c r="UW336" s="25"/>
      <c r="UX336" s="25"/>
      <c r="UY336" s="25"/>
      <c r="UZ336" s="25"/>
      <c r="VA336" s="25"/>
      <c r="VB336" s="25"/>
      <c r="VC336" s="25"/>
      <c r="VD336" s="25"/>
      <c r="VE336" s="25"/>
      <c r="VF336" s="25"/>
      <c r="VG336" s="25"/>
      <c r="VH336" s="25"/>
      <c r="VI336" s="25"/>
      <c r="VJ336" s="25"/>
      <c r="VK336" s="25"/>
      <c r="VL336" s="25"/>
      <c r="VM336" s="25"/>
      <c r="VN336" s="25"/>
      <c r="VO336" s="25"/>
      <c r="VP336" s="25"/>
      <c r="VQ336" s="25"/>
      <c r="VR336" s="25"/>
      <c r="VS336" s="25"/>
      <c r="VT336" s="25"/>
      <c r="VU336" s="25"/>
      <c r="VV336" s="25"/>
      <c r="VW336" s="25"/>
      <c r="VX336" s="25"/>
      <c r="VY336" s="25"/>
      <c r="VZ336" s="25"/>
      <c r="WA336" s="25"/>
      <c r="WB336" s="25"/>
      <c r="WC336" s="25"/>
      <c r="WD336" s="25"/>
      <c r="WE336" s="25"/>
      <c r="WF336" s="25"/>
      <c r="WG336" s="25"/>
      <c r="WH336" s="25"/>
      <c r="WI336" s="25"/>
      <c r="WJ336" s="25"/>
      <c r="WK336" s="25"/>
      <c r="WL336" s="25"/>
      <c r="WM336" s="25"/>
      <c r="WN336" s="25"/>
      <c r="WO336" s="25"/>
      <c r="WP336" s="25"/>
      <c r="WQ336" s="25"/>
      <c r="WR336" s="25"/>
      <c r="WS336" s="25"/>
      <c r="WT336" s="25"/>
      <c r="WU336" s="25"/>
      <c r="WV336" s="25"/>
      <c r="WW336" s="25"/>
      <c r="WX336" s="25"/>
      <c r="WY336" s="25"/>
      <c r="WZ336" s="25"/>
      <c r="XA336" s="25"/>
      <c r="XB336" s="25"/>
      <c r="XC336" s="25"/>
      <c r="XD336" s="25"/>
      <c r="XE336" s="25"/>
      <c r="XF336" s="25"/>
      <c r="XG336" s="25"/>
      <c r="XH336" s="25"/>
      <c r="XI336" s="25"/>
      <c r="XJ336" s="25"/>
      <c r="XK336" s="25"/>
      <c r="XL336" s="25"/>
      <c r="XM336" s="25"/>
      <c r="XN336" s="25"/>
      <c r="XO336" s="25"/>
      <c r="XP336" s="25"/>
      <c r="XQ336" s="25"/>
      <c r="XR336" s="25"/>
      <c r="XS336" s="25"/>
      <c r="XT336" s="25"/>
      <c r="XU336" s="25"/>
      <c r="XV336" s="25"/>
      <c r="XW336" s="25"/>
      <c r="XX336" s="25"/>
      <c r="XY336" s="25"/>
      <c r="XZ336" s="25"/>
      <c r="YA336" s="25"/>
      <c r="YB336" s="25"/>
      <c r="YC336" s="25"/>
      <c r="YD336" s="25"/>
      <c r="YE336" s="25"/>
      <c r="YF336" s="25"/>
      <c r="YG336" s="25"/>
      <c r="YH336" s="25"/>
      <c r="YI336" s="25"/>
      <c r="YJ336" s="25"/>
      <c r="YK336" s="25"/>
      <c r="YL336" s="25"/>
      <c r="YM336" s="25"/>
      <c r="YN336" s="25"/>
      <c r="YO336" s="25"/>
      <c r="YP336" s="25"/>
      <c r="YQ336" s="25"/>
      <c r="YR336" s="25"/>
      <c r="YS336" s="25"/>
      <c r="YT336" s="25"/>
      <c r="YU336" s="25"/>
      <c r="YV336" s="25"/>
      <c r="YW336" s="25"/>
      <c r="YX336" s="25"/>
      <c r="YY336" s="25"/>
      <c r="YZ336" s="25"/>
      <c r="ZA336" s="25"/>
      <c r="ZB336" s="25"/>
      <c r="ZC336" s="25"/>
      <c r="ZD336" s="25"/>
      <c r="ZE336" s="25"/>
      <c r="ZF336" s="25"/>
      <c r="ZG336" s="25"/>
      <c r="ZH336" s="25"/>
      <c r="ZI336" s="25"/>
      <c r="ZJ336" s="25"/>
      <c r="ZK336" s="25"/>
      <c r="ZL336" s="25"/>
      <c r="ZM336" s="25"/>
      <c r="ZN336" s="25"/>
      <c r="ZO336" s="25"/>
      <c r="ZP336" s="25"/>
      <c r="ZQ336" s="25"/>
      <c r="ZR336" s="25"/>
      <c r="ZS336" s="25"/>
      <c r="ZT336" s="25"/>
      <c r="ZU336" s="25"/>
      <c r="ZV336" s="25"/>
      <c r="ZW336" s="25"/>
      <c r="ZX336" s="25"/>
      <c r="ZY336" s="25"/>
      <c r="ZZ336" s="25"/>
      <c r="AAA336" s="25"/>
      <c r="AAB336" s="25"/>
      <c r="AAC336" s="25"/>
      <c r="AAD336" s="25"/>
      <c r="AAE336" s="25"/>
      <c r="AAF336" s="25"/>
      <c r="AAG336" s="25"/>
      <c r="AAH336" s="25"/>
      <c r="AAI336" s="25"/>
      <c r="AAJ336" s="25"/>
      <c r="AAK336" s="25"/>
      <c r="AAL336" s="25"/>
      <c r="AAM336" s="25"/>
      <c r="AAN336" s="25"/>
      <c r="AAO336" s="25"/>
      <c r="AAP336" s="25"/>
      <c r="AAQ336" s="25"/>
      <c r="AAR336" s="25"/>
      <c r="AAS336" s="25"/>
      <c r="AAT336" s="25"/>
      <c r="AAU336" s="25"/>
      <c r="AAV336" s="25"/>
      <c r="AAW336" s="25"/>
      <c r="AAX336" s="25"/>
      <c r="AAY336" s="25"/>
      <c r="AAZ336" s="25"/>
      <c r="ABA336" s="25"/>
      <c r="ABB336" s="25"/>
      <c r="ABC336" s="25"/>
      <c r="ABD336" s="25"/>
      <c r="ABE336" s="25"/>
      <c r="ABF336" s="25"/>
      <c r="ABG336" s="25"/>
      <c r="ABH336" s="25"/>
      <c r="ABI336" s="25"/>
      <c r="ABJ336" s="25"/>
      <c r="ABK336" s="25"/>
      <c r="ABL336" s="25"/>
      <c r="ABM336" s="25"/>
      <c r="ABN336" s="25"/>
      <c r="ABO336" s="25"/>
      <c r="ABP336" s="25"/>
      <c r="ABQ336" s="25"/>
      <c r="ABR336" s="25"/>
      <c r="ABS336" s="25"/>
      <c r="ABT336" s="25"/>
      <c r="ABU336" s="25"/>
      <c r="ABV336" s="25"/>
      <c r="ABW336" s="25"/>
      <c r="ABX336" s="25"/>
      <c r="ABY336" s="25"/>
      <c r="ABZ336" s="25"/>
      <c r="ACA336" s="25"/>
      <c r="ACB336" s="25"/>
      <c r="ACC336" s="25"/>
      <c r="ACD336" s="25"/>
      <c r="ACE336" s="25"/>
      <c r="ACF336" s="25"/>
      <c r="ACG336" s="25"/>
      <c r="ACH336" s="25"/>
      <c r="ACI336" s="25"/>
      <c r="ACJ336" s="25"/>
      <c r="ACK336" s="25"/>
      <c r="ACL336" s="25"/>
      <c r="ACM336" s="25"/>
      <c r="ACN336" s="25"/>
      <c r="ACO336" s="25"/>
      <c r="ACP336" s="25"/>
      <c r="ACQ336" s="25"/>
      <c r="ACR336" s="25"/>
      <c r="ACS336" s="25"/>
      <c r="ACT336" s="25"/>
      <c r="ACU336" s="25"/>
      <c r="ACV336" s="25"/>
      <c r="ACW336" s="25"/>
      <c r="ACX336" s="25"/>
      <c r="ACY336" s="25"/>
      <c r="ACZ336" s="25"/>
      <c r="ADA336" s="25"/>
      <c r="ADB336" s="25"/>
      <c r="ADC336" s="25"/>
      <c r="ADD336" s="25"/>
      <c r="ADE336" s="25"/>
      <c r="ADF336" s="25"/>
      <c r="ADG336" s="25"/>
      <c r="ADH336" s="25"/>
      <c r="ADI336" s="25"/>
      <c r="ADJ336" s="25"/>
      <c r="ADK336" s="25"/>
      <c r="ADL336" s="25"/>
      <c r="ADM336" s="25"/>
      <c r="ADN336" s="25"/>
      <c r="ADO336" s="25"/>
      <c r="ADP336" s="25"/>
      <c r="ADQ336" s="25"/>
      <c r="ADR336" s="25"/>
      <c r="ADS336" s="25"/>
      <c r="ADT336" s="25"/>
      <c r="ADU336" s="25"/>
      <c r="ADV336" s="25"/>
      <c r="ADW336" s="25"/>
      <c r="ADX336" s="25"/>
      <c r="ADY336" s="25"/>
      <c r="ADZ336" s="25"/>
      <c r="AEA336" s="25"/>
      <c r="AEB336" s="25"/>
      <c r="AEC336" s="25"/>
      <c r="AED336" s="25"/>
      <c r="AEE336" s="25"/>
      <c r="AEF336" s="25"/>
      <c r="AEG336" s="49"/>
    </row>
    <row r="337" spans="1:813" s="15" customFormat="1" ht="12.75" customHeight="1" x14ac:dyDescent="0.2">
      <c r="A337" s="70">
        <v>8.3000000000000007</v>
      </c>
      <c r="B337" s="289" t="s">
        <v>254</v>
      </c>
      <c r="C337" s="106"/>
      <c r="D337" s="106"/>
      <c r="E337" s="109"/>
      <c r="F337" s="91"/>
      <c r="G337" s="49"/>
      <c r="AY337" s="45"/>
      <c r="AZ337" s="25"/>
      <c r="BA337" s="663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  <c r="QQ337" s="25"/>
      <c r="QR337" s="25"/>
      <c r="QS337" s="25"/>
      <c r="QT337" s="25"/>
      <c r="QU337" s="25"/>
      <c r="QV337" s="25"/>
      <c r="QW337" s="25"/>
      <c r="QX337" s="25"/>
      <c r="QY337" s="25"/>
      <c r="QZ337" s="25"/>
      <c r="RA337" s="25"/>
      <c r="RB337" s="25"/>
      <c r="RC337" s="25"/>
      <c r="RD337" s="25"/>
      <c r="RE337" s="25"/>
      <c r="RF337" s="25"/>
      <c r="RG337" s="25"/>
      <c r="RH337" s="25"/>
      <c r="RI337" s="25"/>
      <c r="RJ337" s="25"/>
      <c r="RK337" s="25"/>
      <c r="RL337" s="25"/>
      <c r="RM337" s="25"/>
      <c r="RN337" s="25"/>
      <c r="RO337" s="25"/>
      <c r="RP337" s="25"/>
      <c r="RQ337" s="25"/>
      <c r="RR337" s="25"/>
      <c r="RS337" s="25"/>
      <c r="RT337" s="25"/>
      <c r="RU337" s="25"/>
      <c r="RV337" s="25"/>
      <c r="RW337" s="25"/>
      <c r="RX337" s="25"/>
      <c r="RY337" s="25"/>
      <c r="RZ337" s="25"/>
      <c r="SA337" s="25"/>
      <c r="SB337" s="25"/>
      <c r="SC337" s="25"/>
      <c r="SD337" s="25"/>
      <c r="SE337" s="25"/>
      <c r="SF337" s="25"/>
      <c r="SG337" s="25"/>
      <c r="SH337" s="25"/>
      <c r="SI337" s="25"/>
      <c r="SJ337" s="25"/>
      <c r="SK337" s="25"/>
      <c r="SL337" s="25"/>
      <c r="SM337" s="25"/>
      <c r="SN337" s="25"/>
      <c r="SO337" s="25"/>
      <c r="SP337" s="25"/>
      <c r="SQ337" s="25"/>
      <c r="SR337" s="25"/>
      <c r="SS337" s="25"/>
      <c r="ST337" s="25"/>
      <c r="SU337" s="25"/>
      <c r="SV337" s="25"/>
      <c r="SW337" s="25"/>
      <c r="SX337" s="25"/>
      <c r="SY337" s="25"/>
      <c r="SZ337" s="25"/>
      <c r="TA337" s="25"/>
      <c r="TB337" s="25"/>
      <c r="TC337" s="25"/>
      <c r="TD337" s="25"/>
      <c r="TE337" s="25"/>
      <c r="TF337" s="25"/>
      <c r="TG337" s="25"/>
      <c r="TH337" s="25"/>
      <c r="TI337" s="25"/>
      <c r="TJ337" s="25"/>
      <c r="TK337" s="25"/>
      <c r="TL337" s="25"/>
      <c r="TM337" s="25"/>
      <c r="TN337" s="25"/>
      <c r="TO337" s="25"/>
      <c r="TP337" s="25"/>
      <c r="TQ337" s="25"/>
      <c r="TR337" s="25"/>
      <c r="TS337" s="25"/>
      <c r="TT337" s="25"/>
      <c r="TU337" s="25"/>
      <c r="TV337" s="25"/>
      <c r="TW337" s="25"/>
      <c r="TX337" s="25"/>
      <c r="TY337" s="25"/>
      <c r="TZ337" s="25"/>
      <c r="UA337" s="25"/>
      <c r="UB337" s="25"/>
      <c r="UC337" s="25"/>
      <c r="UD337" s="25"/>
      <c r="UE337" s="25"/>
      <c r="UF337" s="25"/>
      <c r="UG337" s="25"/>
      <c r="UH337" s="25"/>
      <c r="UI337" s="25"/>
      <c r="UJ337" s="25"/>
      <c r="UK337" s="25"/>
      <c r="UL337" s="25"/>
      <c r="UM337" s="25"/>
      <c r="UN337" s="25"/>
      <c r="UO337" s="25"/>
      <c r="UP337" s="25"/>
      <c r="UQ337" s="25"/>
      <c r="UR337" s="25"/>
      <c r="US337" s="25"/>
      <c r="UT337" s="25"/>
      <c r="UU337" s="25"/>
      <c r="UV337" s="25"/>
      <c r="UW337" s="25"/>
      <c r="UX337" s="25"/>
      <c r="UY337" s="25"/>
      <c r="UZ337" s="25"/>
      <c r="VA337" s="25"/>
      <c r="VB337" s="25"/>
      <c r="VC337" s="25"/>
      <c r="VD337" s="25"/>
      <c r="VE337" s="25"/>
      <c r="VF337" s="25"/>
      <c r="VG337" s="25"/>
      <c r="VH337" s="25"/>
      <c r="VI337" s="25"/>
      <c r="VJ337" s="25"/>
      <c r="VK337" s="25"/>
      <c r="VL337" s="25"/>
      <c r="VM337" s="25"/>
      <c r="VN337" s="25"/>
      <c r="VO337" s="25"/>
      <c r="VP337" s="25"/>
      <c r="VQ337" s="25"/>
      <c r="VR337" s="25"/>
      <c r="VS337" s="25"/>
      <c r="VT337" s="25"/>
      <c r="VU337" s="25"/>
      <c r="VV337" s="25"/>
      <c r="VW337" s="25"/>
      <c r="VX337" s="25"/>
      <c r="VY337" s="25"/>
      <c r="VZ337" s="25"/>
      <c r="WA337" s="25"/>
      <c r="WB337" s="25"/>
      <c r="WC337" s="25"/>
      <c r="WD337" s="25"/>
      <c r="WE337" s="25"/>
      <c r="WF337" s="25"/>
      <c r="WG337" s="25"/>
      <c r="WH337" s="25"/>
      <c r="WI337" s="25"/>
      <c r="WJ337" s="25"/>
      <c r="WK337" s="25"/>
      <c r="WL337" s="25"/>
      <c r="WM337" s="25"/>
      <c r="WN337" s="25"/>
      <c r="WO337" s="25"/>
      <c r="WP337" s="25"/>
      <c r="WQ337" s="25"/>
      <c r="WR337" s="25"/>
      <c r="WS337" s="25"/>
      <c r="WT337" s="25"/>
      <c r="WU337" s="25"/>
      <c r="WV337" s="25"/>
      <c r="WW337" s="25"/>
      <c r="WX337" s="25"/>
      <c r="WY337" s="25"/>
      <c r="WZ337" s="25"/>
      <c r="XA337" s="25"/>
      <c r="XB337" s="25"/>
      <c r="XC337" s="25"/>
      <c r="XD337" s="25"/>
      <c r="XE337" s="25"/>
      <c r="XF337" s="25"/>
      <c r="XG337" s="25"/>
      <c r="XH337" s="25"/>
      <c r="XI337" s="25"/>
      <c r="XJ337" s="25"/>
      <c r="XK337" s="25"/>
      <c r="XL337" s="25"/>
      <c r="XM337" s="25"/>
      <c r="XN337" s="25"/>
      <c r="XO337" s="25"/>
      <c r="XP337" s="25"/>
      <c r="XQ337" s="25"/>
      <c r="XR337" s="25"/>
      <c r="XS337" s="25"/>
      <c r="XT337" s="25"/>
      <c r="XU337" s="25"/>
      <c r="XV337" s="25"/>
      <c r="XW337" s="25"/>
      <c r="XX337" s="25"/>
      <c r="XY337" s="25"/>
      <c r="XZ337" s="25"/>
      <c r="YA337" s="25"/>
      <c r="YB337" s="25"/>
      <c r="YC337" s="25"/>
      <c r="YD337" s="25"/>
      <c r="YE337" s="25"/>
      <c r="YF337" s="25"/>
      <c r="YG337" s="25"/>
      <c r="YH337" s="25"/>
      <c r="YI337" s="25"/>
      <c r="YJ337" s="25"/>
      <c r="YK337" s="25"/>
      <c r="YL337" s="25"/>
      <c r="YM337" s="25"/>
      <c r="YN337" s="25"/>
      <c r="YO337" s="25"/>
      <c r="YP337" s="25"/>
      <c r="YQ337" s="25"/>
      <c r="YR337" s="25"/>
      <c r="YS337" s="25"/>
      <c r="YT337" s="25"/>
      <c r="YU337" s="25"/>
      <c r="YV337" s="25"/>
      <c r="YW337" s="25"/>
      <c r="YX337" s="25"/>
      <c r="YY337" s="25"/>
      <c r="YZ337" s="25"/>
      <c r="ZA337" s="25"/>
      <c r="ZB337" s="25"/>
      <c r="ZC337" s="25"/>
      <c r="ZD337" s="25"/>
      <c r="ZE337" s="25"/>
      <c r="ZF337" s="25"/>
      <c r="ZG337" s="25"/>
      <c r="ZH337" s="25"/>
      <c r="ZI337" s="25"/>
      <c r="ZJ337" s="25"/>
      <c r="ZK337" s="25"/>
      <c r="ZL337" s="25"/>
      <c r="ZM337" s="25"/>
      <c r="ZN337" s="25"/>
      <c r="ZO337" s="25"/>
      <c r="ZP337" s="25"/>
      <c r="ZQ337" s="25"/>
      <c r="ZR337" s="25"/>
      <c r="ZS337" s="25"/>
      <c r="ZT337" s="25"/>
      <c r="ZU337" s="25"/>
      <c r="ZV337" s="25"/>
      <c r="ZW337" s="25"/>
      <c r="ZX337" s="25"/>
      <c r="ZY337" s="25"/>
      <c r="ZZ337" s="25"/>
      <c r="AAA337" s="25"/>
      <c r="AAB337" s="25"/>
      <c r="AAC337" s="25"/>
      <c r="AAD337" s="25"/>
      <c r="AAE337" s="25"/>
      <c r="AAF337" s="25"/>
      <c r="AAG337" s="25"/>
      <c r="AAH337" s="25"/>
      <c r="AAI337" s="25"/>
      <c r="AAJ337" s="25"/>
      <c r="AAK337" s="25"/>
      <c r="AAL337" s="25"/>
      <c r="AAM337" s="25"/>
      <c r="AAN337" s="25"/>
      <c r="AAO337" s="25"/>
      <c r="AAP337" s="25"/>
      <c r="AAQ337" s="25"/>
      <c r="AAR337" s="25"/>
      <c r="AAS337" s="25"/>
      <c r="AAT337" s="25"/>
      <c r="AAU337" s="25"/>
      <c r="AAV337" s="25"/>
      <c r="AAW337" s="25"/>
      <c r="AAX337" s="25"/>
      <c r="AAY337" s="25"/>
      <c r="AAZ337" s="25"/>
      <c r="ABA337" s="25"/>
      <c r="ABB337" s="25"/>
      <c r="ABC337" s="25"/>
      <c r="ABD337" s="25"/>
      <c r="ABE337" s="25"/>
      <c r="ABF337" s="25"/>
      <c r="ABG337" s="25"/>
      <c r="ABH337" s="25"/>
      <c r="ABI337" s="25"/>
      <c r="ABJ337" s="25"/>
      <c r="ABK337" s="25"/>
      <c r="ABL337" s="25"/>
      <c r="ABM337" s="25"/>
      <c r="ABN337" s="25"/>
      <c r="ABO337" s="25"/>
      <c r="ABP337" s="25"/>
      <c r="ABQ337" s="25"/>
      <c r="ABR337" s="25"/>
      <c r="ABS337" s="25"/>
      <c r="ABT337" s="25"/>
      <c r="ABU337" s="25"/>
      <c r="ABV337" s="25"/>
      <c r="ABW337" s="25"/>
      <c r="ABX337" s="25"/>
      <c r="ABY337" s="25"/>
      <c r="ABZ337" s="25"/>
      <c r="ACA337" s="25"/>
      <c r="ACB337" s="25"/>
      <c r="ACC337" s="25"/>
      <c r="ACD337" s="25"/>
      <c r="ACE337" s="25"/>
      <c r="ACF337" s="25"/>
      <c r="ACG337" s="25"/>
      <c r="ACH337" s="25"/>
      <c r="ACI337" s="25"/>
      <c r="ACJ337" s="25"/>
      <c r="ACK337" s="25"/>
      <c r="ACL337" s="25"/>
      <c r="ACM337" s="25"/>
      <c r="ACN337" s="25"/>
      <c r="ACO337" s="25"/>
      <c r="ACP337" s="25"/>
      <c r="ACQ337" s="25"/>
      <c r="ACR337" s="25"/>
      <c r="ACS337" s="25"/>
      <c r="ACT337" s="25"/>
      <c r="ACU337" s="25"/>
      <c r="ACV337" s="25"/>
      <c r="ACW337" s="25"/>
      <c r="ACX337" s="25"/>
      <c r="ACY337" s="25"/>
      <c r="ACZ337" s="25"/>
      <c r="ADA337" s="25"/>
      <c r="ADB337" s="25"/>
      <c r="ADC337" s="25"/>
      <c r="ADD337" s="25"/>
      <c r="ADE337" s="25"/>
      <c r="ADF337" s="25"/>
      <c r="ADG337" s="25"/>
      <c r="ADH337" s="25"/>
      <c r="ADI337" s="25"/>
      <c r="ADJ337" s="25"/>
      <c r="ADK337" s="25"/>
      <c r="ADL337" s="25"/>
      <c r="ADM337" s="25"/>
      <c r="ADN337" s="25"/>
      <c r="ADO337" s="25"/>
      <c r="ADP337" s="25"/>
      <c r="ADQ337" s="25"/>
      <c r="ADR337" s="25"/>
      <c r="ADS337" s="25"/>
      <c r="ADT337" s="25"/>
      <c r="ADU337" s="25"/>
      <c r="ADV337" s="25"/>
      <c r="ADW337" s="25"/>
      <c r="ADX337" s="25"/>
      <c r="ADY337" s="25"/>
      <c r="ADZ337" s="25"/>
      <c r="AEA337" s="25"/>
      <c r="AEB337" s="25"/>
      <c r="AEC337" s="25"/>
      <c r="AED337" s="25"/>
      <c r="AEE337" s="25"/>
      <c r="AEF337" s="25"/>
      <c r="AEG337" s="49"/>
    </row>
    <row r="338" spans="1:813" s="15" customFormat="1" ht="12.75" customHeight="1" x14ac:dyDescent="0.2">
      <c r="A338" s="71" t="s">
        <v>255</v>
      </c>
      <c r="B338" s="99" t="s">
        <v>256</v>
      </c>
      <c r="C338" s="106">
        <v>0.32</v>
      </c>
      <c r="D338" s="80" t="s">
        <v>75</v>
      </c>
      <c r="E338" s="109">
        <v>10792.6</v>
      </c>
      <c r="F338" s="91">
        <f t="shared" si="6"/>
        <v>3453.63</v>
      </c>
      <c r="G338" s="49"/>
      <c r="AY338" s="45"/>
      <c r="AZ338" s="25"/>
      <c r="BA338" s="663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  <c r="QQ338" s="25"/>
      <c r="QR338" s="25"/>
      <c r="QS338" s="25"/>
      <c r="QT338" s="25"/>
      <c r="QU338" s="25"/>
      <c r="QV338" s="25"/>
      <c r="QW338" s="25"/>
      <c r="QX338" s="25"/>
      <c r="QY338" s="25"/>
      <c r="QZ338" s="25"/>
      <c r="RA338" s="25"/>
      <c r="RB338" s="25"/>
      <c r="RC338" s="25"/>
      <c r="RD338" s="25"/>
      <c r="RE338" s="25"/>
      <c r="RF338" s="25"/>
      <c r="RG338" s="25"/>
      <c r="RH338" s="25"/>
      <c r="RI338" s="25"/>
      <c r="RJ338" s="25"/>
      <c r="RK338" s="25"/>
      <c r="RL338" s="25"/>
      <c r="RM338" s="25"/>
      <c r="RN338" s="25"/>
      <c r="RO338" s="25"/>
      <c r="RP338" s="25"/>
      <c r="RQ338" s="25"/>
      <c r="RR338" s="25"/>
      <c r="RS338" s="25"/>
      <c r="RT338" s="25"/>
      <c r="RU338" s="25"/>
      <c r="RV338" s="25"/>
      <c r="RW338" s="25"/>
      <c r="RX338" s="25"/>
      <c r="RY338" s="25"/>
      <c r="RZ338" s="25"/>
      <c r="SA338" s="25"/>
      <c r="SB338" s="25"/>
      <c r="SC338" s="25"/>
      <c r="SD338" s="25"/>
      <c r="SE338" s="25"/>
      <c r="SF338" s="25"/>
      <c r="SG338" s="25"/>
      <c r="SH338" s="25"/>
      <c r="SI338" s="25"/>
      <c r="SJ338" s="25"/>
      <c r="SK338" s="25"/>
      <c r="SL338" s="25"/>
      <c r="SM338" s="25"/>
      <c r="SN338" s="25"/>
      <c r="SO338" s="25"/>
      <c r="SP338" s="25"/>
      <c r="SQ338" s="25"/>
      <c r="SR338" s="25"/>
      <c r="SS338" s="25"/>
      <c r="ST338" s="25"/>
      <c r="SU338" s="25"/>
      <c r="SV338" s="25"/>
      <c r="SW338" s="25"/>
      <c r="SX338" s="25"/>
      <c r="SY338" s="25"/>
      <c r="SZ338" s="25"/>
      <c r="TA338" s="25"/>
      <c r="TB338" s="25"/>
      <c r="TC338" s="25"/>
      <c r="TD338" s="25"/>
      <c r="TE338" s="25"/>
      <c r="TF338" s="25"/>
      <c r="TG338" s="25"/>
      <c r="TH338" s="25"/>
      <c r="TI338" s="25"/>
      <c r="TJ338" s="25"/>
      <c r="TK338" s="25"/>
      <c r="TL338" s="25"/>
      <c r="TM338" s="25"/>
      <c r="TN338" s="25"/>
      <c r="TO338" s="25"/>
      <c r="TP338" s="25"/>
      <c r="TQ338" s="25"/>
      <c r="TR338" s="25"/>
      <c r="TS338" s="25"/>
      <c r="TT338" s="25"/>
      <c r="TU338" s="25"/>
      <c r="TV338" s="25"/>
      <c r="TW338" s="25"/>
      <c r="TX338" s="25"/>
      <c r="TY338" s="25"/>
      <c r="TZ338" s="25"/>
      <c r="UA338" s="25"/>
      <c r="UB338" s="25"/>
      <c r="UC338" s="25"/>
      <c r="UD338" s="25"/>
      <c r="UE338" s="25"/>
      <c r="UF338" s="25"/>
      <c r="UG338" s="25"/>
      <c r="UH338" s="25"/>
      <c r="UI338" s="25"/>
      <c r="UJ338" s="25"/>
      <c r="UK338" s="25"/>
      <c r="UL338" s="25"/>
      <c r="UM338" s="25"/>
      <c r="UN338" s="25"/>
      <c r="UO338" s="25"/>
      <c r="UP338" s="25"/>
      <c r="UQ338" s="25"/>
      <c r="UR338" s="25"/>
      <c r="US338" s="25"/>
      <c r="UT338" s="25"/>
      <c r="UU338" s="25"/>
      <c r="UV338" s="25"/>
      <c r="UW338" s="25"/>
      <c r="UX338" s="25"/>
      <c r="UY338" s="25"/>
      <c r="UZ338" s="25"/>
      <c r="VA338" s="25"/>
      <c r="VB338" s="25"/>
      <c r="VC338" s="25"/>
      <c r="VD338" s="25"/>
      <c r="VE338" s="25"/>
      <c r="VF338" s="25"/>
      <c r="VG338" s="25"/>
      <c r="VH338" s="25"/>
      <c r="VI338" s="25"/>
      <c r="VJ338" s="25"/>
      <c r="VK338" s="25"/>
      <c r="VL338" s="25"/>
      <c r="VM338" s="25"/>
      <c r="VN338" s="25"/>
      <c r="VO338" s="25"/>
      <c r="VP338" s="25"/>
      <c r="VQ338" s="25"/>
      <c r="VR338" s="25"/>
      <c r="VS338" s="25"/>
      <c r="VT338" s="25"/>
      <c r="VU338" s="25"/>
      <c r="VV338" s="25"/>
      <c r="VW338" s="25"/>
      <c r="VX338" s="25"/>
      <c r="VY338" s="25"/>
      <c r="VZ338" s="25"/>
      <c r="WA338" s="25"/>
      <c r="WB338" s="25"/>
      <c r="WC338" s="25"/>
      <c r="WD338" s="25"/>
      <c r="WE338" s="25"/>
      <c r="WF338" s="25"/>
      <c r="WG338" s="25"/>
      <c r="WH338" s="25"/>
      <c r="WI338" s="25"/>
      <c r="WJ338" s="25"/>
      <c r="WK338" s="25"/>
      <c r="WL338" s="25"/>
      <c r="WM338" s="25"/>
      <c r="WN338" s="25"/>
      <c r="WO338" s="25"/>
      <c r="WP338" s="25"/>
      <c r="WQ338" s="25"/>
      <c r="WR338" s="25"/>
      <c r="WS338" s="25"/>
      <c r="WT338" s="25"/>
      <c r="WU338" s="25"/>
      <c r="WV338" s="25"/>
      <c r="WW338" s="25"/>
      <c r="WX338" s="25"/>
      <c r="WY338" s="25"/>
      <c r="WZ338" s="25"/>
      <c r="XA338" s="25"/>
      <c r="XB338" s="25"/>
      <c r="XC338" s="25"/>
      <c r="XD338" s="25"/>
      <c r="XE338" s="25"/>
      <c r="XF338" s="25"/>
      <c r="XG338" s="25"/>
      <c r="XH338" s="25"/>
      <c r="XI338" s="25"/>
      <c r="XJ338" s="25"/>
      <c r="XK338" s="25"/>
      <c r="XL338" s="25"/>
      <c r="XM338" s="25"/>
      <c r="XN338" s="25"/>
      <c r="XO338" s="25"/>
      <c r="XP338" s="25"/>
      <c r="XQ338" s="25"/>
      <c r="XR338" s="25"/>
      <c r="XS338" s="25"/>
      <c r="XT338" s="25"/>
      <c r="XU338" s="25"/>
      <c r="XV338" s="25"/>
      <c r="XW338" s="25"/>
      <c r="XX338" s="25"/>
      <c r="XY338" s="25"/>
      <c r="XZ338" s="25"/>
      <c r="YA338" s="25"/>
      <c r="YB338" s="25"/>
      <c r="YC338" s="25"/>
      <c r="YD338" s="25"/>
      <c r="YE338" s="25"/>
      <c r="YF338" s="25"/>
      <c r="YG338" s="25"/>
      <c r="YH338" s="25"/>
      <c r="YI338" s="25"/>
      <c r="YJ338" s="25"/>
      <c r="YK338" s="25"/>
      <c r="YL338" s="25"/>
      <c r="YM338" s="25"/>
      <c r="YN338" s="25"/>
      <c r="YO338" s="25"/>
      <c r="YP338" s="25"/>
      <c r="YQ338" s="25"/>
      <c r="YR338" s="25"/>
      <c r="YS338" s="25"/>
      <c r="YT338" s="25"/>
      <c r="YU338" s="25"/>
      <c r="YV338" s="25"/>
      <c r="YW338" s="25"/>
      <c r="YX338" s="25"/>
      <c r="YY338" s="25"/>
      <c r="YZ338" s="25"/>
      <c r="ZA338" s="25"/>
      <c r="ZB338" s="25"/>
      <c r="ZC338" s="25"/>
      <c r="ZD338" s="25"/>
      <c r="ZE338" s="25"/>
      <c r="ZF338" s="25"/>
      <c r="ZG338" s="25"/>
      <c r="ZH338" s="25"/>
      <c r="ZI338" s="25"/>
      <c r="ZJ338" s="25"/>
      <c r="ZK338" s="25"/>
      <c r="ZL338" s="25"/>
      <c r="ZM338" s="25"/>
      <c r="ZN338" s="25"/>
      <c r="ZO338" s="25"/>
      <c r="ZP338" s="25"/>
      <c r="ZQ338" s="25"/>
      <c r="ZR338" s="25"/>
      <c r="ZS338" s="25"/>
      <c r="ZT338" s="25"/>
      <c r="ZU338" s="25"/>
      <c r="ZV338" s="25"/>
      <c r="ZW338" s="25"/>
      <c r="ZX338" s="25"/>
      <c r="ZY338" s="25"/>
      <c r="ZZ338" s="25"/>
      <c r="AAA338" s="25"/>
      <c r="AAB338" s="25"/>
      <c r="AAC338" s="25"/>
      <c r="AAD338" s="25"/>
      <c r="AAE338" s="25"/>
      <c r="AAF338" s="25"/>
      <c r="AAG338" s="25"/>
      <c r="AAH338" s="25"/>
      <c r="AAI338" s="25"/>
      <c r="AAJ338" s="25"/>
      <c r="AAK338" s="25"/>
      <c r="AAL338" s="25"/>
      <c r="AAM338" s="25"/>
      <c r="AAN338" s="25"/>
      <c r="AAO338" s="25"/>
      <c r="AAP338" s="25"/>
      <c r="AAQ338" s="25"/>
      <c r="AAR338" s="25"/>
      <c r="AAS338" s="25"/>
      <c r="AAT338" s="25"/>
      <c r="AAU338" s="25"/>
      <c r="AAV338" s="25"/>
      <c r="AAW338" s="25"/>
      <c r="AAX338" s="25"/>
      <c r="AAY338" s="25"/>
      <c r="AAZ338" s="25"/>
      <c r="ABA338" s="25"/>
      <c r="ABB338" s="25"/>
      <c r="ABC338" s="25"/>
      <c r="ABD338" s="25"/>
      <c r="ABE338" s="25"/>
      <c r="ABF338" s="25"/>
      <c r="ABG338" s="25"/>
      <c r="ABH338" s="25"/>
      <c r="ABI338" s="25"/>
      <c r="ABJ338" s="25"/>
      <c r="ABK338" s="25"/>
      <c r="ABL338" s="25"/>
      <c r="ABM338" s="25"/>
      <c r="ABN338" s="25"/>
      <c r="ABO338" s="25"/>
      <c r="ABP338" s="25"/>
      <c r="ABQ338" s="25"/>
      <c r="ABR338" s="25"/>
      <c r="ABS338" s="25"/>
      <c r="ABT338" s="25"/>
      <c r="ABU338" s="25"/>
      <c r="ABV338" s="25"/>
      <c r="ABW338" s="25"/>
      <c r="ABX338" s="25"/>
      <c r="ABY338" s="25"/>
      <c r="ABZ338" s="25"/>
      <c r="ACA338" s="25"/>
      <c r="ACB338" s="25"/>
      <c r="ACC338" s="25"/>
      <c r="ACD338" s="25"/>
      <c r="ACE338" s="25"/>
      <c r="ACF338" s="25"/>
      <c r="ACG338" s="25"/>
      <c r="ACH338" s="25"/>
      <c r="ACI338" s="25"/>
      <c r="ACJ338" s="25"/>
      <c r="ACK338" s="25"/>
      <c r="ACL338" s="25"/>
      <c r="ACM338" s="25"/>
      <c r="ACN338" s="25"/>
      <c r="ACO338" s="25"/>
      <c r="ACP338" s="25"/>
      <c r="ACQ338" s="25"/>
      <c r="ACR338" s="25"/>
      <c r="ACS338" s="25"/>
      <c r="ACT338" s="25"/>
      <c r="ACU338" s="25"/>
      <c r="ACV338" s="25"/>
      <c r="ACW338" s="25"/>
      <c r="ACX338" s="25"/>
      <c r="ACY338" s="25"/>
      <c r="ACZ338" s="25"/>
      <c r="ADA338" s="25"/>
      <c r="ADB338" s="25"/>
      <c r="ADC338" s="25"/>
      <c r="ADD338" s="25"/>
      <c r="ADE338" s="25"/>
      <c r="ADF338" s="25"/>
      <c r="ADG338" s="25"/>
      <c r="ADH338" s="25"/>
      <c r="ADI338" s="25"/>
      <c r="ADJ338" s="25"/>
      <c r="ADK338" s="25"/>
      <c r="ADL338" s="25"/>
      <c r="ADM338" s="25"/>
      <c r="ADN338" s="25"/>
      <c r="ADO338" s="25"/>
      <c r="ADP338" s="25"/>
      <c r="ADQ338" s="25"/>
      <c r="ADR338" s="25"/>
      <c r="ADS338" s="25"/>
      <c r="ADT338" s="25"/>
      <c r="ADU338" s="25"/>
      <c r="ADV338" s="25"/>
      <c r="ADW338" s="25"/>
      <c r="ADX338" s="25"/>
      <c r="ADY338" s="25"/>
      <c r="ADZ338" s="25"/>
      <c r="AEA338" s="25"/>
      <c r="AEB338" s="25"/>
      <c r="AEC338" s="25"/>
      <c r="AED338" s="25"/>
      <c r="AEE338" s="25"/>
      <c r="AEF338" s="25"/>
      <c r="AEG338" s="49"/>
    </row>
    <row r="339" spans="1:813" s="15" customFormat="1" ht="12.75" customHeight="1" x14ac:dyDescent="0.2">
      <c r="A339" s="71" t="s">
        <v>257</v>
      </c>
      <c r="B339" s="99" t="s">
        <v>258</v>
      </c>
      <c r="C339" s="106">
        <v>1.29</v>
      </c>
      <c r="D339" s="80" t="s">
        <v>75</v>
      </c>
      <c r="E339" s="109">
        <v>22186.55</v>
      </c>
      <c r="F339" s="91">
        <f t="shared" si="6"/>
        <v>28620.65</v>
      </c>
      <c r="G339" s="49"/>
      <c r="AY339" s="45"/>
      <c r="AZ339" s="25"/>
      <c r="BA339" s="663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  <c r="QQ339" s="25"/>
      <c r="QR339" s="25"/>
      <c r="QS339" s="25"/>
      <c r="QT339" s="25"/>
      <c r="QU339" s="25"/>
      <c r="QV339" s="25"/>
      <c r="QW339" s="25"/>
      <c r="QX339" s="25"/>
      <c r="QY339" s="25"/>
      <c r="QZ339" s="25"/>
      <c r="RA339" s="25"/>
      <c r="RB339" s="25"/>
      <c r="RC339" s="25"/>
      <c r="RD339" s="25"/>
      <c r="RE339" s="25"/>
      <c r="RF339" s="25"/>
      <c r="RG339" s="25"/>
      <c r="RH339" s="25"/>
      <c r="RI339" s="25"/>
      <c r="RJ339" s="25"/>
      <c r="RK339" s="25"/>
      <c r="RL339" s="25"/>
      <c r="RM339" s="25"/>
      <c r="RN339" s="25"/>
      <c r="RO339" s="25"/>
      <c r="RP339" s="25"/>
      <c r="RQ339" s="25"/>
      <c r="RR339" s="25"/>
      <c r="RS339" s="25"/>
      <c r="RT339" s="25"/>
      <c r="RU339" s="25"/>
      <c r="RV339" s="25"/>
      <c r="RW339" s="25"/>
      <c r="RX339" s="25"/>
      <c r="RY339" s="25"/>
      <c r="RZ339" s="25"/>
      <c r="SA339" s="25"/>
      <c r="SB339" s="25"/>
      <c r="SC339" s="25"/>
      <c r="SD339" s="25"/>
      <c r="SE339" s="25"/>
      <c r="SF339" s="25"/>
      <c r="SG339" s="25"/>
      <c r="SH339" s="25"/>
      <c r="SI339" s="25"/>
      <c r="SJ339" s="25"/>
      <c r="SK339" s="25"/>
      <c r="SL339" s="25"/>
      <c r="SM339" s="25"/>
      <c r="SN339" s="25"/>
      <c r="SO339" s="25"/>
      <c r="SP339" s="25"/>
      <c r="SQ339" s="25"/>
      <c r="SR339" s="25"/>
      <c r="SS339" s="25"/>
      <c r="ST339" s="25"/>
      <c r="SU339" s="25"/>
      <c r="SV339" s="25"/>
      <c r="SW339" s="25"/>
      <c r="SX339" s="25"/>
      <c r="SY339" s="25"/>
      <c r="SZ339" s="25"/>
      <c r="TA339" s="25"/>
      <c r="TB339" s="25"/>
      <c r="TC339" s="25"/>
      <c r="TD339" s="25"/>
      <c r="TE339" s="25"/>
      <c r="TF339" s="25"/>
      <c r="TG339" s="25"/>
      <c r="TH339" s="25"/>
      <c r="TI339" s="25"/>
      <c r="TJ339" s="25"/>
      <c r="TK339" s="25"/>
      <c r="TL339" s="25"/>
      <c r="TM339" s="25"/>
      <c r="TN339" s="25"/>
      <c r="TO339" s="25"/>
      <c r="TP339" s="25"/>
      <c r="TQ339" s="25"/>
      <c r="TR339" s="25"/>
      <c r="TS339" s="25"/>
      <c r="TT339" s="25"/>
      <c r="TU339" s="25"/>
      <c r="TV339" s="25"/>
      <c r="TW339" s="25"/>
      <c r="TX339" s="25"/>
      <c r="TY339" s="25"/>
      <c r="TZ339" s="25"/>
      <c r="UA339" s="25"/>
      <c r="UB339" s="25"/>
      <c r="UC339" s="25"/>
      <c r="UD339" s="25"/>
      <c r="UE339" s="25"/>
      <c r="UF339" s="25"/>
      <c r="UG339" s="25"/>
      <c r="UH339" s="25"/>
      <c r="UI339" s="25"/>
      <c r="UJ339" s="25"/>
      <c r="UK339" s="25"/>
      <c r="UL339" s="25"/>
      <c r="UM339" s="25"/>
      <c r="UN339" s="25"/>
      <c r="UO339" s="25"/>
      <c r="UP339" s="25"/>
      <c r="UQ339" s="25"/>
      <c r="UR339" s="25"/>
      <c r="US339" s="25"/>
      <c r="UT339" s="25"/>
      <c r="UU339" s="25"/>
      <c r="UV339" s="25"/>
      <c r="UW339" s="25"/>
      <c r="UX339" s="25"/>
      <c r="UY339" s="25"/>
      <c r="UZ339" s="25"/>
      <c r="VA339" s="25"/>
      <c r="VB339" s="25"/>
      <c r="VC339" s="25"/>
      <c r="VD339" s="25"/>
      <c r="VE339" s="25"/>
      <c r="VF339" s="25"/>
      <c r="VG339" s="25"/>
      <c r="VH339" s="25"/>
      <c r="VI339" s="25"/>
      <c r="VJ339" s="25"/>
      <c r="VK339" s="25"/>
      <c r="VL339" s="25"/>
      <c r="VM339" s="25"/>
      <c r="VN339" s="25"/>
      <c r="VO339" s="25"/>
      <c r="VP339" s="25"/>
      <c r="VQ339" s="25"/>
      <c r="VR339" s="25"/>
      <c r="VS339" s="25"/>
      <c r="VT339" s="25"/>
      <c r="VU339" s="25"/>
      <c r="VV339" s="25"/>
      <c r="VW339" s="25"/>
      <c r="VX339" s="25"/>
      <c r="VY339" s="25"/>
      <c r="VZ339" s="25"/>
      <c r="WA339" s="25"/>
      <c r="WB339" s="25"/>
      <c r="WC339" s="25"/>
      <c r="WD339" s="25"/>
      <c r="WE339" s="25"/>
      <c r="WF339" s="25"/>
      <c r="WG339" s="25"/>
      <c r="WH339" s="25"/>
      <c r="WI339" s="25"/>
      <c r="WJ339" s="25"/>
      <c r="WK339" s="25"/>
      <c r="WL339" s="25"/>
      <c r="WM339" s="25"/>
      <c r="WN339" s="25"/>
      <c r="WO339" s="25"/>
      <c r="WP339" s="25"/>
      <c r="WQ339" s="25"/>
      <c r="WR339" s="25"/>
      <c r="WS339" s="25"/>
      <c r="WT339" s="25"/>
      <c r="WU339" s="25"/>
      <c r="WV339" s="25"/>
      <c r="WW339" s="25"/>
      <c r="WX339" s="25"/>
      <c r="WY339" s="25"/>
      <c r="WZ339" s="25"/>
      <c r="XA339" s="25"/>
      <c r="XB339" s="25"/>
      <c r="XC339" s="25"/>
      <c r="XD339" s="25"/>
      <c r="XE339" s="25"/>
      <c r="XF339" s="25"/>
      <c r="XG339" s="25"/>
      <c r="XH339" s="25"/>
      <c r="XI339" s="25"/>
      <c r="XJ339" s="25"/>
      <c r="XK339" s="25"/>
      <c r="XL339" s="25"/>
      <c r="XM339" s="25"/>
      <c r="XN339" s="25"/>
      <c r="XO339" s="25"/>
      <c r="XP339" s="25"/>
      <c r="XQ339" s="25"/>
      <c r="XR339" s="25"/>
      <c r="XS339" s="25"/>
      <c r="XT339" s="25"/>
      <c r="XU339" s="25"/>
      <c r="XV339" s="25"/>
      <c r="XW339" s="25"/>
      <c r="XX339" s="25"/>
      <c r="XY339" s="25"/>
      <c r="XZ339" s="25"/>
      <c r="YA339" s="25"/>
      <c r="YB339" s="25"/>
      <c r="YC339" s="25"/>
      <c r="YD339" s="25"/>
      <c r="YE339" s="25"/>
      <c r="YF339" s="25"/>
      <c r="YG339" s="25"/>
      <c r="YH339" s="25"/>
      <c r="YI339" s="25"/>
      <c r="YJ339" s="25"/>
      <c r="YK339" s="25"/>
      <c r="YL339" s="25"/>
      <c r="YM339" s="25"/>
      <c r="YN339" s="25"/>
      <c r="YO339" s="25"/>
      <c r="YP339" s="25"/>
      <c r="YQ339" s="25"/>
      <c r="YR339" s="25"/>
      <c r="YS339" s="25"/>
      <c r="YT339" s="25"/>
      <c r="YU339" s="25"/>
      <c r="YV339" s="25"/>
      <c r="YW339" s="25"/>
      <c r="YX339" s="25"/>
      <c r="YY339" s="25"/>
      <c r="YZ339" s="25"/>
      <c r="ZA339" s="25"/>
      <c r="ZB339" s="25"/>
      <c r="ZC339" s="25"/>
      <c r="ZD339" s="25"/>
      <c r="ZE339" s="25"/>
      <c r="ZF339" s="25"/>
      <c r="ZG339" s="25"/>
      <c r="ZH339" s="25"/>
      <c r="ZI339" s="25"/>
      <c r="ZJ339" s="25"/>
      <c r="ZK339" s="25"/>
      <c r="ZL339" s="25"/>
      <c r="ZM339" s="25"/>
      <c r="ZN339" s="25"/>
      <c r="ZO339" s="25"/>
      <c r="ZP339" s="25"/>
      <c r="ZQ339" s="25"/>
      <c r="ZR339" s="25"/>
      <c r="ZS339" s="25"/>
      <c r="ZT339" s="25"/>
      <c r="ZU339" s="25"/>
      <c r="ZV339" s="25"/>
      <c r="ZW339" s="25"/>
      <c r="ZX339" s="25"/>
      <c r="ZY339" s="25"/>
      <c r="ZZ339" s="25"/>
      <c r="AAA339" s="25"/>
      <c r="AAB339" s="25"/>
      <c r="AAC339" s="25"/>
      <c r="AAD339" s="25"/>
      <c r="AAE339" s="25"/>
      <c r="AAF339" s="25"/>
      <c r="AAG339" s="25"/>
      <c r="AAH339" s="25"/>
      <c r="AAI339" s="25"/>
      <c r="AAJ339" s="25"/>
      <c r="AAK339" s="25"/>
      <c r="AAL339" s="25"/>
      <c r="AAM339" s="25"/>
      <c r="AAN339" s="25"/>
      <c r="AAO339" s="25"/>
      <c r="AAP339" s="25"/>
      <c r="AAQ339" s="25"/>
      <c r="AAR339" s="25"/>
      <c r="AAS339" s="25"/>
      <c r="AAT339" s="25"/>
      <c r="AAU339" s="25"/>
      <c r="AAV339" s="25"/>
      <c r="AAW339" s="25"/>
      <c r="AAX339" s="25"/>
      <c r="AAY339" s="25"/>
      <c r="AAZ339" s="25"/>
      <c r="ABA339" s="25"/>
      <c r="ABB339" s="25"/>
      <c r="ABC339" s="25"/>
      <c r="ABD339" s="25"/>
      <c r="ABE339" s="25"/>
      <c r="ABF339" s="25"/>
      <c r="ABG339" s="25"/>
      <c r="ABH339" s="25"/>
      <c r="ABI339" s="25"/>
      <c r="ABJ339" s="25"/>
      <c r="ABK339" s="25"/>
      <c r="ABL339" s="25"/>
      <c r="ABM339" s="25"/>
      <c r="ABN339" s="25"/>
      <c r="ABO339" s="25"/>
      <c r="ABP339" s="25"/>
      <c r="ABQ339" s="25"/>
      <c r="ABR339" s="25"/>
      <c r="ABS339" s="25"/>
      <c r="ABT339" s="25"/>
      <c r="ABU339" s="25"/>
      <c r="ABV339" s="25"/>
      <c r="ABW339" s="25"/>
      <c r="ABX339" s="25"/>
      <c r="ABY339" s="25"/>
      <c r="ABZ339" s="25"/>
      <c r="ACA339" s="25"/>
      <c r="ACB339" s="25"/>
      <c r="ACC339" s="25"/>
      <c r="ACD339" s="25"/>
      <c r="ACE339" s="25"/>
      <c r="ACF339" s="25"/>
      <c r="ACG339" s="25"/>
      <c r="ACH339" s="25"/>
      <c r="ACI339" s="25"/>
      <c r="ACJ339" s="25"/>
      <c r="ACK339" s="25"/>
      <c r="ACL339" s="25"/>
      <c r="ACM339" s="25"/>
      <c r="ACN339" s="25"/>
      <c r="ACO339" s="25"/>
      <c r="ACP339" s="25"/>
      <c r="ACQ339" s="25"/>
      <c r="ACR339" s="25"/>
      <c r="ACS339" s="25"/>
      <c r="ACT339" s="25"/>
      <c r="ACU339" s="25"/>
      <c r="ACV339" s="25"/>
      <c r="ACW339" s="25"/>
      <c r="ACX339" s="25"/>
      <c r="ACY339" s="25"/>
      <c r="ACZ339" s="25"/>
      <c r="ADA339" s="25"/>
      <c r="ADB339" s="25"/>
      <c r="ADC339" s="25"/>
      <c r="ADD339" s="25"/>
      <c r="ADE339" s="25"/>
      <c r="ADF339" s="25"/>
      <c r="ADG339" s="25"/>
      <c r="ADH339" s="25"/>
      <c r="ADI339" s="25"/>
      <c r="ADJ339" s="25"/>
      <c r="ADK339" s="25"/>
      <c r="ADL339" s="25"/>
      <c r="ADM339" s="25"/>
      <c r="ADN339" s="25"/>
      <c r="ADO339" s="25"/>
      <c r="ADP339" s="25"/>
      <c r="ADQ339" s="25"/>
      <c r="ADR339" s="25"/>
      <c r="ADS339" s="25"/>
      <c r="ADT339" s="25"/>
      <c r="ADU339" s="25"/>
      <c r="ADV339" s="25"/>
      <c r="ADW339" s="25"/>
      <c r="ADX339" s="25"/>
      <c r="ADY339" s="25"/>
      <c r="ADZ339" s="25"/>
      <c r="AEA339" s="25"/>
      <c r="AEB339" s="25"/>
      <c r="AEC339" s="25"/>
      <c r="AED339" s="25"/>
      <c r="AEE339" s="25"/>
      <c r="AEF339" s="25"/>
      <c r="AEG339" s="49"/>
    </row>
    <row r="340" spans="1:813" s="15" customFormat="1" ht="12.75" customHeight="1" x14ac:dyDescent="0.2">
      <c r="A340" s="71" t="s">
        <v>259</v>
      </c>
      <c r="B340" s="99" t="s">
        <v>260</v>
      </c>
      <c r="C340" s="106">
        <v>0.26</v>
      </c>
      <c r="D340" s="80" t="s">
        <v>75</v>
      </c>
      <c r="E340" s="109">
        <v>10470.64</v>
      </c>
      <c r="F340" s="91">
        <f t="shared" si="6"/>
        <v>2722.37</v>
      </c>
      <c r="G340" s="49"/>
      <c r="AY340" s="45"/>
      <c r="AZ340" s="25"/>
      <c r="BA340" s="663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  <c r="QQ340" s="25"/>
      <c r="QR340" s="25"/>
      <c r="QS340" s="25"/>
      <c r="QT340" s="25"/>
      <c r="QU340" s="25"/>
      <c r="QV340" s="25"/>
      <c r="QW340" s="25"/>
      <c r="QX340" s="25"/>
      <c r="QY340" s="25"/>
      <c r="QZ340" s="25"/>
      <c r="RA340" s="25"/>
      <c r="RB340" s="25"/>
      <c r="RC340" s="25"/>
      <c r="RD340" s="25"/>
      <c r="RE340" s="25"/>
      <c r="RF340" s="25"/>
      <c r="RG340" s="25"/>
      <c r="RH340" s="25"/>
      <c r="RI340" s="25"/>
      <c r="RJ340" s="25"/>
      <c r="RK340" s="25"/>
      <c r="RL340" s="25"/>
      <c r="RM340" s="25"/>
      <c r="RN340" s="25"/>
      <c r="RO340" s="25"/>
      <c r="RP340" s="25"/>
      <c r="RQ340" s="25"/>
      <c r="RR340" s="25"/>
      <c r="RS340" s="25"/>
      <c r="RT340" s="25"/>
      <c r="RU340" s="25"/>
      <c r="RV340" s="25"/>
      <c r="RW340" s="25"/>
      <c r="RX340" s="25"/>
      <c r="RY340" s="25"/>
      <c r="RZ340" s="25"/>
      <c r="SA340" s="25"/>
      <c r="SB340" s="25"/>
      <c r="SC340" s="25"/>
      <c r="SD340" s="25"/>
      <c r="SE340" s="25"/>
      <c r="SF340" s="25"/>
      <c r="SG340" s="25"/>
      <c r="SH340" s="25"/>
      <c r="SI340" s="25"/>
      <c r="SJ340" s="25"/>
      <c r="SK340" s="25"/>
      <c r="SL340" s="25"/>
      <c r="SM340" s="25"/>
      <c r="SN340" s="25"/>
      <c r="SO340" s="25"/>
      <c r="SP340" s="25"/>
      <c r="SQ340" s="25"/>
      <c r="SR340" s="25"/>
      <c r="SS340" s="25"/>
      <c r="ST340" s="25"/>
      <c r="SU340" s="25"/>
      <c r="SV340" s="25"/>
      <c r="SW340" s="25"/>
      <c r="SX340" s="25"/>
      <c r="SY340" s="25"/>
      <c r="SZ340" s="25"/>
      <c r="TA340" s="25"/>
      <c r="TB340" s="25"/>
      <c r="TC340" s="25"/>
      <c r="TD340" s="25"/>
      <c r="TE340" s="25"/>
      <c r="TF340" s="25"/>
      <c r="TG340" s="25"/>
      <c r="TH340" s="25"/>
      <c r="TI340" s="25"/>
      <c r="TJ340" s="25"/>
      <c r="TK340" s="25"/>
      <c r="TL340" s="25"/>
      <c r="TM340" s="25"/>
      <c r="TN340" s="25"/>
      <c r="TO340" s="25"/>
      <c r="TP340" s="25"/>
      <c r="TQ340" s="25"/>
      <c r="TR340" s="25"/>
      <c r="TS340" s="25"/>
      <c r="TT340" s="25"/>
      <c r="TU340" s="25"/>
      <c r="TV340" s="25"/>
      <c r="TW340" s="25"/>
      <c r="TX340" s="25"/>
      <c r="TY340" s="25"/>
      <c r="TZ340" s="25"/>
      <c r="UA340" s="25"/>
      <c r="UB340" s="25"/>
      <c r="UC340" s="25"/>
      <c r="UD340" s="25"/>
      <c r="UE340" s="25"/>
      <c r="UF340" s="25"/>
      <c r="UG340" s="25"/>
      <c r="UH340" s="25"/>
      <c r="UI340" s="25"/>
      <c r="UJ340" s="25"/>
      <c r="UK340" s="25"/>
      <c r="UL340" s="25"/>
      <c r="UM340" s="25"/>
      <c r="UN340" s="25"/>
      <c r="UO340" s="25"/>
      <c r="UP340" s="25"/>
      <c r="UQ340" s="25"/>
      <c r="UR340" s="25"/>
      <c r="US340" s="25"/>
      <c r="UT340" s="25"/>
      <c r="UU340" s="25"/>
      <c r="UV340" s="25"/>
      <c r="UW340" s="25"/>
      <c r="UX340" s="25"/>
      <c r="UY340" s="25"/>
      <c r="UZ340" s="25"/>
      <c r="VA340" s="25"/>
      <c r="VB340" s="25"/>
      <c r="VC340" s="25"/>
      <c r="VD340" s="25"/>
      <c r="VE340" s="25"/>
      <c r="VF340" s="25"/>
      <c r="VG340" s="25"/>
      <c r="VH340" s="25"/>
      <c r="VI340" s="25"/>
      <c r="VJ340" s="25"/>
      <c r="VK340" s="25"/>
      <c r="VL340" s="25"/>
      <c r="VM340" s="25"/>
      <c r="VN340" s="25"/>
      <c r="VO340" s="25"/>
      <c r="VP340" s="25"/>
      <c r="VQ340" s="25"/>
      <c r="VR340" s="25"/>
      <c r="VS340" s="25"/>
      <c r="VT340" s="25"/>
      <c r="VU340" s="25"/>
      <c r="VV340" s="25"/>
      <c r="VW340" s="25"/>
      <c r="VX340" s="25"/>
      <c r="VY340" s="25"/>
      <c r="VZ340" s="25"/>
      <c r="WA340" s="25"/>
      <c r="WB340" s="25"/>
      <c r="WC340" s="25"/>
      <c r="WD340" s="25"/>
      <c r="WE340" s="25"/>
      <c r="WF340" s="25"/>
      <c r="WG340" s="25"/>
      <c r="WH340" s="25"/>
      <c r="WI340" s="25"/>
      <c r="WJ340" s="25"/>
      <c r="WK340" s="25"/>
      <c r="WL340" s="25"/>
      <c r="WM340" s="25"/>
      <c r="WN340" s="25"/>
      <c r="WO340" s="25"/>
      <c r="WP340" s="25"/>
      <c r="WQ340" s="25"/>
      <c r="WR340" s="25"/>
      <c r="WS340" s="25"/>
      <c r="WT340" s="25"/>
      <c r="WU340" s="25"/>
      <c r="WV340" s="25"/>
      <c r="WW340" s="25"/>
      <c r="WX340" s="25"/>
      <c r="WY340" s="25"/>
      <c r="WZ340" s="25"/>
      <c r="XA340" s="25"/>
      <c r="XB340" s="25"/>
      <c r="XC340" s="25"/>
      <c r="XD340" s="25"/>
      <c r="XE340" s="25"/>
      <c r="XF340" s="25"/>
      <c r="XG340" s="25"/>
      <c r="XH340" s="25"/>
      <c r="XI340" s="25"/>
      <c r="XJ340" s="25"/>
      <c r="XK340" s="25"/>
      <c r="XL340" s="25"/>
      <c r="XM340" s="25"/>
      <c r="XN340" s="25"/>
      <c r="XO340" s="25"/>
      <c r="XP340" s="25"/>
      <c r="XQ340" s="25"/>
      <c r="XR340" s="25"/>
      <c r="XS340" s="25"/>
      <c r="XT340" s="25"/>
      <c r="XU340" s="25"/>
      <c r="XV340" s="25"/>
      <c r="XW340" s="25"/>
      <c r="XX340" s="25"/>
      <c r="XY340" s="25"/>
      <c r="XZ340" s="25"/>
      <c r="YA340" s="25"/>
      <c r="YB340" s="25"/>
      <c r="YC340" s="25"/>
      <c r="YD340" s="25"/>
      <c r="YE340" s="25"/>
      <c r="YF340" s="25"/>
      <c r="YG340" s="25"/>
      <c r="YH340" s="25"/>
      <c r="YI340" s="25"/>
      <c r="YJ340" s="25"/>
      <c r="YK340" s="25"/>
      <c r="YL340" s="25"/>
      <c r="YM340" s="25"/>
      <c r="YN340" s="25"/>
      <c r="YO340" s="25"/>
      <c r="YP340" s="25"/>
      <c r="YQ340" s="25"/>
      <c r="YR340" s="25"/>
      <c r="YS340" s="25"/>
      <c r="YT340" s="25"/>
      <c r="YU340" s="25"/>
      <c r="YV340" s="25"/>
      <c r="YW340" s="25"/>
      <c r="YX340" s="25"/>
      <c r="YY340" s="25"/>
      <c r="YZ340" s="25"/>
      <c r="ZA340" s="25"/>
      <c r="ZB340" s="25"/>
      <c r="ZC340" s="25"/>
      <c r="ZD340" s="25"/>
      <c r="ZE340" s="25"/>
      <c r="ZF340" s="25"/>
      <c r="ZG340" s="25"/>
      <c r="ZH340" s="25"/>
      <c r="ZI340" s="25"/>
      <c r="ZJ340" s="25"/>
      <c r="ZK340" s="25"/>
      <c r="ZL340" s="25"/>
      <c r="ZM340" s="25"/>
      <c r="ZN340" s="25"/>
      <c r="ZO340" s="25"/>
      <c r="ZP340" s="25"/>
      <c r="ZQ340" s="25"/>
      <c r="ZR340" s="25"/>
      <c r="ZS340" s="25"/>
      <c r="ZT340" s="25"/>
      <c r="ZU340" s="25"/>
      <c r="ZV340" s="25"/>
      <c r="ZW340" s="25"/>
      <c r="ZX340" s="25"/>
      <c r="ZY340" s="25"/>
      <c r="ZZ340" s="25"/>
      <c r="AAA340" s="25"/>
      <c r="AAB340" s="25"/>
      <c r="AAC340" s="25"/>
      <c r="AAD340" s="25"/>
      <c r="AAE340" s="25"/>
      <c r="AAF340" s="25"/>
      <c r="AAG340" s="25"/>
      <c r="AAH340" s="25"/>
      <c r="AAI340" s="25"/>
      <c r="AAJ340" s="25"/>
      <c r="AAK340" s="25"/>
      <c r="AAL340" s="25"/>
      <c r="AAM340" s="25"/>
      <c r="AAN340" s="25"/>
      <c r="AAO340" s="25"/>
      <c r="AAP340" s="25"/>
      <c r="AAQ340" s="25"/>
      <c r="AAR340" s="25"/>
      <c r="AAS340" s="25"/>
      <c r="AAT340" s="25"/>
      <c r="AAU340" s="25"/>
      <c r="AAV340" s="25"/>
      <c r="AAW340" s="25"/>
      <c r="AAX340" s="25"/>
      <c r="AAY340" s="25"/>
      <c r="AAZ340" s="25"/>
      <c r="ABA340" s="25"/>
      <c r="ABB340" s="25"/>
      <c r="ABC340" s="25"/>
      <c r="ABD340" s="25"/>
      <c r="ABE340" s="25"/>
      <c r="ABF340" s="25"/>
      <c r="ABG340" s="25"/>
      <c r="ABH340" s="25"/>
      <c r="ABI340" s="25"/>
      <c r="ABJ340" s="25"/>
      <c r="ABK340" s="25"/>
      <c r="ABL340" s="25"/>
      <c r="ABM340" s="25"/>
      <c r="ABN340" s="25"/>
      <c r="ABO340" s="25"/>
      <c r="ABP340" s="25"/>
      <c r="ABQ340" s="25"/>
      <c r="ABR340" s="25"/>
      <c r="ABS340" s="25"/>
      <c r="ABT340" s="25"/>
      <c r="ABU340" s="25"/>
      <c r="ABV340" s="25"/>
      <c r="ABW340" s="25"/>
      <c r="ABX340" s="25"/>
      <c r="ABY340" s="25"/>
      <c r="ABZ340" s="25"/>
      <c r="ACA340" s="25"/>
      <c r="ACB340" s="25"/>
      <c r="ACC340" s="25"/>
      <c r="ACD340" s="25"/>
      <c r="ACE340" s="25"/>
      <c r="ACF340" s="25"/>
      <c r="ACG340" s="25"/>
      <c r="ACH340" s="25"/>
      <c r="ACI340" s="25"/>
      <c r="ACJ340" s="25"/>
      <c r="ACK340" s="25"/>
      <c r="ACL340" s="25"/>
      <c r="ACM340" s="25"/>
      <c r="ACN340" s="25"/>
      <c r="ACO340" s="25"/>
      <c r="ACP340" s="25"/>
      <c r="ACQ340" s="25"/>
      <c r="ACR340" s="25"/>
      <c r="ACS340" s="25"/>
      <c r="ACT340" s="25"/>
      <c r="ACU340" s="25"/>
      <c r="ACV340" s="25"/>
      <c r="ACW340" s="25"/>
      <c r="ACX340" s="25"/>
      <c r="ACY340" s="25"/>
      <c r="ACZ340" s="25"/>
      <c r="ADA340" s="25"/>
      <c r="ADB340" s="25"/>
      <c r="ADC340" s="25"/>
      <c r="ADD340" s="25"/>
      <c r="ADE340" s="25"/>
      <c r="ADF340" s="25"/>
      <c r="ADG340" s="25"/>
      <c r="ADH340" s="25"/>
      <c r="ADI340" s="25"/>
      <c r="ADJ340" s="25"/>
      <c r="ADK340" s="25"/>
      <c r="ADL340" s="25"/>
      <c r="ADM340" s="25"/>
      <c r="ADN340" s="25"/>
      <c r="ADO340" s="25"/>
      <c r="ADP340" s="25"/>
      <c r="ADQ340" s="25"/>
      <c r="ADR340" s="25"/>
      <c r="ADS340" s="25"/>
      <c r="ADT340" s="25"/>
      <c r="ADU340" s="25"/>
      <c r="ADV340" s="25"/>
      <c r="ADW340" s="25"/>
      <c r="ADX340" s="25"/>
      <c r="ADY340" s="25"/>
      <c r="ADZ340" s="25"/>
      <c r="AEA340" s="25"/>
      <c r="AEB340" s="25"/>
      <c r="AEC340" s="25"/>
      <c r="AED340" s="25"/>
      <c r="AEE340" s="25"/>
      <c r="AEF340" s="25"/>
      <c r="AEG340" s="49"/>
    </row>
    <row r="341" spans="1:813" s="15" customFormat="1" ht="12.75" customHeight="1" x14ac:dyDescent="0.2">
      <c r="A341" s="71"/>
      <c r="B341" s="99"/>
      <c r="C341" s="106"/>
      <c r="D341" s="80"/>
      <c r="E341" s="109"/>
      <c r="F341" s="91"/>
      <c r="G341" s="49"/>
      <c r="AY341" s="45"/>
      <c r="AZ341" s="25"/>
      <c r="BA341" s="663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  <c r="QQ341" s="25"/>
      <c r="QR341" s="25"/>
      <c r="QS341" s="25"/>
      <c r="QT341" s="25"/>
      <c r="QU341" s="25"/>
      <c r="QV341" s="25"/>
      <c r="QW341" s="25"/>
      <c r="QX341" s="25"/>
      <c r="QY341" s="25"/>
      <c r="QZ341" s="25"/>
      <c r="RA341" s="25"/>
      <c r="RB341" s="25"/>
      <c r="RC341" s="25"/>
      <c r="RD341" s="25"/>
      <c r="RE341" s="25"/>
      <c r="RF341" s="25"/>
      <c r="RG341" s="25"/>
      <c r="RH341" s="25"/>
      <c r="RI341" s="25"/>
      <c r="RJ341" s="25"/>
      <c r="RK341" s="25"/>
      <c r="RL341" s="25"/>
      <c r="RM341" s="25"/>
      <c r="RN341" s="25"/>
      <c r="RO341" s="25"/>
      <c r="RP341" s="25"/>
      <c r="RQ341" s="25"/>
      <c r="RR341" s="25"/>
      <c r="RS341" s="25"/>
      <c r="RT341" s="25"/>
      <c r="RU341" s="25"/>
      <c r="RV341" s="25"/>
      <c r="RW341" s="25"/>
      <c r="RX341" s="25"/>
      <c r="RY341" s="25"/>
      <c r="RZ341" s="25"/>
      <c r="SA341" s="25"/>
      <c r="SB341" s="25"/>
      <c r="SC341" s="25"/>
      <c r="SD341" s="25"/>
      <c r="SE341" s="25"/>
      <c r="SF341" s="25"/>
      <c r="SG341" s="25"/>
      <c r="SH341" s="25"/>
      <c r="SI341" s="25"/>
      <c r="SJ341" s="25"/>
      <c r="SK341" s="25"/>
      <c r="SL341" s="25"/>
      <c r="SM341" s="25"/>
      <c r="SN341" s="25"/>
      <c r="SO341" s="25"/>
      <c r="SP341" s="25"/>
      <c r="SQ341" s="25"/>
      <c r="SR341" s="25"/>
      <c r="SS341" s="25"/>
      <c r="ST341" s="25"/>
      <c r="SU341" s="25"/>
      <c r="SV341" s="25"/>
      <c r="SW341" s="25"/>
      <c r="SX341" s="25"/>
      <c r="SY341" s="25"/>
      <c r="SZ341" s="25"/>
      <c r="TA341" s="25"/>
      <c r="TB341" s="25"/>
      <c r="TC341" s="25"/>
      <c r="TD341" s="25"/>
      <c r="TE341" s="25"/>
      <c r="TF341" s="25"/>
      <c r="TG341" s="25"/>
      <c r="TH341" s="25"/>
      <c r="TI341" s="25"/>
      <c r="TJ341" s="25"/>
      <c r="TK341" s="25"/>
      <c r="TL341" s="25"/>
      <c r="TM341" s="25"/>
      <c r="TN341" s="25"/>
      <c r="TO341" s="25"/>
      <c r="TP341" s="25"/>
      <c r="TQ341" s="25"/>
      <c r="TR341" s="25"/>
      <c r="TS341" s="25"/>
      <c r="TT341" s="25"/>
      <c r="TU341" s="25"/>
      <c r="TV341" s="25"/>
      <c r="TW341" s="25"/>
      <c r="TX341" s="25"/>
      <c r="TY341" s="25"/>
      <c r="TZ341" s="25"/>
      <c r="UA341" s="25"/>
      <c r="UB341" s="25"/>
      <c r="UC341" s="25"/>
      <c r="UD341" s="25"/>
      <c r="UE341" s="25"/>
      <c r="UF341" s="25"/>
      <c r="UG341" s="25"/>
      <c r="UH341" s="25"/>
      <c r="UI341" s="25"/>
      <c r="UJ341" s="25"/>
      <c r="UK341" s="25"/>
      <c r="UL341" s="25"/>
      <c r="UM341" s="25"/>
      <c r="UN341" s="25"/>
      <c r="UO341" s="25"/>
      <c r="UP341" s="25"/>
      <c r="UQ341" s="25"/>
      <c r="UR341" s="25"/>
      <c r="US341" s="25"/>
      <c r="UT341" s="25"/>
      <c r="UU341" s="25"/>
      <c r="UV341" s="25"/>
      <c r="UW341" s="25"/>
      <c r="UX341" s="25"/>
      <c r="UY341" s="25"/>
      <c r="UZ341" s="25"/>
      <c r="VA341" s="25"/>
      <c r="VB341" s="25"/>
      <c r="VC341" s="25"/>
      <c r="VD341" s="25"/>
      <c r="VE341" s="25"/>
      <c r="VF341" s="25"/>
      <c r="VG341" s="25"/>
      <c r="VH341" s="25"/>
      <c r="VI341" s="25"/>
      <c r="VJ341" s="25"/>
      <c r="VK341" s="25"/>
      <c r="VL341" s="25"/>
      <c r="VM341" s="25"/>
      <c r="VN341" s="25"/>
      <c r="VO341" s="25"/>
      <c r="VP341" s="25"/>
      <c r="VQ341" s="25"/>
      <c r="VR341" s="25"/>
      <c r="VS341" s="25"/>
      <c r="VT341" s="25"/>
      <c r="VU341" s="25"/>
      <c r="VV341" s="25"/>
      <c r="VW341" s="25"/>
      <c r="VX341" s="25"/>
      <c r="VY341" s="25"/>
      <c r="VZ341" s="25"/>
      <c r="WA341" s="25"/>
      <c r="WB341" s="25"/>
      <c r="WC341" s="25"/>
      <c r="WD341" s="25"/>
      <c r="WE341" s="25"/>
      <c r="WF341" s="25"/>
      <c r="WG341" s="25"/>
      <c r="WH341" s="25"/>
      <c r="WI341" s="25"/>
      <c r="WJ341" s="25"/>
      <c r="WK341" s="25"/>
      <c r="WL341" s="25"/>
      <c r="WM341" s="25"/>
      <c r="WN341" s="25"/>
      <c r="WO341" s="25"/>
      <c r="WP341" s="25"/>
      <c r="WQ341" s="25"/>
      <c r="WR341" s="25"/>
      <c r="WS341" s="25"/>
      <c r="WT341" s="25"/>
      <c r="WU341" s="25"/>
      <c r="WV341" s="25"/>
      <c r="WW341" s="25"/>
      <c r="WX341" s="25"/>
      <c r="WY341" s="25"/>
      <c r="WZ341" s="25"/>
      <c r="XA341" s="25"/>
      <c r="XB341" s="25"/>
      <c r="XC341" s="25"/>
      <c r="XD341" s="25"/>
      <c r="XE341" s="25"/>
      <c r="XF341" s="25"/>
      <c r="XG341" s="25"/>
      <c r="XH341" s="25"/>
      <c r="XI341" s="25"/>
      <c r="XJ341" s="25"/>
      <c r="XK341" s="25"/>
      <c r="XL341" s="25"/>
      <c r="XM341" s="25"/>
      <c r="XN341" s="25"/>
      <c r="XO341" s="25"/>
      <c r="XP341" s="25"/>
      <c r="XQ341" s="25"/>
      <c r="XR341" s="25"/>
      <c r="XS341" s="25"/>
      <c r="XT341" s="25"/>
      <c r="XU341" s="25"/>
      <c r="XV341" s="25"/>
      <c r="XW341" s="25"/>
      <c r="XX341" s="25"/>
      <c r="XY341" s="25"/>
      <c r="XZ341" s="25"/>
      <c r="YA341" s="25"/>
      <c r="YB341" s="25"/>
      <c r="YC341" s="25"/>
      <c r="YD341" s="25"/>
      <c r="YE341" s="25"/>
      <c r="YF341" s="25"/>
      <c r="YG341" s="25"/>
      <c r="YH341" s="25"/>
      <c r="YI341" s="25"/>
      <c r="YJ341" s="25"/>
      <c r="YK341" s="25"/>
      <c r="YL341" s="25"/>
      <c r="YM341" s="25"/>
      <c r="YN341" s="25"/>
      <c r="YO341" s="25"/>
      <c r="YP341" s="25"/>
      <c r="YQ341" s="25"/>
      <c r="YR341" s="25"/>
      <c r="YS341" s="25"/>
      <c r="YT341" s="25"/>
      <c r="YU341" s="25"/>
      <c r="YV341" s="25"/>
      <c r="YW341" s="25"/>
      <c r="YX341" s="25"/>
      <c r="YY341" s="25"/>
      <c r="YZ341" s="25"/>
      <c r="ZA341" s="25"/>
      <c r="ZB341" s="25"/>
      <c r="ZC341" s="25"/>
      <c r="ZD341" s="25"/>
      <c r="ZE341" s="25"/>
      <c r="ZF341" s="25"/>
      <c r="ZG341" s="25"/>
      <c r="ZH341" s="25"/>
      <c r="ZI341" s="25"/>
      <c r="ZJ341" s="25"/>
      <c r="ZK341" s="25"/>
      <c r="ZL341" s="25"/>
      <c r="ZM341" s="25"/>
      <c r="ZN341" s="25"/>
      <c r="ZO341" s="25"/>
      <c r="ZP341" s="25"/>
      <c r="ZQ341" s="25"/>
      <c r="ZR341" s="25"/>
      <c r="ZS341" s="25"/>
      <c r="ZT341" s="25"/>
      <c r="ZU341" s="25"/>
      <c r="ZV341" s="25"/>
      <c r="ZW341" s="25"/>
      <c r="ZX341" s="25"/>
      <c r="ZY341" s="25"/>
      <c r="ZZ341" s="25"/>
      <c r="AAA341" s="25"/>
      <c r="AAB341" s="25"/>
      <c r="AAC341" s="25"/>
      <c r="AAD341" s="25"/>
      <c r="AAE341" s="25"/>
      <c r="AAF341" s="25"/>
      <c r="AAG341" s="25"/>
      <c r="AAH341" s="25"/>
      <c r="AAI341" s="25"/>
      <c r="AAJ341" s="25"/>
      <c r="AAK341" s="25"/>
      <c r="AAL341" s="25"/>
      <c r="AAM341" s="25"/>
      <c r="AAN341" s="25"/>
      <c r="AAO341" s="25"/>
      <c r="AAP341" s="25"/>
      <c r="AAQ341" s="25"/>
      <c r="AAR341" s="25"/>
      <c r="AAS341" s="25"/>
      <c r="AAT341" s="25"/>
      <c r="AAU341" s="25"/>
      <c r="AAV341" s="25"/>
      <c r="AAW341" s="25"/>
      <c r="AAX341" s="25"/>
      <c r="AAY341" s="25"/>
      <c r="AAZ341" s="25"/>
      <c r="ABA341" s="25"/>
      <c r="ABB341" s="25"/>
      <c r="ABC341" s="25"/>
      <c r="ABD341" s="25"/>
      <c r="ABE341" s="25"/>
      <c r="ABF341" s="25"/>
      <c r="ABG341" s="25"/>
      <c r="ABH341" s="25"/>
      <c r="ABI341" s="25"/>
      <c r="ABJ341" s="25"/>
      <c r="ABK341" s="25"/>
      <c r="ABL341" s="25"/>
      <c r="ABM341" s="25"/>
      <c r="ABN341" s="25"/>
      <c r="ABO341" s="25"/>
      <c r="ABP341" s="25"/>
      <c r="ABQ341" s="25"/>
      <c r="ABR341" s="25"/>
      <c r="ABS341" s="25"/>
      <c r="ABT341" s="25"/>
      <c r="ABU341" s="25"/>
      <c r="ABV341" s="25"/>
      <c r="ABW341" s="25"/>
      <c r="ABX341" s="25"/>
      <c r="ABY341" s="25"/>
      <c r="ABZ341" s="25"/>
      <c r="ACA341" s="25"/>
      <c r="ACB341" s="25"/>
      <c r="ACC341" s="25"/>
      <c r="ACD341" s="25"/>
      <c r="ACE341" s="25"/>
      <c r="ACF341" s="25"/>
      <c r="ACG341" s="25"/>
      <c r="ACH341" s="25"/>
      <c r="ACI341" s="25"/>
      <c r="ACJ341" s="25"/>
      <c r="ACK341" s="25"/>
      <c r="ACL341" s="25"/>
      <c r="ACM341" s="25"/>
      <c r="ACN341" s="25"/>
      <c r="ACO341" s="25"/>
      <c r="ACP341" s="25"/>
      <c r="ACQ341" s="25"/>
      <c r="ACR341" s="25"/>
      <c r="ACS341" s="25"/>
      <c r="ACT341" s="25"/>
      <c r="ACU341" s="25"/>
      <c r="ACV341" s="25"/>
      <c r="ACW341" s="25"/>
      <c r="ACX341" s="25"/>
      <c r="ACY341" s="25"/>
      <c r="ACZ341" s="25"/>
      <c r="ADA341" s="25"/>
      <c r="ADB341" s="25"/>
      <c r="ADC341" s="25"/>
      <c r="ADD341" s="25"/>
      <c r="ADE341" s="25"/>
      <c r="ADF341" s="25"/>
      <c r="ADG341" s="25"/>
      <c r="ADH341" s="25"/>
      <c r="ADI341" s="25"/>
      <c r="ADJ341" s="25"/>
      <c r="ADK341" s="25"/>
      <c r="ADL341" s="25"/>
      <c r="ADM341" s="25"/>
      <c r="ADN341" s="25"/>
      <c r="ADO341" s="25"/>
      <c r="ADP341" s="25"/>
      <c r="ADQ341" s="25"/>
      <c r="ADR341" s="25"/>
      <c r="ADS341" s="25"/>
      <c r="ADT341" s="25"/>
      <c r="ADU341" s="25"/>
      <c r="ADV341" s="25"/>
      <c r="ADW341" s="25"/>
      <c r="ADX341" s="25"/>
      <c r="ADY341" s="25"/>
      <c r="ADZ341" s="25"/>
      <c r="AEA341" s="25"/>
      <c r="AEB341" s="25"/>
      <c r="AEC341" s="25"/>
      <c r="AED341" s="25"/>
      <c r="AEE341" s="25"/>
      <c r="AEF341" s="25"/>
      <c r="AEG341" s="49"/>
    </row>
    <row r="342" spans="1:813" s="15" customFormat="1" ht="12.75" customHeight="1" x14ac:dyDescent="0.2">
      <c r="A342" s="70">
        <v>8.4</v>
      </c>
      <c r="B342" s="289" t="s">
        <v>85</v>
      </c>
      <c r="C342" s="106"/>
      <c r="D342" s="80"/>
      <c r="E342" s="109"/>
      <c r="F342" s="91"/>
      <c r="G342" s="49"/>
      <c r="AY342" s="45"/>
      <c r="AZ342" s="25"/>
      <c r="BA342" s="663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  <c r="QQ342" s="25"/>
      <c r="QR342" s="25"/>
      <c r="QS342" s="25"/>
      <c r="QT342" s="25"/>
      <c r="QU342" s="25"/>
      <c r="QV342" s="25"/>
      <c r="QW342" s="25"/>
      <c r="QX342" s="25"/>
      <c r="QY342" s="25"/>
      <c r="QZ342" s="25"/>
      <c r="RA342" s="25"/>
      <c r="RB342" s="25"/>
      <c r="RC342" s="25"/>
      <c r="RD342" s="25"/>
      <c r="RE342" s="25"/>
      <c r="RF342" s="25"/>
      <c r="RG342" s="25"/>
      <c r="RH342" s="25"/>
      <c r="RI342" s="25"/>
      <c r="RJ342" s="25"/>
      <c r="RK342" s="25"/>
      <c r="RL342" s="25"/>
      <c r="RM342" s="25"/>
      <c r="RN342" s="25"/>
      <c r="RO342" s="25"/>
      <c r="RP342" s="25"/>
      <c r="RQ342" s="25"/>
      <c r="RR342" s="25"/>
      <c r="RS342" s="25"/>
      <c r="RT342" s="25"/>
      <c r="RU342" s="25"/>
      <c r="RV342" s="25"/>
      <c r="RW342" s="25"/>
      <c r="RX342" s="25"/>
      <c r="RY342" s="25"/>
      <c r="RZ342" s="25"/>
      <c r="SA342" s="25"/>
      <c r="SB342" s="25"/>
      <c r="SC342" s="25"/>
      <c r="SD342" s="25"/>
      <c r="SE342" s="25"/>
      <c r="SF342" s="25"/>
      <c r="SG342" s="25"/>
      <c r="SH342" s="25"/>
      <c r="SI342" s="25"/>
      <c r="SJ342" s="25"/>
      <c r="SK342" s="25"/>
      <c r="SL342" s="25"/>
      <c r="SM342" s="25"/>
      <c r="SN342" s="25"/>
      <c r="SO342" s="25"/>
      <c r="SP342" s="25"/>
      <c r="SQ342" s="25"/>
      <c r="SR342" s="25"/>
      <c r="SS342" s="25"/>
      <c r="ST342" s="25"/>
      <c r="SU342" s="25"/>
      <c r="SV342" s="25"/>
      <c r="SW342" s="25"/>
      <c r="SX342" s="25"/>
      <c r="SY342" s="25"/>
      <c r="SZ342" s="25"/>
      <c r="TA342" s="25"/>
      <c r="TB342" s="25"/>
      <c r="TC342" s="25"/>
      <c r="TD342" s="25"/>
      <c r="TE342" s="25"/>
      <c r="TF342" s="25"/>
      <c r="TG342" s="25"/>
      <c r="TH342" s="25"/>
      <c r="TI342" s="25"/>
      <c r="TJ342" s="25"/>
      <c r="TK342" s="25"/>
      <c r="TL342" s="25"/>
      <c r="TM342" s="25"/>
      <c r="TN342" s="25"/>
      <c r="TO342" s="25"/>
      <c r="TP342" s="25"/>
      <c r="TQ342" s="25"/>
      <c r="TR342" s="25"/>
      <c r="TS342" s="25"/>
      <c r="TT342" s="25"/>
      <c r="TU342" s="25"/>
      <c r="TV342" s="25"/>
      <c r="TW342" s="25"/>
      <c r="TX342" s="25"/>
      <c r="TY342" s="25"/>
      <c r="TZ342" s="25"/>
      <c r="UA342" s="25"/>
      <c r="UB342" s="25"/>
      <c r="UC342" s="25"/>
      <c r="UD342" s="25"/>
      <c r="UE342" s="25"/>
      <c r="UF342" s="25"/>
      <c r="UG342" s="25"/>
      <c r="UH342" s="25"/>
      <c r="UI342" s="25"/>
      <c r="UJ342" s="25"/>
      <c r="UK342" s="25"/>
      <c r="UL342" s="25"/>
      <c r="UM342" s="25"/>
      <c r="UN342" s="25"/>
      <c r="UO342" s="25"/>
      <c r="UP342" s="25"/>
      <c r="UQ342" s="25"/>
      <c r="UR342" s="25"/>
      <c r="US342" s="25"/>
      <c r="UT342" s="25"/>
      <c r="UU342" s="25"/>
      <c r="UV342" s="25"/>
      <c r="UW342" s="25"/>
      <c r="UX342" s="25"/>
      <c r="UY342" s="25"/>
      <c r="UZ342" s="25"/>
      <c r="VA342" s="25"/>
      <c r="VB342" s="25"/>
      <c r="VC342" s="25"/>
      <c r="VD342" s="25"/>
      <c r="VE342" s="25"/>
      <c r="VF342" s="25"/>
      <c r="VG342" s="25"/>
      <c r="VH342" s="25"/>
      <c r="VI342" s="25"/>
      <c r="VJ342" s="25"/>
      <c r="VK342" s="25"/>
      <c r="VL342" s="25"/>
      <c r="VM342" s="25"/>
      <c r="VN342" s="25"/>
      <c r="VO342" s="25"/>
      <c r="VP342" s="25"/>
      <c r="VQ342" s="25"/>
      <c r="VR342" s="25"/>
      <c r="VS342" s="25"/>
      <c r="VT342" s="25"/>
      <c r="VU342" s="25"/>
      <c r="VV342" s="25"/>
      <c r="VW342" s="25"/>
      <c r="VX342" s="25"/>
      <c r="VY342" s="25"/>
      <c r="VZ342" s="25"/>
      <c r="WA342" s="25"/>
      <c r="WB342" s="25"/>
      <c r="WC342" s="25"/>
      <c r="WD342" s="25"/>
      <c r="WE342" s="25"/>
      <c r="WF342" s="25"/>
      <c r="WG342" s="25"/>
      <c r="WH342" s="25"/>
      <c r="WI342" s="25"/>
      <c r="WJ342" s="25"/>
      <c r="WK342" s="25"/>
      <c r="WL342" s="25"/>
      <c r="WM342" s="25"/>
      <c r="WN342" s="25"/>
      <c r="WO342" s="25"/>
      <c r="WP342" s="25"/>
      <c r="WQ342" s="25"/>
      <c r="WR342" s="25"/>
      <c r="WS342" s="25"/>
      <c r="WT342" s="25"/>
      <c r="WU342" s="25"/>
      <c r="WV342" s="25"/>
      <c r="WW342" s="25"/>
      <c r="WX342" s="25"/>
      <c r="WY342" s="25"/>
      <c r="WZ342" s="25"/>
      <c r="XA342" s="25"/>
      <c r="XB342" s="25"/>
      <c r="XC342" s="25"/>
      <c r="XD342" s="25"/>
      <c r="XE342" s="25"/>
      <c r="XF342" s="25"/>
      <c r="XG342" s="25"/>
      <c r="XH342" s="25"/>
      <c r="XI342" s="25"/>
      <c r="XJ342" s="25"/>
      <c r="XK342" s="25"/>
      <c r="XL342" s="25"/>
      <c r="XM342" s="25"/>
      <c r="XN342" s="25"/>
      <c r="XO342" s="25"/>
      <c r="XP342" s="25"/>
      <c r="XQ342" s="25"/>
      <c r="XR342" s="25"/>
      <c r="XS342" s="25"/>
      <c r="XT342" s="25"/>
      <c r="XU342" s="25"/>
      <c r="XV342" s="25"/>
      <c r="XW342" s="25"/>
      <c r="XX342" s="25"/>
      <c r="XY342" s="25"/>
      <c r="XZ342" s="25"/>
      <c r="YA342" s="25"/>
      <c r="YB342" s="25"/>
      <c r="YC342" s="25"/>
      <c r="YD342" s="25"/>
      <c r="YE342" s="25"/>
      <c r="YF342" s="25"/>
      <c r="YG342" s="25"/>
      <c r="YH342" s="25"/>
      <c r="YI342" s="25"/>
      <c r="YJ342" s="25"/>
      <c r="YK342" s="25"/>
      <c r="YL342" s="25"/>
      <c r="YM342" s="25"/>
      <c r="YN342" s="25"/>
      <c r="YO342" s="25"/>
      <c r="YP342" s="25"/>
      <c r="YQ342" s="25"/>
      <c r="YR342" s="25"/>
      <c r="YS342" s="25"/>
      <c r="YT342" s="25"/>
      <c r="YU342" s="25"/>
      <c r="YV342" s="25"/>
      <c r="YW342" s="25"/>
      <c r="YX342" s="25"/>
      <c r="YY342" s="25"/>
      <c r="YZ342" s="25"/>
      <c r="ZA342" s="25"/>
      <c r="ZB342" s="25"/>
      <c r="ZC342" s="25"/>
      <c r="ZD342" s="25"/>
      <c r="ZE342" s="25"/>
      <c r="ZF342" s="25"/>
      <c r="ZG342" s="25"/>
      <c r="ZH342" s="25"/>
      <c r="ZI342" s="25"/>
      <c r="ZJ342" s="25"/>
      <c r="ZK342" s="25"/>
      <c r="ZL342" s="25"/>
      <c r="ZM342" s="25"/>
      <c r="ZN342" s="25"/>
      <c r="ZO342" s="25"/>
      <c r="ZP342" s="25"/>
      <c r="ZQ342" s="25"/>
      <c r="ZR342" s="25"/>
      <c r="ZS342" s="25"/>
      <c r="ZT342" s="25"/>
      <c r="ZU342" s="25"/>
      <c r="ZV342" s="25"/>
      <c r="ZW342" s="25"/>
      <c r="ZX342" s="25"/>
      <c r="ZY342" s="25"/>
      <c r="ZZ342" s="25"/>
      <c r="AAA342" s="25"/>
      <c r="AAB342" s="25"/>
      <c r="AAC342" s="25"/>
      <c r="AAD342" s="25"/>
      <c r="AAE342" s="25"/>
      <c r="AAF342" s="25"/>
      <c r="AAG342" s="25"/>
      <c r="AAH342" s="25"/>
      <c r="AAI342" s="25"/>
      <c r="AAJ342" s="25"/>
      <c r="AAK342" s="25"/>
      <c r="AAL342" s="25"/>
      <c r="AAM342" s="25"/>
      <c r="AAN342" s="25"/>
      <c r="AAO342" s="25"/>
      <c r="AAP342" s="25"/>
      <c r="AAQ342" s="25"/>
      <c r="AAR342" s="25"/>
      <c r="AAS342" s="25"/>
      <c r="AAT342" s="25"/>
      <c r="AAU342" s="25"/>
      <c r="AAV342" s="25"/>
      <c r="AAW342" s="25"/>
      <c r="AAX342" s="25"/>
      <c r="AAY342" s="25"/>
      <c r="AAZ342" s="25"/>
      <c r="ABA342" s="25"/>
      <c r="ABB342" s="25"/>
      <c r="ABC342" s="25"/>
      <c r="ABD342" s="25"/>
      <c r="ABE342" s="25"/>
      <c r="ABF342" s="25"/>
      <c r="ABG342" s="25"/>
      <c r="ABH342" s="25"/>
      <c r="ABI342" s="25"/>
      <c r="ABJ342" s="25"/>
      <c r="ABK342" s="25"/>
      <c r="ABL342" s="25"/>
      <c r="ABM342" s="25"/>
      <c r="ABN342" s="25"/>
      <c r="ABO342" s="25"/>
      <c r="ABP342" s="25"/>
      <c r="ABQ342" s="25"/>
      <c r="ABR342" s="25"/>
      <c r="ABS342" s="25"/>
      <c r="ABT342" s="25"/>
      <c r="ABU342" s="25"/>
      <c r="ABV342" s="25"/>
      <c r="ABW342" s="25"/>
      <c r="ABX342" s="25"/>
      <c r="ABY342" s="25"/>
      <c r="ABZ342" s="25"/>
      <c r="ACA342" s="25"/>
      <c r="ACB342" s="25"/>
      <c r="ACC342" s="25"/>
      <c r="ACD342" s="25"/>
      <c r="ACE342" s="25"/>
      <c r="ACF342" s="25"/>
      <c r="ACG342" s="25"/>
      <c r="ACH342" s="25"/>
      <c r="ACI342" s="25"/>
      <c r="ACJ342" s="25"/>
      <c r="ACK342" s="25"/>
      <c r="ACL342" s="25"/>
      <c r="ACM342" s="25"/>
      <c r="ACN342" s="25"/>
      <c r="ACO342" s="25"/>
      <c r="ACP342" s="25"/>
      <c r="ACQ342" s="25"/>
      <c r="ACR342" s="25"/>
      <c r="ACS342" s="25"/>
      <c r="ACT342" s="25"/>
      <c r="ACU342" s="25"/>
      <c r="ACV342" s="25"/>
      <c r="ACW342" s="25"/>
      <c r="ACX342" s="25"/>
      <c r="ACY342" s="25"/>
      <c r="ACZ342" s="25"/>
      <c r="ADA342" s="25"/>
      <c r="ADB342" s="25"/>
      <c r="ADC342" s="25"/>
      <c r="ADD342" s="25"/>
      <c r="ADE342" s="25"/>
      <c r="ADF342" s="25"/>
      <c r="ADG342" s="25"/>
      <c r="ADH342" s="25"/>
      <c r="ADI342" s="25"/>
      <c r="ADJ342" s="25"/>
      <c r="ADK342" s="25"/>
      <c r="ADL342" s="25"/>
      <c r="ADM342" s="25"/>
      <c r="ADN342" s="25"/>
      <c r="ADO342" s="25"/>
      <c r="ADP342" s="25"/>
      <c r="ADQ342" s="25"/>
      <c r="ADR342" s="25"/>
      <c r="ADS342" s="25"/>
      <c r="ADT342" s="25"/>
      <c r="ADU342" s="25"/>
      <c r="ADV342" s="25"/>
      <c r="ADW342" s="25"/>
      <c r="ADX342" s="25"/>
      <c r="ADY342" s="25"/>
      <c r="ADZ342" s="25"/>
      <c r="AEA342" s="25"/>
      <c r="AEB342" s="25"/>
      <c r="AEC342" s="25"/>
      <c r="AED342" s="25"/>
      <c r="AEE342" s="25"/>
      <c r="AEF342" s="25"/>
      <c r="AEG342" s="49"/>
    </row>
    <row r="343" spans="1:813" s="15" customFormat="1" ht="12.75" customHeight="1" x14ac:dyDescent="0.2">
      <c r="A343" s="71" t="s">
        <v>261</v>
      </c>
      <c r="B343" s="303" t="s">
        <v>262</v>
      </c>
      <c r="C343" s="106">
        <v>10.71</v>
      </c>
      <c r="D343" s="80" t="s">
        <v>80</v>
      </c>
      <c r="E343" s="109">
        <v>265.08999999999997</v>
      </c>
      <c r="F343" s="91">
        <f t="shared" ref="F343:F406" si="7">ROUND(C343*E343,2)</f>
        <v>2839.11</v>
      </c>
      <c r="G343" s="49"/>
      <c r="AY343" s="45"/>
      <c r="AZ343" s="25"/>
      <c r="BA343" s="663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  <c r="QQ343" s="25"/>
      <c r="QR343" s="25"/>
      <c r="QS343" s="25"/>
      <c r="QT343" s="25"/>
      <c r="QU343" s="25"/>
      <c r="QV343" s="25"/>
      <c r="QW343" s="25"/>
      <c r="QX343" s="25"/>
      <c r="QY343" s="25"/>
      <c r="QZ343" s="25"/>
      <c r="RA343" s="25"/>
      <c r="RB343" s="25"/>
      <c r="RC343" s="25"/>
      <c r="RD343" s="25"/>
      <c r="RE343" s="25"/>
      <c r="RF343" s="25"/>
      <c r="RG343" s="25"/>
      <c r="RH343" s="25"/>
      <c r="RI343" s="25"/>
      <c r="RJ343" s="25"/>
      <c r="RK343" s="25"/>
      <c r="RL343" s="25"/>
      <c r="RM343" s="25"/>
      <c r="RN343" s="25"/>
      <c r="RO343" s="25"/>
      <c r="RP343" s="25"/>
      <c r="RQ343" s="25"/>
      <c r="RR343" s="25"/>
      <c r="RS343" s="25"/>
      <c r="RT343" s="25"/>
      <c r="RU343" s="25"/>
      <c r="RV343" s="25"/>
      <c r="RW343" s="25"/>
      <c r="RX343" s="25"/>
      <c r="RY343" s="25"/>
      <c r="RZ343" s="25"/>
      <c r="SA343" s="25"/>
      <c r="SB343" s="25"/>
      <c r="SC343" s="25"/>
      <c r="SD343" s="25"/>
      <c r="SE343" s="25"/>
      <c r="SF343" s="25"/>
      <c r="SG343" s="25"/>
      <c r="SH343" s="25"/>
      <c r="SI343" s="25"/>
      <c r="SJ343" s="25"/>
      <c r="SK343" s="25"/>
      <c r="SL343" s="25"/>
      <c r="SM343" s="25"/>
      <c r="SN343" s="25"/>
      <c r="SO343" s="25"/>
      <c r="SP343" s="25"/>
      <c r="SQ343" s="25"/>
      <c r="SR343" s="25"/>
      <c r="SS343" s="25"/>
      <c r="ST343" s="25"/>
      <c r="SU343" s="25"/>
      <c r="SV343" s="25"/>
      <c r="SW343" s="25"/>
      <c r="SX343" s="25"/>
      <c r="SY343" s="25"/>
      <c r="SZ343" s="25"/>
      <c r="TA343" s="25"/>
      <c r="TB343" s="25"/>
      <c r="TC343" s="25"/>
      <c r="TD343" s="25"/>
      <c r="TE343" s="25"/>
      <c r="TF343" s="25"/>
      <c r="TG343" s="25"/>
      <c r="TH343" s="25"/>
      <c r="TI343" s="25"/>
      <c r="TJ343" s="25"/>
      <c r="TK343" s="25"/>
      <c r="TL343" s="25"/>
      <c r="TM343" s="25"/>
      <c r="TN343" s="25"/>
      <c r="TO343" s="25"/>
      <c r="TP343" s="25"/>
      <c r="TQ343" s="25"/>
      <c r="TR343" s="25"/>
      <c r="TS343" s="25"/>
      <c r="TT343" s="25"/>
      <c r="TU343" s="25"/>
      <c r="TV343" s="25"/>
      <c r="TW343" s="25"/>
      <c r="TX343" s="25"/>
      <c r="TY343" s="25"/>
      <c r="TZ343" s="25"/>
      <c r="UA343" s="25"/>
      <c r="UB343" s="25"/>
      <c r="UC343" s="25"/>
      <c r="UD343" s="25"/>
      <c r="UE343" s="25"/>
      <c r="UF343" s="25"/>
      <c r="UG343" s="25"/>
      <c r="UH343" s="25"/>
      <c r="UI343" s="25"/>
      <c r="UJ343" s="25"/>
      <c r="UK343" s="25"/>
      <c r="UL343" s="25"/>
      <c r="UM343" s="25"/>
      <c r="UN343" s="25"/>
      <c r="UO343" s="25"/>
      <c r="UP343" s="25"/>
      <c r="UQ343" s="25"/>
      <c r="UR343" s="25"/>
      <c r="US343" s="25"/>
      <c r="UT343" s="25"/>
      <c r="UU343" s="25"/>
      <c r="UV343" s="25"/>
      <c r="UW343" s="25"/>
      <c r="UX343" s="25"/>
      <c r="UY343" s="25"/>
      <c r="UZ343" s="25"/>
      <c r="VA343" s="25"/>
      <c r="VB343" s="25"/>
      <c r="VC343" s="25"/>
      <c r="VD343" s="25"/>
      <c r="VE343" s="25"/>
      <c r="VF343" s="25"/>
      <c r="VG343" s="25"/>
      <c r="VH343" s="25"/>
      <c r="VI343" s="25"/>
      <c r="VJ343" s="25"/>
      <c r="VK343" s="25"/>
      <c r="VL343" s="25"/>
      <c r="VM343" s="25"/>
      <c r="VN343" s="25"/>
      <c r="VO343" s="25"/>
      <c r="VP343" s="25"/>
      <c r="VQ343" s="25"/>
      <c r="VR343" s="25"/>
      <c r="VS343" s="25"/>
      <c r="VT343" s="25"/>
      <c r="VU343" s="25"/>
      <c r="VV343" s="25"/>
      <c r="VW343" s="25"/>
      <c r="VX343" s="25"/>
      <c r="VY343" s="25"/>
      <c r="VZ343" s="25"/>
      <c r="WA343" s="25"/>
      <c r="WB343" s="25"/>
      <c r="WC343" s="25"/>
      <c r="WD343" s="25"/>
      <c r="WE343" s="25"/>
      <c r="WF343" s="25"/>
      <c r="WG343" s="25"/>
      <c r="WH343" s="25"/>
      <c r="WI343" s="25"/>
      <c r="WJ343" s="25"/>
      <c r="WK343" s="25"/>
      <c r="WL343" s="25"/>
      <c r="WM343" s="25"/>
      <c r="WN343" s="25"/>
      <c r="WO343" s="25"/>
      <c r="WP343" s="25"/>
      <c r="WQ343" s="25"/>
      <c r="WR343" s="25"/>
      <c r="WS343" s="25"/>
      <c r="WT343" s="25"/>
      <c r="WU343" s="25"/>
      <c r="WV343" s="25"/>
      <c r="WW343" s="25"/>
      <c r="WX343" s="25"/>
      <c r="WY343" s="25"/>
      <c r="WZ343" s="25"/>
      <c r="XA343" s="25"/>
      <c r="XB343" s="25"/>
      <c r="XC343" s="25"/>
      <c r="XD343" s="25"/>
      <c r="XE343" s="25"/>
      <c r="XF343" s="25"/>
      <c r="XG343" s="25"/>
      <c r="XH343" s="25"/>
      <c r="XI343" s="25"/>
      <c r="XJ343" s="25"/>
      <c r="XK343" s="25"/>
      <c r="XL343" s="25"/>
      <c r="XM343" s="25"/>
      <c r="XN343" s="25"/>
      <c r="XO343" s="25"/>
      <c r="XP343" s="25"/>
      <c r="XQ343" s="25"/>
      <c r="XR343" s="25"/>
      <c r="XS343" s="25"/>
      <c r="XT343" s="25"/>
      <c r="XU343" s="25"/>
      <c r="XV343" s="25"/>
      <c r="XW343" s="25"/>
      <c r="XX343" s="25"/>
      <c r="XY343" s="25"/>
      <c r="XZ343" s="25"/>
      <c r="YA343" s="25"/>
      <c r="YB343" s="25"/>
      <c r="YC343" s="25"/>
      <c r="YD343" s="25"/>
      <c r="YE343" s="25"/>
      <c r="YF343" s="25"/>
      <c r="YG343" s="25"/>
      <c r="YH343" s="25"/>
      <c r="YI343" s="25"/>
      <c r="YJ343" s="25"/>
      <c r="YK343" s="25"/>
      <c r="YL343" s="25"/>
      <c r="YM343" s="25"/>
      <c r="YN343" s="25"/>
      <c r="YO343" s="25"/>
      <c r="YP343" s="25"/>
      <c r="YQ343" s="25"/>
      <c r="YR343" s="25"/>
      <c r="YS343" s="25"/>
      <c r="YT343" s="25"/>
      <c r="YU343" s="25"/>
      <c r="YV343" s="25"/>
      <c r="YW343" s="25"/>
      <c r="YX343" s="25"/>
      <c r="YY343" s="25"/>
      <c r="YZ343" s="25"/>
      <c r="ZA343" s="25"/>
      <c r="ZB343" s="25"/>
      <c r="ZC343" s="25"/>
      <c r="ZD343" s="25"/>
      <c r="ZE343" s="25"/>
      <c r="ZF343" s="25"/>
      <c r="ZG343" s="25"/>
      <c r="ZH343" s="25"/>
      <c r="ZI343" s="25"/>
      <c r="ZJ343" s="25"/>
      <c r="ZK343" s="25"/>
      <c r="ZL343" s="25"/>
      <c r="ZM343" s="25"/>
      <c r="ZN343" s="25"/>
      <c r="ZO343" s="25"/>
      <c r="ZP343" s="25"/>
      <c r="ZQ343" s="25"/>
      <c r="ZR343" s="25"/>
      <c r="ZS343" s="25"/>
      <c r="ZT343" s="25"/>
      <c r="ZU343" s="25"/>
      <c r="ZV343" s="25"/>
      <c r="ZW343" s="25"/>
      <c r="ZX343" s="25"/>
      <c r="ZY343" s="25"/>
      <c r="ZZ343" s="25"/>
      <c r="AAA343" s="25"/>
      <c r="AAB343" s="25"/>
      <c r="AAC343" s="25"/>
      <c r="AAD343" s="25"/>
      <c r="AAE343" s="25"/>
      <c r="AAF343" s="25"/>
      <c r="AAG343" s="25"/>
      <c r="AAH343" s="25"/>
      <c r="AAI343" s="25"/>
      <c r="AAJ343" s="25"/>
      <c r="AAK343" s="25"/>
      <c r="AAL343" s="25"/>
      <c r="AAM343" s="25"/>
      <c r="AAN343" s="25"/>
      <c r="AAO343" s="25"/>
      <c r="AAP343" s="25"/>
      <c r="AAQ343" s="25"/>
      <c r="AAR343" s="25"/>
      <c r="AAS343" s="25"/>
      <c r="AAT343" s="25"/>
      <c r="AAU343" s="25"/>
      <c r="AAV343" s="25"/>
      <c r="AAW343" s="25"/>
      <c r="AAX343" s="25"/>
      <c r="AAY343" s="25"/>
      <c r="AAZ343" s="25"/>
      <c r="ABA343" s="25"/>
      <c r="ABB343" s="25"/>
      <c r="ABC343" s="25"/>
      <c r="ABD343" s="25"/>
      <c r="ABE343" s="25"/>
      <c r="ABF343" s="25"/>
      <c r="ABG343" s="25"/>
      <c r="ABH343" s="25"/>
      <c r="ABI343" s="25"/>
      <c r="ABJ343" s="25"/>
      <c r="ABK343" s="25"/>
      <c r="ABL343" s="25"/>
      <c r="ABM343" s="25"/>
      <c r="ABN343" s="25"/>
      <c r="ABO343" s="25"/>
      <c r="ABP343" s="25"/>
      <c r="ABQ343" s="25"/>
      <c r="ABR343" s="25"/>
      <c r="ABS343" s="25"/>
      <c r="ABT343" s="25"/>
      <c r="ABU343" s="25"/>
      <c r="ABV343" s="25"/>
      <c r="ABW343" s="25"/>
      <c r="ABX343" s="25"/>
      <c r="ABY343" s="25"/>
      <c r="ABZ343" s="25"/>
      <c r="ACA343" s="25"/>
      <c r="ACB343" s="25"/>
      <c r="ACC343" s="25"/>
      <c r="ACD343" s="25"/>
      <c r="ACE343" s="25"/>
      <c r="ACF343" s="25"/>
      <c r="ACG343" s="25"/>
      <c r="ACH343" s="25"/>
      <c r="ACI343" s="25"/>
      <c r="ACJ343" s="25"/>
      <c r="ACK343" s="25"/>
      <c r="ACL343" s="25"/>
      <c r="ACM343" s="25"/>
      <c r="ACN343" s="25"/>
      <c r="ACO343" s="25"/>
      <c r="ACP343" s="25"/>
      <c r="ACQ343" s="25"/>
      <c r="ACR343" s="25"/>
      <c r="ACS343" s="25"/>
      <c r="ACT343" s="25"/>
      <c r="ACU343" s="25"/>
      <c r="ACV343" s="25"/>
      <c r="ACW343" s="25"/>
      <c r="ACX343" s="25"/>
      <c r="ACY343" s="25"/>
      <c r="ACZ343" s="25"/>
      <c r="ADA343" s="25"/>
      <c r="ADB343" s="25"/>
      <c r="ADC343" s="25"/>
      <c r="ADD343" s="25"/>
      <c r="ADE343" s="25"/>
      <c r="ADF343" s="25"/>
      <c r="ADG343" s="25"/>
      <c r="ADH343" s="25"/>
      <c r="ADI343" s="25"/>
      <c r="ADJ343" s="25"/>
      <c r="ADK343" s="25"/>
      <c r="ADL343" s="25"/>
      <c r="ADM343" s="25"/>
      <c r="ADN343" s="25"/>
      <c r="ADO343" s="25"/>
      <c r="ADP343" s="25"/>
      <c r="ADQ343" s="25"/>
      <c r="ADR343" s="25"/>
      <c r="ADS343" s="25"/>
      <c r="ADT343" s="25"/>
      <c r="ADU343" s="25"/>
      <c r="ADV343" s="25"/>
      <c r="ADW343" s="25"/>
      <c r="ADX343" s="25"/>
      <c r="ADY343" s="25"/>
      <c r="ADZ343" s="25"/>
      <c r="AEA343" s="25"/>
      <c r="AEB343" s="25"/>
      <c r="AEC343" s="25"/>
      <c r="AED343" s="25"/>
      <c r="AEE343" s="25"/>
      <c r="AEF343" s="25"/>
      <c r="AEG343" s="49"/>
    </row>
    <row r="344" spans="1:813" s="15" customFormat="1" ht="12.75" customHeight="1" x14ac:dyDescent="0.2">
      <c r="A344" s="71" t="s">
        <v>263</v>
      </c>
      <c r="B344" s="99" t="s">
        <v>264</v>
      </c>
      <c r="C344" s="106">
        <v>7.81</v>
      </c>
      <c r="D344" s="80" t="s">
        <v>80</v>
      </c>
      <c r="E344" s="109">
        <v>265.08999999999997</v>
      </c>
      <c r="F344" s="91">
        <f t="shared" si="7"/>
        <v>2070.35</v>
      </c>
      <c r="G344" s="49"/>
      <c r="AY344" s="45"/>
      <c r="AZ344" s="25"/>
      <c r="BA344" s="663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  <c r="QQ344" s="25"/>
      <c r="QR344" s="25"/>
      <c r="QS344" s="25"/>
      <c r="QT344" s="25"/>
      <c r="QU344" s="25"/>
      <c r="QV344" s="25"/>
      <c r="QW344" s="25"/>
      <c r="QX344" s="25"/>
      <c r="QY344" s="25"/>
      <c r="QZ344" s="25"/>
      <c r="RA344" s="25"/>
      <c r="RB344" s="25"/>
      <c r="RC344" s="25"/>
      <c r="RD344" s="25"/>
      <c r="RE344" s="25"/>
      <c r="RF344" s="25"/>
      <c r="RG344" s="25"/>
      <c r="RH344" s="25"/>
      <c r="RI344" s="25"/>
      <c r="RJ344" s="25"/>
      <c r="RK344" s="25"/>
      <c r="RL344" s="25"/>
      <c r="RM344" s="25"/>
      <c r="RN344" s="25"/>
      <c r="RO344" s="25"/>
      <c r="RP344" s="25"/>
      <c r="RQ344" s="25"/>
      <c r="RR344" s="25"/>
      <c r="RS344" s="25"/>
      <c r="RT344" s="25"/>
      <c r="RU344" s="25"/>
      <c r="RV344" s="25"/>
      <c r="RW344" s="25"/>
      <c r="RX344" s="25"/>
      <c r="RY344" s="25"/>
      <c r="RZ344" s="25"/>
      <c r="SA344" s="25"/>
      <c r="SB344" s="25"/>
      <c r="SC344" s="25"/>
      <c r="SD344" s="25"/>
      <c r="SE344" s="25"/>
      <c r="SF344" s="25"/>
      <c r="SG344" s="25"/>
      <c r="SH344" s="25"/>
      <c r="SI344" s="25"/>
      <c r="SJ344" s="25"/>
      <c r="SK344" s="25"/>
      <c r="SL344" s="25"/>
      <c r="SM344" s="25"/>
      <c r="SN344" s="25"/>
      <c r="SO344" s="25"/>
      <c r="SP344" s="25"/>
      <c r="SQ344" s="25"/>
      <c r="SR344" s="25"/>
      <c r="SS344" s="25"/>
      <c r="ST344" s="25"/>
      <c r="SU344" s="25"/>
      <c r="SV344" s="25"/>
      <c r="SW344" s="25"/>
      <c r="SX344" s="25"/>
      <c r="SY344" s="25"/>
      <c r="SZ344" s="25"/>
      <c r="TA344" s="25"/>
      <c r="TB344" s="25"/>
      <c r="TC344" s="25"/>
      <c r="TD344" s="25"/>
      <c r="TE344" s="25"/>
      <c r="TF344" s="25"/>
      <c r="TG344" s="25"/>
      <c r="TH344" s="25"/>
      <c r="TI344" s="25"/>
      <c r="TJ344" s="25"/>
      <c r="TK344" s="25"/>
      <c r="TL344" s="25"/>
      <c r="TM344" s="25"/>
      <c r="TN344" s="25"/>
      <c r="TO344" s="25"/>
      <c r="TP344" s="25"/>
      <c r="TQ344" s="25"/>
      <c r="TR344" s="25"/>
      <c r="TS344" s="25"/>
      <c r="TT344" s="25"/>
      <c r="TU344" s="25"/>
      <c r="TV344" s="25"/>
      <c r="TW344" s="25"/>
      <c r="TX344" s="25"/>
      <c r="TY344" s="25"/>
      <c r="TZ344" s="25"/>
      <c r="UA344" s="25"/>
      <c r="UB344" s="25"/>
      <c r="UC344" s="25"/>
      <c r="UD344" s="25"/>
      <c r="UE344" s="25"/>
      <c r="UF344" s="25"/>
      <c r="UG344" s="25"/>
      <c r="UH344" s="25"/>
      <c r="UI344" s="25"/>
      <c r="UJ344" s="25"/>
      <c r="UK344" s="25"/>
      <c r="UL344" s="25"/>
      <c r="UM344" s="25"/>
      <c r="UN344" s="25"/>
      <c r="UO344" s="25"/>
      <c r="UP344" s="25"/>
      <c r="UQ344" s="25"/>
      <c r="UR344" s="25"/>
      <c r="US344" s="25"/>
      <c r="UT344" s="25"/>
      <c r="UU344" s="25"/>
      <c r="UV344" s="25"/>
      <c r="UW344" s="25"/>
      <c r="UX344" s="25"/>
      <c r="UY344" s="25"/>
      <c r="UZ344" s="25"/>
      <c r="VA344" s="25"/>
      <c r="VB344" s="25"/>
      <c r="VC344" s="25"/>
      <c r="VD344" s="25"/>
      <c r="VE344" s="25"/>
      <c r="VF344" s="25"/>
      <c r="VG344" s="25"/>
      <c r="VH344" s="25"/>
      <c r="VI344" s="25"/>
      <c r="VJ344" s="25"/>
      <c r="VK344" s="25"/>
      <c r="VL344" s="25"/>
      <c r="VM344" s="25"/>
      <c r="VN344" s="25"/>
      <c r="VO344" s="25"/>
      <c r="VP344" s="25"/>
      <c r="VQ344" s="25"/>
      <c r="VR344" s="25"/>
      <c r="VS344" s="25"/>
      <c r="VT344" s="25"/>
      <c r="VU344" s="25"/>
      <c r="VV344" s="25"/>
      <c r="VW344" s="25"/>
      <c r="VX344" s="25"/>
      <c r="VY344" s="25"/>
      <c r="VZ344" s="25"/>
      <c r="WA344" s="25"/>
      <c r="WB344" s="25"/>
      <c r="WC344" s="25"/>
      <c r="WD344" s="25"/>
      <c r="WE344" s="25"/>
      <c r="WF344" s="25"/>
      <c r="WG344" s="25"/>
      <c r="WH344" s="25"/>
      <c r="WI344" s="25"/>
      <c r="WJ344" s="25"/>
      <c r="WK344" s="25"/>
      <c r="WL344" s="25"/>
      <c r="WM344" s="25"/>
      <c r="WN344" s="25"/>
      <c r="WO344" s="25"/>
      <c r="WP344" s="25"/>
      <c r="WQ344" s="25"/>
      <c r="WR344" s="25"/>
      <c r="WS344" s="25"/>
      <c r="WT344" s="25"/>
      <c r="WU344" s="25"/>
      <c r="WV344" s="25"/>
      <c r="WW344" s="25"/>
      <c r="WX344" s="25"/>
      <c r="WY344" s="25"/>
      <c r="WZ344" s="25"/>
      <c r="XA344" s="25"/>
      <c r="XB344" s="25"/>
      <c r="XC344" s="25"/>
      <c r="XD344" s="25"/>
      <c r="XE344" s="25"/>
      <c r="XF344" s="25"/>
      <c r="XG344" s="25"/>
      <c r="XH344" s="25"/>
      <c r="XI344" s="25"/>
      <c r="XJ344" s="25"/>
      <c r="XK344" s="25"/>
      <c r="XL344" s="25"/>
      <c r="XM344" s="25"/>
      <c r="XN344" s="25"/>
      <c r="XO344" s="25"/>
      <c r="XP344" s="25"/>
      <c r="XQ344" s="25"/>
      <c r="XR344" s="25"/>
      <c r="XS344" s="25"/>
      <c r="XT344" s="25"/>
      <c r="XU344" s="25"/>
      <c r="XV344" s="25"/>
      <c r="XW344" s="25"/>
      <c r="XX344" s="25"/>
      <c r="XY344" s="25"/>
      <c r="XZ344" s="25"/>
      <c r="YA344" s="25"/>
      <c r="YB344" s="25"/>
      <c r="YC344" s="25"/>
      <c r="YD344" s="25"/>
      <c r="YE344" s="25"/>
      <c r="YF344" s="25"/>
      <c r="YG344" s="25"/>
      <c r="YH344" s="25"/>
      <c r="YI344" s="25"/>
      <c r="YJ344" s="25"/>
      <c r="YK344" s="25"/>
      <c r="YL344" s="25"/>
      <c r="YM344" s="25"/>
      <c r="YN344" s="25"/>
      <c r="YO344" s="25"/>
      <c r="YP344" s="25"/>
      <c r="YQ344" s="25"/>
      <c r="YR344" s="25"/>
      <c r="YS344" s="25"/>
      <c r="YT344" s="25"/>
      <c r="YU344" s="25"/>
      <c r="YV344" s="25"/>
      <c r="YW344" s="25"/>
      <c r="YX344" s="25"/>
      <c r="YY344" s="25"/>
      <c r="YZ344" s="25"/>
      <c r="ZA344" s="25"/>
      <c r="ZB344" s="25"/>
      <c r="ZC344" s="25"/>
      <c r="ZD344" s="25"/>
      <c r="ZE344" s="25"/>
      <c r="ZF344" s="25"/>
      <c r="ZG344" s="25"/>
      <c r="ZH344" s="25"/>
      <c r="ZI344" s="25"/>
      <c r="ZJ344" s="25"/>
      <c r="ZK344" s="25"/>
      <c r="ZL344" s="25"/>
      <c r="ZM344" s="25"/>
      <c r="ZN344" s="25"/>
      <c r="ZO344" s="25"/>
      <c r="ZP344" s="25"/>
      <c r="ZQ344" s="25"/>
      <c r="ZR344" s="25"/>
      <c r="ZS344" s="25"/>
      <c r="ZT344" s="25"/>
      <c r="ZU344" s="25"/>
      <c r="ZV344" s="25"/>
      <c r="ZW344" s="25"/>
      <c r="ZX344" s="25"/>
      <c r="ZY344" s="25"/>
      <c r="ZZ344" s="25"/>
      <c r="AAA344" s="25"/>
      <c r="AAB344" s="25"/>
      <c r="AAC344" s="25"/>
      <c r="AAD344" s="25"/>
      <c r="AAE344" s="25"/>
      <c r="AAF344" s="25"/>
      <c r="AAG344" s="25"/>
      <c r="AAH344" s="25"/>
      <c r="AAI344" s="25"/>
      <c r="AAJ344" s="25"/>
      <c r="AAK344" s="25"/>
      <c r="AAL344" s="25"/>
      <c r="AAM344" s="25"/>
      <c r="AAN344" s="25"/>
      <c r="AAO344" s="25"/>
      <c r="AAP344" s="25"/>
      <c r="AAQ344" s="25"/>
      <c r="AAR344" s="25"/>
      <c r="AAS344" s="25"/>
      <c r="AAT344" s="25"/>
      <c r="AAU344" s="25"/>
      <c r="AAV344" s="25"/>
      <c r="AAW344" s="25"/>
      <c r="AAX344" s="25"/>
      <c r="AAY344" s="25"/>
      <c r="AAZ344" s="25"/>
      <c r="ABA344" s="25"/>
      <c r="ABB344" s="25"/>
      <c r="ABC344" s="25"/>
      <c r="ABD344" s="25"/>
      <c r="ABE344" s="25"/>
      <c r="ABF344" s="25"/>
      <c r="ABG344" s="25"/>
      <c r="ABH344" s="25"/>
      <c r="ABI344" s="25"/>
      <c r="ABJ344" s="25"/>
      <c r="ABK344" s="25"/>
      <c r="ABL344" s="25"/>
      <c r="ABM344" s="25"/>
      <c r="ABN344" s="25"/>
      <c r="ABO344" s="25"/>
      <c r="ABP344" s="25"/>
      <c r="ABQ344" s="25"/>
      <c r="ABR344" s="25"/>
      <c r="ABS344" s="25"/>
      <c r="ABT344" s="25"/>
      <c r="ABU344" s="25"/>
      <c r="ABV344" s="25"/>
      <c r="ABW344" s="25"/>
      <c r="ABX344" s="25"/>
      <c r="ABY344" s="25"/>
      <c r="ABZ344" s="25"/>
      <c r="ACA344" s="25"/>
      <c r="ACB344" s="25"/>
      <c r="ACC344" s="25"/>
      <c r="ACD344" s="25"/>
      <c r="ACE344" s="25"/>
      <c r="ACF344" s="25"/>
      <c r="ACG344" s="25"/>
      <c r="ACH344" s="25"/>
      <c r="ACI344" s="25"/>
      <c r="ACJ344" s="25"/>
      <c r="ACK344" s="25"/>
      <c r="ACL344" s="25"/>
      <c r="ACM344" s="25"/>
      <c r="ACN344" s="25"/>
      <c r="ACO344" s="25"/>
      <c r="ACP344" s="25"/>
      <c r="ACQ344" s="25"/>
      <c r="ACR344" s="25"/>
      <c r="ACS344" s="25"/>
      <c r="ACT344" s="25"/>
      <c r="ACU344" s="25"/>
      <c r="ACV344" s="25"/>
      <c r="ACW344" s="25"/>
      <c r="ACX344" s="25"/>
      <c r="ACY344" s="25"/>
      <c r="ACZ344" s="25"/>
      <c r="ADA344" s="25"/>
      <c r="ADB344" s="25"/>
      <c r="ADC344" s="25"/>
      <c r="ADD344" s="25"/>
      <c r="ADE344" s="25"/>
      <c r="ADF344" s="25"/>
      <c r="ADG344" s="25"/>
      <c r="ADH344" s="25"/>
      <c r="ADI344" s="25"/>
      <c r="ADJ344" s="25"/>
      <c r="ADK344" s="25"/>
      <c r="ADL344" s="25"/>
      <c r="ADM344" s="25"/>
      <c r="ADN344" s="25"/>
      <c r="ADO344" s="25"/>
      <c r="ADP344" s="25"/>
      <c r="ADQ344" s="25"/>
      <c r="ADR344" s="25"/>
      <c r="ADS344" s="25"/>
      <c r="ADT344" s="25"/>
      <c r="ADU344" s="25"/>
      <c r="ADV344" s="25"/>
      <c r="ADW344" s="25"/>
      <c r="ADX344" s="25"/>
      <c r="ADY344" s="25"/>
      <c r="ADZ344" s="25"/>
      <c r="AEA344" s="25"/>
      <c r="AEB344" s="25"/>
      <c r="AEC344" s="25"/>
      <c r="AED344" s="25"/>
      <c r="AEE344" s="25"/>
      <c r="AEF344" s="25"/>
      <c r="AEG344" s="49"/>
    </row>
    <row r="345" spans="1:813" s="15" customFormat="1" ht="12.75" customHeight="1" x14ac:dyDescent="0.2">
      <c r="A345" s="71" t="s">
        <v>265</v>
      </c>
      <c r="B345" s="303" t="s">
        <v>266</v>
      </c>
      <c r="C345" s="106">
        <v>1.19</v>
      </c>
      <c r="D345" s="80" t="s">
        <v>80</v>
      </c>
      <c r="E345" s="109">
        <v>402.57</v>
      </c>
      <c r="F345" s="91">
        <f t="shared" si="7"/>
        <v>479.06</v>
      </c>
      <c r="G345" s="49"/>
      <c r="AY345" s="45"/>
      <c r="AZ345" s="25"/>
      <c r="BA345" s="663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  <c r="QQ345" s="25"/>
      <c r="QR345" s="25"/>
      <c r="QS345" s="25"/>
      <c r="QT345" s="25"/>
      <c r="QU345" s="25"/>
      <c r="QV345" s="25"/>
      <c r="QW345" s="25"/>
      <c r="QX345" s="25"/>
      <c r="QY345" s="25"/>
      <c r="QZ345" s="25"/>
      <c r="RA345" s="25"/>
      <c r="RB345" s="25"/>
      <c r="RC345" s="25"/>
      <c r="RD345" s="25"/>
      <c r="RE345" s="25"/>
      <c r="RF345" s="25"/>
      <c r="RG345" s="25"/>
      <c r="RH345" s="25"/>
      <c r="RI345" s="25"/>
      <c r="RJ345" s="25"/>
      <c r="RK345" s="25"/>
      <c r="RL345" s="25"/>
      <c r="RM345" s="25"/>
      <c r="RN345" s="25"/>
      <c r="RO345" s="25"/>
      <c r="RP345" s="25"/>
      <c r="RQ345" s="25"/>
      <c r="RR345" s="25"/>
      <c r="RS345" s="25"/>
      <c r="RT345" s="25"/>
      <c r="RU345" s="25"/>
      <c r="RV345" s="25"/>
      <c r="RW345" s="25"/>
      <c r="RX345" s="25"/>
      <c r="RY345" s="25"/>
      <c r="RZ345" s="25"/>
      <c r="SA345" s="25"/>
      <c r="SB345" s="25"/>
      <c r="SC345" s="25"/>
      <c r="SD345" s="25"/>
      <c r="SE345" s="25"/>
      <c r="SF345" s="25"/>
      <c r="SG345" s="25"/>
      <c r="SH345" s="25"/>
      <c r="SI345" s="25"/>
      <c r="SJ345" s="25"/>
      <c r="SK345" s="25"/>
      <c r="SL345" s="25"/>
      <c r="SM345" s="25"/>
      <c r="SN345" s="25"/>
      <c r="SO345" s="25"/>
      <c r="SP345" s="25"/>
      <c r="SQ345" s="25"/>
      <c r="SR345" s="25"/>
      <c r="SS345" s="25"/>
      <c r="ST345" s="25"/>
      <c r="SU345" s="25"/>
      <c r="SV345" s="25"/>
      <c r="SW345" s="25"/>
      <c r="SX345" s="25"/>
      <c r="SY345" s="25"/>
      <c r="SZ345" s="25"/>
      <c r="TA345" s="25"/>
      <c r="TB345" s="25"/>
      <c r="TC345" s="25"/>
      <c r="TD345" s="25"/>
      <c r="TE345" s="25"/>
      <c r="TF345" s="25"/>
      <c r="TG345" s="25"/>
      <c r="TH345" s="25"/>
      <c r="TI345" s="25"/>
      <c r="TJ345" s="25"/>
      <c r="TK345" s="25"/>
      <c r="TL345" s="25"/>
      <c r="TM345" s="25"/>
      <c r="TN345" s="25"/>
      <c r="TO345" s="25"/>
      <c r="TP345" s="25"/>
      <c r="TQ345" s="25"/>
      <c r="TR345" s="25"/>
      <c r="TS345" s="25"/>
      <c r="TT345" s="25"/>
      <c r="TU345" s="25"/>
      <c r="TV345" s="25"/>
      <c r="TW345" s="25"/>
      <c r="TX345" s="25"/>
      <c r="TY345" s="25"/>
      <c r="TZ345" s="25"/>
      <c r="UA345" s="25"/>
      <c r="UB345" s="25"/>
      <c r="UC345" s="25"/>
      <c r="UD345" s="25"/>
      <c r="UE345" s="25"/>
      <c r="UF345" s="25"/>
      <c r="UG345" s="25"/>
      <c r="UH345" s="25"/>
      <c r="UI345" s="25"/>
      <c r="UJ345" s="25"/>
      <c r="UK345" s="25"/>
      <c r="UL345" s="25"/>
      <c r="UM345" s="25"/>
      <c r="UN345" s="25"/>
      <c r="UO345" s="25"/>
      <c r="UP345" s="25"/>
      <c r="UQ345" s="25"/>
      <c r="UR345" s="25"/>
      <c r="US345" s="25"/>
      <c r="UT345" s="25"/>
      <c r="UU345" s="25"/>
      <c r="UV345" s="25"/>
      <c r="UW345" s="25"/>
      <c r="UX345" s="25"/>
      <c r="UY345" s="25"/>
      <c r="UZ345" s="25"/>
      <c r="VA345" s="25"/>
      <c r="VB345" s="25"/>
      <c r="VC345" s="25"/>
      <c r="VD345" s="25"/>
      <c r="VE345" s="25"/>
      <c r="VF345" s="25"/>
      <c r="VG345" s="25"/>
      <c r="VH345" s="25"/>
      <c r="VI345" s="25"/>
      <c r="VJ345" s="25"/>
      <c r="VK345" s="25"/>
      <c r="VL345" s="25"/>
      <c r="VM345" s="25"/>
      <c r="VN345" s="25"/>
      <c r="VO345" s="25"/>
      <c r="VP345" s="25"/>
      <c r="VQ345" s="25"/>
      <c r="VR345" s="25"/>
      <c r="VS345" s="25"/>
      <c r="VT345" s="25"/>
      <c r="VU345" s="25"/>
      <c r="VV345" s="25"/>
      <c r="VW345" s="25"/>
      <c r="VX345" s="25"/>
      <c r="VY345" s="25"/>
      <c r="VZ345" s="25"/>
      <c r="WA345" s="25"/>
      <c r="WB345" s="25"/>
      <c r="WC345" s="25"/>
      <c r="WD345" s="25"/>
      <c r="WE345" s="25"/>
      <c r="WF345" s="25"/>
      <c r="WG345" s="25"/>
      <c r="WH345" s="25"/>
      <c r="WI345" s="25"/>
      <c r="WJ345" s="25"/>
      <c r="WK345" s="25"/>
      <c r="WL345" s="25"/>
      <c r="WM345" s="25"/>
      <c r="WN345" s="25"/>
      <c r="WO345" s="25"/>
      <c r="WP345" s="25"/>
      <c r="WQ345" s="25"/>
      <c r="WR345" s="25"/>
      <c r="WS345" s="25"/>
      <c r="WT345" s="25"/>
      <c r="WU345" s="25"/>
      <c r="WV345" s="25"/>
      <c r="WW345" s="25"/>
      <c r="WX345" s="25"/>
      <c r="WY345" s="25"/>
      <c r="WZ345" s="25"/>
      <c r="XA345" s="25"/>
      <c r="XB345" s="25"/>
      <c r="XC345" s="25"/>
      <c r="XD345" s="25"/>
      <c r="XE345" s="25"/>
      <c r="XF345" s="25"/>
      <c r="XG345" s="25"/>
      <c r="XH345" s="25"/>
      <c r="XI345" s="25"/>
      <c r="XJ345" s="25"/>
      <c r="XK345" s="25"/>
      <c r="XL345" s="25"/>
      <c r="XM345" s="25"/>
      <c r="XN345" s="25"/>
      <c r="XO345" s="25"/>
      <c r="XP345" s="25"/>
      <c r="XQ345" s="25"/>
      <c r="XR345" s="25"/>
      <c r="XS345" s="25"/>
      <c r="XT345" s="25"/>
      <c r="XU345" s="25"/>
      <c r="XV345" s="25"/>
      <c r="XW345" s="25"/>
      <c r="XX345" s="25"/>
      <c r="XY345" s="25"/>
      <c r="XZ345" s="25"/>
      <c r="YA345" s="25"/>
      <c r="YB345" s="25"/>
      <c r="YC345" s="25"/>
      <c r="YD345" s="25"/>
      <c r="YE345" s="25"/>
      <c r="YF345" s="25"/>
      <c r="YG345" s="25"/>
      <c r="YH345" s="25"/>
      <c r="YI345" s="25"/>
      <c r="YJ345" s="25"/>
      <c r="YK345" s="25"/>
      <c r="YL345" s="25"/>
      <c r="YM345" s="25"/>
      <c r="YN345" s="25"/>
      <c r="YO345" s="25"/>
      <c r="YP345" s="25"/>
      <c r="YQ345" s="25"/>
      <c r="YR345" s="25"/>
      <c r="YS345" s="25"/>
      <c r="YT345" s="25"/>
      <c r="YU345" s="25"/>
      <c r="YV345" s="25"/>
      <c r="YW345" s="25"/>
      <c r="YX345" s="25"/>
      <c r="YY345" s="25"/>
      <c r="YZ345" s="25"/>
      <c r="ZA345" s="25"/>
      <c r="ZB345" s="25"/>
      <c r="ZC345" s="25"/>
      <c r="ZD345" s="25"/>
      <c r="ZE345" s="25"/>
      <c r="ZF345" s="25"/>
      <c r="ZG345" s="25"/>
      <c r="ZH345" s="25"/>
      <c r="ZI345" s="25"/>
      <c r="ZJ345" s="25"/>
      <c r="ZK345" s="25"/>
      <c r="ZL345" s="25"/>
      <c r="ZM345" s="25"/>
      <c r="ZN345" s="25"/>
      <c r="ZO345" s="25"/>
      <c r="ZP345" s="25"/>
      <c r="ZQ345" s="25"/>
      <c r="ZR345" s="25"/>
      <c r="ZS345" s="25"/>
      <c r="ZT345" s="25"/>
      <c r="ZU345" s="25"/>
      <c r="ZV345" s="25"/>
      <c r="ZW345" s="25"/>
      <c r="ZX345" s="25"/>
      <c r="ZY345" s="25"/>
      <c r="ZZ345" s="25"/>
      <c r="AAA345" s="25"/>
      <c r="AAB345" s="25"/>
      <c r="AAC345" s="25"/>
      <c r="AAD345" s="25"/>
      <c r="AAE345" s="25"/>
      <c r="AAF345" s="25"/>
      <c r="AAG345" s="25"/>
      <c r="AAH345" s="25"/>
      <c r="AAI345" s="25"/>
      <c r="AAJ345" s="25"/>
      <c r="AAK345" s="25"/>
      <c r="AAL345" s="25"/>
      <c r="AAM345" s="25"/>
      <c r="AAN345" s="25"/>
      <c r="AAO345" s="25"/>
      <c r="AAP345" s="25"/>
      <c r="AAQ345" s="25"/>
      <c r="AAR345" s="25"/>
      <c r="AAS345" s="25"/>
      <c r="AAT345" s="25"/>
      <c r="AAU345" s="25"/>
      <c r="AAV345" s="25"/>
      <c r="AAW345" s="25"/>
      <c r="AAX345" s="25"/>
      <c r="AAY345" s="25"/>
      <c r="AAZ345" s="25"/>
      <c r="ABA345" s="25"/>
      <c r="ABB345" s="25"/>
      <c r="ABC345" s="25"/>
      <c r="ABD345" s="25"/>
      <c r="ABE345" s="25"/>
      <c r="ABF345" s="25"/>
      <c r="ABG345" s="25"/>
      <c r="ABH345" s="25"/>
      <c r="ABI345" s="25"/>
      <c r="ABJ345" s="25"/>
      <c r="ABK345" s="25"/>
      <c r="ABL345" s="25"/>
      <c r="ABM345" s="25"/>
      <c r="ABN345" s="25"/>
      <c r="ABO345" s="25"/>
      <c r="ABP345" s="25"/>
      <c r="ABQ345" s="25"/>
      <c r="ABR345" s="25"/>
      <c r="ABS345" s="25"/>
      <c r="ABT345" s="25"/>
      <c r="ABU345" s="25"/>
      <c r="ABV345" s="25"/>
      <c r="ABW345" s="25"/>
      <c r="ABX345" s="25"/>
      <c r="ABY345" s="25"/>
      <c r="ABZ345" s="25"/>
      <c r="ACA345" s="25"/>
      <c r="ACB345" s="25"/>
      <c r="ACC345" s="25"/>
      <c r="ACD345" s="25"/>
      <c r="ACE345" s="25"/>
      <c r="ACF345" s="25"/>
      <c r="ACG345" s="25"/>
      <c r="ACH345" s="25"/>
      <c r="ACI345" s="25"/>
      <c r="ACJ345" s="25"/>
      <c r="ACK345" s="25"/>
      <c r="ACL345" s="25"/>
      <c r="ACM345" s="25"/>
      <c r="ACN345" s="25"/>
      <c r="ACO345" s="25"/>
      <c r="ACP345" s="25"/>
      <c r="ACQ345" s="25"/>
      <c r="ACR345" s="25"/>
      <c r="ACS345" s="25"/>
      <c r="ACT345" s="25"/>
      <c r="ACU345" s="25"/>
      <c r="ACV345" s="25"/>
      <c r="ACW345" s="25"/>
      <c r="ACX345" s="25"/>
      <c r="ACY345" s="25"/>
      <c r="ACZ345" s="25"/>
      <c r="ADA345" s="25"/>
      <c r="ADB345" s="25"/>
      <c r="ADC345" s="25"/>
      <c r="ADD345" s="25"/>
      <c r="ADE345" s="25"/>
      <c r="ADF345" s="25"/>
      <c r="ADG345" s="25"/>
      <c r="ADH345" s="25"/>
      <c r="ADI345" s="25"/>
      <c r="ADJ345" s="25"/>
      <c r="ADK345" s="25"/>
      <c r="ADL345" s="25"/>
      <c r="ADM345" s="25"/>
      <c r="ADN345" s="25"/>
      <c r="ADO345" s="25"/>
      <c r="ADP345" s="25"/>
      <c r="ADQ345" s="25"/>
      <c r="ADR345" s="25"/>
      <c r="ADS345" s="25"/>
      <c r="ADT345" s="25"/>
      <c r="ADU345" s="25"/>
      <c r="ADV345" s="25"/>
      <c r="ADW345" s="25"/>
      <c r="ADX345" s="25"/>
      <c r="ADY345" s="25"/>
      <c r="ADZ345" s="25"/>
      <c r="AEA345" s="25"/>
      <c r="AEB345" s="25"/>
      <c r="AEC345" s="25"/>
      <c r="AED345" s="25"/>
      <c r="AEE345" s="25"/>
      <c r="AEF345" s="25"/>
      <c r="AEG345" s="49"/>
    </row>
    <row r="346" spans="1:813" s="15" customFormat="1" ht="12.75" customHeight="1" x14ac:dyDescent="0.2">
      <c r="A346" s="71" t="s">
        <v>267</v>
      </c>
      <c r="B346" s="99" t="s">
        <v>268</v>
      </c>
      <c r="C346" s="106">
        <v>2.15</v>
      </c>
      <c r="D346" s="80" t="s">
        <v>80</v>
      </c>
      <c r="E346" s="109">
        <v>425.57</v>
      </c>
      <c r="F346" s="91">
        <f t="shared" si="7"/>
        <v>914.98</v>
      </c>
      <c r="G346" s="49"/>
      <c r="AY346" s="45"/>
      <c r="AZ346" s="25"/>
      <c r="BA346" s="663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  <c r="QN346" s="25"/>
      <c r="QO346" s="25"/>
      <c r="QP346" s="25"/>
      <c r="QQ346" s="25"/>
      <c r="QR346" s="25"/>
      <c r="QS346" s="25"/>
      <c r="QT346" s="25"/>
      <c r="QU346" s="25"/>
      <c r="QV346" s="25"/>
      <c r="QW346" s="25"/>
      <c r="QX346" s="25"/>
      <c r="QY346" s="25"/>
      <c r="QZ346" s="25"/>
      <c r="RA346" s="25"/>
      <c r="RB346" s="25"/>
      <c r="RC346" s="25"/>
      <c r="RD346" s="25"/>
      <c r="RE346" s="25"/>
      <c r="RF346" s="25"/>
      <c r="RG346" s="25"/>
      <c r="RH346" s="25"/>
      <c r="RI346" s="25"/>
      <c r="RJ346" s="25"/>
      <c r="RK346" s="25"/>
      <c r="RL346" s="25"/>
      <c r="RM346" s="25"/>
      <c r="RN346" s="25"/>
      <c r="RO346" s="25"/>
      <c r="RP346" s="25"/>
      <c r="RQ346" s="25"/>
      <c r="RR346" s="25"/>
      <c r="RS346" s="25"/>
      <c r="RT346" s="25"/>
      <c r="RU346" s="25"/>
      <c r="RV346" s="25"/>
      <c r="RW346" s="25"/>
      <c r="RX346" s="25"/>
      <c r="RY346" s="25"/>
      <c r="RZ346" s="25"/>
      <c r="SA346" s="25"/>
      <c r="SB346" s="25"/>
      <c r="SC346" s="25"/>
      <c r="SD346" s="25"/>
      <c r="SE346" s="25"/>
      <c r="SF346" s="25"/>
      <c r="SG346" s="25"/>
      <c r="SH346" s="25"/>
      <c r="SI346" s="25"/>
      <c r="SJ346" s="25"/>
      <c r="SK346" s="25"/>
      <c r="SL346" s="25"/>
      <c r="SM346" s="25"/>
      <c r="SN346" s="25"/>
      <c r="SO346" s="25"/>
      <c r="SP346" s="25"/>
      <c r="SQ346" s="25"/>
      <c r="SR346" s="25"/>
      <c r="SS346" s="25"/>
      <c r="ST346" s="25"/>
      <c r="SU346" s="25"/>
      <c r="SV346" s="25"/>
      <c r="SW346" s="25"/>
      <c r="SX346" s="25"/>
      <c r="SY346" s="25"/>
      <c r="SZ346" s="25"/>
      <c r="TA346" s="25"/>
      <c r="TB346" s="25"/>
      <c r="TC346" s="25"/>
      <c r="TD346" s="25"/>
      <c r="TE346" s="25"/>
      <c r="TF346" s="25"/>
      <c r="TG346" s="25"/>
      <c r="TH346" s="25"/>
      <c r="TI346" s="25"/>
      <c r="TJ346" s="25"/>
      <c r="TK346" s="25"/>
      <c r="TL346" s="25"/>
      <c r="TM346" s="25"/>
      <c r="TN346" s="25"/>
      <c r="TO346" s="25"/>
      <c r="TP346" s="25"/>
      <c r="TQ346" s="25"/>
      <c r="TR346" s="25"/>
      <c r="TS346" s="25"/>
      <c r="TT346" s="25"/>
      <c r="TU346" s="25"/>
      <c r="TV346" s="25"/>
      <c r="TW346" s="25"/>
      <c r="TX346" s="25"/>
      <c r="TY346" s="25"/>
      <c r="TZ346" s="25"/>
      <c r="UA346" s="25"/>
      <c r="UB346" s="25"/>
      <c r="UC346" s="25"/>
      <c r="UD346" s="25"/>
      <c r="UE346" s="25"/>
      <c r="UF346" s="25"/>
      <c r="UG346" s="25"/>
      <c r="UH346" s="25"/>
      <c r="UI346" s="25"/>
      <c r="UJ346" s="25"/>
      <c r="UK346" s="25"/>
      <c r="UL346" s="25"/>
      <c r="UM346" s="25"/>
      <c r="UN346" s="25"/>
      <c r="UO346" s="25"/>
      <c r="UP346" s="25"/>
      <c r="UQ346" s="25"/>
      <c r="UR346" s="25"/>
      <c r="US346" s="25"/>
      <c r="UT346" s="25"/>
      <c r="UU346" s="25"/>
      <c r="UV346" s="25"/>
      <c r="UW346" s="25"/>
      <c r="UX346" s="25"/>
      <c r="UY346" s="25"/>
      <c r="UZ346" s="25"/>
      <c r="VA346" s="25"/>
      <c r="VB346" s="25"/>
      <c r="VC346" s="25"/>
      <c r="VD346" s="25"/>
      <c r="VE346" s="25"/>
      <c r="VF346" s="25"/>
      <c r="VG346" s="25"/>
      <c r="VH346" s="25"/>
      <c r="VI346" s="25"/>
      <c r="VJ346" s="25"/>
      <c r="VK346" s="25"/>
      <c r="VL346" s="25"/>
      <c r="VM346" s="25"/>
      <c r="VN346" s="25"/>
      <c r="VO346" s="25"/>
      <c r="VP346" s="25"/>
      <c r="VQ346" s="25"/>
      <c r="VR346" s="25"/>
      <c r="VS346" s="25"/>
      <c r="VT346" s="25"/>
      <c r="VU346" s="25"/>
      <c r="VV346" s="25"/>
      <c r="VW346" s="25"/>
      <c r="VX346" s="25"/>
      <c r="VY346" s="25"/>
      <c r="VZ346" s="25"/>
      <c r="WA346" s="25"/>
      <c r="WB346" s="25"/>
      <c r="WC346" s="25"/>
      <c r="WD346" s="25"/>
      <c r="WE346" s="25"/>
      <c r="WF346" s="25"/>
      <c r="WG346" s="25"/>
      <c r="WH346" s="25"/>
      <c r="WI346" s="25"/>
      <c r="WJ346" s="25"/>
      <c r="WK346" s="25"/>
      <c r="WL346" s="25"/>
      <c r="WM346" s="25"/>
      <c r="WN346" s="25"/>
      <c r="WO346" s="25"/>
      <c r="WP346" s="25"/>
      <c r="WQ346" s="25"/>
      <c r="WR346" s="25"/>
      <c r="WS346" s="25"/>
      <c r="WT346" s="25"/>
      <c r="WU346" s="25"/>
      <c r="WV346" s="25"/>
      <c r="WW346" s="25"/>
      <c r="WX346" s="25"/>
      <c r="WY346" s="25"/>
      <c r="WZ346" s="25"/>
      <c r="XA346" s="25"/>
      <c r="XB346" s="25"/>
      <c r="XC346" s="25"/>
      <c r="XD346" s="25"/>
      <c r="XE346" s="25"/>
      <c r="XF346" s="25"/>
      <c r="XG346" s="25"/>
      <c r="XH346" s="25"/>
      <c r="XI346" s="25"/>
      <c r="XJ346" s="25"/>
      <c r="XK346" s="25"/>
      <c r="XL346" s="25"/>
      <c r="XM346" s="25"/>
      <c r="XN346" s="25"/>
      <c r="XO346" s="25"/>
      <c r="XP346" s="25"/>
      <c r="XQ346" s="25"/>
      <c r="XR346" s="25"/>
      <c r="XS346" s="25"/>
      <c r="XT346" s="25"/>
      <c r="XU346" s="25"/>
      <c r="XV346" s="25"/>
      <c r="XW346" s="25"/>
      <c r="XX346" s="25"/>
      <c r="XY346" s="25"/>
      <c r="XZ346" s="25"/>
      <c r="YA346" s="25"/>
      <c r="YB346" s="25"/>
      <c r="YC346" s="25"/>
      <c r="YD346" s="25"/>
      <c r="YE346" s="25"/>
      <c r="YF346" s="25"/>
      <c r="YG346" s="25"/>
      <c r="YH346" s="25"/>
      <c r="YI346" s="25"/>
      <c r="YJ346" s="25"/>
      <c r="YK346" s="25"/>
      <c r="YL346" s="25"/>
      <c r="YM346" s="25"/>
      <c r="YN346" s="25"/>
      <c r="YO346" s="25"/>
      <c r="YP346" s="25"/>
      <c r="YQ346" s="25"/>
      <c r="YR346" s="25"/>
      <c r="YS346" s="25"/>
      <c r="YT346" s="25"/>
      <c r="YU346" s="25"/>
      <c r="YV346" s="25"/>
      <c r="YW346" s="25"/>
      <c r="YX346" s="25"/>
      <c r="YY346" s="25"/>
      <c r="YZ346" s="25"/>
      <c r="ZA346" s="25"/>
      <c r="ZB346" s="25"/>
      <c r="ZC346" s="25"/>
      <c r="ZD346" s="25"/>
      <c r="ZE346" s="25"/>
      <c r="ZF346" s="25"/>
      <c r="ZG346" s="25"/>
      <c r="ZH346" s="25"/>
      <c r="ZI346" s="25"/>
      <c r="ZJ346" s="25"/>
      <c r="ZK346" s="25"/>
      <c r="ZL346" s="25"/>
      <c r="ZM346" s="25"/>
      <c r="ZN346" s="25"/>
      <c r="ZO346" s="25"/>
      <c r="ZP346" s="25"/>
      <c r="ZQ346" s="25"/>
      <c r="ZR346" s="25"/>
      <c r="ZS346" s="25"/>
      <c r="ZT346" s="25"/>
      <c r="ZU346" s="25"/>
      <c r="ZV346" s="25"/>
      <c r="ZW346" s="25"/>
      <c r="ZX346" s="25"/>
      <c r="ZY346" s="25"/>
      <c r="ZZ346" s="25"/>
      <c r="AAA346" s="25"/>
      <c r="AAB346" s="25"/>
      <c r="AAC346" s="25"/>
      <c r="AAD346" s="25"/>
      <c r="AAE346" s="25"/>
      <c r="AAF346" s="25"/>
      <c r="AAG346" s="25"/>
      <c r="AAH346" s="25"/>
      <c r="AAI346" s="25"/>
      <c r="AAJ346" s="25"/>
      <c r="AAK346" s="25"/>
      <c r="AAL346" s="25"/>
      <c r="AAM346" s="25"/>
      <c r="AAN346" s="25"/>
      <c r="AAO346" s="25"/>
      <c r="AAP346" s="25"/>
      <c r="AAQ346" s="25"/>
      <c r="AAR346" s="25"/>
      <c r="AAS346" s="25"/>
      <c r="AAT346" s="25"/>
      <c r="AAU346" s="25"/>
      <c r="AAV346" s="25"/>
      <c r="AAW346" s="25"/>
      <c r="AAX346" s="25"/>
      <c r="AAY346" s="25"/>
      <c r="AAZ346" s="25"/>
      <c r="ABA346" s="25"/>
      <c r="ABB346" s="25"/>
      <c r="ABC346" s="25"/>
      <c r="ABD346" s="25"/>
      <c r="ABE346" s="25"/>
      <c r="ABF346" s="25"/>
      <c r="ABG346" s="25"/>
      <c r="ABH346" s="25"/>
      <c r="ABI346" s="25"/>
      <c r="ABJ346" s="25"/>
      <c r="ABK346" s="25"/>
      <c r="ABL346" s="25"/>
      <c r="ABM346" s="25"/>
      <c r="ABN346" s="25"/>
      <c r="ABO346" s="25"/>
      <c r="ABP346" s="25"/>
      <c r="ABQ346" s="25"/>
      <c r="ABR346" s="25"/>
      <c r="ABS346" s="25"/>
      <c r="ABT346" s="25"/>
      <c r="ABU346" s="25"/>
      <c r="ABV346" s="25"/>
      <c r="ABW346" s="25"/>
      <c r="ABX346" s="25"/>
      <c r="ABY346" s="25"/>
      <c r="ABZ346" s="25"/>
      <c r="ACA346" s="25"/>
      <c r="ACB346" s="25"/>
      <c r="ACC346" s="25"/>
      <c r="ACD346" s="25"/>
      <c r="ACE346" s="25"/>
      <c r="ACF346" s="25"/>
      <c r="ACG346" s="25"/>
      <c r="ACH346" s="25"/>
      <c r="ACI346" s="25"/>
      <c r="ACJ346" s="25"/>
      <c r="ACK346" s="25"/>
      <c r="ACL346" s="25"/>
      <c r="ACM346" s="25"/>
      <c r="ACN346" s="25"/>
      <c r="ACO346" s="25"/>
      <c r="ACP346" s="25"/>
      <c r="ACQ346" s="25"/>
      <c r="ACR346" s="25"/>
      <c r="ACS346" s="25"/>
      <c r="ACT346" s="25"/>
      <c r="ACU346" s="25"/>
      <c r="ACV346" s="25"/>
      <c r="ACW346" s="25"/>
      <c r="ACX346" s="25"/>
      <c r="ACY346" s="25"/>
      <c r="ACZ346" s="25"/>
      <c r="ADA346" s="25"/>
      <c r="ADB346" s="25"/>
      <c r="ADC346" s="25"/>
      <c r="ADD346" s="25"/>
      <c r="ADE346" s="25"/>
      <c r="ADF346" s="25"/>
      <c r="ADG346" s="25"/>
      <c r="ADH346" s="25"/>
      <c r="ADI346" s="25"/>
      <c r="ADJ346" s="25"/>
      <c r="ADK346" s="25"/>
      <c r="ADL346" s="25"/>
      <c r="ADM346" s="25"/>
      <c r="ADN346" s="25"/>
      <c r="ADO346" s="25"/>
      <c r="ADP346" s="25"/>
      <c r="ADQ346" s="25"/>
      <c r="ADR346" s="25"/>
      <c r="ADS346" s="25"/>
      <c r="ADT346" s="25"/>
      <c r="ADU346" s="25"/>
      <c r="ADV346" s="25"/>
      <c r="ADW346" s="25"/>
      <c r="ADX346" s="25"/>
      <c r="ADY346" s="25"/>
      <c r="ADZ346" s="25"/>
      <c r="AEA346" s="25"/>
      <c r="AEB346" s="25"/>
      <c r="AEC346" s="25"/>
      <c r="AED346" s="25"/>
      <c r="AEE346" s="25"/>
      <c r="AEF346" s="25"/>
      <c r="AEG346" s="49"/>
    </row>
    <row r="347" spans="1:813" s="15" customFormat="1" ht="12.75" customHeight="1" x14ac:dyDescent="0.2">
      <c r="A347" s="71" t="s">
        <v>269</v>
      </c>
      <c r="B347" s="303" t="s">
        <v>270</v>
      </c>
      <c r="C347" s="106">
        <v>16.899999999999999</v>
      </c>
      <c r="D347" s="80" t="s">
        <v>80</v>
      </c>
      <c r="E347" s="109">
        <v>84.03</v>
      </c>
      <c r="F347" s="91">
        <f t="shared" si="7"/>
        <v>1420.11</v>
      </c>
      <c r="G347" s="49"/>
      <c r="AY347" s="45"/>
      <c r="AZ347" s="25"/>
      <c r="BA347" s="663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  <c r="QN347" s="25"/>
      <c r="QO347" s="25"/>
      <c r="QP347" s="25"/>
      <c r="QQ347" s="25"/>
      <c r="QR347" s="25"/>
      <c r="QS347" s="25"/>
      <c r="QT347" s="25"/>
      <c r="QU347" s="25"/>
      <c r="QV347" s="25"/>
      <c r="QW347" s="25"/>
      <c r="QX347" s="25"/>
      <c r="QY347" s="25"/>
      <c r="QZ347" s="25"/>
      <c r="RA347" s="25"/>
      <c r="RB347" s="25"/>
      <c r="RC347" s="25"/>
      <c r="RD347" s="25"/>
      <c r="RE347" s="25"/>
      <c r="RF347" s="25"/>
      <c r="RG347" s="25"/>
      <c r="RH347" s="25"/>
      <c r="RI347" s="25"/>
      <c r="RJ347" s="25"/>
      <c r="RK347" s="25"/>
      <c r="RL347" s="25"/>
      <c r="RM347" s="25"/>
      <c r="RN347" s="25"/>
      <c r="RO347" s="25"/>
      <c r="RP347" s="25"/>
      <c r="RQ347" s="25"/>
      <c r="RR347" s="25"/>
      <c r="RS347" s="25"/>
      <c r="RT347" s="25"/>
      <c r="RU347" s="25"/>
      <c r="RV347" s="25"/>
      <c r="RW347" s="25"/>
      <c r="RX347" s="25"/>
      <c r="RY347" s="25"/>
      <c r="RZ347" s="25"/>
      <c r="SA347" s="25"/>
      <c r="SB347" s="25"/>
      <c r="SC347" s="25"/>
      <c r="SD347" s="25"/>
      <c r="SE347" s="25"/>
      <c r="SF347" s="25"/>
      <c r="SG347" s="25"/>
      <c r="SH347" s="25"/>
      <c r="SI347" s="25"/>
      <c r="SJ347" s="25"/>
      <c r="SK347" s="25"/>
      <c r="SL347" s="25"/>
      <c r="SM347" s="25"/>
      <c r="SN347" s="25"/>
      <c r="SO347" s="25"/>
      <c r="SP347" s="25"/>
      <c r="SQ347" s="25"/>
      <c r="SR347" s="25"/>
      <c r="SS347" s="25"/>
      <c r="ST347" s="25"/>
      <c r="SU347" s="25"/>
      <c r="SV347" s="25"/>
      <c r="SW347" s="25"/>
      <c r="SX347" s="25"/>
      <c r="SY347" s="25"/>
      <c r="SZ347" s="25"/>
      <c r="TA347" s="25"/>
      <c r="TB347" s="25"/>
      <c r="TC347" s="25"/>
      <c r="TD347" s="25"/>
      <c r="TE347" s="25"/>
      <c r="TF347" s="25"/>
      <c r="TG347" s="25"/>
      <c r="TH347" s="25"/>
      <c r="TI347" s="25"/>
      <c r="TJ347" s="25"/>
      <c r="TK347" s="25"/>
      <c r="TL347" s="25"/>
      <c r="TM347" s="25"/>
      <c r="TN347" s="25"/>
      <c r="TO347" s="25"/>
      <c r="TP347" s="25"/>
      <c r="TQ347" s="25"/>
      <c r="TR347" s="25"/>
      <c r="TS347" s="25"/>
      <c r="TT347" s="25"/>
      <c r="TU347" s="25"/>
      <c r="TV347" s="25"/>
      <c r="TW347" s="25"/>
      <c r="TX347" s="25"/>
      <c r="TY347" s="25"/>
      <c r="TZ347" s="25"/>
      <c r="UA347" s="25"/>
      <c r="UB347" s="25"/>
      <c r="UC347" s="25"/>
      <c r="UD347" s="25"/>
      <c r="UE347" s="25"/>
      <c r="UF347" s="25"/>
      <c r="UG347" s="25"/>
      <c r="UH347" s="25"/>
      <c r="UI347" s="25"/>
      <c r="UJ347" s="25"/>
      <c r="UK347" s="25"/>
      <c r="UL347" s="25"/>
      <c r="UM347" s="25"/>
      <c r="UN347" s="25"/>
      <c r="UO347" s="25"/>
      <c r="UP347" s="25"/>
      <c r="UQ347" s="25"/>
      <c r="UR347" s="25"/>
      <c r="US347" s="25"/>
      <c r="UT347" s="25"/>
      <c r="UU347" s="25"/>
      <c r="UV347" s="25"/>
      <c r="UW347" s="25"/>
      <c r="UX347" s="25"/>
      <c r="UY347" s="25"/>
      <c r="UZ347" s="25"/>
      <c r="VA347" s="25"/>
      <c r="VB347" s="25"/>
      <c r="VC347" s="25"/>
      <c r="VD347" s="25"/>
      <c r="VE347" s="25"/>
      <c r="VF347" s="25"/>
      <c r="VG347" s="25"/>
      <c r="VH347" s="25"/>
      <c r="VI347" s="25"/>
      <c r="VJ347" s="25"/>
      <c r="VK347" s="25"/>
      <c r="VL347" s="25"/>
      <c r="VM347" s="25"/>
      <c r="VN347" s="25"/>
      <c r="VO347" s="25"/>
      <c r="VP347" s="25"/>
      <c r="VQ347" s="25"/>
      <c r="VR347" s="25"/>
      <c r="VS347" s="25"/>
      <c r="VT347" s="25"/>
      <c r="VU347" s="25"/>
      <c r="VV347" s="25"/>
      <c r="VW347" s="25"/>
      <c r="VX347" s="25"/>
      <c r="VY347" s="25"/>
      <c r="VZ347" s="25"/>
      <c r="WA347" s="25"/>
      <c r="WB347" s="25"/>
      <c r="WC347" s="25"/>
      <c r="WD347" s="25"/>
      <c r="WE347" s="25"/>
      <c r="WF347" s="25"/>
      <c r="WG347" s="25"/>
      <c r="WH347" s="25"/>
      <c r="WI347" s="25"/>
      <c r="WJ347" s="25"/>
      <c r="WK347" s="25"/>
      <c r="WL347" s="25"/>
      <c r="WM347" s="25"/>
      <c r="WN347" s="25"/>
      <c r="WO347" s="25"/>
      <c r="WP347" s="25"/>
      <c r="WQ347" s="25"/>
      <c r="WR347" s="25"/>
      <c r="WS347" s="25"/>
      <c r="WT347" s="25"/>
      <c r="WU347" s="25"/>
      <c r="WV347" s="25"/>
      <c r="WW347" s="25"/>
      <c r="WX347" s="25"/>
      <c r="WY347" s="25"/>
      <c r="WZ347" s="25"/>
      <c r="XA347" s="25"/>
      <c r="XB347" s="25"/>
      <c r="XC347" s="25"/>
      <c r="XD347" s="25"/>
      <c r="XE347" s="25"/>
      <c r="XF347" s="25"/>
      <c r="XG347" s="25"/>
      <c r="XH347" s="25"/>
      <c r="XI347" s="25"/>
      <c r="XJ347" s="25"/>
      <c r="XK347" s="25"/>
      <c r="XL347" s="25"/>
      <c r="XM347" s="25"/>
      <c r="XN347" s="25"/>
      <c r="XO347" s="25"/>
      <c r="XP347" s="25"/>
      <c r="XQ347" s="25"/>
      <c r="XR347" s="25"/>
      <c r="XS347" s="25"/>
      <c r="XT347" s="25"/>
      <c r="XU347" s="25"/>
      <c r="XV347" s="25"/>
      <c r="XW347" s="25"/>
      <c r="XX347" s="25"/>
      <c r="XY347" s="25"/>
      <c r="XZ347" s="25"/>
      <c r="YA347" s="25"/>
      <c r="YB347" s="25"/>
      <c r="YC347" s="25"/>
      <c r="YD347" s="25"/>
      <c r="YE347" s="25"/>
      <c r="YF347" s="25"/>
      <c r="YG347" s="25"/>
      <c r="YH347" s="25"/>
      <c r="YI347" s="25"/>
      <c r="YJ347" s="25"/>
      <c r="YK347" s="25"/>
      <c r="YL347" s="25"/>
      <c r="YM347" s="25"/>
      <c r="YN347" s="25"/>
      <c r="YO347" s="25"/>
      <c r="YP347" s="25"/>
      <c r="YQ347" s="25"/>
      <c r="YR347" s="25"/>
      <c r="YS347" s="25"/>
      <c r="YT347" s="25"/>
      <c r="YU347" s="25"/>
      <c r="YV347" s="25"/>
      <c r="YW347" s="25"/>
      <c r="YX347" s="25"/>
      <c r="YY347" s="25"/>
      <c r="YZ347" s="25"/>
      <c r="ZA347" s="25"/>
      <c r="ZB347" s="25"/>
      <c r="ZC347" s="25"/>
      <c r="ZD347" s="25"/>
      <c r="ZE347" s="25"/>
      <c r="ZF347" s="25"/>
      <c r="ZG347" s="25"/>
      <c r="ZH347" s="25"/>
      <c r="ZI347" s="25"/>
      <c r="ZJ347" s="25"/>
      <c r="ZK347" s="25"/>
      <c r="ZL347" s="25"/>
      <c r="ZM347" s="25"/>
      <c r="ZN347" s="25"/>
      <c r="ZO347" s="25"/>
      <c r="ZP347" s="25"/>
      <c r="ZQ347" s="25"/>
      <c r="ZR347" s="25"/>
      <c r="ZS347" s="25"/>
      <c r="ZT347" s="25"/>
      <c r="ZU347" s="25"/>
      <c r="ZV347" s="25"/>
      <c r="ZW347" s="25"/>
      <c r="ZX347" s="25"/>
      <c r="ZY347" s="25"/>
      <c r="ZZ347" s="25"/>
      <c r="AAA347" s="25"/>
      <c r="AAB347" s="25"/>
      <c r="AAC347" s="25"/>
      <c r="AAD347" s="25"/>
      <c r="AAE347" s="25"/>
      <c r="AAF347" s="25"/>
      <c r="AAG347" s="25"/>
      <c r="AAH347" s="25"/>
      <c r="AAI347" s="25"/>
      <c r="AAJ347" s="25"/>
      <c r="AAK347" s="25"/>
      <c r="AAL347" s="25"/>
      <c r="AAM347" s="25"/>
      <c r="AAN347" s="25"/>
      <c r="AAO347" s="25"/>
      <c r="AAP347" s="25"/>
      <c r="AAQ347" s="25"/>
      <c r="AAR347" s="25"/>
      <c r="AAS347" s="25"/>
      <c r="AAT347" s="25"/>
      <c r="AAU347" s="25"/>
      <c r="AAV347" s="25"/>
      <c r="AAW347" s="25"/>
      <c r="AAX347" s="25"/>
      <c r="AAY347" s="25"/>
      <c r="AAZ347" s="25"/>
      <c r="ABA347" s="25"/>
      <c r="ABB347" s="25"/>
      <c r="ABC347" s="25"/>
      <c r="ABD347" s="25"/>
      <c r="ABE347" s="25"/>
      <c r="ABF347" s="25"/>
      <c r="ABG347" s="25"/>
      <c r="ABH347" s="25"/>
      <c r="ABI347" s="25"/>
      <c r="ABJ347" s="25"/>
      <c r="ABK347" s="25"/>
      <c r="ABL347" s="25"/>
      <c r="ABM347" s="25"/>
      <c r="ABN347" s="25"/>
      <c r="ABO347" s="25"/>
      <c r="ABP347" s="25"/>
      <c r="ABQ347" s="25"/>
      <c r="ABR347" s="25"/>
      <c r="ABS347" s="25"/>
      <c r="ABT347" s="25"/>
      <c r="ABU347" s="25"/>
      <c r="ABV347" s="25"/>
      <c r="ABW347" s="25"/>
      <c r="ABX347" s="25"/>
      <c r="ABY347" s="25"/>
      <c r="ABZ347" s="25"/>
      <c r="ACA347" s="25"/>
      <c r="ACB347" s="25"/>
      <c r="ACC347" s="25"/>
      <c r="ACD347" s="25"/>
      <c r="ACE347" s="25"/>
      <c r="ACF347" s="25"/>
      <c r="ACG347" s="25"/>
      <c r="ACH347" s="25"/>
      <c r="ACI347" s="25"/>
      <c r="ACJ347" s="25"/>
      <c r="ACK347" s="25"/>
      <c r="ACL347" s="25"/>
      <c r="ACM347" s="25"/>
      <c r="ACN347" s="25"/>
      <c r="ACO347" s="25"/>
      <c r="ACP347" s="25"/>
      <c r="ACQ347" s="25"/>
      <c r="ACR347" s="25"/>
      <c r="ACS347" s="25"/>
      <c r="ACT347" s="25"/>
      <c r="ACU347" s="25"/>
      <c r="ACV347" s="25"/>
      <c r="ACW347" s="25"/>
      <c r="ACX347" s="25"/>
      <c r="ACY347" s="25"/>
      <c r="ACZ347" s="25"/>
      <c r="ADA347" s="25"/>
      <c r="ADB347" s="25"/>
      <c r="ADC347" s="25"/>
      <c r="ADD347" s="25"/>
      <c r="ADE347" s="25"/>
      <c r="ADF347" s="25"/>
      <c r="ADG347" s="25"/>
      <c r="ADH347" s="25"/>
      <c r="ADI347" s="25"/>
      <c r="ADJ347" s="25"/>
      <c r="ADK347" s="25"/>
      <c r="ADL347" s="25"/>
      <c r="ADM347" s="25"/>
      <c r="ADN347" s="25"/>
      <c r="ADO347" s="25"/>
      <c r="ADP347" s="25"/>
      <c r="ADQ347" s="25"/>
      <c r="ADR347" s="25"/>
      <c r="ADS347" s="25"/>
      <c r="ADT347" s="25"/>
      <c r="ADU347" s="25"/>
      <c r="ADV347" s="25"/>
      <c r="ADW347" s="25"/>
      <c r="ADX347" s="25"/>
      <c r="ADY347" s="25"/>
      <c r="ADZ347" s="25"/>
      <c r="AEA347" s="25"/>
      <c r="AEB347" s="25"/>
      <c r="AEC347" s="25"/>
      <c r="AED347" s="25"/>
      <c r="AEE347" s="25"/>
      <c r="AEF347" s="25"/>
      <c r="AEG347" s="49"/>
    </row>
    <row r="348" spans="1:813" s="15" customFormat="1" ht="12.75" customHeight="1" x14ac:dyDescent="0.2">
      <c r="A348" s="71" t="s">
        <v>271</v>
      </c>
      <c r="B348" s="99" t="s">
        <v>272</v>
      </c>
      <c r="C348" s="106">
        <v>9.77</v>
      </c>
      <c r="D348" s="80" t="s">
        <v>80</v>
      </c>
      <c r="E348" s="109">
        <v>125</v>
      </c>
      <c r="F348" s="91">
        <f t="shared" si="7"/>
        <v>1221.25</v>
      </c>
      <c r="G348" s="49"/>
      <c r="AY348" s="45"/>
      <c r="AZ348" s="25"/>
      <c r="BA348" s="663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  <c r="QN348" s="25"/>
      <c r="QO348" s="25"/>
      <c r="QP348" s="25"/>
      <c r="QQ348" s="25"/>
      <c r="QR348" s="25"/>
      <c r="QS348" s="25"/>
      <c r="QT348" s="25"/>
      <c r="QU348" s="25"/>
      <c r="QV348" s="25"/>
      <c r="QW348" s="25"/>
      <c r="QX348" s="25"/>
      <c r="QY348" s="25"/>
      <c r="QZ348" s="25"/>
      <c r="RA348" s="25"/>
      <c r="RB348" s="25"/>
      <c r="RC348" s="25"/>
      <c r="RD348" s="25"/>
      <c r="RE348" s="25"/>
      <c r="RF348" s="25"/>
      <c r="RG348" s="25"/>
      <c r="RH348" s="25"/>
      <c r="RI348" s="25"/>
      <c r="RJ348" s="25"/>
      <c r="RK348" s="25"/>
      <c r="RL348" s="25"/>
      <c r="RM348" s="25"/>
      <c r="RN348" s="25"/>
      <c r="RO348" s="25"/>
      <c r="RP348" s="25"/>
      <c r="RQ348" s="25"/>
      <c r="RR348" s="25"/>
      <c r="RS348" s="25"/>
      <c r="RT348" s="25"/>
      <c r="RU348" s="25"/>
      <c r="RV348" s="25"/>
      <c r="RW348" s="25"/>
      <c r="RX348" s="25"/>
      <c r="RY348" s="25"/>
      <c r="RZ348" s="25"/>
      <c r="SA348" s="25"/>
      <c r="SB348" s="25"/>
      <c r="SC348" s="25"/>
      <c r="SD348" s="25"/>
      <c r="SE348" s="25"/>
      <c r="SF348" s="25"/>
      <c r="SG348" s="25"/>
      <c r="SH348" s="25"/>
      <c r="SI348" s="25"/>
      <c r="SJ348" s="25"/>
      <c r="SK348" s="25"/>
      <c r="SL348" s="25"/>
      <c r="SM348" s="25"/>
      <c r="SN348" s="25"/>
      <c r="SO348" s="25"/>
      <c r="SP348" s="25"/>
      <c r="SQ348" s="25"/>
      <c r="SR348" s="25"/>
      <c r="SS348" s="25"/>
      <c r="ST348" s="25"/>
      <c r="SU348" s="25"/>
      <c r="SV348" s="25"/>
      <c r="SW348" s="25"/>
      <c r="SX348" s="25"/>
      <c r="SY348" s="25"/>
      <c r="SZ348" s="25"/>
      <c r="TA348" s="25"/>
      <c r="TB348" s="25"/>
      <c r="TC348" s="25"/>
      <c r="TD348" s="25"/>
      <c r="TE348" s="25"/>
      <c r="TF348" s="25"/>
      <c r="TG348" s="25"/>
      <c r="TH348" s="25"/>
      <c r="TI348" s="25"/>
      <c r="TJ348" s="25"/>
      <c r="TK348" s="25"/>
      <c r="TL348" s="25"/>
      <c r="TM348" s="25"/>
      <c r="TN348" s="25"/>
      <c r="TO348" s="25"/>
      <c r="TP348" s="25"/>
      <c r="TQ348" s="25"/>
      <c r="TR348" s="25"/>
      <c r="TS348" s="25"/>
      <c r="TT348" s="25"/>
      <c r="TU348" s="25"/>
      <c r="TV348" s="25"/>
      <c r="TW348" s="25"/>
      <c r="TX348" s="25"/>
      <c r="TY348" s="25"/>
      <c r="TZ348" s="25"/>
      <c r="UA348" s="25"/>
      <c r="UB348" s="25"/>
      <c r="UC348" s="25"/>
      <c r="UD348" s="25"/>
      <c r="UE348" s="25"/>
      <c r="UF348" s="25"/>
      <c r="UG348" s="25"/>
      <c r="UH348" s="25"/>
      <c r="UI348" s="25"/>
      <c r="UJ348" s="25"/>
      <c r="UK348" s="25"/>
      <c r="UL348" s="25"/>
      <c r="UM348" s="25"/>
      <c r="UN348" s="25"/>
      <c r="UO348" s="25"/>
      <c r="UP348" s="25"/>
      <c r="UQ348" s="25"/>
      <c r="UR348" s="25"/>
      <c r="US348" s="25"/>
      <c r="UT348" s="25"/>
      <c r="UU348" s="25"/>
      <c r="UV348" s="25"/>
      <c r="UW348" s="25"/>
      <c r="UX348" s="25"/>
      <c r="UY348" s="25"/>
      <c r="UZ348" s="25"/>
      <c r="VA348" s="25"/>
      <c r="VB348" s="25"/>
      <c r="VC348" s="25"/>
      <c r="VD348" s="25"/>
      <c r="VE348" s="25"/>
      <c r="VF348" s="25"/>
      <c r="VG348" s="25"/>
      <c r="VH348" s="25"/>
      <c r="VI348" s="25"/>
      <c r="VJ348" s="25"/>
      <c r="VK348" s="25"/>
      <c r="VL348" s="25"/>
      <c r="VM348" s="25"/>
      <c r="VN348" s="25"/>
      <c r="VO348" s="25"/>
      <c r="VP348" s="25"/>
      <c r="VQ348" s="25"/>
      <c r="VR348" s="25"/>
      <c r="VS348" s="25"/>
      <c r="VT348" s="25"/>
      <c r="VU348" s="25"/>
      <c r="VV348" s="25"/>
      <c r="VW348" s="25"/>
      <c r="VX348" s="25"/>
      <c r="VY348" s="25"/>
      <c r="VZ348" s="25"/>
      <c r="WA348" s="25"/>
      <c r="WB348" s="25"/>
      <c r="WC348" s="25"/>
      <c r="WD348" s="25"/>
      <c r="WE348" s="25"/>
      <c r="WF348" s="25"/>
      <c r="WG348" s="25"/>
      <c r="WH348" s="25"/>
      <c r="WI348" s="25"/>
      <c r="WJ348" s="25"/>
      <c r="WK348" s="25"/>
      <c r="WL348" s="25"/>
      <c r="WM348" s="25"/>
      <c r="WN348" s="25"/>
      <c r="WO348" s="25"/>
      <c r="WP348" s="25"/>
      <c r="WQ348" s="25"/>
      <c r="WR348" s="25"/>
      <c r="WS348" s="25"/>
      <c r="WT348" s="25"/>
      <c r="WU348" s="25"/>
      <c r="WV348" s="25"/>
      <c r="WW348" s="25"/>
      <c r="WX348" s="25"/>
      <c r="WY348" s="25"/>
      <c r="WZ348" s="25"/>
      <c r="XA348" s="25"/>
      <c r="XB348" s="25"/>
      <c r="XC348" s="25"/>
      <c r="XD348" s="25"/>
      <c r="XE348" s="25"/>
      <c r="XF348" s="25"/>
      <c r="XG348" s="25"/>
      <c r="XH348" s="25"/>
      <c r="XI348" s="25"/>
      <c r="XJ348" s="25"/>
      <c r="XK348" s="25"/>
      <c r="XL348" s="25"/>
      <c r="XM348" s="25"/>
      <c r="XN348" s="25"/>
      <c r="XO348" s="25"/>
      <c r="XP348" s="25"/>
      <c r="XQ348" s="25"/>
      <c r="XR348" s="25"/>
      <c r="XS348" s="25"/>
      <c r="XT348" s="25"/>
      <c r="XU348" s="25"/>
      <c r="XV348" s="25"/>
      <c r="XW348" s="25"/>
      <c r="XX348" s="25"/>
      <c r="XY348" s="25"/>
      <c r="XZ348" s="25"/>
      <c r="YA348" s="25"/>
      <c r="YB348" s="25"/>
      <c r="YC348" s="25"/>
      <c r="YD348" s="25"/>
      <c r="YE348" s="25"/>
      <c r="YF348" s="25"/>
      <c r="YG348" s="25"/>
      <c r="YH348" s="25"/>
      <c r="YI348" s="25"/>
      <c r="YJ348" s="25"/>
      <c r="YK348" s="25"/>
      <c r="YL348" s="25"/>
      <c r="YM348" s="25"/>
      <c r="YN348" s="25"/>
      <c r="YO348" s="25"/>
      <c r="YP348" s="25"/>
      <c r="YQ348" s="25"/>
      <c r="YR348" s="25"/>
      <c r="YS348" s="25"/>
      <c r="YT348" s="25"/>
      <c r="YU348" s="25"/>
      <c r="YV348" s="25"/>
      <c r="YW348" s="25"/>
      <c r="YX348" s="25"/>
      <c r="YY348" s="25"/>
      <c r="YZ348" s="25"/>
      <c r="ZA348" s="25"/>
      <c r="ZB348" s="25"/>
      <c r="ZC348" s="25"/>
      <c r="ZD348" s="25"/>
      <c r="ZE348" s="25"/>
      <c r="ZF348" s="25"/>
      <c r="ZG348" s="25"/>
      <c r="ZH348" s="25"/>
      <c r="ZI348" s="25"/>
      <c r="ZJ348" s="25"/>
      <c r="ZK348" s="25"/>
      <c r="ZL348" s="25"/>
      <c r="ZM348" s="25"/>
      <c r="ZN348" s="25"/>
      <c r="ZO348" s="25"/>
      <c r="ZP348" s="25"/>
      <c r="ZQ348" s="25"/>
      <c r="ZR348" s="25"/>
      <c r="ZS348" s="25"/>
      <c r="ZT348" s="25"/>
      <c r="ZU348" s="25"/>
      <c r="ZV348" s="25"/>
      <c r="ZW348" s="25"/>
      <c r="ZX348" s="25"/>
      <c r="ZY348" s="25"/>
      <c r="ZZ348" s="25"/>
      <c r="AAA348" s="25"/>
      <c r="AAB348" s="25"/>
      <c r="AAC348" s="25"/>
      <c r="AAD348" s="25"/>
      <c r="AAE348" s="25"/>
      <c r="AAF348" s="25"/>
      <c r="AAG348" s="25"/>
      <c r="AAH348" s="25"/>
      <c r="AAI348" s="25"/>
      <c r="AAJ348" s="25"/>
      <c r="AAK348" s="25"/>
      <c r="AAL348" s="25"/>
      <c r="AAM348" s="25"/>
      <c r="AAN348" s="25"/>
      <c r="AAO348" s="25"/>
      <c r="AAP348" s="25"/>
      <c r="AAQ348" s="25"/>
      <c r="AAR348" s="25"/>
      <c r="AAS348" s="25"/>
      <c r="AAT348" s="25"/>
      <c r="AAU348" s="25"/>
      <c r="AAV348" s="25"/>
      <c r="AAW348" s="25"/>
      <c r="AAX348" s="25"/>
      <c r="AAY348" s="25"/>
      <c r="AAZ348" s="25"/>
      <c r="ABA348" s="25"/>
      <c r="ABB348" s="25"/>
      <c r="ABC348" s="25"/>
      <c r="ABD348" s="25"/>
      <c r="ABE348" s="25"/>
      <c r="ABF348" s="25"/>
      <c r="ABG348" s="25"/>
      <c r="ABH348" s="25"/>
      <c r="ABI348" s="25"/>
      <c r="ABJ348" s="25"/>
      <c r="ABK348" s="25"/>
      <c r="ABL348" s="25"/>
      <c r="ABM348" s="25"/>
      <c r="ABN348" s="25"/>
      <c r="ABO348" s="25"/>
      <c r="ABP348" s="25"/>
      <c r="ABQ348" s="25"/>
      <c r="ABR348" s="25"/>
      <c r="ABS348" s="25"/>
      <c r="ABT348" s="25"/>
      <c r="ABU348" s="25"/>
      <c r="ABV348" s="25"/>
      <c r="ABW348" s="25"/>
      <c r="ABX348" s="25"/>
      <c r="ABY348" s="25"/>
      <c r="ABZ348" s="25"/>
      <c r="ACA348" s="25"/>
      <c r="ACB348" s="25"/>
      <c r="ACC348" s="25"/>
      <c r="ACD348" s="25"/>
      <c r="ACE348" s="25"/>
      <c r="ACF348" s="25"/>
      <c r="ACG348" s="25"/>
      <c r="ACH348" s="25"/>
      <c r="ACI348" s="25"/>
      <c r="ACJ348" s="25"/>
      <c r="ACK348" s="25"/>
      <c r="ACL348" s="25"/>
      <c r="ACM348" s="25"/>
      <c r="ACN348" s="25"/>
      <c r="ACO348" s="25"/>
      <c r="ACP348" s="25"/>
      <c r="ACQ348" s="25"/>
      <c r="ACR348" s="25"/>
      <c r="ACS348" s="25"/>
      <c r="ACT348" s="25"/>
      <c r="ACU348" s="25"/>
      <c r="ACV348" s="25"/>
      <c r="ACW348" s="25"/>
      <c r="ACX348" s="25"/>
      <c r="ACY348" s="25"/>
      <c r="ACZ348" s="25"/>
      <c r="ADA348" s="25"/>
      <c r="ADB348" s="25"/>
      <c r="ADC348" s="25"/>
      <c r="ADD348" s="25"/>
      <c r="ADE348" s="25"/>
      <c r="ADF348" s="25"/>
      <c r="ADG348" s="25"/>
      <c r="ADH348" s="25"/>
      <c r="ADI348" s="25"/>
      <c r="ADJ348" s="25"/>
      <c r="ADK348" s="25"/>
      <c r="ADL348" s="25"/>
      <c r="ADM348" s="25"/>
      <c r="ADN348" s="25"/>
      <c r="ADO348" s="25"/>
      <c r="ADP348" s="25"/>
      <c r="ADQ348" s="25"/>
      <c r="ADR348" s="25"/>
      <c r="ADS348" s="25"/>
      <c r="ADT348" s="25"/>
      <c r="ADU348" s="25"/>
      <c r="ADV348" s="25"/>
      <c r="ADW348" s="25"/>
      <c r="ADX348" s="25"/>
      <c r="ADY348" s="25"/>
      <c r="ADZ348" s="25"/>
      <c r="AEA348" s="25"/>
      <c r="AEB348" s="25"/>
      <c r="AEC348" s="25"/>
      <c r="AED348" s="25"/>
      <c r="AEE348" s="25"/>
      <c r="AEF348" s="25"/>
      <c r="AEG348" s="49"/>
    </row>
    <row r="349" spans="1:813" s="15" customFormat="1" ht="12.75" customHeight="1" x14ac:dyDescent="0.2">
      <c r="A349" s="75"/>
      <c r="B349" s="303"/>
      <c r="C349" s="109"/>
      <c r="D349" s="71"/>
      <c r="E349" s="303"/>
      <c r="F349" s="91"/>
      <c r="G349" s="49"/>
      <c r="AY349" s="45"/>
      <c r="AZ349" s="25"/>
      <c r="BA349" s="663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  <c r="QN349" s="25"/>
      <c r="QO349" s="25"/>
      <c r="QP349" s="25"/>
      <c r="QQ349" s="25"/>
      <c r="QR349" s="25"/>
      <c r="QS349" s="25"/>
      <c r="QT349" s="25"/>
      <c r="QU349" s="25"/>
      <c r="QV349" s="25"/>
      <c r="QW349" s="25"/>
      <c r="QX349" s="25"/>
      <c r="QY349" s="25"/>
      <c r="QZ349" s="25"/>
      <c r="RA349" s="25"/>
      <c r="RB349" s="25"/>
      <c r="RC349" s="25"/>
      <c r="RD349" s="25"/>
      <c r="RE349" s="25"/>
      <c r="RF349" s="25"/>
      <c r="RG349" s="25"/>
      <c r="RH349" s="25"/>
      <c r="RI349" s="25"/>
      <c r="RJ349" s="25"/>
      <c r="RK349" s="25"/>
      <c r="RL349" s="25"/>
      <c r="RM349" s="25"/>
      <c r="RN349" s="25"/>
      <c r="RO349" s="25"/>
      <c r="RP349" s="25"/>
      <c r="RQ349" s="25"/>
      <c r="RR349" s="25"/>
      <c r="RS349" s="25"/>
      <c r="RT349" s="25"/>
      <c r="RU349" s="25"/>
      <c r="RV349" s="25"/>
      <c r="RW349" s="25"/>
      <c r="RX349" s="25"/>
      <c r="RY349" s="25"/>
      <c r="RZ349" s="25"/>
      <c r="SA349" s="25"/>
      <c r="SB349" s="25"/>
      <c r="SC349" s="25"/>
      <c r="SD349" s="25"/>
      <c r="SE349" s="25"/>
      <c r="SF349" s="25"/>
      <c r="SG349" s="25"/>
      <c r="SH349" s="25"/>
      <c r="SI349" s="25"/>
      <c r="SJ349" s="25"/>
      <c r="SK349" s="25"/>
      <c r="SL349" s="25"/>
      <c r="SM349" s="25"/>
      <c r="SN349" s="25"/>
      <c r="SO349" s="25"/>
      <c r="SP349" s="25"/>
      <c r="SQ349" s="25"/>
      <c r="SR349" s="25"/>
      <c r="SS349" s="25"/>
      <c r="ST349" s="25"/>
      <c r="SU349" s="25"/>
      <c r="SV349" s="25"/>
      <c r="SW349" s="25"/>
      <c r="SX349" s="25"/>
      <c r="SY349" s="25"/>
      <c r="SZ349" s="25"/>
      <c r="TA349" s="25"/>
      <c r="TB349" s="25"/>
      <c r="TC349" s="25"/>
      <c r="TD349" s="25"/>
      <c r="TE349" s="25"/>
      <c r="TF349" s="25"/>
      <c r="TG349" s="25"/>
      <c r="TH349" s="25"/>
      <c r="TI349" s="25"/>
      <c r="TJ349" s="25"/>
      <c r="TK349" s="25"/>
      <c r="TL349" s="25"/>
      <c r="TM349" s="25"/>
      <c r="TN349" s="25"/>
      <c r="TO349" s="25"/>
      <c r="TP349" s="25"/>
      <c r="TQ349" s="25"/>
      <c r="TR349" s="25"/>
      <c r="TS349" s="25"/>
      <c r="TT349" s="25"/>
      <c r="TU349" s="25"/>
      <c r="TV349" s="25"/>
      <c r="TW349" s="25"/>
      <c r="TX349" s="25"/>
      <c r="TY349" s="25"/>
      <c r="TZ349" s="25"/>
      <c r="UA349" s="25"/>
      <c r="UB349" s="25"/>
      <c r="UC349" s="25"/>
      <c r="UD349" s="25"/>
      <c r="UE349" s="25"/>
      <c r="UF349" s="25"/>
      <c r="UG349" s="25"/>
      <c r="UH349" s="25"/>
      <c r="UI349" s="25"/>
      <c r="UJ349" s="25"/>
      <c r="UK349" s="25"/>
      <c r="UL349" s="25"/>
      <c r="UM349" s="25"/>
      <c r="UN349" s="25"/>
      <c r="UO349" s="25"/>
      <c r="UP349" s="25"/>
      <c r="UQ349" s="25"/>
      <c r="UR349" s="25"/>
      <c r="US349" s="25"/>
      <c r="UT349" s="25"/>
      <c r="UU349" s="25"/>
      <c r="UV349" s="25"/>
      <c r="UW349" s="25"/>
      <c r="UX349" s="25"/>
      <c r="UY349" s="25"/>
      <c r="UZ349" s="25"/>
      <c r="VA349" s="25"/>
      <c r="VB349" s="25"/>
      <c r="VC349" s="25"/>
      <c r="VD349" s="25"/>
      <c r="VE349" s="25"/>
      <c r="VF349" s="25"/>
      <c r="VG349" s="25"/>
      <c r="VH349" s="25"/>
      <c r="VI349" s="25"/>
      <c r="VJ349" s="25"/>
      <c r="VK349" s="25"/>
      <c r="VL349" s="25"/>
      <c r="VM349" s="25"/>
      <c r="VN349" s="25"/>
      <c r="VO349" s="25"/>
      <c r="VP349" s="25"/>
      <c r="VQ349" s="25"/>
      <c r="VR349" s="25"/>
      <c r="VS349" s="25"/>
      <c r="VT349" s="25"/>
      <c r="VU349" s="25"/>
      <c r="VV349" s="25"/>
      <c r="VW349" s="25"/>
      <c r="VX349" s="25"/>
      <c r="VY349" s="25"/>
      <c r="VZ349" s="25"/>
      <c r="WA349" s="25"/>
      <c r="WB349" s="25"/>
      <c r="WC349" s="25"/>
      <c r="WD349" s="25"/>
      <c r="WE349" s="25"/>
      <c r="WF349" s="25"/>
      <c r="WG349" s="25"/>
      <c r="WH349" s="25"/>
      <c r="WI349" s="25"/>
      <c r="WJ349" s="25"/>
      <c r="WK349" s="25"/>
      <c r="WL349" s="25"/>
      <c r="WM349" s="25"/>
      <c r="WN349" s="25"/>
      <c r="WO349" s="25"/>
      <c r="WP349" s="25"/>
      <c r="WQ349" s="25"/>
      <c r="WR349" s="25"/>
      <c r="WS349" s="25"/>
      <c r="WT349" s="25"/>
      <c r="WU349" s="25"/>
      <c r="WV349" s="25"/>
      <c r="WW349" s="25"/>
      <c r="WX349" s="25"/>
      <c r="WY349" s="25"/>
      <c r="WZ349" s="25"/>
      <c r="XA349" s="25"/>
      <c r="XB349" s="25"/>
      <c r="XC349" s="25"/>
      <c r="XD349" s="25"/>
      <c r="XE349" s="25"/>
      <c r="XF349" s="25"/>
      <c r="XG349" s="25"/>
      <c r="XH349" s="25"/>
      <c r="XI349" s="25"/>
      <c r="XJ349" s="25"/>
      <c r="XK349" s="25"/>
      <c r="XL349" s="25"/>
      <c r="XM349" s="25"/>
      <c r="XN349" s="25"/>
      <c r="XO349" s="25"/>
      <c r="XP349" s="25"/>
      <c r="XQ349" s="25"/>
      <c r="XR349" s="25"/>
      <c r="XS349" s="25"/>
      <c r="XT349" s="25"/>
      <c r="XU349" s="25"/>
      <c r="XV349" s="25"/>
      <c r="XW349" s="25"/>
      <c r="XX349" s="25"/>
      <c r="XY349" s="25"/>
      <c r="XZ349" s="25"/>
      <c r="YA349" s="25"/>
      <c r="YB349" s="25"/>
      <c r="YC349" s="25"/>
      <c r="YD349" s="25"/>
      <c r="YE349" s="25"/>
      <c r="YF349" s="25"/>
      <c r="YG349" s="25"/>
      <c r="YH349" s="25"/>
      <c r="YI349" s="25"/>
      <c r="YJ349" s="25"/>
      <c r="YK349" s="25"/>
      <c r="YL349" s="25"/>
      <c r="YM349" s="25"/>
      <c r="YN349" s="25"/>
      <c r="YO349" s="25"/>
      <c r="YP349" s="25"/>
      <c r="YQ349" s="25"/>
      <c r="YR349" s="25"/>
      <c r="YS349" s="25"/>
      <c r="YT349" s="25"/>
      <c r="YU349" s="25"/>
      <c r="YV349" s="25"/>
      <c r="YW349" s="25"/>
      <c r="YX349" s="25"/>
      <c r="YY349" s="25"/>
      <c r="YZ349" s="25"/>
      <c r="ZA349" s="25"/>
      <c r="ZB349" s="25"/>
      <c r="ZC349" s="25"/>
      <c r="ZD349" s="25"/>
      <c r="ZE349" s="25"/>
      <c r="ZF349" s="25"/>
      <c r="ZG349" s="25"/>
      <c r="ZH349" s="25"/>
      <c r="ZI349" s="25"/>
      <c r="ZJ349" s="25"/>
      <c r="ZK349" s="25"/>
      <c r="ZL349" s="25"/>
      <c r="ZM349" s="25"/>
      <c r="ZN349" s="25"/>
      <c r="ZO349" s="25"/>
      <c r="ZP349" s="25"/>
      <c r="ZQ349" s="25"/>
      <c r="ZR349" s="25"/>
      <c r="ZS349" s="25"/>
      <c r="ZT349" s="25"/>
      <c r="ZU349" s="25"/>
      <c r="ZV349" s="25"/>
      <c r="ZW349" s="25"/>
      <c r="ZX349" s="25"/>
      <c r="ZY349" s="25"/>
      <c r="ZZ349" s="25"/>
      <c r="AAA349" s="25"/>
      <c r="AAB349" s="25"/>
      <c r="AAC349" s="25"/>
      <c r="AAD349" s="25"/>
      <c r="AAE349" s="25"/>
      <c r="AAF349" s="25"/>
      <c r="AAG349" s="25"/>
      <c r="AAH349" s="25"/>
      <c r="AAI349" s="25"/>
      <c r="AAJ349" s="25"/>
      <c r="AAK349" s="25"/>
      <c r="AAL349" s="25"/>
      <c r="AAM349" s="25"/>
      <c r="AAN349" s="25"/>
      <c r="AAO349" s="25"/>
      <c r="AAP349" s="25"/>
      <c r="AAQ349" s="25"/>
      <c r="AAR349" s="25"/>
      <c r="AAS349" s="25"/>
      <c r="AAT349" s="25"/>
      <c r="AAU349" s="25"/>
      <c r="AAV349" s="25"/>
      <c r="AAW349" s="25"/>
      <c r="AAX349" s="25"/>
      <c r="AAY349" s="25"/>
      <c r="AAZ349" s="25"/>
      <c r="ABA349" s="25"/>
      <c r="ABB349" s="25"/>
      <c r="ABC349" s="25"/>
      <c r="ABD349" s="25"/>
      <c r="ABE349" s="25"/>
      <c r="ABF349" s="25"/>
      <c r="ABG349" s="25"/>
      <c r="ABH349" s="25"/>
      <c r="ABI349" s="25"/>
      <c r="ABJ349" s="25"/>
      <c r="ABK349" s="25"/>
      <c r="ABL349" s="25"/>
      <c r="ABM349" s="25"/>
      <c r="ABN349" s="25"/>
      <c r="ABO349" s="25"/>
      <c r="ABP349" s="25"/>
      <c r="ABQ349" s="25"/>
      <c r="ABR349" s="25"/>
      <c r="ABS349" s="25"/>
      <c r="ABT349" s="25"/>
      <c r="ABU349" s="25"/>
      <c r="ABV349" s="25"/>
      <c r="ABW349" s="25"/>
      <c r="ABX349" s="25"/>
      <c r="ABY349" s="25"/>
      <c r="ABZ349" s="25"/>
      <c r="ACA349" s="25"/>
      <c r="ACB349" s="25"/>
      <c r="ACC349" s="25"/>
      <c r="ACD349" s="25"/>
      <c r="ACE349" s="25"/>
      <c r="ACF349" s="25"/>
      <c r="ACG349" s="25"/>
      <c r="ACH349" s="25"/>
      <c r="ACI349" s="25"/>
      <c r="ACJ349" s="25"/>
      <c r="ACK349" s="25"/>
      <c r="ACL349" s="25"/>
      <c r="ACM349" s="25"/>
      <c r="ACN349" s="25"/>
      <c r="ACO349" s="25"/>
      <c r="ACP349" s="25"/>
      <c r="ACQ349" s="25"/>
      <c r="ACR349" s="25"/>
      <c r="ACS349" s="25"/>
      <c r="ACT349" s="25"/>
      <c r="ACU349" s="25"/>
      <c r="ACV349" s="25"/>
      <c r="ACW349" s="25"/>
      <c r="ACX349" s="25"/>
      <c r="ACY349" s="25"/>
      <c r="ACZ349" s="25"/>
      <c r="ADA349" s="25"/>
      <c r="ADB349" s="25"/>
      <c r="ADC349" s="25"/>
      <c r="ADD349" s="25"/>
      <c r="ADE349" s="25"/>
      <c r="ADF349" s="25"/>
      <c r="ADG349" s="25"/>
      <c r="ADH349" s="25"/>
      <c r="ADI349" s="25"/>
      <c r="ADJ349" s="25"/>
      <c r="ADK349" s="25"/>
      <c r="ADL349" s="25"/>
      <c r="ADM349" s="25"/>
      <c r="ADN349" s="25"/>
      <c r="ADO349" s="25"/>
      <c r="ADP349" s="25"/>
      <c r="ADQ349" s="25"/>
      <c r="ADR349" s="25"/>
      <c r="ADS349" s="25"/>
      <c r="ADT349" s="25"/>
      <c r="ADU349" s="25"/>
      <c r="ADV349" s="25"/>
      <c r="ADW349" s="25"/>
      <c r="ADX349" s="25"/>
      <c r="ADY349" s="25"/>
      <c r="ADZ349" s="25"/>
      <c r="AEA349" s="25"/>
      <c r="AEB349" s="25"/>
      <c r="AEC349" s="25"/>
      <c r="AED349" s="25"/>
      <c r="AEE349" s="25"/>
      <c r="AEF349" s="25"/>
      <c r="AEG349" s="49"/>
    </row>
    <row r="350" spans="1:813" s="15" customFormat="1" ht="12.75" customHeight="1" x14ac:dyDescent="0.2">
      <c r="A350" s="351">
        <v>8.5</v>
      </c>
      <c r="B350" s="289" t="s">
        <v>273</v>
      </c>
      <c r="C350" s="109"/>
      <c r="D350" s="71"/>
      <c r="E350" s="303"/>
      <c r="F350" s="91"/>
      <c r="G350" s="49"/>
      <c r="AY350" s="45"/>
      <c r="AZ350" s="25"/>
      <c r="BA350" s="663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  <c r="QN350" s="25"/>
      <c r="QO350" s="25"/>
      <c r="QP350" s="25"/>
      <c r="QQ350" s="25"/>
      <c r="QR350" s="25"/>
      <c r="QS350" s="25"/>
      <c r="QT350" s="25"/>
      <c r="QU350" s="25"/>
      <c r="QV350" s="25"/>
      <c r="QW350" s="25"/>
      <c r="QX350" s="25"/>
      <c r="QY350" s="25"/>
      <c r="QZ350" s="25"/>
      <c r="RA350" s="25"/>
      <c r="RB350" s="25"/>
      <c r="RC350" s="25"/>
      <c r="RD350" s="25"/>
      <c r="RE350" s="25"/>
      <c r="RF350" s="25"/>
      <c r="RG350" s="25"/>
      <c r="RH350" s="25"/>
      <c r="RI350" s="25"/>
      <c r="RJ350" s="25"/>
      <c r="RK350" s="25"/>
      <c r="RL350" s="25"/>
      <c r="RM350" s="25"/>
      <c r="RN350" s="25"/>
      <c r="RO350" s="25"/>
      <c r="RP350" s="25"/>
      <c r="RQ350" s="25"/>
      <c r="RR350" s="25"/>
      <c r="RS350" s="25"/>
      <c r="RT350" s="25"/>
      <c r="RU350" s="25"/>
      <c r="RV350" s="25"/>
      <c r="RW350" s="25"/>
      <c r="RX350" s="25"/>
      <c r="RY350" s="25"/>
      <c r="RZ350" s="25"/>
      <c r="SA350" s="25"/>
      <c r="SB350" s="25"/>
      <c r="SC350" s="25"/>
      <c r="SD350" s="25"/>
      <c r="SE350" s="25"/>
      <c r="SF350" s="25"/>
      <c r="SG350" s="25"/>
      <c r="SH350" s="25"/>
      <c r="SI350" s="25"/>
      <c r="SJ350" s="25"/>
      <c r="SK350" s="25"/>
      <c r="SL350" s="25"/>
      <c r="SM350" s="25"/>
      <c r="SN350" s="25"/>
      <c r="SO350" s="25"/>
      <c r="SP350" s="25"/>
      <c r="SQ350" s="25"/>
      <c r="SR350" s="25"/>
      <c r="SS350" s="25"/>
      <c r="ST350" s="25"/>
      <c r="SU350" s="25"/>
      <c r="SV350" s="25"/>
      <c r="SW350" s="25"/>
      <c r="SX350" s="25"/>
      <c r="SY350" s="25"/>
      <c r="SZ350" s="25"/>
      <c r="TA350" s="25"/>
      <c r="TB350" s="25"/>
      <c r="TC350" s="25"/>
      <c r="TD350" s="25"/>
      <c r="TE350" s="25"/>
      <c r="TF350" s="25"/>
      <c r="TG350" s="25"/>
      <c r="TH350" s="25"/>
      <c r="TI350" s="25"/>
      <c r="TJ350" s="25"/>
      <c r="TK350" s="25"/>
      <c r="TL350" s="25"/>
      <c r="TM350" s="25"/>
      <c r="TN350" s="25"/>
      <c r="TO350" s="25"/>
      <c r="TP350" s="25"/>
      <c r="TQ350" s="25"/>
      <c r="TR350" s="25"/>
      <c r="TS350" s="25"/>
      <c r="TT350" s="25"/>
      <c r="TU350" s="25"/>
      <c r="TV350" s="25"/>
      <c r="TW350" s="25"/>
      <c r="TX350" s="25"/>
      <c r="TY350" s="25"/>
      <c r="TZ350" s="25"/>
      <c r="UA350" s="25"/>
      <c r="UB350" s="25"/>
      <c r="UC350" s="25"/>
      <c r="UD350" s="25"/>
      <c r="UE350" s="25"/>
      <c r="UF350" s="25"/>
      <c r="UG350" s="25"/>
      <c r="UH350" s="25"/>
      <c r="UI350" s="25"/>
      <c r="UJ350" s="25"/>
      <c r="UK350" s="25"/>
      <c r="UL350" s="25"/>
      <c r="UM350" s="25"/>
      <c r="UN350" s="25"/>
      <c r="UO350" s="25"/>
      <c r="UP350" s="25"/>
      <c r="UQ350" s="25"/>
      <c r="UR350" s="25"/>
      <c r="US350" s="25"/>
      <c r="UT350" s="25"/>
      <c r="UU350" s="25"/>
      <c r="UV350" s="25"/>
      <c r="UW350" s="25"/>
      <c r="UX350" s="25"/>
      <c r="UY350" s="25"/>
      <c r="UZ350" s="25"/>
      <c r="VA350" s="25"/>
      <c r="VB350" s="25"/>
      <c r="VC350" s="25"/>
      <c r="VD350" s="25"/>
      <c r="VE350" s="25"/>
      <c r="VF350" s="25"/>
      <c r="VG350" s="25"/>
      <c r="VH350" s="25"/>
      <c r="VI350" s="25"/>
      <c r="VJ350" s="25"/>
      <c r="VK350" s="25"/>
      <c r="VL350" s="25"/>
      <c r="VM350" s="25"/>
      <c r="VN350" s="25"/>
      <c r="VO350" s="25"/>
      <c r="VP350" s="25"/>
      <c r="VQ350" s="25"/>
      <c r="VR350" s="25"/>
      <c r="VS350" s="25"/>
      <c r="VT350" s="25"/>
      <c r="VU350" s="25"/>
      <c r="VV350" s="25"/>
      <c r="VW350" s="25"/>
      <c r="VX350" s="25"/>
      <c r="VY350" s="25"/>
      <c r="VZ350" s="25"/>
      <c r="WA350" s="25"/>
      <c r="WB350" s="25"/>
      <c r="WC350" s="25"/>
      <c r="WD350" s="25"/>
      <c r="WE350" s="25"/>
      <c r="WF350" s="25"/>
      <c r="WG350" s="25"/>
      <c r="WH350" s="25"/>
      <c r="WI350" s="25"/>
      <c r="WJ350" s="25"/>
      <c r="WK350" s="25"/>
      <c r="WL350" s="25"/>
      <c r="WM350" s="25"/>
      <c r="WN350" s="25"/>
      <c r="WO350" s="25"/>
      <c r="WP350" s="25"/>
      <c r="WQ350" s="25"/>
      <c r="WR350" s="25"/>
      <c r="WS350" s="25"/>
      <c r="WT350" s="25"/>
      <c r="WU350" s="25"/>
      <c r="WV350" s="25"/>
      <c r="WW350" s="25"/>
      <c r="WX350" s="25"/>
      <c r="WY350" s="25"/>
      <c r="WZ350" s="25"/>
      <c r="XA350" s="25"/>
      <c r="XB350" s="25"/>
      <c r="XC350" s="25"/>
      <c r="XD350" s="25"/>
      <c r="XE350" s="25"/>
      <c r="XF350" s="25"/>
      <c r="XG350" s="25"/>
      <c r="XH350" s="25"/>
      <c r="XI350" s="25"/>
      <c r="XJ350" s="25"/>
      <c r="XK350" s="25"/>
      <c r="XL350" s="25"/>
      <c r="XM350" s="25"/>
      <c r="XN350" s="25"/>
      <c r="XO350" s="25"/>
      <c r="XP350" s="25"/>
      <c r="XQ350" s="25"/>
      <c r="XR350" s="25"/>
      <c r="XS350" s="25"/>
      <c r="XT350" s="25"/>
      <c r="XU350" s="25"/>
      <c r="XV350" s="25"/>
      <c r="XW350" s="25"/>
      <c r="XX350" s="25"/>
      <c r="XY350" s="25"/>
      <c r="XZ350" s="25"/>
      <c r="YA350" s="25"/>
      <c r="YB350" s="25"/>
      <c r="YC350" s="25"/>
      <c r="YD350" s="25"/>
      <c r="YE350" s="25"/>
      <c r="YF350" s="25"/>
      <c r="YG350" s="25"/>
      <c r="YH350" s="25"/>
      <c r="YI350" s="25"/>
      <c r="YJ350" s="25"/>
      <c r="YK350" s="25"/>
      <c r="YL350" s="25"/>
      <c r="YM350" s="25"/>
      <c r="YN350" s="25"/>
      <c r="YO350" s="25"/>
      <c r="YP350" s="25"/>
      <c r="YQ350" s="25"/>
      <c r="YR350" s="25"/>
      <c r="YS350" s="25"/>
      <c r="YT350" s="25"/>
      <c r="YU350" s="25"/>
      <c r="YV350" s="25"/>
      <c r="YW350" s="25"/>
      <c r="YX350" s="25"/>
      <c r="YY350" s="25"/>
      <c r="YZ350" s="25"/>
      <c r="ZA350" s="25"/>
      <c r="ZB350" s="25"/>
      <c r="ZC350" s="25"/>
      <c r="ZD350" s="25"/>
      <c r="ZE350" s="25"/>
      <c r="ZF350" s="25"/>
      <c r="ZG350" s="25"/>
      <c r="ZH350" s="25"/>
      <c r="ZI350" s="25"/>
      <c r="ZJ350" s="25"/>
      <c r="ZK350" s="25"/>
      <c r="ZL350" s="25"/>
      <c r="ZM350" s="25"/>
      <c r="ZN350" s="25"/>
      <c r="ZO350" s="25"/>
      <c r="ZP350" s="25"/>
      <c r="ZQ350" s="25"/>
      <c r="ZR350" s="25"/>
      <c r="ZS350" s="25"/>
      <c r="ZT350" s="25"/>
      <c r="ZU350" s="25"/>
      <c r="ZV350" s="25"/>
      <c r="ZW350" s="25"/>
      <c r="ZX350" s="25"/>
      <c r="ZY350" s="25"/>
      <c r="ZZ350" s="25"/>
      <c r="AAA350" s="25"/>
      <c r="AAB350" s="25"/>
      <c r="AAC350" s="25"/>
      <c r="AAD350" s="25"/>
      <c r="AAE350" s="25"/>
      <c r="AAF350" s="25"/>
      <c r="AAG350" s="25"/>
      <c r="AAH350" s="25"/>
      <c r="AAI350" s="25"/>
      <c r="AAJ350" s="25"/>
      <c r="AAK350" s="25"/>
      <c r="AAL350" s="25"/>
      <c r="AAM350" s="25"/>
      <c r="AAN350" s="25"/>
      <c r="AAO350" s="25"/>
      <c r="AAP350" s="25"/>
      <c r="AAQ350" s="25"/>
      <c r="AAR350" s="25"/>
      <c r="AAS350" s="25"/>
      <c r="AAT350" s="25"/>
      <c r="AAU350" s="25"/>
      <c r="AAV350" s="25"/>
      <c r="AAW350" s="25"/>
      <c r="AAX350" s="25"/>
      <c r="AAY350" s="25"/>
      <c r="AAZ350" s="25"/>
      <c r="ABA350" s="25"/>
      <c r="ABB350" s="25"/>
      <c r="ABC350" s="25"/>
      <c r="ABD350" s="25"/>
      <c r="ABE350" s="25"/>
      <c r="ABF350" s="25"/>
      <c r="ABG350" s="25"/>
      <c r="ABH350" s="25"/>
      <c r="ABI350" s="25"/>
      <c r="ABJ350" s="25"/>
      <c r="ABK350" s="25"/>
      <c r="ABL350" s="25"/>
      <c r="ABM350" s="25"/>
      <c r="ABN350" s="25"/>
      <c r="ABO350" s="25"/>
      <c r="ABP350" s="25"/>
      <c r="ABQ350" s="25"/>
      <c r="ABR350" s="25"/>
      <c r="ABS350" s="25"/>
      <c r="ABT350" s="25"/>
      <c r="ABU350" s="25"/>
      <c r="ABV350" s="25"/>
      <c r="ABW350" s="25"/>
      <c r="ABX350" s="25"/>
      <c r="ABY350" s="25"/>
      <c r="ABZ350" s="25"/>
      <c r="ACA350" s="25"/>
      <c r="ACB350" s="25"/>
      <c r="ACC350" s="25"/>
      <c r="ACD350" s="25"/>
      <c r="ACE350" s="25"/>
      <c r="ACF350" s="25"/>
      <c r="ACG350" s="25"/>
      <c r="ACH350" s="25"/>
      <c r="ACI350" s="25"/>
      <c r="ACJ350" s="25"/>
      <c r="ACK350" s="25"/>
      <c r="ACL350" s="25"/>
      <c r="ACM350" s="25"/>
      <c r="ACN350" s="25"/>
      <c r="ACO350" s="25"/>
      <c r="ACP350" s="25"/>
      <c r="ACQ350" s="25"/>
      <c r="ACR350" s="25"/>
      <c r="ACS350" s="25"/>
      <c r="ACT350" s="25"/>
      <c r="ACU350" s="25"/>
      <c r="ACV350" s="25"/>
      <c r="ACW350" s="25"/>
      <c r="ACX350" s="25"/>
      <c r="ACY350" s="25"/>
      <c r="ACZ350" s="25"/>
      <c r="ADA350" s="25"/>
      <c r="ADB350" s="25"/>
      <c r="ADC350" s="25"/>
      <c r="ADD350" s="25"/>
      <c r="ADE350" s="25"/>
      <c r="ADF350" s="25"/>
      <c r="ADG350" s="25"/>
      <c r="ADH350" s="25"/>
      <c r="ADI350" s="25"/>
      <c r="ADJ350" s="25"/>
      <c r="ADK350" s="25"/>
      <c r="ADL350" s="25"/>
      <c r="ADM350" s="25"/>
      <c r="ADN350" s="25"/>
      <c r="ADO350" s="25"/>
      <c r="ADP350" s="25"/>
      <c r="ADQ350" s="25"/>
      <c r="ADR350" s="25"/>
      <c r="ADS350" s="25"/>
      <c r="ADT350" s="25"/>
      <c r="ADU350" s="25"/>
      <c r="ADV350" s="25"/>
      <c r="ADW350" s="25"/>
      <c r="ADX350" s="25"/>
      <c r="ADY350" s="25"/>
      <c r="ADZ350" s="25"/>
      <c r="AEA350" s="25"/>
      <c r="AEB350" s="25"/>
      <c r="AEC350" s="25"/>
      <c r="AED350" s="25"/>
      <c r="AEE350" s="25"/>
      <c r="AEF350" s="25"/>
      <c r="AEG350" s="49"/>
    </row>
    <row r="351" spans="1:813" s="15" customFormat="1" ht="12.75" customHeight="1" x14ac:dyDescent="0.2">
      <c r="A351" s="75" t="s">
        <v>274</v>
      </c>
      <c r="B351" s="303" t="s">
        <v>275</v>
      </c>
      <c r="C351" s="109">
        <v>4</v>
      </c>
      <c r="D351" s="71" t="s">
        <v>71</v>
      </c>
      <c r="E351" s="109">
        <v>1525.1</v>
      </c>
      <c r="F351" s="91">
        <f t="shared" si="7"/>
        <v>6100.4</v>
      </c>
      <c r="G351" s="49"/>
      <c r="AY351" s="45"/>
      <c r="AZ351" s="25"/>
      <c r="BA351" s="663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  <c r="QN351" s="25"/>
      <c r="QO351" s="25"/>
      <c r="QP351" s="25"/>
      <c r="QQ351" s="25"/>
      <c r="QR351" s="25"/>
      <c r="QS351" s="25"/>
      <c r="QT351" s="25"/>
      <c r="QU351" s="25"/>
      <c r="QV351" s="25"/>
      <c r="QW351" s="25"/>
      <c r="QX351" s="25"/>
      <c r="QY351" s="25"/>
      <c r="QZ351" s="25"/>
      <c r="RA351" s="25"/>
      <c r="RB351" s="25"/>
      <c r="RC351" s="25"/>
      <c r="RD351" s="25"/>
      <c r="RE351" s="25"/>
      <c r="RF351" s="25"/>
      <c r="RG351" s="25"/>
      <c r="RH351" s="25"/>
      <c r="RI351" s="25"/>
      <c r="RJ351" s="25"/>
      <c r="RK351" s="25"/>
      <c r="RL351" s="25"/>
      <c r="RM351" s="25"/>
      <c r="RN351" s="25"/>
      <c r="RO351" s="25"/>
      <c r="RP351" s="25"/>
      <c r="RQ351" s="25"/>
      <c r="RR351" s="25"/>
      <c r="RS351" s="25"/>
      <c r="RT351" s="25"/>
      <c r="RU351" s="25"/>
      <c r="RV351" s="25"/>
      <c r="RW351" s="25"/>
      <c r="RX351" s="25"/>
      <c r="RY351" s="25"/>
      <c r="RZ351" s="25"/>
      <c r="SA351" s="25"/>
      <c r="SB351" s="25"/>
      <c r="SC351" s="25"/>
      <c r="SD351" s="25"/>
      <c r="SE351" s="25"/>
      <c r="SF351" s="25"/>
      <c r="SG351" s="25"/>
      <c r="SH351" s="25"/>
      <c r="SI351" s="25"/>
      <c r="SJ351" s="25"/>
      <c r="SK351" s="25"/>
      <c r="SL351" s="25"/>
      <c r="SM351" s="25"/>
      <c r="SN351" s="25"/>
      <c r="SO351" s="25"/>
      <c r="SP351" s="25"/>
      <c r="SQ351" s="25"/>
      <c r="SR351" s="25"/>
      <c r="SS351" s="25"/>
      <c r="ST351" s="25"/>
      <c r="SU351" s="25"/>
      <c r="SV351" s="25"/>
      <c r="SW351" s="25"/>
      <c r="SX351" s="25"/>
      <c r="SY351" s="25"/>
      <c r="SZ351" s="25"/>
      <c r="TA351" s="25"/>
      <c r="TB351" s="25"/>
      <c r="TC351" s="25"/>
      <c r="TD351" s="25"/>
      <c r="TE351" s="25"/>
      <c r="TF351" s="25"/>
      <c r="TG351" s="25"/>
      <c r="TH351" s="25"/>
      <c r="TI351" s="25"/>
      <c r="TJ351" s="25"/>
      <c r="TK351" s="25"/>
      <c r="TL351" s="25"/>
      <c r="TM351" s="25"/>
      <c r="TN351" s="25"/>
      <c r="TO351" s="25"/>
      <c r="TP351" s="25"/>
      <c r="TQ351" s="25"/>
      <c r="TR351" s="25"/>
      <c r="TS351" s="25"/>
      <c r="TT351" s="25"/>
      <c r="TU351" s="25"/>
      <c r="TV351" s="25"/>
      <c r="TW351" s="25"/>
      <c r="TX351" s="25"/>
      <c r="TY351" s="25"/>
      <c r="TZ351" s="25"/>
      <c r="UA351" s="25"/>
      <c r="UB351" s="25"/>
      <c r="UC351" s="25"/>
      <c r="UD351" s="25"/>
      <c r="UE351" s="25"/>
      <c r="UF351" s="25"/>
      <c r="UG351" s="25"/>
      <c r="UH351" s="25"/>
      <c r="UI351" s="25"/>
      <c r="UJ351" s="25"/>
      <c r="UK351" s="25"/>
      <c r="UL351" s="25"/>
      <c r="UM351" s="25"/>
      <c r="UN351" s="25"/>
      <c r="UO351" s="25"/>
      <c r="UP351" s="25"/>
      <c r="UQ351" s="25"/>
      <c r="UR351" s="25"/>
      <c r="US351" s="25"/>
      <c r="UT351" s="25"/>
      <c r="UU351" s="25"/>
      <c r="UV351" s="25"/>
      <c r="UW351" s="25"/>
      <c r="UX351" s="25"/>
      <c r="UY351" s="25"/>
      <c r="UZ351" s="25"/>
      <c r="VA351" s="25"/>
      <c r="VB351" s="25"/>
      <c r="VC351" s="25"/>
      <c r="VD351" s="25"/>
      <c r="VE351" s="25"/>
      <c r="VF351" s="25"/>
      <c r="VG351" s="25"/>
      <c r="VH351" s="25"/>
      <c r="VI351" s="25"/>
      <c r="VJ351" s="25"/>
      <c r="VK351" s="25"/>
      <c r="VL351" s="25"/>
      <c r="VM351" s="25"/>
      <c r="VN351" s="25"/>
      <c r="VO351" s="25"/>
      <c r="VP351" s="25"/>
      <c r="VQ351" s="25"/>
      <c r="VR351" s="25"/>
      <c r="VS351" s="25"/>
      <c r="VT351" s="25"/>
      <c r="VU351" s="25"/>
      <c r="VV351" s="25"/>
      <c r="VW351" s="25"/>
      <c r="VX351" s="25"/>
      <c r="VY351" s="25"/>
      <c r="VZ351" s="25"/>
      <c r="WA351" s="25"/>
      <c r="WB351" s="25"/>
      <c r="WC351" s="25"/>
      <c r="WD351" s="25"/>
      <c r="WE351" s="25"/>
      <c r="WF351" s="25"/>
      <c r="WG351" s="25"/>
      <c r="WH351" s="25"/>
      <c r="WI351" s="25"/>
      <c r="WJ351" s="25"/>
      <c r="WK351" s="25"/>
      <c r="WL351" s="25"/>
      <c r="WM351" s="25"/>
      <c r="WN351" s="25"/>
      <c r="WO351" s="25"/>
      <c r="WP351" s="25"/>
      <c r="WQ351" s="25"/>
      <c r="WR351" s="25"/>
      <c r="WS351" s="25"/>
      <c r="WT351" s="25"/>
      <c r="WU351" s="25"/>
      <c r="WV351" s="25"/>
      <c r="WW351" s="25"/>
      <c r="WX351" s="25"/>
      <c r="WY351" s="25"/>
      <c r="WZ351" s="25"/>
      <c r="XA351" s="25"/>
      <c r="XB351" s="25"/>
      <c r="XC351" s="25"/>
      <c r="XD351" s="25"/>
      <c r="XE351" s="25"/>
      <c r="XF351" s="25"/>
      <c r="XG351" s="25"/>
      <c r="XH351" s="25"/>
      <c r="XI351" s="25"/>
      <c r="XJ351" s="25"/>
      <c r="XK351" s="25"/>
      <c r="XL351" s="25"/>
      <c r="XM351" s="25"/>
      <c r="XN351" s="25"/>
      <c r="XO351" s="25"/>
      <c r="XP351" s="25"/>
      <c r="XQ351" s="25"/>
      <c r="XR351" s="25"/>
      <c r="XS351" s="25"/>
      <c r="XT351" s="25"/>
      <c r="XU351" s="25"/>
      <c r="XV351" s="25"/>
      <c r="XW351" s="25"/>
      <c r="XX351" s="25"/>
      <c r="XY351" s="25"/>
      <c r="XZ351" s="25"/>
      <c r="YA351" s="25"/>
      <c r="YB351" s="25"/>
      <c r="YC351" s="25"/>
      <c r="YD351" s="25"/>
      <c r="YE351" s="25"/>
      <c r="YF351" s="25"/>
      <c r="YG351" s="25"/>
      <c r="YH351" s="25"/>
      <c r="YI351" s="25"/>
      <c r="YJ351" s="25"/>
      <c r="YK351" s="25"/>
      <c r="YL351" s="25"/>
      <c r="YM351" s="25"/>
      <c r="YN351" s="25"/>
      <c r="YO351" s="25"/>
      <c r="YP351" s="25"/>
      <c r="YQ351" s="25"/>
      <c r="YR351" s="25"/>
      <c r="YS351" s="25"/>
      <c r="YT351" s="25"/>
      <c r="YU351" s="25"/>
      <c r="YV351" s="25"/>
      <c r="YW351" s="25"/>
      <c r="YX351" s="25"/>
      <c r="YY351" s="25"/>
      <c r="YZ351" s="25"/>
      <c r="ZA351" s="25"/>
      <c r="ZB351" s="25"/>
      <c r="ZC351" s="25"/>
      <c r="ZD351" s="25"/>
      <c r="ZE351" s="25"/>
      <c r="ZF351" s="25"/>
      <c r="ZG351" s="25"/>
      <c r="ZH351" s="25"/>
      <c r="ZI351" s="25"/>
      <c r="ZJ351" s="25"/>
      <c r="ZK351" s="25"/>
      <c r="ZL351" s="25"/>
      <c r="ZM351" s="25"/>
      <c r="ZN351" s="25"/>
      <c r="ZO351" s="25"/>
      <c r="ZP351" s="25"/>
      <c r="ZQ351" s="25"/>
      <c r="ZR351" s="25"/>
      <c r="ZS351" s="25"/>
      <c r="ZT351" s="25"/>
      <c r="ZU351" s="25"/>
      <c r="ZV351" s="25"/>
      <c r="ZW351" s="25"/>
      <c r="ZX351" s="25"/>
      <c r="ZY351" s="25"/>
      <c r="ZZ351" s="25"/>
      <c r="AAA351" s="25"/>
      <c r="AAB351" s="25"/>
      <c r="AAC351" s="25"/>
      <c r="AAD351" s="25"/>
      <c r="AAE351" s="25"/>
      <c r="AAF351" s="25"/>
      <c r="AAG351" s="25"/>
      <c r="AAH351" s="25"/>
      <c r="AAI351" s="25"/>
      <c r="AAJ351" s="25"/>
      <c r="AAK351" s="25"/>
      <c r="AAL351" s="25"/>
      <c r="AAM351" s="25"/>
      <c r="AAN351" s="25"/>
      <c r="AAO351" s="25"/>
      <c r="AAP351" s="25"/>
      <c r="AAQ351" s="25"/>
      <c r="AAR351" s="25"/>
      <c r="AAS351" s="25"/>
      <c r="AAT351" s="25"/>
      <c r="AAU351" s="25"/>
      <c r="AAV351" s="25"/>
      <c r="AAW351" s="25"/>
      <c r="AAX351" s="25"/>
      <c r="AAY351" s="25"/>
      <c r="AAZ351" s="25"/>
      <c r="ABA351" s="25"/>
      <c r="ABB351" s="25"/>
      <c r="ABC351" s="25"/>
      <c r="ABD351" s="25"/>
      <c r="ABE351" s="25"/>
      <c r="ABF351" s="25"/>
      <c r="ABG351" s="25"/>
      <c r="ABH351" s="25"/>
      <c r="ABI351" s="25"/>
      <c r="ABJ351" s="25"/>
      <c r="ABK351" s="25"/>
      <c r="ABL351" s="25"/>
      <c r="ABM351" s="25"/>
      <c r="ABN351" s="25"/>
      <c r="ABO351" s="25"/>
      <c r="ABP351" s="25"/>
      <c r="ABQ351" s="25"/>
      <c r="ABR351" s="25"/>
      <c r="ABS351" s="25"/>
      <c r="ABT351" s="25"/>
      <c r="ABU351" s="25"/>
      <c r="ABV351" s="25"/>
      <c r="ABW351" s="25"/>
      <c r="ABX351" s="25"/>
      <c r="ABY351" s="25"/>
      <c r="ABZ351" s="25"/>
      <c r="ACA351" s="25"/>
      <c r="ACB351" s="25"/>
      <c r="ACC351" s="25"/>
      <c r="ACD351" s="25"/>
      <c r="ACE351" s="25"/>
      <c r="ACF351" s="25"/>
      <c r="ACG351" s="25"/>
      <c r="ACH351" s="25"/>
      <c r="ACI351" s="25"/>
      <c r="ACJ351" s="25"/>
      <c r="ACK351" s="25"/>
      <c r="ACL351" s="25"/>
      <c r="ACM351" s="25"/>
      <c r="ACN351" s="25"/>
      <c r="ACO351" s="25"/>
      <c r="ACP351" s="25"/>
      <c r="ACQ351" s="25"/>
      <c r="ACR351" s="25"/>
      <c r="ACS351" s="25"/>
      <c r="ACT351" s="25"/>
      <c r="ACU351" s="25"/>
      <c r="ACV351" s="25"/>
      <c r="ACW351" s="25"/>
      <c r="ACX351" s="25"/>
      <c r="ACY351" s="25"/>
      <c r="ACZ351" s="25"/>
      <c r="ADA351" s="25"/>
      <c r="ADB351" s="25"/>
      <c r="ADC351" s="25"/>
      <c r="ADD351" s="25"/>
      <c r="ADE351" s="25"/>
      <c r="ADF351" s="25"/>
      <c r="ADG351" s="25"/>
      <c r="ADH351" s="25"/>
      <c r="ADI351" s="25"/>
      <c r="ADJ351" s="25"/>
      <c r="ADK351" s="25"/>
      <c r="ADL351" s="25"/>
      <c r="ADM351" s="25"/>
      <c r="ADN351" s="25"/>
      <c r="ADO351" s="25"/>
      <c r="ADP351" s="25"/>
      <c r="ADQ351" s="25"/>
      <c r="ADR351" s="25"/>
      <c r="ADS351" s="25"/>
      <c r="ADT351" s="25"/>
      <c r="ADU351" s="25"/>
      <c r="ADV351" s="25"/>
      <c r="ADW351" s="25"/>
      <c r="ADX351" s="25"/>
      <c r="ADY351" s="25"/>
      <c r="ADZ351" s="25"/>
      <c r="AEA351" s="25"/>
      <c r="AEB351" s="25"/>
      <c r="AEC351" s="25"/>
      <c r="AED351" s="25"/>
      <c r="AEE351" s="25"/>
      <c r="AEF351" s="25"/>
      <c r="AEG351" s="49"/>
    </row>
    <row r="352" spans="1:813" s="15" customFormat="1" ht="12.75" customHeight="1" x14ac:dyDescent="0.2">
      <c r="A352" s="75" t="s">
        <v>276</v>
      </c>
      <c r="B352" s="99" t="s">
        <v>277</v>
      </c>
      <c r="C352" s="109">
        <v>3</v>
      </c>
      <c r="D352" s="71" t="s">
        <v>71</v>
      </c>
      <c r="E352" s="109">
        <v>2327.5</v>
      </c>
      <c r="F352" s="91">
        <f t="shared" si="7"/>
        <v>6982.5</v>
      </c>
      <c r="G352" s="49"/>
      <c r="AY352" s="45"/>
      <c r="AZ352" s="25"/>
      <c r="BA352" s="663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  <c r="QN352" s="25"/>
      <c r="QO352" s="25"/>
      <c r="QP352" s="25"/>
      <c r="QQ352" s="25"/>
      <c r="QR352" s="25"/>
      <c r="QS352" s="25"/>
      <c r="QT352" s="25"/>
      <c r="QU352" s="25"/>
      <c r="QV352" s="25"/>
      <c r="QW352" s="25"/>
      <c r="QX352" s="25"/>
      <c r="QY352" s="25"/>
      <c r="QZ352" s="25"/>
      <c r="RA352" s="25"/>
      <c r="RB352" s="25"/>
      <c r="RC352" s="25"/>
      <c r="RD352" s="25"/>
      <c r="RE352" s="25"/>
      <c r="RF352" s="25"/>
      <c r="RG352" s="25"/>
      <c r="RH352" s="25"/>
      <c r="RI352" s="25"/>
      <c r="RJ352" s="25"/>
      <c r="RK352" s="25"/>
      <c r="RL352" s="25"/>
      <c r="RM352" s="25"/>
      <c r="RN352" s="25"/>
      <c r="RO352" s="25"/>
      <c r="RP352" s="25"/>
      <c r="RQ352" s="25"/>
      <c r="RR352" s="25"/>
      <c r="RS352" s="25"/>
      <c r="RT352" s="25"/>
      <c r="RU352" s="25"/>
      <c r="RV352" s="25"/>
      <c r="RW352" s="25"/>
      <c r="RX352" s="25"/>
      <c r="RY352" s="25"/>
      <c r="RZ352" s="25"/>
      <c r="SA352" s="25"/>
      <c r="SB352" s="25"/>
      <c r="SC352" s="25"/>
      <c r="SD352" s="25"/>
      <c r="SE352" s="25"/>
      <c r="SF352" s="25"/>
      <c r="SG352" s="25"/>
      <c r="SH352" s="25"/>
      <c r="SI352" s="25"/>
      <c r="SJ352" s="25"/>
      <c r="SK352" s="25"/>
      <c r="SL352" s="25"/>
      <c r="SM352" s="25"/>
      <c r="SN352" s="25"/>
      <c r="SO352" s="25"/>
      <c r="SP352" s="25"/>
      <c r="SQ352" s="25"/>
      <c r="SR352" s="25"/>
      <c r="SS352" s="25"/>
      <c r="ST352" s="25"/>
      <c r="SU352" s="25"/>
      <c r="SV352" s="25"/>
      <c r="SW352" s="25"/>
      <c r="SX352" s="25"/>
      <c r="SY352" s="25"/>
      <c r="SZ352" s="25"/>
      <c r="TA352" s="25"/>
      <c r="TB352" s="25"/>
      <c r="TC352" s="25"/>
      <c r="TD352" s="25"/>
      <c r="TE352" s="25"/>
      <c r="TF352" s="25"/>
      <c r="TG352" s="25"/>
      <c r="TH352" s="25"/>
      <c r="TI352" s="25"/>
      <c r="TJ352" s="25"/>
      <c r="TK352" s="25"/>
      <c r="TL352" s="25"/>
      <c r="TM352" s="25"/>
      <c r="TN352" s="25"/>
      <c r="TO352" s="25"/>
      <c r="TP352" s="25"/>
      <c r="TQ352" s="25"/>
      <c r="TR352" s="25"/>
      <c r="TS352" s="25"/>
      <c r="TT352" s="25"/>
      <c r="TU352" s="25"/>
      <c r="TV352" s="25"/>
      <c r="TW352" s="25"/>
      <c r="TX352" s="25"/>
      <c r="TY352" s="25"/>
      <c r="TZ352" s="25"/>
      <c r="UA352" s="25"/>
      <c r="UB352" s="25"/>
      <c r="UC352" s="25"/>
      <c r="UD352" s="25"/>
      <c r="UE352" s="25"/>
      <c r="UF352" s="25"/>
      <c r="UG352" s="25"/>
      <c r="UH352" s="25"/>
      <c r="UI352" s="25"/>
      <c r="UJ352" s="25"/>
      <c r="UK352" s="25"/>
      <c r="UL352" s="25"/>
      <c r="UM352" s="25"/>
      <c r="UN352" s="25"/>
      <c r="UO352" s="25"/>
      <c r="UP352" s="25"/>
      <c r="UQ352" s="25"/>
      <c r="UR352" s="25"/>
      <c r="US352" s="25"/>
      <c r="UT352" s="25"/>
      <c r="UU352" s="25"/>
      <c r="UV352" s="25"/>
      <c r="UW352" s="25"/>
      <c r="UX352" s="25"/>
      <c r="UY352" s="25"/>
      <c r="UZ352" s="25"/>
      <c r="VA352" s="25"/>
      <c r="VB352" s="25"/>
      <c r="VC352" s="25"/>
      <c r="VD352" s="25"/>
      <c r="VE352" s="25"/>
      <c r="VF352" s="25"/>
      <c r="VG352" s="25"/>
      <c r="VH352" s="25"/>
      <c r="VI352" s="25"/>
      <c r="VJ352" s="25"/>
      <c r="VK352" s="25"/>
      <c r="VL352" s="25"/>
      <c r="VM352" s="25"/>
      <c r="VN352" s="25"/>
      <c r="VO352" s="25"/>
      <c r="VP352" s="25"/>
      <c r="VQ352" s="25"/>
      <c r="VR352" s="25"/>
      <c r="VS352" s="25"/>
      <c r="VT352" s="25"/>
      <c r="VU352" s="25"/>
      <c r="VV352" s="25"/>
      <c r="VW352" s="25"/>
      <c r="VX352" s="25"/>
      <c r="VY352" s="25"/>
      <c r="VZ352" s="25"/>
      <c r="WA352" s="25"/>
      <c r="WB352" s="25"/>
      <c r="WC352" s="25"/>
      <c r="WD352" s="25"/>
      <c r="WE352" s="25"/>
      <c r="WF352" s="25"/>
      <c r="WG352" s="25"/>
      <c r="WH352" s="25"/>
      <c r="WI352" s="25"/>
      <c r="WJ352" s="25"/>
      <c r="WK352" s="25"/>
      <c r="WL352" s="25"/>
      <c r="WM352" s="25"/>
      <c r="WN352" s="25"/>
      <c r="WO352" s="25"/>
      <c r="WP352" s="25"/>
      <c r="WQ352" s="25"/>
      <c r="WR352" s="25"/>
      <c r="WS352" s="25"/>
      <c r="WT352" s="25"/>
      <c r="WU352" s="25"/>
      <c r="WV352" s="25"/>
      <c r="WW352" s="25"/>
      <c r="WX352" s="25"/>
      <c r="WY352" s="25"/>
      <c r="WZ352" s="25"/>
      <c r="XA352" s="25"/>
      <c r="XB352" s="25"/>
      <c r="XC352" s="25"/>
      <c r="XD352" s="25"/>
      <c r="XE352" s="25"/>
      <c r="XF352" s="25"/>
      <c r="XG352" s="25"/>
      <c r="XH352" s="25"/>
      <c r="XI352" s="25"/>
      <c r="XJ352" s="25"/>
      <c r="XK352" s="25"/>
      <c r="XL352" s="25"/>
      <c r="XM352" s="25"/>
      <c r="XN352" s="25"/>
      <c r="XO352" s="25"/>
      <c r="XP352" s="25"/>
      <c r="XQ352" s="25"/>
      <c r="XR352" s="25"/>
      <c r="XS352" s="25"/>
      <c r="XT352" s="25"/>
      <c r="XU352" s="25"/>
      <c r="XV352" s="25"/>
      <c r="XW352" s="25"/>
      <c r="XX352" s="25"/>
      <c r="XY352" s="25"/>
      <c r="XZ352" s="25"/>
      <c r="YA352" s="25"/>
      <c r="YB352" s="25"/>
      <c r="YC352" s="25"/>
      <c r="YD352" s="25"/>
      <c r="YE352" s="25"/>
      <c r="YF352" s="25"/>
      <c r="YG352" s="25"/>
      <c r="YH352" s="25"/>
      <c r="YI352" s="25"/>
      <c r="YJ352" s="25"/>
      <c r="YK352" s="25"/>
      <c r="YL352" s="25"/>
      <c r="YM352" s="25"/>
      <c r="YN352" s="25"/>
      <c r="YO352" s="25"/>
      <c r="YP352" s="25"/>
      <c r="YQ352" s="25"/>
      <c r="YR352" s="25"/>
      <c r="YS352" s="25"/>
      <c r="YT352" s="25"/>
      <c r="YU352" s="25"/>
      <c r="YV352" s="25"/>
      <c r="YW352" s="25"/>
      <c r="YX352" s="25"/>
      <c r="YY352" s="25"/>
      <c r="YZ352" s="25"/>
      <c r="ZA352" s="25"/>
      <c r="ZB352" s="25"/>
      <c r="ZC352" s="25"/>
      <c r="ZD352" s="25"/>
      <c r="ZE352" s="25"/>
      <c r="ZF352" s="25"/>
      <c r="ZG352" s="25"/>
      <c r="ZH352" s="25"/>
      <c r="ZI352" s="25"/>
      <c r="ZJ352" s="25"/>
      <c r="ZK352" s="25"/>
      <c r="ZL352" s="25"/>
      <c r="ZM352" s="25"/>
      <c r="ZN352" s="25"/>
      <c r="ZO352" s="25"/>
      <c r="ZP352" s="25"/>
      <c r="ZQ352" s="25"/>
      <c r="ZR352" s="25"/>
      <c r="ZS352" s="25"/>
      <c r="ZT352" s="25"/>
      <c r="ZU352" s="25"/>
      <c r="ZV352" s="25"/>
      <c r="ZW352" s="25"/>
      <c r="ZX352" s="25"/>
      <c r="ZY352" s="25"/>
      <c r="ZZ352" s="25"/>
      <c r="AAA352" s="25"/>
      <c r="AAB352" s="25"/>
      <c r="AAC352" s="25"/>
      <c r="AAD352" s="25"/>
      <c r="AAE352" s="25"/>
      <c r="AAF352" s="25"/>
      <c r="AAG352" s="25"/>
      <c r="AAH352" s="25"/>
      <c r="AAI352" s="25"/>
      <c r="AAJ352" s="25"/>
      <c r="AAK352" s="25"/>
      <c r="AAL352" s="25"/>
      <c r="AAM352" s="25"/>
      <c r="AAN352" s="25"/>
      <c r="AAO352" s="25"/>
      <c r="AAP352" s="25"/>
      <c r="AAQ352" s="25"/>
      <c r="AAR352" s="25"/>
      <c r="AAS352" s="25"/>
      <c r="AAT352" s="25"/>
      <c r="AAU352" s="25"/>
      <c r="AAV352" s="25"/>
      <c r="AAW352" s="25"/>
      <c r="AAX352" s="25"/>
      <c r="AAY352" s="25"/>
      <c r="AAZ352" s="25"/>
      <c r="ABA352" s="25"/>
      <c r="ABB352" s="25"/>
      <c r="ABC352" s="25"/>
      <c r="ABD352" s="25"/>
      <c r="ABE352" s="25"/>
      <c r="ABF352" s="25"/>
      <c r="ABG352" s="25"/>
      <c r="ABH352" s="25"/>
      <c r="ABI352" s="25"/>
      <c r="ABJ352" s="25"/>
      <c r="ABK352" s="25"/>
      <c r="ABL352" s="25"/>
      <c r="ABM352" s="25"/>
      <c r="ABN352" s="25"/>
      <c r="ABO352" s="25"/>
      <c r="ABP352" s="25"/>
      <c r="ABQ352" s="25"/>
      <c r="ABR352" s="25"/>
      <c r="ABS352" s="25"/>
      <c r="ABT352" s="25"/>
      <c r="ABU352" s="25"/>
      <c r="ABV352" s="25"/>
      <c r="ABW352" s="25"/>
      <c r="ABX352" s="25"/>
      <c r="ABY352" s="25"/>
      <c r="ABZ352" s="25"/>
      <c r="ACA352" s="25"/>
      <c r="ACB352" s="25"/>
      <c r="ACC352" s="25"/>
      <c r="ACD352" s="25"/>
      <c r="ACE352" s="25"/>
      <c r="ACF352" s="25"/>
      <c r="ACG352" s="25"/>
      <c r="ACH352" s="25"/>
      <c r="ACI352" s="25"/>
      <c r="ACJ352" s="25"/>
      <c r="ACK352" s="25"/>
      <c r="ACL352" s="25"/>
      <c r="ACM352" s="25"/>
      <c r="ACN352" s="25"/>
      <c r="ACO352" s="25"/>
      <c r="ACP352" s="25"/>
      <c r="ACQ352" s="25"/>
      <c r="ACR352" s="25"/>
      <c r="ACS352" s="25"/>
      <c r="ACT352" s="25"/>
      <c r="ACU352" s="25"/>
      <c r="ACV352" s="25"/>
      <c r="ACW352" s="25"/>
      <c r="ACX352" s="25"/>
      <c r="ACY352" s="25"/>
      <c r="ACZ352" s="25"/>
      <c r="ADA352" s="25"/>
      <c r="ADB352" s="25"/>
      <c r="ADC352" s="25"/>
      <c r="ADD352" s="25"/>
      <c r="ADE352" s="25"/>
      <c r="ADF352" s="25"/>
      <c r="ADG352" s="25"/>
      <c r="ADH352" s="25"/>
      <c r="ADI352" s="25"/>
      <c r="ADJ352" s="25"/>
      <c r="ADK352" s="25"/>
      <c r="ADL352" s="25"/>
      <c r="ADM352" s="25"/>
      <c r="ADN352" s="25"/>
      <c r="ADO352" s="25"/>
      <c r="ADP352" s="25"/>
      <c r="ADQ352" s="25"/>
      <c r="ADR352" s="25"/>
      <c r="ADS352" s="25"/>
      <c r="ADT352" s="25"/>
      <c r="ADU352" s="25"/>
      <c r="ADV352" s="25"/>
      <c r="ADW352" s="25"/>
      <c r="ADX352" s="25"/>
      <c r="ADY352" s="25"/>
      <c r="ADZ352" s="25"/>
      <c r="AEA352" s="25"/>
      <c r="AEB352" s="25"/>
      <c r="AEC352" s="25"/>
      <c r="AED352" s="25"/>
      <c r="AEE352" s="25"/>
      <c r="AEF352" s="25"/>
      <c r="AEG352" s="49"/>
    </row>
    <row r="353" spans="1:813" s="15" customFormat="1" ht="12.75" customHeight="1" x14ac:dyDescent="0.2">
      <c r="A353" s="75" t="s">
        <v>278</v>
      </c>
      <c r="B353" s="99" t="s">
        <v>279</v>
      </c>
      <c r="C353" s="109">
        <v>1</v>
      </c>
      <c r="D353" s="71" t="s">
        <v>71</v>
      </c>
      <c r="E353" s="109">
        <v>2900</v>
      </c>
      <c r="F353" s="91">
        <f t="shared" si="7"/>
        <v>2900</v>
      </c>
      <c r="G353" s="49"/>
      <c r="AY353" s="45"/>
      <c r="AZ353" s="25"/>
      <c r="BA353" s="663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  <c r="QN353" s="25"/>
      <c r="QO353" s="25"/>
      <c r="QP353" s="25"/>
      <c r="QQ353" s="25"/>
      <c r="QR353" s="25"/>
      <c r="QS353" s="25"/>
      <c r="QT353" s="25"/>
      <c r="QU353" s="25"/>
      <c r="QV353" s="25"/>
      <c r="QW353" s="25"/>
      <c r="QX353" s="25"/>
      <c r="QY353" s="25"/>
      <c r="QZ353" s="25"/>
      <c r="RA353" s="25"/>
      <c r="RB353" s="25"/>
      <c r="RC353" s="25"/>
      <c r="RD353" s="25"/>
      <c r="RE353" s="25"/>
      <c r="RF353" s="25"/>
      <c r="RG353" s="25"/>
      <c r="RH353" s="25"/>
      <c r="RI353" s="25"/>
      <c r="RJ353" s="25"/>
      <c r="RK353" s="25"/>
      <c r="RL353" s="25"/>
      <c r="RM353" s="25"/>
      <c r="RN353" s="25"/>
      <c r="RO353" s="25"/>
      <c r="RP353" s="25"/>
      <c r="RQ353" s="25"/>
      <c r="RR353" s="25"/>
      <c r="RS353" s="25"/>
      <c r="RT353" s="25"/>
      <c r="RU353" s="25"/>
      <c r="RV353" s="25"/>
      <c r="RW353" s="25"/>
      <c r="RX353" s="25"/>
      <c r="RY353" s="25"/>
      <c r="RZ353" s="25"/>
      <c r="SA353" s="25"/>
      <c r="SB353" s="25"/>
      <c r="SC353" s="25"/>
      <c r="SD353" s="25"/>
      <c r="SE353" s="25"/>
      <c r="SF353" s="25"/>
      <c r="SG353" s="25"/>
      <c r="SH353" s="25"/>
      <c r="SI353" s="25"/>
      <c r="SJ353" s="25"/>
      <c r="SK353" s="25"/>
      <c r="SL353" s="25"/>
      <c r="SM353" s="25"/>
      <c r="SN353" s="25"/>
      <c r="SO353" s="25"/>
      <c r="SP353" s="25"/>
      <c r="SQ353" s="25"/>
      <c r="SR353" s="25"/>
      <c r="SS353" s="25"/>
      <c r="ST353" s="25"/>
      <c r="SU353" s="25"/>
      <c r="SV353" s="25"/>
      <c r="SW353" s="25"/>
      <c r="SX353" s="25"/>
      <c r="SY353" s="25"/>
      <c r="SZ353" s="25"/>
      <c r="TA353" s="25"/>
      <c r="TB353" s="25"/>
      <c r="TC353" s="25"/>
      <c r="TD353" s="25"/>
      <c r="TE353" s="25"/>
      <c r="TF353" s="25"/>
      <c r="TG353" s="25"/>
      <c r="TH353" s="25"/>
      <c r="TI353" s="25"/>
      <c r="TJ353" s="25"/>
      <c r="TK353" s="25"/>
      <c r="TL353" s="25"/>
      <c r="TM353" s="25"/>
      <c r="TN353" s="25"/>
      <c r="TO353" s="25"/>
      <c r="TP353" s="25"/>
      <c r="TQ353" s="25"/>
      <c r="TR353" s="25"/>
      <c r="TS353" s="25"/>
      <c r="TT353" s="25"/>
      <c r="TU353" s="25"/>
      <c r="TV353" s="25"/>
      <c r="TW353" s="25"/>
      <c r="TX353" s="25"/>
      <c r="TY353" s="25"/>
      <c r="TZ353" s="25"/>
      <c r="UA353" s="25"/>
      <c r="UB353" s="25"/>
      <c r="UC353" s="25"/>
      <c r="UD353" s="25"/>
      <c r="UE353" s="25"/>
      <c r="UF353" s="25"/>
      <c r="UG353" s="25"/>
      <c r="UH353" s="25"/>
      <c r="UI353" s="25"/>
      <c r="UJ353" s="25"/>
      <c r="UK353" s="25"/>
      <c r="UL353" s="25"/>
      <c r="UM353" s="25"/>
      <c r="UN353" s="25"/>
      <c r="UO353" s="25"/>
      <c r="UP353" s="25"/>
      <c r="UQ353" s="25"/>
      <c r="UR353" s="25"/>
      <c r="US353" s="25"/>
      <c r="UT353" s="25"/>
      <c r="UU353" s="25"/>
      <c r="UV353" s="25"/>
      <c r="UW353" s="25"/>
      <c r="UX353" s="25"/>
      <c r="UY353" s="25"/>
      <c r="UZ353" s="25"/>
      <c r="VA353" s="25"/>
      <c r="VB353" s="25"/>
      <c r="VC353" s="25"/>
      <c r="VD353" s="25"/>
      <c r="VE353" s="25"/>
      <c r="VF353" s="25"/>
      <c r="VG353" s="25"/>
      <c r="VH353" s="25"/>
      <c r="VI353" s="25"/>
      <c r="VJ353" s="25"/>
      <c r="VK353" s="25"/>
      <c r="VL353" s="25"/>
      <c r="VM353" s="25"/>
      <c r="VN353" s="25"/>
      <c r="VO353" s="25"/>
      <c r="VP353" s="25"/>
      <c r="VQ353" s="25"/>
      <c r="VR353" s="25"/>
      <c r="VS353" s="25"/>
      <c r="VT353" s="25"/>
      <c r="VU353" s="25"/>
      <c r="VV353" s="25"/>
      <c r="VW353" s="25"/>
      <c r="VX353" s="25"/>
      <c r="VY353" s="25"/>
      <c r="VZ353" s="25"/>
      <c r="WA353" s="25"/>
      <c r="WB353" s="25"/>
      <c r="WC353" s="25"/>
      <c r="WD353" s="25"/>
      <c r="WE353" s="25"/>
      <c r="WF353" s="25"/>
      <c r="WG353" s="25"/>
      <c r="WH353" s="25"/>
      <c r="WI353" s="25"/>
      <c r="WJ353" s="25"/>
      <c r="WK353" s="25"/>
      <c r="WL353" s="25"/>
      <c r="WM353" s="25"/>
      <c r="WN353" s="25"/>
      <c r="WO353" s="25"/>
      <c r="WP353" s="25"/>
      <c r="WQ353" s="25"/>
      <c r="WR353" s="25"/>
      <c r="WS353" s="25"/>
      <c r="WT353" s="25"/>
      <c r="WU353" s="25"/>
      <c r="WV353" s="25"/>
      <c r="WW353" s="25"/>
      <c r="WX353" s="25"/>
      <c r="WY353" s="25"/>
      <c r="WZ353" s="25"/>
      <c r="XA353" s="25"/>
      <c r="XB353" s="25"/>
      <c r="XC353" s="25"/>
      <c r="XD353" s="25"/>
      <c r="XE353" s="25"/>
      <c r="XF353" s="25"/>
      <c r="XG353" s="25"/>
      <c r="XH353" s="25"/>
      <c r="XI353" s="25"/>
      <c r="XJ353" s="25"/>
      <c r="XK353" s="25"/>
      <c r="XL353" s="25"/>
      <c r="XM353" s="25"/>
      <c r="XN353" s="25"/>
      <c r="XO353" s="25"/>
      <c r="XP353" s="25"/>
      <c r="XQ353" s="25"/>
      <c r="XR353" s="25"/>
      <c r="XS353" s="25"/>
      <c r="XT353" s="25"/>
      <c r="XU353" s="25"/>
      <c r="XV353" s="25"/>
      <c r="XW353" s="25"/>
      <c r="XX353" s="25"/>
      <c r="XY353" s="25"/>
      <c r="XZ353" s="25"/>
      <c r="YA353" s="25"/>
      <c r="YB353" s="25"/>
      <c r="YC353" s="25"/>
      <c r="YD353" s="25"/>
      <c r="YE353" s="25"/>
      <c r="YF353" s="25"/>
      <c r="YG353" s="25"/>
      <c r="YH353" s="25"/>
      <c r="YI353" s="25"/>
      <c r="YJ353" s="25"/>
      <c r="YK353" s="25"/>
      <c r="YL353" s="25"/>
      <c r="YM353" s="25"/>
      <c r="YN353" s="25"/>
      <c r="YO353" s="25"/>
      <c r="YP353" s="25"/>
      <c r="YQ353" s="25"/>
      <c r="YR353" s="25"/>
      <c r="YS353" s="25"/>
      <c r="YT353" s="25"/>
      <c r="YU353" s="25"/>
      <c r="YV353" s="25"/>
      <c r="YW353" s="25"/>
      <c r="YX353" s="25"/>
      <c r="YY353" s="25"/>
      <c r="YZ353" s="25"/>
      <c r="ZA353" s="25"/>
      <c r="ZB353" s="25"/>
      <c r="ZC353" s="25"/>
      <c r="ZD353" s="25"/>
      <c r="ZE353" s="25"/>
      <c r="ZF353" s="25"/>
      <c r="ZG353" s="25"/>
      <c r="ZH353" s="25"/>
      <c r="ZI353" s="25"/>
      <c r="ZJ353" s="25"/>
      <c r="ZK353" s="25"/>
      <c r="ZL353" s="25"/>
      <c r="ZM353" s="25"/>
      <c r="ZN353" s="25"/>
      <c r="ZO353" s="25"/>
      <c r="ZP353" s="25"/>
      <c r="ZQ353" s="25"/>
      <c r="ZR353" s="25"/>
      <c r="ZS353" s="25"/>
      <c r="ZT353" s="25"/>
      <c r="ZU353" s="25"/>
      <c r="ZV353" s="25"/>
      <c r="ZW353" s="25"/>
      <c r="ZX353" s="25"/>
      <c r="ZY353" s="25"/>
      <c r="ZZ353" s="25"/>
      <c r="AAA353" s="25"/>
      <c r="AAB353" s="25"/>
      <c r="AAC353" s="25"/>
      <c r="AAD353" s="25"/>
      <c r="AAE353" s="25"/>
      <c r="AAF353" s="25"/>
      <c r="AAG353" s="25"/>
      <c r="AAH353" s="25"/>
      <c r="AAI353" s="25"/>
      <c r="AAJ353" s="25"/>
      <c r="AAK353" s="25"/>
      <c r="AAL353" s="25"/>
      <c r="AAM353" s="25"/>
      <c r="AAN353" s="25"/>
      <c r="AAO353" s="25"/>
      <c r="AAP353" s="25"/>
      <c r="AAQ353" s="25"/>
      <c r="AAR353" s="25"/>
      <c r="AAS353" s="25"/>
      <c r="AAT353" s="25"/>
      <c r="AAU353" s="25"/>
      <c r="AAV353" s="25"/>
      <c r="AAW353" s="25"/>
      <c r="AAX353" s="25"/>
      <c r="AAY353" s="25"/>
      <c r="AAZ353" s="25"/>
      <c r="ABA353" s="25"/>
      <c r="ABB353" s="25"/>
      <c r="ABC353" s="25"/>
      <c r="ABD353" s="25"/>
      <c r="ABE353" s="25"/>
      <c r="ABF353" s="25"/>
      <c r="ABG353" s="25"/>
      <c r="ABH353" s="25"/>
      <c r="ABI353" s="25"/>
      <c r="ABJ353" s="25"/>
      <c r="ABK353" s="25"/>
      <c r="ABL353" s="25"/>
      <c r="ABM353" s="25"/>
      <c r="ABN353" s="25"/>
      <c r="ABO353" s="25"/>
      <c r="ABP353" s="25"/>
      <c r="ABQ353" s="25"/>
      <c r="ABR353" s="25"/>
      <c r="ABS353" s="25"/>
      <c r="ABT353" s="25"/>
      <c r="ABU353" s="25"/>
      <c r="ABV353" s="25"/>
      <c r="ABW353" s="25"/>
      <c r="ABX353" s="25"/>
      <c r="ABY353" s="25"/>
      <c r="ABZ353" s="25"/>
      <c r="ACA353" s="25"/>
      <c r="ACB353" s="25"/>
      <c r="ACC353" s="25"/>
      <c r="ACD353" s="25"/>
      <c r="ACE353" s="25"/>
      <c r="ACF353" s="25"/>
      <c r="ACG353" s="25"/>
      <c r="ACH353" s="25"/>
      <c r="ACI353" s="25"/>
      <c r="ACJ353" s="25"/>
      <c r="ACK353" s="25"/>
      <c r="ACL353" s="25"/>
      <c r="ACM353" s="25"/>
      <c r="ACN353" s="25"/>
      <c r="ACO353" s="25"/>
      <c r="ACP353" s="25"/>
      <c r="ACQ353" s="25"/>
      <c r="ACR353" s="25"/>
      <c r="ACS353" s="25"/>
      <c r="ACT353" s="25"/>
      <c r="ACU353" s="25"/>
      <c r="ACV353" s="25"/>
      <c r="ACW353" s="25"/>
      <c r="ACX353" s="25"/>
      <c r="ACY353" s="25"/>
      <c r="ACZ353" s="25"/>
      <c r="ADA353" s="25"/>
      <c r="ADB353" s="25"/>
      <c r="ADC353" s="25"/>
      <c r="ADD353" s="25"/>
      <c r="ADE353" s="25"/>
      <c r="ADF353" s="25"/>
      <c r="ADG353" s="25"/>
      <c r="ADH353" s="25"/>
      <c r="ADI353" s="25"/>
      <c r="ADJ353" s="25"/>
      <c r="ADK353" s="25"/>
      <c r="ADL353" s="25"/>
      <c r="ADM353" s="25"/>
      <c r="ADN353" s="25"/>
      <c r="ADO353" s="25"/>
      <c r="ADP353" s="25"/>
      <c r="ADQ353" s="25"/>
      <c r="ADR353" s="25"/>
      <c r="ADS353" s="25"/>
      <c r="ADT353" s="25"/>
      <c r="ADU353" s="25"/>
      <c r="ADV353" s="25"/>
      <c r="ADW353" s="25"/>
      <c r="ADX353" s="25"/>
      <c r="ADY353" s="25"/>
      <c r="ADZ353" s="25"/>
      <c r="AEA353" s="25"/>
      <c r="AEB353" s="25"/>
      <c r="AEC353" s="25"/>
      <c r="AED353" s="25"/>
      <c r="AEE353" s="25"/>
      <c r="AEF353" s="25"/>
      <c r="AEG353" s="49"/>
    </row>
    <row r="354" spans="1:813" s="15" customFormat="1" ht="12.75" customHeight="1" x14ac:dyDescent="0.2">
      <c r="A354" s="75" t="s">
        <v>280</v>
      </c>
      <c r="B354" s="99" t="s">
        <v>281</v>
      </c>
      <c r="C354" s="109">
        <v>1</v>
      </c>
      <c r="D354" s="71" t="s">
        <v>71</v>
      </c>
      <c r="E354" s="109">
        <v>3900</v>
      </c>
      <c r="F354" s="91">
        <f t="shared" si="7"/>
        <v>3900</v>
      </c>
      <c r="G354" s="49"/>
      <c r="AY354" s="45"/>
      <c r="AZ354" s="25"/>
      <c r="BA354" s="663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  <c r="QN354" s="25"/>
      <c r="QO354" s="25"/>
      <c r="QP354" s="25"/>
      <c r="QQ354" s="25"/>
      <c r="QR354" s="25"/>
      <c r="QS354" s="25"/>
      <c r="QT354" s="25"/>
      <c r="QU354" s="25"/>
      <c r="QV354" s="25"/>
      <c r="QW354" s="25"/>
      <c r="QX354" s="25"/>
      <c r="QY354" s="25"/>
      <c r="QZ354" s="25"/>
      <c r="RA354" s="25"/>
      <c r="RB354" s="25"/>
      <c r="RC354" s="25"/>
      <c r="RD354" s="25"/>
      <c r="RE354" s="25"/>
      <c r="RF354" s="25"/>
      <c r="RG354" s="25"/>
      <c r="RH354" s="25"/>
      <c r="RI354" s="25"/>
      <c r="RJ354" s="25"/>
      <c r="RK354" s="25"/>
      <c r="RL354" s="25"/>
      <c r="RM354" s="25"/>
      <c r="RN354" s="25"/>
      <c r="RO354" s="25"/>
      <c r="RP354" s="25"/>
      <c r="RQ354" s="25"/>
      <c r="RR354" s="25"/>
      <c r="RS354" s="25"/>
      <c r="RT354" s="25"/>
      <c r="RU354" s="25"/>
      <c r="RV354" s="25"/>
      <c r="RW354" s="25"/>
      <c r="RX354" s="25"/>
      <c r="RY354" s="25"/>
      <c r="RZ354" s="25"/>
      <c r="SA354" s="25"/>
      <c r="SB354" s="25"/>
      <c r="SC354" s="25"/>
      <c r="SD354" s="25"/>
      <c r="SE354" s="25"/>
      <c r="SF354" s="25"/>
      <c r="SG354" s="25"/>
      <c r="SH354" s="25"/>
      <c r="SI354" s="25"/>
      <c r="SJ354" s="25"/>
      <c r="SK354" s="25"/>
      <c r="SL354" s="25"/>
      <c r="SM354" s="25"/>
      <c r="SN354" s="25"/>
      <c r="SO354" s="25"/>
      <c r="SP354" s="25"/>
      <c r="SQ354" s="25"/>
      <c r="SR354" s="25"/>
      <c r="SS354" s="25"/>
      <c r="ST354" s="25"/>
      <c r="SU354" s="25"/>
      <c r="SV354" s="25"/>
      <c r="SW354" s="25"/>
      <c r="SX354" s="25"/>
      <c r="SY354" s="25"/>
      <c r="SZ354" s="25"/>
      <c r="TA354" s="25"/>
      <c r="TB354" s="25"/>
      <c r="TC354" s="25"/>
      <c r="TD354" s="25"/>
      <c r="TE354" s="25"/>
      <c r="TF354" s="25"/>
      <c r="TG354" s="25"/>
      <c r="TH354" s="25"/>
      <c r="TI354" s="25"/>
      <c r="TJ354" s="25"/>
      <c r="TK354" s="25"/>
      <c r="TL354" s="25"/>
      <c r="TM354" s="25"/>
      <c r="TN354" s="25"/>
      <c r="TO354" s="25"/>
      <c r="TP354" s="25"/>
      <c r="TQ354" s="25"/>
      <c r="TR354" s="25"/>
      <c r="TS354" s="25"/>
      <c r="TT354" s="25"/>
      <c r="TU354" s="25"/>
      <c r="TV354" s="25"/>
      <c r="TW354" s="25"/>
      <c r="TX354" s="25"/>
      <c r="TY354" s="25"/>
      <c r="TZ354" s="25"/>
      <c r="UA354" s="25"/>
      <c r="UB354" s="25"/>
      <c r="UC354" s="25"/>
      <c r="UD354" s="25"/>
      <c r="UE354" s="25"/>
      <c r="UF354" s="25"/>
      <c r="UG354" s="25"/>
      <c r="UH354" s="25"/>
      <c r="UI354" s="25"/>
      <c r="UJ354" s="25"/>
      <c r="UK354" s="25"/>
      <c r="UL354" s="25"/>
      <c r="UM354" s="25"/>
      <c r="UN354" s="25"/>
      <c r="UO354" s="25"/>
      <c r="UP354" s="25"/>
      <c r="UQ354" s="25"/>
      <c r="UR354" s="25"/>
      <c r="US354" s="25"/>
      <c r="UT354" s="25"/>
      <c r="UU354" s="25"/>
      <c r="UV354" s="25"/>
      <c r="UW354" s="25"/>
      <c r="UX354" s="25"/>
      <c r="UY354" s="25"/>
      <c r="UZ354" s="25"/>
      <c r="VA354" s="25"/>
      <c r="VB354" s="25"/>
      <c r="VC354" s="25"/>
      <c r="VD354" s="25"/>
      <c r="VE354" s="25"/>
      <c r="VF354" s="25"/>
      <c r="VG354" s="25"/>
      <c r="VH354" s="25"/>
      <c r="VI354" s="25"/>
      <c r="VJ354" s="25"/>
      <c r="VK354" s="25"/>
      <c r="VL354" s="25"/>
      <c r="VM354" s="25"/>
      <c r="VN354" s="25"/>
      <c r="VO354" s="25"/>
      <c r="VP354" s="25"/>
      <c r="VQ354" s="25"/>
      <c r="VR354" s="25"/>
      <c r="VS354" s="25"/>
      <c r="VT354" s="25"/>
      <c r="VU354" s="25"/>
      <c r="VV354" s="25"/>
      <c r="VW354" s="25"/>
      <c r="VX354" s="25"/>
      <c r="VY354" s="25"/>
      <c r="VZ354" s="25"/>
      <c r="WA354" s="25"/>
      <c r="WB354" s="25"/>
      <c r="WC354" s="25"/>
      <c r="WD354" s="25"/>
      <c r="WE354" s="25"/>
      <c r="WF354" s="25"/>
      <c r="WG354" s="25"/>
      <c r="WH354" s="25"/>
      <c r="WI354" s="25"/>
      <c r="WJ354" s="25"/>
      <c r="WK354" s="25"/>
      <c r="WL354" s="25"/>
      <c r="WM354" s="25"/>
      <c r="WN354" s="25"/>
      <c r="WO354" s="25"/>
      <c r="WP354" s="25"/>
      <c r="WQ354" s="25"/>
      <c r="WR354" s="25"/>
      <c r="WS354" s="25"/>
      <c r="WT354" s="25"/>
      <c r="WU354" s="25"/>
      <c r="WV354" s="25"/>
      <c r="WW354" s="25"/>
      <c r="WX354" s="25"/>
      <c r="WY354" s="25"/>
      <c r="WZ354" s="25"/>
      <c r="XA354" s="25"/>
      <c r="XB354" s="25"/>
      <c r="XC354" s="25"/>
      <c r="XD354" s="25"/>
      <c r="XE354" s="25"/>
      <c r="XF354" s="25"/>
      <c r="XG354" s="25"/>
      <c r="XH354" s="25"/>
      <c r="XI354" s="25"/>
      <c r="XJ354" s="25"/>
      <c r="XK354" s="25"/>
      <c r="XL354" s="25"/>
      <c r="XM354" s="25"/>
      <c r="XN354" s="25"/>
      <c r="XO354" s="25"/>
      <c r="XP354" s="25"/>
      <c r="XQ354" s="25"/>
      <c r="XR354" s="25"/>
      <c r="XS354" s="25"/>
      <c r="XT354" s="25"/>
      <c r="XU354" s="25"/>
      <c r="XV354" s="25"/>
      <c r="XW354" s="25"/>
      <c r="XX354" s="25"/>
      <c r="XY354" s="25"/>
      <c r="XZ354" s="25"/>
      <c r="YA354" s="25"/>
      <c r="YB354" s="25"/>
      <c r="YC354" s="25"/>
      <c r="YD354" s="25"/>
      <c r="YE354" s="25"/>
      <c r="YF354" s="25"/>
      <c r="YG354" s="25"/>
      <c r="YH354" s="25"/>
      <c r="YI354" s="25"/>
      <c r="YJ354" s="25"/>
      <c r="YK354" s="25"/>
      <c r="YL354" s="25"/>
      <c r="YM354" s="25"/>
      <c r="YN354" s="25"/>
      <c r="YO354" s="25"/>
      <c r="YP354" s="25"/>
      <c r="YQ354" s="25"/>
      <c r="YR354" s="25"/>
      <c r="YS354" s="25"/>
      <c r="YT354" s="25"/>
      <c r="YU354" s="25"/>
      <c r="YV354" s="25"/>
      <c r="YW354" s="25"/>
      <c r="YX354" s="25"/>
      <c r="YY354" s="25"/>
      <c r="YZ354" s="25"/>
      <c r="ZA354" s="25"/>
      <c r="ZB354" s="25"/>
      <c r="ZC354" s="25"/>
      <c r="ZD354" s="25"/>
      <c r="ZE354" s="25"/>
      <c r="ZF354" s="25"/>
      <c r="ZG354" s="25"/>
      <c r="ZH354" s="25"/>
      <c r="ZI354" s="25"/>
      <c r="ZJ354" s="25"/>
      <c r="ZK354" s="25"/>
      <c r="ZL354" s="25"/>
      <c r="ZM354" s="25"/>
      <c r="ZN354" s="25"/>
      <c r="ZO354" s="25"/>
      <c r="ZP354" s="25"/>
      <c r="ZQ354" s="25"/>
      <c r="ZR354" s="25"/>
      <c r="ZS354" s="25"/>
      <c r="ZT354" s="25"/>
      <c r="ZU354" s="25"/>
      <c r="ZV354" s="25"/>
      <c r="ZW354" s="25"/>
      <c r="ZX354" s="25"/>
      <c r="ZY354" s="25"/>
      <c r="ZZ354" s="25"/>
      <c r="AAA354" s="25"/>
      <c r="AAB354" s="25"/>
      <c r="AAC354" s="25"/>
      <c r="AAD354" s="25"/>
      <c r="AAE354" s="25"/>
      <c r="AAF354" s="25"/>
      <c r="AAG354" s="25"/>
      <c r="AAH354" s="25"/>
      <c r="AAI354" s="25"/>
      <c r="AAJ354" s="25"/>
      <c r="AAK354" s="25"/>
      <c r="AAL354" s="25"/>
      <c r="AAM354" s="25"/>
      <c r="AAN354" s="25"/>
      <c r="AAO354" s="25"/>
      <c r="AAP354" s="25"/>
      <c r="AAQ354" s="25"/>
      <c r="AAR354" s="25"/>
      <c r="AAS354" s="25"/>
      <c r="AAT354" s="25"/>
      <c r="AAU354" s="25"/>
      <c r="AAV354" s="25"/>
      <c r="AAW354" s="25"/>
      <c r="AAX354" s="25"/>
      <c r="AAY354" s="25"/>
      <c r="AAZ354" s="25"/>
      <c r="ABA354" s="25"/>
      <c r="ABB354" s="25"/>
      <c r="ABC354" s="25"/>
      <c r="ABD354" s="25"/>
      <c r="ABE354" s="25"/>
      <c r="ABF354" s="25"/>
      <c r="ABG354" s="25"/>
      <c r="ABH354" s="25"/>
      <c r="ABI354" s="25"/>
      <c r="ABJ354" s="25"/>
      <c r="ABK354" s="25"/>
      <c r="ABL354" s="25"/>
      <c r="ABM354" s="25"/>
      <c r="ABN354" s="25"/>
      <c r="ABO354" s="25"/>
      <c r="ABP354" s="25"/>
      <c r="ABQ354" s="25"/>
      <c r="ABR354" s="25"/>
      <c r="ABS354" s="25"/>
      <c r="ABT354" s="25"/>
      <c r="ABU354" s="25"/>
      <c r="ABV354" s="25"/>
      <c r="ABW354" s="25"/>
      <c r="ABX354" s="25"/>
      <c r="ABY354" s="25"/>
      <c r="ABZ354" s="25"/>
      <c r="ACA354" s="25"/>
      <c r="ACB354" s="25"/>
      <c r="ACC354" s="25"/>
      <c r="ACD354" s="25"/>
      <c r="ACE354" s="25"/>
      <c r="ACF354" s="25"/>
      <c r="ACG354" s="25"/>
      <c r="ACH354" s="25"/>
      <c r="ACI354" s="25"/>
      <c r="ACJ354" s="25"/>
      <c r="ACK354" s="25"/>
      <c r="ACL354" s="25"/>
      <c r="ACM354" s="25"/>
      <c r="ACN354" s="25"/>
      <c r="ACO354" s="25"/>
      <c r="ACP354" s="25"/>
      <c r="ACQ354" s="25"/>
      <c r="ACR354" s="25"/>
      <c r="ACS354" s="25"/>
      <c r="ACT354" s="25"/>
      <c r="ACU354" s="25"/>
      <c r="ACV354" s="25"/>
      <c r="ACW354" s="25"/>
      <c r="ACX354" s="25"/>
      <c r="ACY354" s="25"/>
      <c r="ACZ354" s="25"/>
      <c r="ADA354" s="25"/>
      <c r="ADB354" s="25"/>
      <c r="ADC354" s="25"/>
      <c r="ADD354" s="25"/>
      <c r="ADE354" s="25"/>
      <c r="ADF354" s="25"/>
      <c r="ADG354" s="25"/>
      <c r="ADH354" s="25"/>
      <c r="ADI354" s="25"/>
      <c r="ADJ354" s="25"/>
      <c r="ADK354" s="25"/>
      <c r="ADL354" s="25"/>
      <c r="ADM354" s="25"/>
      <c r="ADN354" s="25"/>
      <c r="ADO354" s="25"/>
      <c r="ADP354" s="25"/>
      <c r="ADQ354" s="25"/>
      <c r="ADR354" s="25"/>
      <c r="ADS354" s="25"/>
      <c r="ADT354" s="25"/>
      <c r="ADU354" s="25"/>
      <c r="ADV354" s="25"/>
      <c r="ADW354" s="25"/>
      <c r="ADX354" s="25"/>
      <c r="ADY354" s="25"/>
      <c r="ADZ354" s="25"/>
      <c r="AEA354" s="25"/>
      <c r="AEB354" s="25"/>
      <c r="AEC354" s="25"/>
      <c r="AED354" s="25"/>
      <c r="AEE354" s="25"/>
      <c r="AEF354" s="25"/>
      <c r="AEG354" s="49"/>
    </row>
    <row r="355" spans="1:813" s="15" customFormat="1" ht="12.75" customHeight="1" x14ac:dyDescent="0.2">
      <c r="A355" s="75" t="s">
        <v>282</v>
      </c>
      <c r="B355" s="99" t="s">
        <v>283</v>
      </c>
      <c r="C355" s="109">
        <v>1</v>
      </c>
      <c r="D355" s="71" t="s">
        <v>71</v>
      </c>
      <c r="E355" s="109">
        <v>6623.4</v>
      </c>
      <c r="F355" s="91">
        <f t="shared" si="7"/>
        <v>6623.4</v>
      </c>
      <c r="G355" s="49"/>
      <c r="AY355" s="45"/>
      <c r="AZ355" s="25"/>
      <c r="BA355" s="663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  <c r="QN355" s="25"/>
      <c r="QO355" s="25"/>
      <c r="QP355" s="25"/>
      <c r="QQ355" s="25"/>
      <c r="QR355" s="25"/>
      <c r="QS355" s="25"/>
      <c r="QT355" s="25"/>
      <c r="QU355" s="25"/>
      <c r="QV355" s="25"/>
      <c r="QW355" s="25"/>
      <c r="QX355" s="25"/>
      <c r="QY355" s="25"/>
      <c r="QZ355" s="25"/>
      <c r="RA355" s="25"/>
      <c r="RB355" s="25"/>
      <c r="RC355" s="25"/>
      <c r="RD355" s="25"/>
      <c r="RE355" s="25"/>
      <c r="RF355" s="25"/>
      <c r="RG355" s="25"/>
      <c r="RH355" s="25"/>
      <c r="RI355" s="25"/>
      <c r="RJ355" s="25"/>
      <c r="RK355" s="25"/>
      <c r="RL355" s="25"/>
      <c r="RM355" s="25"/>
      <c r="RN355" s="25"/>
      <c r="RO355" s="25"/>
      <c r="RP355" s="25"/>
      <c r="RQ355" s="25"/>
      <c r="RR355" s="25"/>
      <c r="RS355" s="25"/>
      <c r="RT355" s="25"/>
      <c r="RU355" s="25"/>
      <c r="RV355" s="25"/>
      <c r="RW355" s="25"/>
      <c r="RX355" s="25"/>
      <c r="RY355" s="25"/>
      <c r="RZ355" s="25"/>
      <c r="SA355" s="25"/>
      <c r="SB355" s="25"/>
      <c r="SC355" s="25"/>
      <c r="SD355" s="25"/>
      <c r="SE355" s="25"/>
      <c r="SF355" s="25"/>
      <c r="SG355" s="25"/>
      <c r="SH355" s="25"/>
      <c r="SI355" s="25"/>
      <c r="SJ355" s="25"/>
      <c r="SK355" s="25"/>
      <c r="SL355" s="25"/>
      <c r="SM355" s="25"/>
      <c r="SN355" s="25"/>
      <c r="SO355" s="25"/>
      <c r="SP355" s="25"/>
      <c r="SQ355" s="25"/>
      <c r="SR355" s="25"/>
      <c r="SS355" s="25"/>
      <c r="ST355" s="25"/>
      <c r="SU355" s="25"/>
      <c r="SV355" s="25"/>
      <c r="SW355" s="25"/>
      <c r="SX355" s="25"/>
      <c r="SY355" s="25"/>
      <c r="SZ355" s="25"/>
      <c r="TA355" s="25"/>
      <c r="TB355" s="25"/>
      <c r="TC355" s="25"/>
      <c r="TD355" s="25"/>
      <c r="TE355" s="25"/>
      <c r="TF355" s="25"/>
      <c r="TG355" s="25"/>
      <c r="TH355" s="25"/>
      <c r="TI355" s="25"/>
      <c r="TJ355" s="25"/>
      <c r="TK355" s="25"/>
      <c r="TL355" s="25"/>
      <c r="TM355" s="25"/>
      <c r="TN355" s="25"/>
      <c r="TO355" s="25"/>
      <c r="TP355" s="25"/>
      <c r="TQ355" s="25"/>
      <c r="TR355" s="25"/>
      <c r="TS355" s="25"/>
      <c r="TT355" s="25"/>
      <c r="TU355" s="25"/>
      <c r="TV355" s="25"/>
      <c r="TW355" s="25"/>
      <c r="TX355" s="25"/>
      <c r="TY355" s="25"/>
      <c r="TZ355" s="25"/>
      <c r="UA355" s="25"/>
      <c r="UB355" s="25"/>
      <c r="UC355" s="25"/>
      <c r="UD355" s="25"/>
      <c r="UE355" s="25"/>
      <c r="UF355" s="25"/>
      <c r="UG355" s="25"/>
      <c r="UH355" s="25"/>
      <c r="UI355" s="25"/>
      <c r="UJ355" s="25"/>
      <c r="UK355" s="25"/>
      <c r="UL355" s="25"/>
      <c r="UM355" s="25"/>
      <c r="UN355" s="25"/>
      <c r="UO355" s="25"/>
      <c r="UP355" s="25"/>
      <c r="UQ355" s="25"/>
      <c r="UR355" s="25"/>
      <c r="US355" s="25"/>
      <c r="UT355" s="25"/>
      <c r="UU355" s="25"/>
      <c r="UV355" s="25"/>
      <c r="UW355" s="25"/>
      <c r="UX355" s="25"/>
      <c r="UY355" s="25"/>
      <c r="UZ355" s="25"/>
      <c r="VA355" s="25"/>
      <c r="VB355" s="25"/>
      <c r="VC355" s="25"/>
      <c r="VD355" s="25"/>
      <c r="VE355" s="25"/>
      <c r="VF355" s="25"/>
      <c r="VG355" s="25"/>
      <c r="VH355" s="25"/>
      <c r="VI355" s="25"/>
      <c r="VJ355" s="25"/>
      <c r="VK355" s="25"/>
      <c r="VL355" s="25"/>
      <c r="VM355" s="25"/>
      <c r="VN355" s="25"/>
      <c r="VO355" s="25"/>
      <c r="VP355" s="25"/>
      <c r="VQ355" s="25"/>
      <c r="VR355" s="25"/>
      <c r="VS355" s="25"/>
      <c r="VT355" s="25"/>
      <c r="VU355" s="25"/>
      <c r="VV355" s="25"/>
      <c r="VW355" s="25"/>
      <c r="VX355" s="25"/>
      <c r="VY355" s="25"/>
      <c r="VZ355" s="25"/>
      <c r="WA355" s="25"/>
      <c r="WB355" s="25"/>
      <c r="WC355" s="25"/>
      <c r="WD355" s="25"/>
      <c r="WE355" s="25"/>
      <c r="WF355" s="25"/>
      <c r="WG355" s="25"/>
      <c r="WH355" s="25"/>
      <c r="WI355" s="25"/>
      <c r="WJ355" s="25"/>
      <c r="WK355" s="25"/>
      <c r="WL355" s="25"/>
      <c r="WM355" s="25"/>
      <c r="WN355" s="25"/>
      <c r="WO355" s="25"/>
      <c r="WP355" s="25"/>
      <c r="WQ355" s="25"/>
      <c r="WR355" s="25"/>
      <c r="WS355" s="25"/>
      <c r="WT355" s="25"/>
      <c r="WU355" s="25"/>
      <c r="WV355" s="25"/>
      <c r="WW355" s="25"/>
      <c r="WX355" s="25"/>
      <c r="WY355" s="25"/>
      <c r="WZ355" s="25"/>
      <c r="XA355" s="25"/>
      <c r="XB355" s="25"/>
      <c r="XC355" s="25"/>
      <c r="XD355" s="25"/>
      <c r="XE355" s="25"/>
      <c r="XF355" s="25"/>
      <c r="XG355" s="25"/>
      <c r="XH355" s="25"/>
      <c r="XI355" s="25"/>
      <c r="XJ355" s="25"/>
      <c r="XK355" s="25"/>
      <c r="XL355" s="25"/>
      <c r="XM355" s="25"/>
      <c r="XN355" s="25"/>
      <c r="XO355" s="25"/>
      <c r="XP355" s="25"/>
      <c r="XQ355" s="25"/>
      <c r="XR355" s="25"/>
      <c r="XS355" s="25"/>
      <c r="XT355" s="25"/>
      <c r="XU355" s="25"/>
      <c r="XV355" s="25"/>
      <c r="XW355" s="25"/>
      <c r="XX355" s="25"/>
      <c r="XY355" s="25"/>
      <c r="XZ355" s="25"/>
      <c r="YA355" s="25"/>
      <c r="YB355" s="25"/>
      <c r="YC355" s="25"/>
      <c r="YD355" s="25"/>
      <c r="YE355" s="25"/>
      <c r="YF355" s="25"/>
      <c r="YG355" s="25"/>
      <c r="YH355" s="25"/>
      <c r="YI355" s="25"/>
      <c r="YJ355" s="25"/>
      <c r="YK355" s="25"/>
      <c r="YL355" s="25"/>
      <c r="YM355" s="25"/>
      <c r="YN355" s="25"/>
      <c r="YO355" s="25"/>
      <c r="YP355" s="25"/>
      <c r="YQ355" s="25"/>
      <c r="YR355" s="25"/>
      <c r="YS355" s="25"/>
      <c r="YT355" s="25"/>
      <c r="YU355" s="25"/>
      <c r="YV355" s="25"/>
      <c r="YW355" s="25"/>
      <c r="YX355" s="25"/>
      <c r="YY355" s="25"/>
      <c r="YZ355" s="25"/>
      <c r="ZA355" s="25"/>
      <c r="ZB355" s="25"/>
      <c r="ZC355" s="25"/>
      <c r="ZD355" s="25"/>
      <c r="ZE355" s="25"/>
      <c r="ZF355" s="25"/>
      <c r="ZG355" s="25"/>
      <c r="ZH355" s="25"/>
      <c r="ZI355" s="25"/>
      <c r="ZJ355" s="25"/>
      <c r="ZK355" s="25"/>
      <c r="ZL355" s="25"/>
      <c r="ZM355" s="25"/>
      <c r="ZN355" s="25"/>
      <c r="ZO355" s="25"/>
      <c r="ZP355" s="25"/>
      <c r="ZQ355" s="25"/>
      <c r="ZR355" s="25"/>
      <c r="ZS355" s="25"/>
      <c r="ZT355" s="25"/>
      <c r="ZU355" s="25"/>
      <c r="ZV355" s="25"/>
      <c r="ZW355" s="25"/>
      <c r="ZX355" s="25"/>
      <c r="ZY355" s="25"/>
      <c r="ZZ355" s="25"/>
      <c r="AAA355" s="25"/>
      <c r="AAB355" s="25"/>
      <c r="AAC355" s="25"/>
      <c r="AAD355" s="25"/>
      <c r="AAE355" s="25"/>
      <c r="AAF355" s="25"/>
      <c r="AAG355" s="25"/>
      <c r="AAH355" s="25"/>
      <c r="AAI355" s="25"/>
      <c r="AAJ355" s="25"/>
      <c r="AAK355" s="25"/>
      <c r="AAL355" s="25"/>
      <c r="AAM355" s="25"/>
      <c r="AAN355" s="25"/>
      <c r="AAO355" s="25"/>
      <c r="AAP355" s="25"/>
      <c r="AAQ355" s="25"/>
      <c r="AAR355" s="25"/>
      <c r="AAS355" s="25"/>
      <c r="AAT355" s="25"/>
      <c r="AAU355" s="25"/>
      <c r="AAV355" s="25"/>
      <c r="AAW355" s="25"/>
      <c r="AAX355" s="25"/>
      <c r="AAY355" s="25"/>
      <c r="AAZ355" s="25"/>
      <c r="ABA355" s="25"/>
      <c r="ABB355" s="25"/>
      <c r="ABC355" s="25"/>
      <c r="ABD355" s="25"/>
      <c r="ABE355" s="25"/>
      <c r="ABF355" s="25"/>
      <c r="ABG355" s="25"/>
      <c r="ABH355" s="25"/>
      <c r="ABI355" s="25"/>
      <c r="ABJ355" s="25"/>
      <c r="ABK355" s="25"/>
      <c r="ABL355" s="25"/>
      <c r="ABM355" s="25"/>
      <c r="ABN355" s="25"/>
      <c r="ABO355" s="25"/>
      <c r="ABP355" s="25"/>
      <c r="ABQ355" s="25"/>
      <c r="ABR355" s="25"/>
      <c r="ABS355" s="25"/>
      <c r="ABT355" s="25"/>
      <c r="ABU355" s="25"/>
      <c r="ABV355" s="25"/>
      <c r="ABW355" s="25"/>
      <c r="ABX355" s="25"/>
      <c r="ABY355" s="25"/>
      <c r="ABZ355" s="25"/>
      <c r="ACA355" s="25"/>
      <c r="ACB355" s="25"/>
      <c r="ACC355" s="25"/>
      <c r="ACD355" s="25"/>
      <c r="ACE355" s="25"/>
      <c r="ACF355" s="25"/>
      <c r="ACG355" s="25"/>
      <c r="ACH355" s="25"/>
      <c r="ACI355" s="25"/>
      <c r="ACJ355" s="25"/>
      <c r="ACK355" s="25"/>
      <c r="ACL355" s="25"/>
      <c r="ACM355" s="25"/>
      <c r="ACN355" s="25"/>
      <c r="ACO355" s="25"/>
      <c r="ACP355" s="25"/>
      <c r="ACQ355" s="25"/>
      <c r="ACR355" s="25"/>
      <c r="ACS355" s="25"/>
      <c r="ACT355" s="25"/>
      <c r="ACU355" s="25"/>
      <c r="ACV355" s="25"/>
      <c r="ACW355" s="25"/>
      <c r="ACX355" s="25"/>
      <c r="ACY355" s="25"/>
      <c r="ACZ355" s="25"/>
      <c r="ADA355" s="25"/>
      <c r="ADB355" s="25"/>
      <c r="ADC355" s="25"/>
      <c r="ADD355" s="25"/>
      <c r="ADE355" s="25"/>
      <c r="ADF355" s="25"/>
      <c r="ADG355" s="25"/>
      <c r="ADH355" s="25"/>
      <c r="ADI355" s="25"/>
      <c r="ADJ355" s="25"/>
      <c r="ADK355" s="25"/>
      <c r="ADL355" s="25"/>
      <c r="ADM355" s="25"/>
      <c r="ADN355" s="25"/>
      <c r="ADO355" s="25"/>
      <c r="ADP355" s="25"/>
      <c r="ADQ355" s="25"/>
      <c r="ADR355" s="25"/>
      <c r="ADS355" s="25"/>
      <c r="ADT355" s="25"/>
      <c r="ADU355" s="25"/>
      <c r="ADV355" s="25"/>
      <c r="ADW355" s="25"/>
      <c r="ADX355" s="25"/>
      <c r="ADY355" s="25"/>
      <c r="ADZ355" s="25"/>
      <c r="AEA355" s="25"/>
      <c r="AEB355" s="25"/>
      <c r="AEC355" s="25"/>
      <c r="AED355" s="25"/>
      <c r="AEE355" s="25"/>
      <c r="AEF355" s="25"/>
      <c r="AEG355" s="49"/>
    </row>
    <row r="356" spans="1:813" s="15" customFormat="1" ht="12.75" customHeight="1" x14ac:dyDescent="0.2">
      <c r="A356" s="75" t="s">
        <v>284</v>
      </c>
      <c r="B356" s="99" t="s">
        <v>285</v>
      </c>
      <c r="C356" s="109">
        <v>6</v>
      </c>
      <c r="D356" s="71" t="s">
        <v>120</v>
      </c>
      <c r="E356" s="352">
        <v>6424.79</v>
      </c>
      <c r="F356" s="91">
        <f t="shared" si="7"/>
        <v>38548.74</v>
      </c>
      <c r="G356" s="49"/>
      <c r="AY356" s="45"/>
      <c r="AZ356" s="25"/>
      <c r="BA356" s="663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  <c r="QN356" s="25"/>
      <c r="QO356" s="25"/>
      <c r="QP356" s="25"/>
      <c r="QQ356" s="25"/>
      <c r="QR356" s="25"/>
      <c r="QS356" s="25"/>
      <c r="QT356" s="25"/>
      <c r="QU356" s="25"/>
      <c r="QV356" s="25"/>
      <c r="QW356" s="25"/>
      <c r="QX356" s="25"/>
      <c r="QY356" s="25"/>
      <c r="QZ356" s="25"/>
      <c r="RA356" s="25"/>
      <c r="RB356" s="25"/>
      <c r="RC356" s="25"/>
      <c r="RD356" s="25"/>
      <c r="RE356" s="25"/>
      <c r="RF356" s="25"/>
      <c r="RG356" s="25"/>
      <c r="RH356" s="25"/>
      <c r="RI356" s="25"/>
      <c r="RJ356" s="25"/>
      <c r="RK356" s="25"/>
      <c r="RL356" s="25"/>
      <c r="RM356" s="25"/>
      <c r="RN356" s="25"/>
      <c r="RO356" s="25"/>
      <c r="RP356" s="25"/>
      <c r="RQ356" s="25"/>
      <c r="RR356" s="25"/>
      <c r="RS356" s="25"/>
      <c r="RT356" s="25"/>
      <c r="RU356" s="25"/>
      <c r="RV356" s="25"/>
      <c r="RW356" s="25"/>
      <c r="RX356" s="25"/>
      <c r="RY356" s="25"/>
      <c r="RZ356" s="25"/>
      <c r="SA356" s="25"/>
      <c r="SB356" s="25"/>
      <c r="SC356" s="25"/>
      <c r="SD356" s="25"/>
      <c r="SE356" s="25"/>
      <c r="SF356" s="25"/>
      <c r="SG356" s="25"/>
      <c r="SH356" s="25"/>
      <c r="SI356" s="25"/>
      <c r="SJ356" s="25"/>
      <c r="SK356" s="25"/>
      <c r="SL356" s="25"/>
      <c r="SM356" s="25"/>
      <c r="SN356" s="25"/>
      <c r="SO356" s="25"/>
      <c r="SP356" s="25"/>
      <c r="SQ356" s="25"/>
      <c r="SR356" s="25"/>
      <c r="SS356" s="25"/>
      <c r="ST356" s="25"/>
      <c r="SU356" s="25"/>
      <c r="SV356" s="25"/>
      <c r="SW356" s="25"/>
      <c r="SX356" s="25"/>
      <c r="SY356" s="25"/>
      <c r="SZ356" s="25"/>
      <c r="TA356" s="25"/>
      <c r="TB356" s="25"/>
      <c r="TC356" s="25"/>
      <c r="TD356" s="25"/>
      <c r="TE356" s="25"/>
      <c r="TF356" s="25"/>
      <c r="TG356" s="25"/>
      <c r="TH356" s="25"/>
      <c r="TI356" s="25"/>
      <c r="TJ356" s="25"/>
      <c r="TK356" s="25"/>
      <c r="TL356" s="25"/>
      <c r="TM356" s="25"/>
      <c r="TN356" s="25"/>
      <c r="TO356" s="25"/>
      <c r="TP356" s="25"/>
      <c r="TQ356" s="25"/>
      <c r="TR356" s="25"/>
      <c r="TS356" s="25"/>
      <c r="TT356" s="25"/>
      <c r="TU356" s="25"/>
      <c r="TV356" s="25"/>
      <c r="TW356" s="25"/>
      <c r="TX356" s="25"/>
      <c r="TY356" s="25"/>
      <c r="TZ356" s="25"/>
      <c r="UA356" s="25"/>
      <c r="UB356" s="25"/>
      <c r="UC356" s="25"/>
      <c r="UD356" s="25"/>
      <c r="UE356" s="25"/>
      <c r="UF356" s="25"/>
      <c r="UG356" s="25"/>
      <c r="UH356" s="25"/>
      <c r="UI356" s="25"/>
      <c r="UJ356" s="25"/>
      <c r="UK356" s="25"/>
      <c r="UL356" s="25"/>
      <c r="UM356" s="25"/>
      <c r="UN356" s="25"/>
      <c r="UO356" s="25"/>
      <c r="UP356" s="25"/>
      <c r="UQ356" s="25"/>
      <c r="UR356" s="25"/>
      <c r="US356" s="25"/>
      <c r="UT356" s="25"/>
      <c r="UU356" s="25"/>
      <c r="UV356" s="25"/>
      <c r="UW356" s="25"/>
      <c r="UX356" s="25"/>
      <c r="UY356" s="25"/>
      <c r="UZ356" s="25"/>
      <c r="VA356" s="25"/>
      <c r="VB356" s="25"/>
      <c r="VC356" s="25"/>
      <c r="VD356" s="25"/>
      <c r="VE356" s="25"/>
      <c r="VF356" s="25"/>
      <c r="VG356" s="25"/>
      <c r="VH356" s="25"/>
      <c r="VI356" s="25"/>
      <c r="VJ356" s="25"/>
      <c r="VK356" s="25"/>
      <c r="VL356" s="25"/>
      <c r="VM356" s="25"/>
      <c r="VN356" s="25"/>
      <c r="VO356" s="25"/>
      <c r="VP356" s="25"/>
      <c r="VQ356" s="25"/>
      <c r="VR356" s="25"/>
      <c r="VS356" s="25"/>
      <c r="VT356" s="25"/>
      <c r="VU356" s="25"/>
      <c r="VV356" s="25"/>
      <c r="VW356" s="25"/>
      <c r="VX356" s="25"/>
      <c r="VY356" s="25"/>
      <c r="VZ356" s="25"/>
      <c r="WA356" s="25"/>
      <c r="WB356" s="25"/>
      <c r="WC356" s="25"/>
      <c r="WD356" s="25"/>
      <c r="WE356" s="25"/>
      <c r="WF356" s="25"/>
      <c r="WG356" s="25"/>
      <c r="WH356" s="25"/>
      <c r="WI356" s="25"/>
      <c r="WJ356" s="25"/>
      <c r="WK356" s="25"/>
      <c r="WL356" s="25"/>
      <c r="WM356" s="25"/>
      <c r="WN356" s="25"/>
      <c r="WO356" s="25"/>
      <c r="WP356" s="25"/>
      <c r="WQ356" s="25"/>
      <c r="WR356" s="25"/>
      <c r="WS356" s="25"/>
      <c r="WT356" s="25"/>
      <c r="WU356" s="25"/>
      <c r="WV356" s="25"/>
      <c r="WW356" s="25"/>
      <c r="WX356" s="25"/>
      <c r="WY356" s="25"/>
      <c r="WZ356" s="25"/>
      <c r="XA356" s="25"/>
      <c r="XB356" s="25"/>
      <c r="XC356" s="25"/>
      <c r="XD356" s="25"/>
      <c r="XE356" s="25"/>
      <c r="XF356" s="25"/>
      <c r="XG356" s="25"/>
      <c r="XH356" s="25"/>
      <c r="XI356" s="25"/>
      <c r="XJ356" s="25"/>
      <c r="XK356" s="25"/>
      <c r="XL356" s="25"/>
      <c r="XM356" s="25"/>
      <c r="XN356" s="25"/>
      <c r="XO356" s="25"/>
      <c r="XP356" s="25"/>
      <c r="XQ356" s="25"/>
      <c r="XR356" s="25"/>
      <c r="XS356" s="25"/>
      <c r="XT356" s="25"/>
      <c r="XU356" s="25"/>
      <c r="XV356" s="25"/>
      <c r="XW356" s="25"/>
      <c r="XX356" s="25"/>
      <c r="XY356" s="25"/>
      <c r="XZ356" s="25"/>
      <c r="YA356" s="25"/>
      <c r="YB356" s="25"/>
      <c r="YC356" s="25"/>
      <c r="YD356" s="25"/>
      <c r="YE356" s="25"/>
      <c r="YF356" s="25"/>
      <c r="YG356" s="25"/>
      <c r="YH356" s="25"/>
      <c r="YI356" s="25"/>
      <c r="YJ356" s="25"/>
      <c r="YK356" s="25"/>
      <c r="YL356" s="25"/>
      <c r="YM356" s="25"/>
      <c r="YN356" s="25"/>
      <c r="YO356" s="25"/>
      <c r="YP356" s="25"/>
      <c r="YQ356" s="25"/>
      <c r="YR356" s="25"/>
      <c r="YS356" s="25"/>
      <c r="YT356" s="25"/>
      <c r="YU356" s="25"/>
      <c r="YV356" s="25"/>
      <c r="YW356" s="25"/>
      <c r="YX356" s="25"/>
      <c r="YY356" s="25"/>
      <c r="YZ356" s="25"/>
      <c r="ZA356" s="25"/>
      <c r="ZB356" s="25"/>
      <c r="ZC356" s="25"/>
      <c r="ZD356" s="25"/>
      <c r="ZE356" s="25"/>
      <c r="ZF356" s="25"/>
      <c r="ZG356" s="25"/>
      <c r="ZH356" s="25"/>
      <c r="ZI356" s="25"/>
      <c r="ZJ356" s="25"/>
      <c r="ZK356" s="25"/>
      <c r="ZL356" s="25"/>
      <c r="ZM356" s="25"/>
      <c r="ZN356" s="25"/>
      <c r="ZO356" s="25"/>
      <c r="ZP356" s="25"/>
      <c r="ZQ356" s="25"/>
      <c r="ZR356" s="25"/>
      <c r="ZS356" s="25"/>
      <c r="ZT356" s="25"/>
      <c r="ZU356" s="25"/>
      <c r="ZV356" s="25"/>
      <c r="ZW356" s="25"/>
      <c r="ZX356" s="25"/>
      <c r="ZY356" s="25"/>
      <c r="ZZ356" s="25"/>
      <c r="AAA356" s="25"/>
      <c r="AAB356" s="25"/>
      <c r="AAC356" s="25"/>
      <c r="AAD356" s="25"/>
      <c r="AAE356" s="25"/>
      <c r="AAF356" s="25"/>
      <c r="AAG356" s="25"/>
      <c r="AAH356" s="25"/>
      <c r="AAI356" s="25"/>
      <c r="AAJ356" s="25"/>
      <c r="AAK356" s="25"/>
      <c r="AAL356" s="25"/>
      <c r="AAM356" s="25"/>
      <c r="AAN356" s="25"/>
      <c r="AAO356" s="25"/>
      <c r="AAP356" s="25"/>
      <c r="AAQ356" s="25"/>
      <c r="AAR356" s="25"/>
      <c r="AAS356" s="25"/>
      <c r="AAT356" s="25"/>
      <c r="AAU356" s="25"/>
      <c r="AAV356" s="25"/>
      <c r="AAW356" s="25"/>
      <c r="AAX356" s="25"/>
      <c r="AAY356" s="25"/>
      <c r="AAZ356" s="25"/>
      <c r="ABA356" s="25"/>
      <c r="ABB356" s="25"/>
      <c r="ABC356" s="25"/>
      <c r="ABD356" s="25"/>
      <c r="ABE356" s="25"/>
      <c r="ABF356" s="25"/>
      <c r="ABG356" s="25"/>
      <c r="ABH356" s="25"/>
      <c r="ABI356" s="25"/>
      <c r="ABJ356" s="25"/>
      <c r="ABK356" s="25"/>
      <c r="ABL356" s="25"/>
      <c r="ABM356" s="25"/>
      <c r="ABN356" s="25"/>
      <c r="ABO356" s="25"/>
      <c r="ABP356" s="25"/>
      <c r="ABQ356" s="25"/>
      <c r="ABR356" s="25"/>
      <c r="ABS356" s="25"/>
      <c r="ABT356" s="25"/>
      <c r="ABU356" s="25"/>
      <c r="ABV356" s="25"/>
      <c r="ABW356" s="25"/>
      <c r="ABX356" s="25"/>
      <c r="ABY356" s="25"/>
      <c r="ABZ356" s="25"/>
      <c r="ACA356" s="25"/>
      <c r="ACB356" s="25"/>
      <c r="ACC356" s="25"/>
      <c r="ACD356" s="25"/>
      <c r="ACE356" s="25"/>
      <c r="ACF356" s="25"/>
      <c r="ACG356" s="25"/>
      <c r="ACH356" s="25"/>
      <c r="ACI356" s="25"/>
      <c r="ACJ356" s="25"/>
      <c r="ACK356" s="25"/>
      <c r="ACL356" s="25"/>
      <c r="ACM356" s="25"/>
      <c r="ACN356" s="25"/>
      <c r="ACO356" s="25"/>
      <c r="ACP356" s="25"/>
      <c r="ACQ356" s="25"/>
      <c r="ACR356" s="25"/>
      <c r="ACS356" s="25"/>
      <c r="ACT356" s="25"/>
      <c r="ACU356" s="25"/>
      <c r="ACV356" s="25"/>
      <c r="ACW356" s="25"/>
      <c r="ACX356" s="25"/>
      <c r="ACY356" s="25"/>
      <c r="ACZ356" s="25"/>
      <c r="ADA356" s="25"/>
      <c r="ADB356" s="25"/>
      <c r="ADC356" s="25"/>
      <c r="ADD356" s="25"/>
      <c r="ADE356" s="25"/>
      <c r="ADF356" s="25"/>
      <c r="ADG356" s="25"/>
      <c r="ADH356" s="25"/>
      <c r="ADI356" s="25"/>
      <c r="ADJ356" s="25"/>
      <c r="ADK356" s="25"/>
      <c r="ADL356" s="25"/>
      <c r="ADM356" s="25"/>
      <c r="ADN356" s="25"/>
      <c r="ADO356" s="25"/>
      <c r="ADP356" s="25"/>
      <c r="ADQ356" s="25"/>
      <c r="ADR356" s="25"/>
      <c r="ADS356" s="25"/>
      <c r="ADT356" s="25"/>
      <c r="ADU356" s="25"/>
      <c r="ADV356" s="25"/>
      <c r="ADW356" s="25"/>
      <c r="ADX356" s="25"/>
      <c r="ADY356" s="25"/>
      <c r="ADZ356" s="25"/>
      <c r="AEA356" s="25"/>
      <c r="AEB356" s="25"/>
      <c r="AEC356" s="25"/>
      <c r="AED356" s="25"/>
      <c r="AEE356" s="25"/>
      <c r="AEF356" s="25"/>
      <c r="AEG356" s="49"/>
    </row>
    <row r="357" spans="1:813" s="15" customFormat="1" ht="12.75" customHeight="1" x14ac:dyDescent="0.2">
      <c r="A357" s="75" t="s">
        <v>286</v>
      </c>
      <c r="B357" s="99" t="s">
        <v>287</v>
      </c>
      <c r="C357" s="109">
        <v>1</v>
      </c>
      <c r="D357" s="71" t="s">
        <v>120</v>
      </c>
      <c r="E357" s="109">
        <v>1175.18</v>
      </c>
      <c r="F357" s="91">
        <f t="shared" si="7"/>
        <v>1175.18</v>
      </c>
      <c r="G357" s="49"/>
      <c r="AY357" s="45"/>
      <c r="AZ357" s="25"/>
      <c r="BA357" s="663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  <c r="QN357" s="25"/>
      <c r="QO357" s="25"/>
      <c r="QP357" s="25"/>
      <c r="QQ357" s="25"/>
      <c r="QR357" s="25"/>
      <c r="QS357" s="25"/>
      <c r="QT357" s="25"/>
      <c r="QU357" s="25"/>
      <c r="QV357" s="25"/>
      <c r="QW357" s="25"/>
      <c r="QX357" s="25"/>
      <c r="QY357" s="25"/>
      <c r="QZ357" s="25"/>
      <c r="RA357" s="25"/>
      <c r="RB357" s="25"/>
      <c r="RC357" s="25"/>
      <c r="RD357" s="25"/>
      <c r="RE357" s="25"/>
      <c r="RF357" s="25"/>
      <c r="RG357" s="25"/>
      <c r="RH357" s="25"/>
      <c r="RI357" s="25"/>
      <c r="RJ357" s="25"/>
      <c r="RK357" s="25"/>
      <c r="RL357" s="25"/>
      <c r="RM357" s="25"/>
      <c r="RN357" s="25"/>
      <c r="RO357" s="25"/>
      <c r="RP357" s="25"/>
      <c r="RQ357" s="25"/>
      <c r="RR357" s="25"/>
      <c r="RS357" s="25"/>
      <c r="RT357" s="25"/>
      <c r="RU357" s="25"/>
      <c r="RV357" s="25"/>
      <c r="RW357" s="25"/>
      <c r="RX357" s="25"/>
      <c r="RY357" s="25"/>
      <c r="RZ357" s="25"/>
      <c r="SA357" s="25"/>
      <c r="SB357" s="25"/>
      <c r="SC357" s="25"/>
      <c r="SD357" s="25"/>
      <c r="SE357" s="25"/>
      <c r="SF357" s="25"/>
      <c r="SG357" s="25"/>
      <c r="SH357" s="25"/>
      <c r="SI357" s="25"/>
      <c r="SJ357" s="25"/>
      <c r="SK357" s="25"/>
      <c r="SL357" s="25"/>
      <c r="SM357" s="25"/>
      <c r="SN357" s="25"/>
      <c r="SO357" s="25"/>
      <c r="SP357" s="25"/>
      <c r="SQ357" s="25"/>
      <c r="SR357" s="25"/>
      <c r="SS357" s="25"/>
      <c r="ST357" s="25"/>
      <c r="SU357" s="25"/>
      <c r="SV357" s="25"/>
      <c r="SW357" s="25"/>
      <c r="SX357" s="25"/>
      <c r="SY357" s="25"/>
      <c r="SZ357" s="25"/>
      <c r="TA357" s="25"/>
      <c r="TB357" s="25"/>
      <c r="TC357" s="25"/>
      <c r="TD357" s="25"/>
      <c r="TE357" s="25"/>
      <c r="TF357" s="25"/>
      <c r="TG357" s="25"/>
      <c r="TH357" s="25"/>
      <c r="TI357" s="25"/>
      <c r="TJ357" s="25"/>
      <c r="TK357" s="25"/>
      <c r="TL357" s="25"/>
      <c r="TM357" s="25"/>
      <c r="TN357" s="25"/>
      <c r="TO357" s="25"/>
      <c r="TP357" s="25"/>
      <c r="TQ357" s="25"/>
      <c r="TR357" s="25"/>
      <c r="TS357" s="25"/>
      <c r="TT357" s="25"/>
      <c r="TU357" s="25"/>
      <c r="TV357" s="25"/>
      <c r="TW357" s="25"/>
      <c r="TX357" s="25"/>
      <c r="TY357" s="25"/>
      <c r="TZ357" s="25"/>
      <c r="UA357" s="25"/>
      <c r="UB357" s="25"/>
      <c r="UC357" s="25"/>
      <c r="UD357" s="25"/>
      <c r="UE357" s="25"/>
      <c r="UF357" s="25"/>
      <c r="UG357" s="25"/>
      <c r="UH357" s="25"/>
      <c r="UI357" s="25"/>
      <c r="UJ357" s="25"/>
      <c r="UK357" s="25"/>
      <c r="UL357" s="25"/>
      <c r="UM357" s="25"/>
      <c r="UN357" s="25"/>
      <c r="UO357" s="25"/>
      <c r="UP357" s="25"/>
      <c r="UQ357" s="25"/>
      <c r="UR357" s="25"/>
      <c r="US357" s="25"/>
      <c r="UT357" s="25"/>
      <c r="UU357" s="25"/>
      <c r="UV357" s="25"/>
      <c r="UW357" s="25"/>
      <c r="UX357" s="25"/>
      <c r="UY357" s="25"/>
      <c r="UZ357" s="25"/>
      <c r="VA357" s="25"/>
      <c r="VB357" s="25"/>
      <c r="VC357" s="25"/>
      <c r="VD357" s="25"/>
      <c r="VE357" s="25"/>
      <c r="VF357" s="25"/>
      <c r="VG357" s="25"/>
      <c r="VH357" s="25"/>
      <c r="VI357" s="25"/>
      <c r="VJ357" s="25"/>
      <c r="VK357" s="25"/>
      <c r="VL357" s="25"/>
      <c r="VM357" s="25"/>
      <c r="VN357" s="25"/>
      <c r="VO357" s="25"/>
      <c r="VP357" s="25"/>
      <c r="VQ357" s="25"/>
      <c r="VR357" s="25"/>
      <c r="VS357" s="25"/>
      <c r="VT357" s="25"/>
      <c r="VU357" s="25"/>
      <c r="VV357" s="25"/>
      <c r="VW357" s="25"/>
      <c r="VX357" s="25"/>
      <c r="VY357" s="25"/>
      <c r="VZ357" s="25"/>
      <c r="WA357" s="25"/>
      <c r="WB357" s="25"/>
      <c r="WC357" s="25"/>
      <c r="WD357" s="25"/>
      <c r="WE357" s="25"/>
      <c r="WF357" s="25"/>
      <c r="WG357" s="25"/>
      <c r="WH357" s="25"/>
      <c r="WI357" s="25"/>
      <c r="WJ357" s="25"/>
      <c r="WK357" s="25"/>
      <c r="WL357" s="25"/>
      <c r="WM357" s="25"/>
      <c r="WN357" s="25"/>
      <c r="WO357" s="25"/>
      <c r="WP357" s="25"/>
      <c r="WQ357" s="25"/>
      <c r="WR357" s="25"/>
      <c r="WS357" s="25"/>
      <c r="WT357" s="25"/>
      <c r="WU357" s="25"/>
      <c r="WV357" s="25"/>
      <c r="WW357" s="25"/>
      <c r="WX357" s="25"/>
      <c r="WY357" s="25"/>
      <c r="WZ357" s="25"/>
      <c r="XA357" s="25"/>
      <c r="XB357" s="25"/>
      <c r="XC357" s="25"/>
      <c r="XD357" s="25"/>
      <c r="XE357" s="25"/>
      <c r="XF357" s="25"/>
      <c r="XG357" s="25"/>
      <c r="XH357" s="25"/>
      <c r="XI357" s="25"/>
      <c r="XJ357" s="25"/>
      <c r="XK357" s="25"/>
      <c r="XL357" s="25"/>
      <c r="XM357" s="25"/>
      <c r="XN357" s="25"/>
      <c r="XO357" s="25"/>
      <c r="XP357" s="25"/>
      <c r="XQ357" s="25"/>
      <c r="XR357" s="25"/>
      <c r="XS357" s="25"/>
      <c r="XT357" s="25"/>
      <c r="XU357" s="25"/>
      <c r="XV357" s="25"/>
      <c r="XW357" s="25"/>
      <c r="XX357" s="25"/>
      <c r="XY357" s="25"/>
      <c r="XZ357" s="25"/>
      <c r="YA357" s="25"/>
      <c r="YB357" s="25"/>
      <c r="YC357" s="25"/>
      <c r="YD357" s="25"/>
      <c r="YE357" s="25"/>
      <c r="YF357" s="25"/>
      <c r="YG357" s="25"/>
      <c r="YH357" s="25"/>
      <c r="YI357" s="25"/>
      <c r="YJ357" s="25"/>
      <c r="YK357" s="25"/>
      <c r="YL357" s="25"/>
      <c r="YM357" s="25"/>
      <c r="YN357" s="25"/>
      <c r="YO357" s="25"/>
      <c r="YP357" s="25"/>
      <c r="YQ357" s="25"/>
      <c r="YR357" s="25"/>
      <c r="YS357" s="25"/>
      <c r="YT357" s="25"/>
      <c r="YU357" s="25"/>
      <c r="YV357" s="25"/>
      <c r="YW357" s="25"/>
      <c r="YX357" s="25"/>
      <c r="YY357" s="25"/>
      <c r="YZ357" s="25"/>
      <c r="ZA357" s="25"/>
      <c r="ZB357" s="25"/>
      <c r="ZC357" s="25"/>
      <c r="ZD357" s="25"/>
      <c r="ZE357" s="25"/>
      <c r="ZF357" s="25"/>
      <c r="ZG357" s="25"/>
      <c r="ZH357" s="25"/>
      <c r="ZI357" s="25"/>
      <c r="ZJ357" s="25"/>
      <c r="ZK357" s="25"/>
      <c r="ZL357" s="25"/>
      <c r="ZM357" s="25"/>
      <c r="ZN357" s="25"/>
      <c r="ZO357" s="25"/>
      <c r="ZP357" s="25"/>
      <c r="ZQ357" s="25"/>
      <c r="ZR357" s="25"/>
      <c r="ZS357" s="25"/>
      <c r="ZT357" s="25"/>
      <c r="ZU357" s="25"/>
      <c r="ZV357" s="25"/>
      <c r="ZW357" s="25"/>
      <c r="ZX357" s="25"/>
      <c r="ZY357" s="25"/>
      <c r="ZZ357" s="25"/>
      <c r="AAA357" s="25"/>
      <c r="AAB357" s="25"/>
      <c r="AAC357" s="25"/>
      <c r="AAD357" s="25"/>
      <c r="AAE357" s="25"/>
      <c r="AAF357" s="25"/>
      <c r="AAG357" s="25"/>
      <c r="AAH357" s="25"/>
      <c r="AAI357" s="25"/>
      <c r="AAJ357" s="25"/>
      <c r="AAK357" s="25"/>
      <c r="AAL357" s="25"/>
      <c r="AAM357" s="25"/>
      <c r="AAN357" s="25"/>
      <c r="AAO357" s="25"/>
      <c r="AAP357" s="25"/>
      <c r="AAQ357" s="25"/>
      <c r="AAR357" s="25"/>
      <c r="AAS357" s="25"/>
      <c r="AAT357" s="25"/>
      <c r="AAU357" s="25"/>
      <c r="AAV357" s="25"/>
      <c r="AAW357" s="25"/>
      <c r="AAX357" s="25"/>
      <c r="AAY357" s="25"/>
      <c r="AAZ357" s="25"/>
      <c r="ABA357" s="25"/>
      <c r="ABB357" s="25"/>
      <c r="ABC357" s="25"/>
      <c r="ABD357" s="25"/>
      <c r="ABE357" s="25"/>
      <c r="ABF357" s="25"/>
      <c r="ABG357" s="25"/>
      <c r="ABH357" s="25"/>
      <c r="ABI357" s="25"/>
      <c r="ABJ357" s="25"/>
      <c r="ABK357" s="25"/>
      <c r="ABL357" s="25"/>
      <c r="ABM357" s="25"/>
      <c r="ABN357" s="25"/>
      <c r="ABO357" s="25"/>
      <c r="ABP357" s="25"/>
      <c r="ABQ357" s="25"/>
      <c r="ABR357" s="25"/>
      <c r="ABS357" s="25"/>
      <c r="ABT357" s="25"/>
      <c r="ABU357" s="25"/>
      <c r="ABV357" s="25"/>
      <c r="ABW357" s="25"/>
      <c r="ABX357" s="25"/>
      <c r="ABY357" s="25"/>
      <c r="ABZ357" s="25"/>
      <c r="ACA357" s="25"/>
      <c r="ACB357" s="25"/>
      <c r="ACC357" s="25"/>
      <c r="ACD357" s="25"/>
      <c r="ACE357" s="25"/>
      <c r="ACF357" s="25"/>
      <c r="ACG357" s="25"/>
      <c r="ACH357" s="25"/>
      <c r="ACI357" s="25"/>
      <c r="ACJ357" s="25"/>
      <c r="ACK357" s="25"/>
      <c r="ACL357" s="25"/>
      <c r="ACM357" s="25"/>
      <c r="ACN357" s="25"/>
      <c r="ACO357" s="25"/>
      <c r="ACP357" s="25"/>
      <c r="ACQ357" s="25"/>
      <c r="ACR357" s="25"/>
      <c r="ACS357" s="25"/>
      <c r="ACT357" s="25"/>
      <c r="ACU357" s="25"/>
      <c r="ACV357" s="25"/>
      <c r="ACW357" s="25"/>
      <c r="ACX357" s="25"/>
      <c r="ACY357" s="25"/>
      <c r="ACZ357" s="25"/>
      <c r="ADA357" s="25"/>
      <c r="ADB357" s="25"/>
      <c r="ADC357" s="25"/>
      <c r="ADD357" s="25"/>
      <c r="ADE357" s="25"/>
      <c r="ADF357" s="25"/>
      <c r="ADG357" s="25"/>
      <c r="ADH357" s="25"/>
      <c r="ADI357" s="25"/>
      <c r="ADJ357" s="25"/>
      <c r="ADK357" s="25"/>
      <c r="ADL357" s="25"/>
      <c r="ADM357" s="25"/>
      <c r="ADN357" s="25"/>
      <c r="ADO357" s="25"/>
      <c r="ADP357" s="25"/>
      <c r="ADQ357" s="25"/>
      <c r="ADR357" s="25"/>
      <c r="ADS357" s="25"/>
      <c r="ADT357" s="25"/>
      <c r="ADU357" s="25"/>
      <c r="ADV357" s="25"/>
      <c r="ADW357" s="25"/>
      <c r="ADX357" s="25"/>
      <c r="ADY357" s="25"/>
      <c r="ADZ357" s="25"/>
      <c r="AEA357" s="25"/>
      <c r="AEB357" s="25"/>
      <c r="AEC357" s="25"/>
      <c r="AED357" s="25"/>
      <c r="AEE357" s="25"/>
      <c r="AEF357" s="25"/>
      <c r="AEG357" s="49"/>
    </row>
    <row r="358" spans="1:813" s="15" customFormat="1" ht="12.75" customHeight="1" x14ac:dyDescent="0.2">
      <c r="A358" s="75" t="s">
        <v>288</v>
      </c>
      <c r="B358" s="99" t="s">
        <v>289</v>
      </c>
      <c r="C358" s="109">
        <v>4</v>
      </c>
      <c r="D358" s="71" t="s">
        <v>71</v>
      </c>
      <c r="E358" s="109">
        <v>7149.02</v>
      </c>
      <c r="F358" s="91">
        <f t="shared" si="7"/>
        <v>28596.080000000002</v>
      </c>
      <c r="G358" s="49"/>
      <c r="AY358" s="45"/>
      <c r="AZ358" s="25"/>
      <c r="BA358" s="663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  <c r="QN358" s="25"/>
      <c r="QO358" s="25"/>
      <c r="QP358" s="25"/>
      <c r="QQ358" s="25"/>
      <c r="QR358" s="25"/>
      <c r="QS358" s="25"/>
      <c r="QT358" s="25"/>
      <c r="QU358" s="25"/>
      <c r="QV358" s="25"/>
      <c r="QW358" s="25"/>
      <c r="QX358" s="25"/>
      <c r="QY358" s="25"/>
      <c r="QZ358" s="25"/>
      <c r="RA358" s="25"/>
      <c r="RB358" s="25"/>
      <c r="RC358" s="25"/>
      <c r="RD358" s="25"/>
      <c r="RE358" s="25"/>
      <c r="RF358" s="25"/>
      <c r="RG358" s="25"/>
      <c r="RH358" s="25"/>
      <c r="RI358" s="25"/>
      <c r="RJ358" s="25"/>
      <c r="RK358" s="25"/>
      <c r="RL358" s="25"/>
      <c r="RM358" s="25"/>
      <c r="RN358" s="25"/>
      <c r="RO358" s="25"/>
      <c r="RP358" s="25"/>
      <c r="RQ358" s="25"/>
      <c r="RR358" s="25"/>
      <c r="RS358" s="25"/>
      <c r="RT358" s="25"/>
      <c r="RU358" s="25"/>
      <c r="RV358" s="25"/>
      <c r="RW358" s="25"/>
      <c r="RX358" s="25"/>
      <c r="RY358" s="25"/>
      <c r="RZ358" s="25"/>
      <c r="SA358" s="25"/>
      <c r="SB358" s="25"/>
      <c r="SC358" s="25"/>
      <c r="SD358" s="25"/>
      <c r="SE358" s="25"/>
      <c r="SF358" s="25"/>
      <c r="SG358" s="25"/>
      <c r="SH358" s="25"/>
      <c r="SI358" s="25"/>
      <c r="SJ358" s="25"/>
      <c r="SK358" s="25"/>
      <c r="SL358" s="25"/>
      <c r="SM358" s="25"/>
      <c r="SN358" s="25"/>
      <c r="SO358" s="25"/>
      <c r="SP358" s="25"/>
      <c r="SQ358" s="25"/>
      <c r="SR358" s="25"/>
      <c r="SS358" s="25"/>
      <c r="ST358" s="25"/>
      <c r="SU358" s="25"/>
      <c r="SV358" s="25"/>
      <c r="SW358" s="25"/>
      <c r="SX358" s="25"/>
      <c r="SY358" s="25"/>
      <c r="SZ358" s="25"/>
      <c r="TA358" s="25"/>
      <c r="TB358" s="25"/>
      <c r="TC358" s="25"/>
      <c r="TD358" s="25"/>
      <c r="TE358" s="25"/>
      <c r="TF358" s="25"/>
      <c r="TG358" s="25"/>
      <c r="TH358" s="25"/>
      <c r="TI358" s="25"/>
      <c r="TJ358" s="25"/>
      <c r="TK358" s="25"/>
      <c r="TL358" s="25"/>
      <c r="TM358" s="25"/>
      <c r="TN358" s="25"/>
      <c r="TO358" s="25"/>
      <c r="TP358" s="25"/>
      <c r="TQ358" s="25"/>
      <c r="TR358" s="25"/>
      <c r="TS358" s="25"/>
      <c r="TT358" s="25"/>
      <c r="TU358" s="25"/>
      <c r="TV358" s="25"/>
      <c r="TW358" s="25"/>
      <c r="TX358" s="25"/>
      <c r="TY358" s="25"/>
      <c r="TZ358" s="25"/>
      <c r="UA358" s="25"/>
      <c r="UB358" s="25"/>
      <c r="UC358" s="25"/>
      <c r="UD358" s="25"/>
      <c r="UE358" s="25"/>
      <c r="UF358" s="25"/>
      <c r="UG358" s="25"/>
      <c r="UH358" s="25"/>
      <c r="UI358" s="25"/>
      <c r="UJ358" s="25"/>
      <c r="UK358" s="25"/>
      <c r="UL358" s="25"/>
      <c r="UM358" s="25"/>
      <c r="UN358" s="25"/>
      <c r="UO358" s="25"/>
      <c r="UP358" s="25"/>
      <c r="UQ358" s="25"/>
      <c r="UR358" s="25"/>
      <c r="US358" s="25"/>
      <c r="UT358" s="25"/>
      <c r="UU358" s="25"/>
      <c r="UV358" s="25"/>
      <c r="UW358" s="25"/>
      <c r="UX358" s="25"/>
      <c r="UY358" s="25"/>
      <c r="UZ358" s="25"/>
      <c r="VA358" s="25"/>
      <c r="VB358" s="25"/>
      <c r="VC358" s="25"/>
      <c r="VD358" s="25"/>
      <c r="VE358" s="25"/>
      <c r="VF358" s="25"/>
      <c r="VG358" s="25"/>
      <c r="VH358" s="25"/>
      <c r="VI358" s="25"/>
      <c r="VJ358" s="25"/>
      <c r="VK358" s="25"/>
      <c r="VL358" s="25"/>
      <c r="VM358" s="25"/>
      <c r="VN358" s="25"/>
      <c r="VO358" s="25"/>
      <c r="VP358" s="25"/>
      <c r="VQ358" s="25"/>
      <c r="VR358" s="25"/>
      <c r="VS358" s="25"/>
      <c r="VT358" s="25"/>
      <c r="VU358" s="25"/>
      <c r="VV358" s="25"/>
      <c r="VW358" s="25"/>
      <c r="VX358" s="25"/>
      <c r="VY358" s="25"/>
      <c r="VZ358" s="25"/>
      <c r="WA358" s="25"/>
      <c r="WB358" s="25"/>
      <c r="WC358" s="25"/>
      <c r="WD358" s="25"/>
      <c r="WE358" s="25"/>
      <c r="WF358" s="25"/>
      <c r="WG358" s="25"/>
      <c r="WH358" s="25"/>
      <c r="WI358" s="25"/>
      <c r="WJ358" s="25"/>
      <c r="WK358" s="25"/>
      <c r="WL358" s="25"/>
      <c r="WM358" s="25"/>
      <c r="WN358" s="25"/>
      <c r="WO358" s="25"/>
      <c r="WP358" s="25"/>
      <c r="WQ358" s="25"/>
      <c r="WR358" s="25"/>
      <c r="WS358" s="25"/>
      <c r="WT358" s="25"/>
      <c r="WU358" s="25"/>
      <c r="WV358" s="25"/>
      <c r="WW358" s="25"/>
      <c r="WX358" s="25"/>
      <c r="WY358" s="25"/>
      <c r="WZ358" s="25"/>
      <c r="XA358" s="25"/>
      <c r="XB358" s="25"/>
      <c r="XC358" s="25"/>
      <c r="XD358" s="25"/>
      <c r="XE358" s="25"/>
      <c r="XF358" s="25"/>
      <c r="XG358" s="25"/>
      <c r="XH358" s="25"/>
      <c r="XI358" s="25"/>
      <c r="XJ358" s="25"/>
      <c r="XK358" s="25"/>
      <c r="XL358" s="25"/>
      <c r="XM358" s="25"/>
      <c r="XN358" s="25"/>
      <c r="XO358" s="25"/>
      <c r="XP358" s="25"/>
      <c r="XQ358" s="25"/>
      <c r="XR358" s="25"/>
      <c r="XS358" s="25"/>
      <c r="XT358" s="25"/>
      <c r="XU358" s="25"/>
      <c r="XV358" s="25"/>
      <c r="XW358" s="25"/>
      <c r="XX358" s="25"/>
      <c r="XY358" s="25"/>
      <c r="XZ358" s="25"/>
      <c r="YA358" s="25"/>
      <c r="YB358" s="25"/>
      <c r="YC358" s="25"/>
      <c r="YD358" s="25"/>
      <c r="YE358" s="25"/>
      <c r="YF358" s="25"/>
      <c r="YG358" s="25"/>
      <c r="YH358" s="25"/>
      <c r="YI358" s="25"/>
      <c r="YJ358" s="25"/>
      <c r="YK358" s="25"/>
      <c r="YL358" s="25"/>
      <c r="YM358" s="25"/>
      <c r="YN358" s="25"/>
      <c r="YO358" s="25"/>
      <c r="YP358" s="25"/>
      <c r="YQ358" s="25"/>
      <c r="YR358" s="25"/>
      <c r="YS358" s="25"/>
      <c r="YT358" s="25"/>
      <c r="YU358" s="25"/>
      <c r="YV358" s="25"/>
      <c r="YW358" s="25"/>
      <c r="YX358" s="25"/>
      <c r="YY358" s="25"/>
      <c r="YZ358" s="25"/>
      <c r="ZA358" s="25"/>
      <c r="ZB358" s="25"/>
      <c r="ZC358" s="25"/>
      <c r="ZD358" s="25"/>
      <c r="ZE358" s="25"/>
      <c r="ZF358" s="25"/>
      <c r="ZG358" s="25"/>
      <c r="ZH358" s="25"/>
      <c r="ZI358" s="25"/>
      <c r="ZJ358" s="25"/>
      <c r="ZK358" s="25"/>
      <c r="ZL358" s="25"/>
      <c r="ZM358" s="25"/>
      <c r="ZN358" s="25"/>
      <c r="ZO358" s="25"/>
      <c r="ZP358" s="25"/>
      <c r="ZQ358" s="25"/>
      <c r="ZR358" s="25"/>
      <c r="ZS358" s="25"/>
      <c r="ZT358" s="25"/>
      <c r="ZU358" s="25"/>
      <c r="ZV358" s="25"/>
      <c r="ZW358" s="25"/>
      <c r="ZX358" s="25"/>
      <c r="ZY358" s="25"/>
      <c r="ZZ358" s="25"/>
      <c r="AAA358" s="25"/>
      <c r="AAB358" s="25"/>
      <c r="AAC358" s="25"/>
      <c r="AAD358" s="25"/>
      <c r="AAE358" s="25"/>
      <c r="AAF358" s="25"/>
      <c r="AAG358" s="25"/>
      <c r="AAH358" s="25"/>
      <c r="AAI358" s="25"/>
      <c r="AAJ358" s="25"/>
      <c r="AAK358" s="25"/>
      <c r="AAL358" s="25"/>
      <c r="AAM358" s="25"/>
      <c r="AAN358" s="25"/>
      <c r="AAO358" s="25"/>
      <c r="AAP358" s="25"/>
      <c r="AAQ358" s="25"/>
      <c r="AAR358" s="25"/>
      <c r="AAS358" s="25"/>
      <c r="AAT358" s="25"/>
      <c r="AAU358" s="25"/>
      <c r="AAV358" s="25"/>
      <c r="AAW358" s="25"/>
      <c r="AAX358" s="25"/>
      <c r="AAY358" s="25"/>
      <c r="AAZ358" s="25"/>
      <c r="ABA358" s="25"/>
      <c r="ABB358" s="25"/>
      <c r="ABC358" s="25"/>
      <c r="ABD358" s="25"/>
      <c r="ABE358" s="25"/>
      <c r="ABF358" s="25"/>
      <c r="ABG358" s="25"/>
      <c r="ABH358" s="25"/>
      <c r="ABI358" s="25"/>
      <c r="ABJ358" s="25"/>
      <c r="ABK358" s="25"/>
      <c r="ABL358" s="25"/>
      <c r="ABM358" s="25"/>
      <c r="ABN358" s="25"/>
      <c r="ABO358" s="25"/>
      <c r="ABP358" s="25"/>
      <c r="ABQ358" s="25"/>
      <c r="ABR358" s="25"/>
      <c r="ABS358" s="25"/>
      <c r="ABT358" s="25"/>
      <c r="ABU358" s="25"/>
      <c r="ABV358" s="25"/>
      <c r="ABW358" s="25"/>
      <c r="ABX358" s="25"/>
      <c r="ABY358" s="25"/>
      <c r="ABZ358" s="25"/>
      <c r="ACA358" s="25"/>
      <c r="ACB358" s="25"/>
      <c r="ACC358" s="25"/>
      <c r="ACD358" s="25"/>
      <c r="ACE358" s="25"/>
      <c r="ACF358" s="25"/>
      <c r="ACG358" s="25"/>
      <c r="ACH358" s="25"/>
      <c r="ACI358" s="25"/>
      <c r="ACJ358" s="25"/>
      <c r="ACK358" s="25"/>
      <c r="ACL358" s="25"/>
      <c r="ACM358" s="25"/>
      <c r="ACN358" s="25"/>
      <c r="ACO358" s="25"/>
      <c r="ACP358" s="25"/>
      <c r="ACQ358" s="25"/>
      <c r="ACR358" s="25"/>
      <c r="ACS358" s="25"/>
      <c r="ACT358" s="25"/>
      <c r="ACU358" s="25"/>
      <c r="ACV358" s="25"/>
      <c r="ACW358" s="25"/>
      <c r="ACX358" s="25"/>
      <c r="ACY358" s="25"/>
      <c r="ACZ358" s="25"/>
      <c r="ADA358" s="25"/>
      <c r="ADB358" s="25"/>
      <c r="ADC358" s="25"/>
      <c r="ADD358" s="25"/>
      <c r="ADE358" s="25"/>
      <c r="ADF358" s="25"/>
      <c r="ADG358" s="25"/>
      <c r="ADH358" s="25"/>
      <c r="ADI358" s="25"/>
      <c r="ADJ358" s="25"/>
      <c r="ADK358" s="25"/>
      <c r="ADL358" s="25"/>
      <c r="ADM358" s="25"/>
      <c r="ADN358" s="25"/>
      <c r="ADO358" s="25"/>
      <c r="ADP358" s="25"/>
      <c r="ADQ358" s="25"/>
      <c r="ADR358" s="25"/>
      <c r="ADS358" s="25"/>
      <c r="ADT358" s="25"/>
      <c r="ADU358" s="25"/>
      <c r="ADV358" s="25"/>
      <c r="ADW358" s="25"/>
      <c r="ADX358" s="25"/>
      <c r="ADY358" s="25"/>
      <c r="ADZ358" s="25"/>
      <c r="AEA358" s="25"/>
      <c r="AEB358" s="25"/>
      <c r="AEC358" s="25"/>
      <c r="AED358" s="25"/>
      <c r="AEE358" s="25"/>
      <c r="AEF358" s="25"/>
      <c r="AEG358" s="49"/>
    </row>
    <row r="359" spans="1:813" s="15" customFormat="1" ht="12.75" customHeight="1" x14ac:dyDescent="0.2">
      <c r="A359" s="75" t="s">
        <v>290</v>
      </c>
      <c r="B359" s="99" t="s">
        <v>291</v>
      </c>
      <c r="C359" s="109">
        <v>2</v>
      </c>
      <c r="D359" s="71" t="s">
        <v>71</v>
      </c>
      <c r="E359" s="109">
        <v>48910.92</v>
      </c>
      <c r="F359" s="91">
        <f t="shared" si="7"/>
        <v>97821.84</v>
      </c>
      <c r="G359" s="49"/>
      <c r="AY359" s="45"/>
      <c r="AZ359" s="25"/>
      <c r="BA359" s="663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  <c r="QN359" s="25"/>
      <c r="QO359" s="25"/>
      <c r="QP359" s="25"/>
      <c r="QQ359" s="25"/>
      <c r="QR359" s="25"/>
      <c r="QS359" s="25"/>
      <c r="QT359" s="25"/>
      <c r="QU359" s="25"/>
      <c r="QV359" s="25"/>
      <c r="QW359" s="25"/>
      <c r="QX359" s="25"/>
      <c r="QY359" s="25"/>
      <c r="QZ359" s="25"/>
      <c r="RA359" s="25"/>
      <c r="RB359" s="25"/>
      <c r="RC359" s="25"/>
      <c r="RD359" s="25"/>
      <c r="RE359" s="25"/>
      <c r="RF359" s="25"/>
      <c r="RG359" s="25"/>
      <c r="RH359" s="25"/>
      <c r="RI359" s="25"/>
      <c r="RJ359" s="25"/>
      <c r="RK359" s="25"/>
      <c r="RL359" s="25"/>
      <c r="RM359" s="25"/>
      <c r="RN359" s="25"/>
      <c r="RO359" s="25"/>
      <c r="RP359" s="25"/>
      <c r="RQ359" s="25"/>
      <c r="RR359" s="25"/>
      <c r="RS359" s="25"/>
      <c r="RT359" s="25"/>
      <c r="RU359" s="25"/>
      <c r="RV359" s="25"/>
      <c r="RW359" s="25"/>
      <c r="RX359" s="25"/>
      <c r="RY359" s="25"/>
      <c r="RZ359" s="25"/>
      <c r="SA359" s="25"/>
      <c r="SB359" s="25"/>
      <c r="SC359" s="25"/>
      <c r="SD359" s="25"/>
      <c r="SE359" s="25"/>
      <c r="SF359" s="25"/>
      <c r="SG359" s="25"/>
      <c r="SH359" s="25"/>
      <c r="SI359" s="25"/>
      <c r="SJ359" s="25"/>
      <c r="SK359" s="25"/>
      <c r="SL359" s="25"/>
      <c r="SM359" s="25"/>
      <c r="SN359" s="25"/>
      <c r="SO359" s="25"/>
      <c r="SP359" s="25"/>
      <c r="SQ359" s="25"/>
      <c r="SR359" s="25"/>
      <c r="SS359" s="25"/>
      <c r="ST359" s="25"/>
      <c r="SU359" s="25"/>
      <c r="SV359" s="25"/>
      <c r="SW359" s="25"/>
      <c r="SX359" s="25"/>
      <c r="SY359" s="25"/>
      <c r="SZ359" s="25"/>
      <c r="TA359" s="25"/>
      <c r="TB359" s="25"/>
      <c r="TC359" s="25"/>
      <c r="TD359" s="25"/>
      <c r="TE359" s="25"/>
      <c r="TF359" s="25"/>
      <c r="TG359" s="25"/>
      <c r="TH359" s="25"/>
      <c r="TI359" s="25"/>
      <c r="TJ359" s="25"/>
      <c r="TK359" s="25"/>
      <c r="TL359" s="25"/>
      <c r="TM359" s="25"/>
      <c r="TN359" s="25"/>
      <c r="TO359" s="25"/>
      <c r="TP359" s="25"/>
      <c r="TQ359" s="25"/>
      <c r="TR359" s="25"/>
      <c r="TS359" s="25"/>
      <c r="TT359" s="25"/>
      <c r="TU359" s="25"/>
      <c r="TV359" s="25"/>
      <c r="TW359" s="25"/>
      <c r="TX359" s="25"/>
      <c r="TY359" s="25"/>
      <c r="TZ359" s="25"/>
      <c r="UA359" s="25"/>
      <c r="UB359" s="25"/>
      <c r="UC359" s="25"/>
      <c r="UD359" s="25"/>
      <c r="UE359" s="25"/>
      <c r="UF359" s="25"/>
      <c r="UG359" s="25"/>
      <c r="UH359" s="25"/>
      <c r="UI359" s="25"/>
      <c r="UJ359" s="25"/>
      <c r="UK359" s="25"/>
      <c r="UL359" s="25"/>
      <c r="UM359" s="25"/>
      <c r="UN359" s="25"/>
      <c r="UO359" s="25"/>
      <c r="UP359" s="25"/>
      <c r="UQ359" s="25"/>
      <c r="UR359" s="25"/>
      <c r="US359" s="25"/>
      <c r="UT359" s="25"/>
      <c r="UU359" s="25"/>
      <c r="UV359" s="25"/>
      <c r="UW359" s="25"/>
      <c r="UX359" s="25"/>
      <c r="UY359" s="25"/>
      <c r="UZ359" s="25"/>
      <c r="VA359" s="25"/>
      <c r="VB359" s="25"/>
      <c r="VC359" s="25"/>
      <c r="VD359" s="25"/>
      <c r="VE359" s="25"/>
      <c r="VF359" s="25"/>
      <c r="VG359" s="25"/>
      <c r="VH359" s="25"/>
      <c r="VI359" s="25"/>
      <c r="VJ359" s="25"/>
      <c r="VK359" s="25"/>
      <c r="VL359" s="25"/>
      <c r="VM359" s="25"/>
      <c r="VN359" s="25"/>
      <c r="VO359" s="25"/>
      <c r="VP359" s="25"/>
      <c r="VQ359" s="25"/>
      <c r="VR359" s="25"/>
      <c r="VS359" s="25"/>
      <c r="VT359" s="25"/>
      <c r="VU359" s="25"/>
      <c r="VV359" s="25"/>
      <c r="VW359" s="25"/>
      <c r="VX359" s="25"/>
      <c r="VY359" s="25"/>
      <c r="VZ359" s="25"/>
      <c r="WA359" s="25"/>
      <c r="WB359" s="25"/>
      <c r="WC359" s="25"/>
      <c r="WD359" s="25"/>
      <c r="WE359" s="25"/>
      <c r="WF359" s="25"/>
      <c r="WG359" s="25"/>
      <c r="WH359" s="25"/>
      <c r="WI359" s="25"/>
      <c r="WJ359" s="25"/>
      <c r="WK359" s="25"/>
      <c r="WL359" s="25"/>
      <c r="WM359" s="25"/>
      <c r="WN359" s="25"/>
      <c r="WO359" s="25"/>
      <c r="WP359" s="25"/>
      <c r="WQ359" s="25"/>
      <c r="WR359" s="25"/>
      <c r="WS359" s="25"/>
      <c r="WT359" s="25"/>
      <c r="WU359" s="25"/>
      <c r="WV359" s="25"/>
      <c r="WW359" s="25"/>
      <c r="WX359" s="25"/>
      <c r="WY359" s="25"/>
      <c r="WZ359" s="25"/>
      <c r="XA359" s="25"/>
      <c r="XB359" s="25"/>
      <c r="XC359" s="25"/>
      <c r="XD359" s="25"/>
      <c r="XE359" s="25"/>
      <c r="XF359" s="25"/>
      <c r="XG359" s="25"/>
      <c r="XH359" s="25"/>
      <c r="XI359" s="25"/>
      <c r="XJ359" s="25"/>
      <c r="XK359" s="25"/>
      <c r="XL359" s="25"/>
      <c r="XM359" s="25"/>
      <c r="XN359" s="25"/>
      <c r="XO359" s="25"/>
      <c r="XP359" s="25"/>
      <c r="XQ359" s="25"/>
      <c r="XR359" s="25"/>
      <c r="XS359" s="25"/>
      <c r="XT359" s="25"/>
      <c r="XU359" s="25"/>
      <c r="XV359" s="25"/>
      <c r="XW359" s="25"/>
      <c r="XX359" s="25"/>
      <c r="XY359" s="25"/>
      <c r="XZ359" s="25"/>
      <c r="YA359" s="25"/>
      <c r="YB359" s="25"/>
      <c r="YC359" s="25"/>
      <c r="YD359" s="25"/>
      <c r="YE359" s="25"/>
      <c r="YF359" s="25"/>
      <c r="YG359" s="25"/>
      <c r="YH359" s="25"/>
      <c r="YI359" s="25"/>
      <c r="YJ359" s="25"/>
      <c r="YK359" s="25"/>
      <c r="YL359" s="25"/>
      <c r="YM359" s="25"/>
      <c r="YN359" s="25"/>
      <c r="YO359" s="25"/>
      <c r="YP359" s="25"/>
      <c r="YQ359" s="25"/>
      <c r="YR359" s="25"/>
      <c r="YS359" s="25"/>
      <c r="YT359" s="25"/>
      <c r="YU359" s="25"/>
      <c r="YV359" s="25"/>
      <c r="YW359" s="25"/>
      <c r="YX359" s="25"/>
      <c r="YY359" s="25"/>
      <c r="YZ359" s="25"/>
      <c r="ZA359" s="25"/>
      <c r="ZB359" s="25"/>
      <c r="ZC359" s="25"/>
      <c r="ZD359" s="25"/>
      <c r="ZE359" s="25"/>
      <c r="ZF359" s="25"/>
      <c r="ZG359" s="25"/>
      <c r="ZH359" s="25"/>
      <c r="ZI359" s="25"/>
      <c r="ZJ359" s="25"/>
      <c r="ZK359" s="25"/>
      <c r="ZL359" s="25"/>
      <c r="ZM359" s="25"/>
      <c r="ZN359" s="25"/>
      <c r="ZO359" s="25"/>
      <c r="ZP359" s="25"/>
      <c r="ZQ359" s="25"/>
      <c r="ZR359" s="25"/>
      <c r="ZS359" s="25"/>
      <c r="ZT359" s="25"/>
      <c r="ZU359" s="25"/>
      <c r="ZV359" s="25"/>
      <c r="ZW359" s="25"/>
      <c r="ZX359" s="25"/>
      <c r="ZY359" s="25"/>
      <c r="ZZ359" s="25"/>
      <c r="AAA359" s="25"/>
      <c r="AAB359" s="25"/>
      <c r="AAC359" s="25"/>
      <c r="AAD359" s="25"/>
      <c r="AAE359" s="25"/>
      <c r="AAF359" s="25"/>
      <c r="AAG359" s="25"/>
      <c r="AAH359" s="25"/>
      <c r="AAI359" s="25"/>
      <c r="AAJ359" s="25"/>
      <c r="AAK359" s="25"/>
      <c r="AAL359" s="25"/>
      <c r="AAM359" s="25"/>
      <c r="AAN359" s="25"/>
      <c r="AAO359" s="25"/>
      <c r="AAP359" s="25"/>
      <c r="AAQ359" s="25"/>
      <c r="AAR359" s="25"/>
      <c r="AAS359" s="25"/>
      <c r="AAT359" s="25"/>
      <c r="AAU359" s="25"/>
      <c r="AAV359" s="25"/>
      <c r="AAW359" s="25"/>
      <c r="AAX359" s="25"/>
      <c r="AAY359" s="25"/>
      <c r="AAZ359" s="25"/>
      <c r="ABA359" s="25"/>
      <c r="ABB359" s="25"/>
      <c r="ABC359" s="25"/>
      <c r="ABD359" s="25"/>
      <c r="ABE359" s="25"/>
      <c r="ABF359" s="25"/>
      <c r="ABG359" s="25"/>
      <c r="ABH359" s="25"/>
      <c r="ABI359" s="25"/>
      <c r="ABJ359" s="25"/>
      <c r="ABK359" s="25"/>
      <c r="ABL359" s="25"/>
      <c r="ABM359" s="25"/>
      <c r="ABN359" s="25"/>
      <c r="ABO359" s="25"/>
      <c r="ABP359" s="25"/>
      <c r="ABQ359" s="25"/>
      <c r="ABR359" s="25"/>
      <c r="ABS359" s="25"/>
      <c r="ABT359" s="25"/>
      <c r="ABU359" s="25"/>
      <c r="ABV359" s="25"/>
      <c r="ABW359" s="25"/>
      <c r="ABX359" s="25"/>
      <c r="ABY359" s="25"/>
      <c r="ABZ359" s="25"/>
      <c r="ACA359" s="25"/>
      <c r="ACB359" s="25"/>
      <c r="ACC359" s="25"/>
      <c r="ACD359" s="25"/>
      <c r="ACE359" s="25"/>
      <c r="ACF359" s="25"/>
      <c r="ACG359" s="25"/>
      <c r="ACH359" s="25"/>
      <c r="ACI359" s="25"/>
      <c r="ACJ359" s="25"/>
      <c r="ACK359" s="25"/>
      <c r="ACL359" s="25"/>
      <c r="ACM359" s="25"/>
      <c r="ACN359" s="25"/>
      <c r="ACO359" s="25"/>
      <c r="ACP359" s="25"/>
      <c r="ACQ359" s="25"/>
      <c r="ACR359" s="25"/>
      <c r="ACS359" s="25"/>
      <c r="ACT359" s="25"/>
      <c r="ACU359" s="25"/>
      <c r="ACV359" s="25"/>
      <c r="ACW359" s="25"/>
      <c r="ACX359" s="25"/>
      <c r="ACY359" s="25"/>
      <c r="ACZ359" s="25"/>
      <c r="ADA359" s="25"/>
      <c r="ADB359" s="25"/>
      <c r="ADC359" s="25"/>
      <c r="ADD359" s="25"/>
      <c r="ADE359" s="25"/>
      <c r="ADF359" s="25"/>
      <c r="ADG359" s="25"/>
      <c r="ADH359" s="25"/>
      <c r="ADI359" s="25"/>
      <c r="ADJ359" s="25"/>
      <c r="ADK359" s="25"/>
      <c r="ADL359" s="25"/>
      <c r="ADM359" s="25"/>
      <c r="ADN359" s="25"/>
      <c r="ADO359" s="25"/>
      <c r="ADP359" s="25"/>
      <c r="ADQ359" s="25"/>
      <c r="ADR359" s="25"/>
      <c r="ADS359" s="25"/>
      <c r="ADT359" s="25"/>
      <c r="ADU359" s="25"/>
      <c r="ADV359" s="25"/>
      <c r="ADW359" s="25"/>
      <c r="ADX359" s="25"/>
      <c r="ADY359" s="25"/>
      <c r="ADZ359" s="25"/>
      <c r="AEA359" s="25"/>
      <c r="AEB359" s="25"/>
      <c r="AEC359" s="25"/>
      <c r="AED359" s="25"/>
      <c r="AEE359" s="25"/>
      <c r="AEF359" s="25"/>
      <c r="AEG359" s="49"/>
    </row>
    <row r="360" spans="1:813" s="15" customFormat="1" ht="12.75" customHeight="1" x14ac:dyDescent="0.2">
      <c r="A360" s="75" t="s">
        <v>292</v>
      </c>
      <c r="B360" s="99" t="s">
        <v>293</v>
      </c>
      <c r="C360" s="109">
        <v>1</v>
      </c>
      <c r="D360" s="71" t="s">
        <v>71</v>
      </c>
      <c r="E360" s="109">
        <v>19850.099999999999</v>
      </c>
      <c r="F360" s="91">
        <f t="shared" si="7"/>
        <v>19850.099999999999</v>
      </c>
      <c r="G360" s="49"/>
      <c r="AY360" s="45"/>
      <c r="AZ360" s="25"/>
      <c r="BA360" s="663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  <c r="QN360" s="25"/>
      <c r="QO360" s="25"/>
      <c r="QP360" s="25"/>
      <c r="QQ360" s="25"/>
      <c r="QR360" s="25"/>
      <c r="QS360" s="25"/>
      <c r="QT360" s="25"/>
      <c r="QU360" s="25"/>
      <c r="QV360" s="25"/>
      <c r="QW360" s="25"/>
      <c r="QX360" s="25"/>
      <c r="QY360" s="25"/>
      <c r="QZ360" s="25"/>
      <c r="RA360" s="25"/>
      <c r="RB360" s="25"/>
      <c r="RC360" s="25"/>
      <c r="RD360" s="25"/>
      <c r="RE360" s="25"/>
      <c r="RF360" s="25"/>
      <c r="RG360" s="25"/>
      <c r="RH360" s="25"/>
      <c r="RI360" s="25"/>
      <c r="RJ360" s="25"/>
      <c r="RK360" s="25"/>
      <c r="RL360" s="25"/>
      <c r="RM360" s="25"/>
      <c r="RN360" s="25"/>
      <c r="RO360" s="25"/>
      <c r="RP360" s="25"/>
      <c r="RQ360" s="25"/>
      <c r="RR360" s="25"/>
      <c r="RS360" s="25"/>
      <c r="RT360" s="25"/>
      <c r="RU360" s="25"/>
      <c r="RV360" s="25"/>
      <c r="RW360" s="25"/>
      <c r="RX360" s="25"/>
      <c r="RY360" s="25"/>
      <c r="RZ360" s="25"/>
      <c r="SA360" s="25"/>
      <c r="SB360" s="25"/>
      <c r="SC360" s="25"/>
      <c r="SD360" s="25"/>
      <c r="SE360" s="25"/>
      <c r="SF360" s="25"/>
      <c r="SG360" s="25"/>
      <c r="SH360" s="25"/>
      <c r="SI360" s="25"/>
      <c r="SJ360" s="25"/>
      <c r="SK360" s="25"/>
      <c r="SL360" s="25"/>
      <c r="SM360" s="25"/>
      <c r="SN360" s="25"/>
      <c r="SO360" s="25"/>
      <c r="SP360" s="25"/>
      <c r="SQ360" s="25"/>
      <c r="SR360" s="25"/>
      <c r="SS360" s="25"/>
      <c r="ST360" s="25"/>
      <c r="SU360" s="25"/>
      <c r="SV360" s="25"/>
      <c r="SW360" s="25"/>
      <c r="SX360" s="25"/>
      <c r="SY360" s="25"/>
      <c r="SZ360" s="25"/>
      <c r="TA360" s="25"/>
      <c r="TB360" s="25"/>
      <c r="TC360" s="25"/>
      <c r="TD360" s="25"/>
      <c r="TE360" s="25"/>
      <c r="TF360" s="25"/>
      <c r="TG360" s="25"/>
      <c r="TH360" s="25"/>
      <c r="TI360" s="25"/>
      <c r="TJ360" s="25"/>
      <c r="TK360" s="25"/>
      <c r="TL360" s="25"/>
      <c r="TM360" s="25"/>
      <c r="TN360" s="25"/>
      <c r="TO360" s="25"/>
      <c r="TP360" s="25"/>
      <c r="TQ360" s="25"/>
      <c r="TR360" s="25"/>
      <c r="TS360" s="25"/>
      <c r="TT360" s="25"/>
      <c r="TU360" s="25"/>
      <c r="TV360" s="25"/>
      <c r="TW360" s="25"/>
      <c r="TX360" s="25"/>
      <c r="TY360" s="25"/>
      <c r="TZ360" s="25"/>
      <c r="UA360" s="25"/>
      <c r="UB360" s="25"/>
      <c r="UC360" s="25"/>
      <c r="UD360" s="25"/>
      <c r="UE360" s="25"/>
      <c r="UF360" s="25"/>
      <c r="UG360" s="25"/>
      <c r="UH360" s="25"/>
      <c r="UI360" s="25"/>
      <c r="UJ360" s="25"/>
      <c r="UK360" s="25"/>
      <c r="UL360" s="25"/>
      <c r="UM360" s="25"/>
      <c r="UN360" s="25"/>
      <c r="UO360" s="25"/>
      <c r="UP360" s="25"/>
      <c r="UQ360" s="25"/>
      <c r="UR360" s="25"/>
      <c r="US360" s="25"/>
      <c r="UT360" s="25"/>
      <c r="UU360" s="25"/>
      <c r="UV360" s="25"/>
      <c r="UW360" s="25"/>
      <c r="UX360" s="25"/>
      <c r="UY360" s="25"/>
      <c r="UZ360" s="25"/>
      <c r="VA360" s="25"/>
      <c r="VB360" s="25"/>
      <c r="VC360" s="25"/>
      <c r="VD360" s="25"/>
      <c r="VE360" s="25"/>
      <c r="VF360" s="25"/>
      <c r="VG360" s="25"/>
      <c r="VH360" s="25"/>
      <c r="VI360" s="25"/>
      <c r="VJ360" s="25"/>
      <c r="VK360" s="25"/>
      <c r="VL360" s="25"/>
      <c r="VM360" s="25"/>
      <c r="VN360" s="25"/>
      <c r="VO360" s="25"/>
      <c r="VP360" s="25"/>
      <c r="VQ360" s="25"/>
      <c r="VR360" s="25"/>
      <c r="VS360" s="25"/>
      <c r="VT360" s="25"/>
      <c r="VU360" s="25"/>
      <c r="VV360" s="25"/>
      <c r="VW360" s="25"/>
      <c r="VX360" s="25"/>
      <c r="VY360" s="25"/>
      <c r="VZ360" s="25"/>
      <c r="WA360" s="25"/>
      <c r="WB360" s="25"/>
      <c r="WC360" s="25"/>
      <c r="WD360" s="25"/>
      <c r="WE360" s="25"/>
      <c r="WF360" s="25"/>
      <c r="WG360" s="25"/>
      <c r="WH360" s="25"/>
      <c r="WI360" s="25"/>
      <c r="WJ360" s="25"/>
      <c r="WK360" s="25"/>
      <c r="WL360" s="25"/>
      <c r="WM360" s="25"/>
      <c r="WN360" s="25"/>
      <c r="WO360" s="25"/>
      <c r="WP360" s="25"/>
      <c r="WQ360" s="25"/>
      <c r="WR360" s="25"/>
      <c r="WS360" s="25"/>
      <c r="WT360" s="25"/>
      <c r="WU360" s="25"/>
      <c r="WV360" s="25"/>
      <c r="WW360" s="25"/>
      <c r="WX360" s="25"/>
      <c r="WY360" s="25"/>
      <c r="WZ360" s="25"/>
      <c r="XA360" s="25"/>
      <c r="XB360" s="25"/>
      <c r="XC360" s="25"/>
      <c r="XD360" s="25"/>
      <c r="XE360" s="25"/>
      <c r="XF360" s="25"/>
      <c r="XG360" s="25"/>
      <c r="XH360" s="25"/>
      <c r="XI360" s="25"/>
      <c r="XJ360" s="25"/>
      <c r="XK360" s="25"/>
      <c r="XL360" s="25"/>
      <c r="XM360" s="25"/>
      <c r="XN360" s="25"/>
      <c r="XO360" s="25"/>
      <c r="XP360" s="25"/>
      <c r="XQ360" s="25"/>
      <c r="XR360" s="25"/>
      <c r="XS360" s="25"/>
      <c r="XT360" s="25"/>
      <c r="XU360" s="25"/>
      <c r="XV360" s="25"/>
      <c r="XW360" s="25"/>
      <c r="XX360" s="25"/>
      <c r="XY360" s="25"/>
      <c r="XZ360" s="25"/>
      <c r="YA360" s="25"/>
      <c r="YB360" s="25"/>
      <c r="YC360" s="25"/>
      <c r="YD360" s="25"/>
      <c r="YE360" s="25"/>
      <c r="YF360" s="25"/>
      <c r="YG360" s="25"/>
      <c r="YH360" s="25"/>
      <c r="YI360" s="25"/>
      <c r="YJ360" s="25"/>
      <c r="YK360" s="25"/>
      <c r="YL360" s="25"/>
      <c r="YM360" s="25"/>
      <c r="YN360" s="25"/>
      <c r="YO360" s="25"/>
      <c r="YP360" s="25"/>
      <c r="YQ360" s="25"/>
      <c r="YR360" s="25"/>
      <c r="YS360" s="25"/>
      <c r="YT360" s="25"/>
      <c r="YU360" s="25"/>
      <c r="YV360" s="25"/>
      <c r="YW360" s="25"/>
      <c r="YX360" s="25"/>
      <c r="YY360" s="25"/>
      <c r="YZ360" s="25"/>
      <c r="ZA360" s="25"/>
      <c r="ZB360" s="25"/>
      <c r="ZC360" s="25"/>
      <c r="ZD360" s="25"/>
      <c r="ZE360" s="25"/>
      <c r="ZF360" s="25"/>
      <c r="ZG360" s="25"/>
      <c r="ZH360" s="25"/>
      <c r="ZI360" s="25"/>
      <c r="ZJ360" s="25"/>
      <c r="ZK360" s="25"/>
      <c r="ZL360" s="25"/>
      <c r="ZM360" s="25"/>
      <c r="ZN360" s="25"/>
      <c r="ZO360" s="25"/>
      <c r="ZP360" s="25"/>
      <c r="ZQ360" s="25"/>
      <c r="ZR360" s="25"/>
      <c r="ZS360" s="25"/>
      <c r="ZT360" s="25"/>
      <c r="ZU360" s="25"/>
      <c r="ZV360" s="25"/>
      <c r="ZW360" s="25"/>
      <c r="ZX360" s="25"/>
      <c r="ZY360" s="25"/>
      <c r="ZZ360" s="25"/>
      <c r="AAA360" s="25"/>
      <c r="AAB360" s="25"/>
      <c r="AAC360" s="25"/>
      <c r="AAD360" s="25"/>
      <c r="AAE360" s="25"/>
      <c r="AAF360" s="25"/>
      <c r="AAG360" s="25"/>
      <c r="AAH360" s="25"/>
      <c r="AAI360" s="25"/>
      <c r="AAJ360" s="25"/>
      <c r="AAK360" s="25"/>
      <c r="AAL360" s="25"/>
      <c r="AAM360" s="25"/>
      <c r="AAN360" s="25"/>
      <c r="AAO360" s="25"/>
      <c r="AAP360" s="25"/>
      <c r="AAQ360" s="25"/>
      <c r="AAR360" s="25"/>
      <c r="AAS360" s="25"/>
      <c r="AAT360" s="25"/>
      <c r="AAU360" s="25"/>
      <c r="AAV360" s="25"/>
      <c r="AAW360" s="25"/>
      <c r="AAX360" s="25"/>
      <c r="AAY360" s="25"/>
      <c r="AAZ360" s="25"/>
      <c r="ABA360" s="25"/>
      <c r="ABB360" s="25"/>
      <c r="ABC360" s="25"/>
      <c r="ABD360" s="25"/>
      <c r="ABE360" s="25"/>
      <c r="ABF360" s="25"/>
      <c r="ABG360" s="25"/>
      <c r="ABH360" s="25"/>
      <c r="ABI360" s="25"/>
      <c r="ABJ360" s="25"/>
      <c r="ABK360" s="25"/>
      <c r="ABL360" s="25"/>
      <c r="ABM360" s="25"/>
      <c r="ABN360" s="25"/>
      <c r="ABO360" s="25"/>
      <c r="ABP360" s="25"/>
      <c r="ABQ360" s="25"/>
      <c r="ABR360" s="25"/>
      <c r="ABS360" s="25"/>
      <c r="ABT360" s="25"/>
      <c r="ABU360" s="25"/>
      <c r="ABV360" s="25"/>
      <c r="ABW360" s="25"/>
      <c r="ABX360" s="25"/>
      <c r="ABY360" s="25"/>
      <c r="ABZ360" s="25"/>
      <c r="ACA360" s="25"/>
      <c r="ACB360" s="25"/>
      <c r="ACC360" s="25"/>
      <c r="ACD360" s="25"/>
      <c r="ACE360" s="25"/>
      <c r="ACF360" s="25"/>
      <c r="ACG360" s="25"/>
      <c r="ACH360" s="25"/>
      <c r="ACI360" s="25"/>
      <c r="ACJ360" s="25"/>
      <c r="ACK360" s="25"/>
      <c r="ACL360" s="25"/>
      <c r="ACM360" s="25"/>
      <c r="ACN360" s="25"/>
      <c r="ACO360" s="25"/>
      <c r="ACP360" s="25"/>
      <c r="ACQ360" s="25"/>
      <c r="ACR360" s="25"/>
      <c r="ACS360" s="25"/>
      <c r="ACT360" s="25"/>
      <c r="ACU360" s="25"/>
      <c r="ACV360" s="25"/>
      <c r="ACW360" s="25"/>
      <c r="ACX360" s="25"/>
      <c r="ACY360" s="25"/>
      <c r="ACZ360" s="25"/>
      <c r="ADA360" s="25"/>
      <c r="ADB360" s="25"/>
      <c r="ADC360" s="25"/>
      <c r="ADD360" s="25"/>
      <c r="ADE360" s="25"/>
      <c r="ADF360" s="25"/>
      <c r="ADG360" s="25"/>
      <c r="ADH360" s="25"/>
      <c r="ADI360" s="25"/>
      <c r="ADJ360" s="25"/>
      <c r="ADK360" s="25"/>
      <c r="ADL360" s="25"/>
      <c r="ADM360" s="25"/>
      <c r="ADN360" s="25"/>
      <c r="ADO360" s="25"/>
      <c r="ADP360" s="25"/>
      <c r="ADQ360" s="25"/>
      <c r="ADR360" s="25"/>
      <c r="ADS360" s="25"/>
      <c r="ADT360" s="25"/>
      <c r="ADU360" s="25"/>
      <c r="ADV360" s="25"/>
      <c r="ADW360" s="25"/>
      <c r="ADX360" s="25"/>
      <c r="ADY360" s="25"/>
      <c r="ADZ360" s="25"/>
      <c r="AEA360" s="25"/>
      <c r="AEB360" s="25"/>
      <c r="AEC360" s="25"/>
      <c r="AED360" s="25"/>
      <c r="AEE360" s="25"/>
      <c r="AEF360" s="25"/>
      <c r="AEG360" s="49"/>
    </row>
    <row r="361" spans="1:813" s="15" customFormat="1" ht="12.75" customHeight="1" x14ac:dyDescent="0.2">
      <c r="A361" s="75"/>
      <c r="B361" s="99"/>
      <c r="C361" s="109"/>
      <c r="D361" s="71"/>
      <c r="E361" s="109"/>
      <c r="F361" s="91"/>
      <c r="G361" s="49"/>
      <c r="AY361" s="45"/>
      <c r="AZ361" s="25"/>
      <c r="BA361" s="663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  <c r="QN361" s="25"/>
      <c r="QO361" s="25"/>
      <c r="QP361" s="25"/>
      <c r="QQ361" s="25"/>
      <c r="QR361" s="25"/>
      <c r="QS361" s="25"/>
      <c r="QT361" s="25"/>
      <c r="QU361" s="25"/>
      <c r="QV361" s="25"/>
      <c r="QW361" s="25"/>
      <c r="QX361" s="25"/>
      <c r="QY361" s="25"/>
      <c r="QZ361" s="25"/>
      <c r="RA361" s="25"/>
      <c r="RB361" s="25"/>
      <c r="RC361" s="25"/>
      <c r="RD361" s="25"/>
      <c r="RE361" s="25"/>
      <c r="RF361" s="25"/>
      <c r="RG361" s="25"/>
      <c r="RH361" s="25"/>
      <c r="RI361" s="25"/>
      <c r="RJ361" s="25"/>
      <c r="RK361" s="25"/>
      <c r="RL361" s="25"/>
      <c r="RM361" s="25"/>
      <c r="RN361" s="25"/>
      <c r="RO361" s="25"/>
      <c r="RP361" s="25"/>
      <c r="RQ361" s="25"/>
      <c r="RR361" s="25"/>
      <c r="RS361" s="25"/>
      <c r="RT361" s="25"/>
      <c r="RU361" s="25"/>
      <c r="RV361" s="25"/>
      <c r="RW361" s="25"/>
      <c r="RX361" s="25"/>
      <c r="RY361" s="25"/>
      <c r="RZ361" s="25"/>
      <c r="SA361" s="25"/>
      <c r="SB361" s="25"/>
      <c r="SC361" s="25"/>
      <c r="SD361" s="25"/>
      <c r="SE361" s="25"/>
      <c r="SF361" s="25"/>
      <c r="SG361" s="25"/>
      <c r="SH361" s="25"/>
      <c r="SI361" s="25"/>
      <c r="SJ361" s="25"/>
      <c r="SK361" s="25"/>
      <c r="SL361" s="25"/>
      <c r="SM361" s="25"/>
      <c r="SN361" s="25"/>
      <c r="SO361" s="25"/>
      <c r="SP361" s="25"/>
      <c r="SQ361" s="25"/>
      <c r="SR361" s="25"/>
      <c r="SS361" s="25"/>
      <c r="ST361" s="25"/>
      <c r="SU361" s="25"/>
      <c r="SV361" s="25"/>
      <c r="SW361" s="25"/>
      <c r="SX361" s="25"/>
      <c r="SY361" s="25"/>
      <c r="SZ361" s="25"/>
      <c r="TA361" s="25"/>
      <c r="TB361" s="25"/>
      <c r="TC361" s="25"/>
      <c r="TD361" s="25"/>
      <c r="TE361" s="25"/>
      <c r="TF361" s="25"/>
      <c r="TG361" s="25"/>
      <c r="TH361" s="25"/>
      <c r="TI361" s="25"/>
      <c r="TJ361" s="25"/>
      <c r="TK361" s="25"/>
      <c r="TL361" s="25"/>
      <c r="TM361" s="25"/>
      <c r="TN361" s="25"/>
      <c r="TO361" s="25"/>
      <c r="TP361" s="25"/>
      <c r="TQ361" s="25"/>
      <c r="TR361" s="25"/>
      <c r="TS361" s="25"/>
      <c r="TT361" s="25"/>
      <c r="TU361" s="25"/>
      <c r="TV361" s="25"/>
      <c r="TW361" s="25"/>
      <c r="TX361" s="25"/>
      <c r="TY361" s="25"/>
      <c r="TZ361" s="25"/>
      <c r="UA361" s="25"/>
      <c r="UB361" s="25"/>
      <c r="UC361" s="25"/>
      <c r="UD361" s="25"/>
      <c r="UE361" s="25"/>
      <c r="UF361" s="25"/>
      <c r="UG361" s="25"/>
      <c r="UH361" s="25"/>
      <c r="UI361" s="25"/>
      <c r="UJ361" s="25"/>
      <c r="UK361" s="25"/>
      <c r="UL361" s="25"/>
      <c r="UM361" s="25"/>
      <c r="UN361" s="25"/>
      <c r="UO361" s="25"/>
      <c r="UP361" s="25"/>
      <c r="UQ361" s="25"/>
      <c r="UR361" s="25"/>
      <c r="US361" s="25"/>
      <c r="UT361" s="25"/>
      <c r="UU361" s="25"/>
      <c r="UV361" s="25"/>
      <c r="UW361" s="25"/>
      <c r="UX361" s="25"/>
      <c r="UY361" s="25"/>
      <c r="UZ361" s="25"/>
      <c r="VA361" s="25"/>
      <c r="VB361" s="25"/>
      <c r="VC361" s="25"/>
      <c r="VD361" s="25"/>
      <c r="VE361" s="25"/>
      <c r="VF361" s="25"/>
      <c r="VG361" s="25"/>
      <c r="VH361" s="25"/>
      <c r="VI361" s="25"/>
      <c r="VJ361" s="25"/>
      <c r="VK361" s="25"/>
      <c r="VL361" s="25"/>
      <c r="VM361" s="25"/>
      <c r="VN361" s="25"/>
      <c r="VO361" s="25"/>
      <c r="VP361" s="25"/>
      <c r="VQ361" s="25"/>
      <c r="VR361" s="25"/>
      <c r="VS361" s="25"/>
      <c r="VT361" s="25"/>
      <c r="VU361" s="25"/>
      <c r="VV361" s="25"/>
      <c r="VW361" s="25"/>
      <c r="VX361" s="25"/>
      <c r="VY361" s="25"/>
      <c r="VZ361" s="25"/>
      <c r="WA361" s="25"/>
      <c r="WB361" s="25"/>
      <c r="WC361" s="25"/>
      <c r="WD361" s="25"/>
      <c r="WE361" s="25"/>
      <c r="WF361" s="25"/>
      <c r="WG361" s="25"/>
      <c r="WH361" s="25"/>
      <c r="WI361" s="25"/>
      <c r="WJ361" s="25"/>
      <c r="WK361" s="25"/>
      <c r="WL361" s="25"/>
      <c r="WM361" s="25"/>
      <c r="WN361" s="25"/>
      <c r="WO361" s="25"/>
      <c r="WP361" s="25"/>
      <c r="WQ361" s="25"/>
      <c r="WR361" s="25"/>
      <c r="WS361" s="25"/>
      <c r="WT361" s="25"/>
      <c r="WU361" s="25"/>
      <c r="WV361" s="25"/>
      <c r="WW361" s="25"/>
      <c r="WX361" s="25"/>
      <c r="WY361" s="25"/>
      <c r="WZ361" s="25"/>
      <c r="XA361" s="25"/>
      <c r="XB361" s="25"/>
      <c r="XC361" s="25"/>
      <c r="XD361" s="25"/>
      <c r="XE361" s="25"/>
      <c r="XF361" s="25"/>
      <c r="XG361" s="25"/>
      <c r="XH361" s="25"/>
      <c r="XI361" s="25"/>
      <c r="XJ361" s="25"/>
      <c r="XK361" s="25"/>
      <c r="XL361" s="25"/>
      <c r="XM361" s="25"/>
      <c r="XN361" s="25"/>
      <c r="XO361" s="25"/>
      <c r="XP361" s="25"/>
      <c r="XQ361" s="25"/>
      <c r="XR361" s="25"/>
      <c r="XS361" s="25"/>
      <c r="XT361" s="25"/>
      <c r="XU361" s="25"/>
      <c r="XV361" s="25"/>
      <c r="XW361" s="25"/>
      <c r="XX361" s="25"/>
      <c r="XY361" s="25"/>
      <c r="XZ361" s="25"/>
      <c r="YA361" s="25"/>
      <c r="YB361" s="25"/>
      <c r="YC361" s="25"/>
      <c r="YD361" s="25"/>
      <c r="YE361" s="25"/>
      <c r="YF361" s="25"/>
      <c r="YG361" s="25"/>
      <c r="YH361" s="25"/>
      <c r="YI361" s="25"/>
      <c r="YJ361" s="25"/>
      <c r="YK361" s="25"/>
      <c r="YL361" s="25"/>
      <c r="YM361" s="25"/>
      <c r="YN361" s="25"/>
      <c r="YO361" s="25"/>
      <c r="YP361" s="25"/>
      <c r="YQ361" s="25"/>
      <c r="YR361" s="25"/>
      <c r="YS361" s="25"/>
      <c r="YT361" s="25"/>
      <c r="YU361" s="25"/>
      <c r="YV361" s="25"/>
      <c r="YW361" s="25"/>
      <c r="YX361" s="25"/>
      <c r="YY361" s="25"/>
      <c r="YZ361" s="25"/>
      <c r="ZA361" s="25"/>
      <c r="ZB361" s="25"/>
      <c r="ZC361" s="25"/>
      <c r="ZD361" s="25"/>
      <c r="ZE361" s="25"/>
      <c r="ZF361" s="25"/>
      <c r="ZG361" s="25"/>
      <c r="ZH361" s="25"/>
      <c r="ZI361" s="25"/>
      <c r="ZJ361" s="25"/>
      <c r="ZK361" s="25"/>
      <c r="ZL361" s="25"/>
      <c r="ZM361" s="25"/>
      <c r="ZN361" s="25"/>
      <c r="ZO361" s="25"/>
      <c r="ZP361" s="25"/>
      <c r="ZQ361" s="25"/>
      <c r="ZR361" s="25"/>
      <c r="ZS361" s="25"/>
      <c r="ZT361" s="25"/>
      <c r="ZU361" s="25"/>
      <c r="ZV361" s="25"/>
      <c r="ZW361" s="25"/>
      <c r="ZX361" s="25"/>
      <c r="ZY361" s="25"/>
      <c r="ZZ361" s="25"/>
      <c r="AAA361" s="25"/>
      <c r="AAB361" s="25"/>
      <c r="AAC361" s="25"/>
      <c r="AAD361" s="25"/>
      <c r="AAE361" s="25"/>
      <c r="AAF361" s="25"/>
      <c r="AAG361" s="25"/>
      <c r="AAH361" s="25"/>
      <c r="AAI361" s="25"/>
      <c r="AAJ361" s="25"/>
      <c r="AAK361" s="25"/>
      <c r="AAL361" s="25"/>
      <c r="AAM361" s="25"/>
      <c r="AAN361" s="25"/>
      <c r="AAO361" s="25"/>
      <c r="AAP361" s="25"/>
      <c r="AAQ361" s="25"/>
      <c r="AAR361" s="25"/>
      <c r="AAS361" s="25"/>
      <c r="AAT361" s="25"/>
      <c r="AAU361" s="25"/>
      <c r="AAV361" s="25"/>
      <c r="AAW361" s="25"/>
      <c r="AAX361" s="25"/>
      <c r="AAY361" s="25"/>
      <c r="AAZ361" s="25"/>
      <c r="ABA361" s="25"/>
      <c r="ABB361" s="25"/>
      <c r="ABC361" s="25"/>
      <c r="ABD361" s="25"/>
      <c r="ABE361" s="25"/>
      <c r="ABF361" s="25"/>
      <c r="ABG361" s="25"/>
      <c r="ABH361" s="25"/>
      <c r="ABI361" s="25"/>
      <c r="ABJ361" s="25"/>
      <c r="ABK361" s="25"/>
      <c r="ABL361" s="25"/>
      <c r="ABM361" s="25"/>
      <c r="ABN361" s="25"/>
      <c r="ABO361" s="25"/>
      <c r="ABP361" s="25"/>
      <c r="ABQ361" s="25"/>
      <c r="ABR361" s="25"/>
      <c r="ABS361" s="25"/>
      <c r="ABT361" s="25"/>
      <c r="ABU361" s="25"/>
      <c r="ABV361" s="25"/>
      <c r="ABW361" s="25"/>
      <c r="ABX361" s="25"/>
      <c r="ABY361" s="25"/>
      <c r="ABZ361" s="25"/>
      <c r="ACA361" s="25"/>
      <c r="ACB361" s="25"/>
      <c r="ACC361" s="25"/>
      <c r="ACD361" s="25"/>
      <c r="ACE361" s="25"/>
      <c r="ACF361" s="25"/>
      <c r="ACG361" s="25"/>
      <c r="ACH361" s="25"/>
      <c r="ACI361" s="25"/>
      <c r="ACJ361" s="25"/>
      <c r="ACK361" s="25"/>
      <c r="ACL361" s="25"/>
      <c r="ACM361" s="25"/>
      <c r="ACN361" s="25"/>
      <c r="ACO361" s="25"/>
      <c r="ACP361" s="25"/>
      <c r="ACQ361" s="25"/>
      <c r="ACR361" s="25"/>
      <c r="ACS361" s="25"/>
      <c r="ACT361" s="25"/>
      <c r="ACU361" s="25"/>
      <c r="ACV361" s="25"/>
      <c r="ACW361" s="25"/>
      <c r="ACX361" s="25"/>
      <c r="ACY361" s="25"/>
      <c r="ACZ361" s="25"/>
      <c r="ADA361" s="25"/>
      <c r="ADB361" s="25"/>
      <c r="ADC361" s="25"/>
      <c r="ADD361" s="25"/>
      <c r="ADE361" s="25"/>
      <c r="ADF361" s="25"/>
      <c r="ADG361" s="25"/>
      <c r="ADH361" s="25"/>
      <c r="ADI361" s="25"/>
      <c r="ADJ361" s="25"/>
      <c r="ADK361" s="25"/>
      <c r="ADL361" s="25"/>
      <c r="ADM361" s="25"/>
      <c r="ADN361" s="25"/>
      <c r="ADO361" s="25"/>
      <c r="ADP361" s="25"/>
      <c r="ADQ361" s="25"/>
      <c r="ADR361" s="25"/>
      <c r="ADS361" s="25"/>
      <c r="ADT361" s="25"/>
      <c r="ADU361" s="25"/>
      <c r="ADV361" s="25"/>
      <c r="ADW361" s="25"/>
      <c r="ADX361" s="25"/>
      <c r="ADY361" s="25"/>
      <c r="ADZ361" s="25"/>
      <c r="AEA361" s="25"/>
      <c r="AEB361" s="25"/>
      <c r="AEC361" s="25"/>
      <c r="AED361" s="25"/>
      <c r="AEE361" s="25"/>
      <c r="AEF361" s="25"/>
      <c r="AEG361" s="49"/>
    </row>
    <row r="362" spans="1:813" s="15" customFormat="1" ht="12.75" customHeight="1" x14ac:dyDescent="0.2">
      <c r="A362" s="93" t="s">
        <v>294</v>
      </c>
      <c r="B362" s="94" t="s">
        <v>295</v>
      </c>
      <c r="C362" s="95"/>
      <c r="D362" s="96"/>
      <c r="E362" s="97"/>
      <c r="F362" s="91"/>
      <c r="G362" s="49"/>
      <c r="AY362" s="45"/>
      <c r="AZ362" s="25"/>
      <c r="BA362" s="663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  <c r="QN362" s="25"/>
      <c r="QO362" s="25"/>
      <c r="QP362" s="25"/>
      <c r="QQ362" s="25"/>
      <c r="QR362" s="25"/>
      <c r="QS362" s="25"/>
      <c r="QT362" s="25"/>
      <c r="QU362" s="25"/>
      <c r="QV362" s="25"/>
      <c r="QW362" s="25"/>
      <c r="QX362" s="25"/>
      <c r="QY362" s="25"/>
      <c r="QZ362" s="25"/>
      <c r="RA362" s="25"/>
      <c r="RB362" s="25"/>
      <c r="RC362" s="25"/>
      <c r="RD362" s="25"/>
      <c r="RE362" s="25"/>
      <c r="RF362" s="25"/>
      <c r="RG362" s="25"/>
      <c r="RH362" s="25"/>
      <c r="RI362" s="25"/>
      <c r="RJ362" s="25"/>
      <c r="RK362" s="25"/>
      <c r="RL362" s="25"/>
      <c r="RM362" s="25"/>
      <c r="RN362" s="25"/>
      <c r="RO362" s="25"/>
      <c r="RP362" s="25"/>
      <c r="RQ362" s="25"/>
      <c r="RR362" s="25"/>
      <c r="RS362" s="25"/>
      <c r="RT362" s="25"/>
      <c r="RU362" s="25"/>
      <c r="RV362" s="25"/>
      <c r="RW362" s="25"/>
      <c r="RX362" s="25"/>
      <c r="RY362" s="25"/>
      <c r="RZ362" s="25"/>
      <c r="SA362" s="25"/>
      <c r="SB362" s="25"/>
      <c r="SC362" s="25"/>
      <c r="SD362" s="25"/>
      <c r="SE362" s="25"/>
      <c r="SF362" s="25"/>
      <c r="SG362" s="25"/>
      <c r="SH362" s="25"/>
      <c r="SI362" s="25"/>
      <c r="SJ362" s="25"/>
      <c r="SK362" s="25"/>
      <c r="SL362" s="25"/>
      <c r="SM362" s="25"/>
      <c r="SN362" s="25"/>
      <c r="SO362" s="25"/>
      <c r="SP362" s="25"/>
      <c r="SQ362" s="25"/>
      <c r="SR362" s="25"/>
      <c r="SS362" s="25"/>
      <c r="ST362" s="25"/>
      <c r="SU362" s="25"/>
      <c r="SV362" s="25"/>
      <c r="SW362" s="25"/>
      <c r="SX362" s="25"/>
      <c r="SY362" s="25"/>
      <c r="SZ362" s="25"/>
      <c r="TA362" s="25"/>
      <c r="TB362" s="25"/>
      <c r="TC362" s="25"/>
      <c r="TD362" s="25"/>
      <c r="TE362" s="25"/>
      <c r="TF362" s="25"/>
      <c r="TG362" s="25"/>
      <c r="TH362" s="25"/>
      <c r="TI362" s="25"/>
      <c r="TJ362" s="25"/>
      <c r="TK362" s="25"/>
      <c r="TL362" s="25"/>
      <c r="TM362" s="25"/>
      <c r="TN362" s="25"/>
      <c r="TO362" s="25"/>
      <c r="TP362" s="25"/>
      <c r="TQ362" s="25"/>
      <c r="TR362" s="25"/>
      <c r="TS362" s="25"/>
      <c r="TT362" s="25"/>
      <c r="TU362" s="25"/>
      <c r="TV362" s="25"/>
      <c r="TW362" s="25"/>
      <c r="TX362" s="25"/>
      <c r="TY362" s="25"/>
      <c r="TZ362" s="25"/>
      <c r="UA362" s="25"/>
      <c r="UB362" s="25"/>
      <c r="UC362" s="25"/>
      <c r="UD362" s="25"/>
      <c r="UE362" s="25"/>
      <c r="UF362" s="25"/>
      <c r="UG362" s="25"/>
      <c r="UH362" s="25"/>
      <c r="UI362" s="25"/>
      <c r="UJ362" s="25"/>
      <c r="UK362" s="25"/>
      <c r="UL362" s="25"/>
      <c r="UM362" s="25"/>
      <c r="UN362" s="25"/>
      <c r="UO362" s="25"/>
      <c r="UP362" s="25"/>
      <c r="UQ362" s="25"/>
      <c r="UR362" s="25"/>
      <c r="US362" s="25"/>
      <c r="UT362" s="25"/>
      <c r="UU362" s="25"/>
      <c r="UV362" s="25"/>
      <c r="UW362" s="25"/>
      <c r="UX362" s="25"/>
      <c r="UY362" s="25"/>
      <c r="UZ362" s="25"/>
      <c r="VA362" s="25"/>
      <c r="VB362" s="25"/>
      <c r="VC362" s="25"/>
      <c r="VD362" s="25"/>
      <c r="VE362" s="25"/>
      <c r="VF362" s="25"/>
      <c r="VG362" s="25"/>
      <c r="VH362" s="25"/>
      <c r="VI362" s="25"/>
      <c r="VJ362" s="25"/>
      <c r="VK362" s="25"/>
      <c r="VL362" s="25"/>
      <c r="VM362" s="25"/>
      <c r="VN362" s="25"/>
      <c r="VO362" s="25"/>
      <c r="VP362" s="25"/>
      <c r="VQ362" s="25"/>
      <c r="VR362" s="25"/>
      <c r="VS362" s="25"/>
      <c r="VT362" s="25"/>
      <c r="VU362" s="25"/>
      <c r="VV362" s="25"/>
      <c r="VW362" s="25"/>
      <c r="VX362" s="25"/>
      <c r="VY362" s="25"/>
      <c r="VZ362" s="25"/>
      <c r="WA362" s="25"/>
      <c r="WB362" s="25"/>
      <c r="WC362" s="25"/>
      <c r="WD362" s="25"/>
      <c r="WE362" s="25"/>
      <c r="WF362" s="25"/>
      <c r="WG362" s="25"/>
      <c r="WH362" s="25"/>
      <c r="WI362" s="25"/>
      <c r="WJ362" s="25"/>
      <c r="WK362" s="25"/>
      <c r="WL362" s="25"/>
      <c r="WM362" s="25"/>
      <c r="WN362" s="25"/>
      <c r="WO362" s="25"/>
      <c r="WP362" s="25"/>
      <c r="WQ362" s="25"/>
      <c r="WR362" s="25"/>
      <c r="WS362" s="25"/>
      <c r="WT362" s="25"/>
      <c r="WU362" s="25"/>
      <c r="WV362" s="25"/>
      <c r="WW362" s="25"/>
      <c r="WX362" s="25"/>
      <c r="WY362" s="25"/>
      <c r="WZ362" s="25"/>
      <c r="XA362" s="25"/>
      <c r="XB362" s="25"/>
      <c r="XC362" s="25"/>
      <c r="XD362" s="25"/>
      <c r="XE362" s="25"/>
      <c r="XF362" s="25"/>
      <c r="XG362" s="25"/>
      <c r="XH362" s="25"/>
      <c r="XI362" s="25"/>
      <c r="XJ362" s="25"/>
      <c r="XK362" s="25"/>
      <c r="XL362" s="25"/>
      <c r="XM362" s="25"/>
      <c r="XN362" s="25"/>
      <c r="XO362" s="25"/>
      <c r="XP362" s="25"/>
      <c r="XQ362" s="25"/>
      <c r="XR362" s="25"/>
      <c r="XS362" s="25"/>
      <c r="XT362" s="25"/>
      <c r="XU362" s="25"/>
      <c r="XV362" s="25"/>
      <c r="XW362" s="25"/>
      <c r="XX362" s="25"/>
      <c r="XY362" s="25"/>
      <c r="XZ362" s="25"/>
      <c r="YA362" s="25"/>
      <c r="YB362" s="25"/>
      <c r="YC362" s="25"/>
      <c r="YD362" s="25"/>
      <c r="YE362" s="25"/>
      <c r="YF362" s="25"/>
      <c r="YG362" s="25"/>
      <c r="YH362" s="25"/>
      <c r="YI362" s="25"/>
      <c r="YJ362" s="25"/>
      <c r="YK362" s="25"/>
      <c r="YL362" s="25"/>
      <c r="YM362" s="25"/>
      <c r="YN362" s="25"/>
      <c r="YO362" s="25"/>
      <c r="YP362" s="25"/>
      <c r="YQ362" s="25"/>
      <c r="YR362" s="25"/>
      <c r="YS362" s="25"/>
      <c r="YT362" s="25"/>
      <c r="YU362" s="25"/>
      <c r="YV362" s="25"/>
      <c r="YW362" s="25"/>
      <c r="YX362" s="25"/>
      <c r="YY362" s="25"/>
      <c r="YZ362" s="25"/>
      <c r="ZA362" s="25"/>
      <c r="ZB362" s="25"/>
      <c r="ZC362" s="25"/>
      <c r="ZD362" s="25"/>
      <c r="ZE362" s="25"/>
      <c r="ZF362" s="25"/>
      <c r="ZG362" s="25"/>
      <c r="ZH362" s="25"/>
      <c r="ZI362" s="25"/>
      <c r="ZJ362" s="25"/>
      <c r="ZK362" s="25"/>
      <c r="ZL362" s="25"/>
      <c r="ZM362" s="25"/>
      <c r="ZN362" s="25"/>
      <c r="ZO362" s="25"/>
      <c r="ZP362" s="25"/>
      <c r="ZQ362" s="25"/>
      <c r="ZR362" s="25"/>
      <c r="ZS362" s="25"/>
      <c r="ZT362" s="25"/>
      <c r="ZU362" s="25"/>
      <c r="ZV362" s="25"/>
      <c r="ZW362" s="25"/>
      <c r="ZX362" s="25"/>
      <c r="ZY362" s="25"/>
      <c r="ZZ362" s="25"/>
      <c r="AAA362" s="25"/>
      <c r="AAB362" s="25"/>
      <c r="AAC362" s="25"/>
      <c r="AAD362" s="25"/>
      <c r="AAE362" s="25"/>
      <c r="AAF362" s="25"/>
      <c r="AAG362" s="25"/>
      <c r="AAH362" s="25"/>
      <c r="AAI362" s="25"/>
      <c r="AAJ362" s="25"/>
      <c r="AAK362" s="25"/>
      <c r="AAL362" s="25"/>
      <c r="AAM362" s="25"/>
      <c r="AAN362" s="25"/>
      <c r="AAO362" s="25"/>
      <c r="AAP362" s="25"/>
      <c r="AAQ362" s="25"/>
      <c r="AAR362" s="25"/>
      <c r="AAS362" s="25"/>
      <c r="AAT362" s="25"/>
      <c r="AAU362" s="25"/>
      <c r="AAV362" s="25"/>
      <c r="AAW362" s="25"/>
      <c r="AAX362" s="25"/>
      <c r="AAY362" s="25"/>
      <c r="AAZ362" s="25"/>
      <c r="ABA362" s="25"/>
      <c r="ABB362" s="25"/>
      <c r="ABC362" s="25"/>
      <c r="ABD362" s="25"/>
      <c r="ABE362" s="25"/>
      <c r="ABF362" s="25"/>
      <c r="ABG362" s="25"/>
      <c r="ABH362" s="25"/>
      <c r="ABI362" s="25"/>
      <c r="ABJ362" s="25"/>
      <c r="ABK362" s="25"/>
      <c r="ABL362" s="25"/>
      <c r="ABM362" s="25"/>
      <c r="ABN362" s="25"/>
      <c r="ABO362" s="25"/>
      <c r="ABP362" s="25"/>
      <c r="ABQ362" s="25"/>
      <c r="ABR362" s="25"/>
      <c r="ABS362" s="25"/>
      <c r="ABT362" s="25"/>
      <c r="ABU362" s="25"/>
      <c r="ABV362" s="25"/>
      <c r="ABW362" s="25"/>
      <c r="ABX362" s="25"/>
      <c r="ABY362" s="25"/>
      <c r="ABZ362" s="25"/>
      <c r="ACA362" s="25"/>
      <c r="ACB362" s="25"/>
      <c r="ACC362" s="25"/>
      <c r="ACD362" s="25"/>
      <c r="ACE362" s="25"/>
      <c r="ACF362" s="25"/>
      <c r="ACG362" s="25"/>
      <c r="ACH362" s="25"/>
      <c r="ACI362" s="25"/>
      <c r="ACJ362" s="25"/>
      <c r="ACK362" s="25"/>
      <c r="ACL362" s="25"/>
      <c r="ACM362" s="25"/>
      <c r="ACN362" s="25"/>
      <c r="ACO362" s="25"/>
      <c r="ACP362" s="25"/>
      <c r="ACQ362" s="25"/>
      <c r="ACR362" s="25"/>
      <c r="ACS362" s="25"/>
      <c r="ACT362" s="25"/>
      <c r="ACU362" s="25"/>
      <c r="ACV362" s="25"/>
      <c r="ACW362" s="25"/>
      <c r="ACX362" s="25"/>
      <c r="ACY362" s="25"/>
      <c r="ACZ362" s="25"/>
      <c r="ADA362" s="25"/>
      <c r="ADB362" s="25"/>
      <c r="ADC362" s="25"/>
      <c r="ADD362" s="25"/>
      <c r="ADE362" s="25"/>
      <c r="ADF362" s="25"/>
      <c r="ADG362" s="25"/>
      <c r="ADH362" s="25"/>
      <c r="ADI362" s="25"/>
      <c r="ADJ362" s="25"/>
      <c r="ADK362" s="25"/>
      <c r="ADL362" s="25"/>
      <c r="ADM362" s="25"/>
      <c r="ADN362" s="25"/>
      <c r="ADO362" s="25"/>
      <c r="ADP362" s="25"/>
      <c r="ADQ362" s="25"/>
      <c r="ADR362" s="25"/>
      <c r="ADS362" s="25"/>
      <c r="ADT362" s="25"/>
      <c r="ADU362" s="25"/>
      <c r="ADV362" s="25"/>
      <c r="ADW362" s="25"/>
      <c r="ADX362" s="25"/>
      <c r="ADY362" s="25"/>
      <c r="ADZ362" s="25"/>
      <c r="AEA362" s="25"/>
      <c r="AEB362" s="25"/>
      <c r="AEC362" s="25"/>
      <c r="AED362" s="25"/>
      <c r="AEE362" s="25"/>
      <c r="AEF362" s="25"/>
      <c r="AEG362" s="49"/>
    </row>
    <row r="363" spans="1:813" s="15" customFormat="1" ht="14.25" customHeight="1" x14ac:dyDescent="0.2">
      <c r="A363" s="98">
        <v>10.1</v>
      </c>
      <c r="B363" s="99" t="s">
        <v>296</v>
      </c>
      <c r="C363" s="100">
        <v>825</v>
      </c>
      <c r="D363" s="101" t="s">
        <v>71</v>
      </c>
      <c r="E363" s="79">
        <v>194.7</v>
      </c>
      <c r="F363" s="91">
        <f t="shared" si="7"/>
        <v>160627.5</v>
      </c>
      <c r="G363" s="49"/>
      <c r="AY363" s="45"/>
      <c r="AZ363" s="25"/>
      <c r="BA363" s="663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  <c r="QN363" s="25"/>
      <c r="QO363" s="25"/>
      <c r="QP363" s="25"/>
      <c r="QQ363" s="25"/>
      <c r="QR363" s="25"/>
      <c r="QS363" s="25"/>
      <c r="QT363" s="25"/>
      <c r="QU363" s="25"/>
      <c r="QV363" s="25"/>
      <c r="QW363" s="25"/>
      <c r="QX363" s="25"/>
      <c r="QY363" s="25"/>
      <c r="QZ363" s="25"/>
      <c r="RA363" s="25"/>
      <c r="RB363" s="25"/>
      <c r="RC363" s="25"/>
      <c r="RD363" s="25"/>
      <c r="RE363" s="25"/>
      <c r="RF363" s="25"/>
      <c r="RG363" s="25"/>
      <c r="RH363" s="25"/>
      <c r="RI363" s="25"/>
      <c r="RJ363" s="25"/>
      <c r="RK363" s="25"/>
      <c r="RL363" s="25"/>
      <c r="RM363" s="25"/>
      <c r="RN363" s="25"/>
      <c r="RO363" s="25"/>
      <c r="RP363" s="25"/>
      <c r="RQ363" s="25"/>
      <c r="RR363" s="25"/>
      <c r="RS363" s="25"/>
      <c r="RT363" s="25"/>
      <c r="RU363" s="25"/>
      <c r="RV363" s="25"/>
      <c r="RW363" s="25"/>
      <c r="RX363" s="25"/>
      <c r="RY363" s="25"/>
      <c r="RZ363" s="25"/>
      <c r="SA363" s="25"/>
      <c r="SB363" s="25"/>
      <c r="SC363" s="25"/>
      <c r="SD363" s="25"/>
      <c r="SE363" s="25"/>
      <c r="SF363" s="25"/>
      <c r="SG363" s="25"/>
      <c r="SH363" s="25"/>
      <c r="SI363" s="25"/>
      <c r="SJ363" s="25"/>
      <c r="SK363" s="25"/>
      <c r="SL363" s="25"/>
      <c r="SM363" s="25"/>
      <c r="SN363" s="25"/>
      <c r="SO363" s="25"/>
      <c r="SP363" s="25"/>
      <c r="SQ363" s="25"/>
      <c r="SR363" s="25"/>
      <c r="SS363" s="25"/>
      <c r="ST363" s="25"/>
      <c r="SU363" s="25"/>
      <c r="SV363" s="25"/>
      <c r="SW363" s="25"/>
      <c r="SX363" s="25"/>
      <c r="SY363" s="25"/>
      <c r="SZ363" s="25"/>
      <c r="TA363" s="25"/>
      <c r="TB363" s="25"/>
      <c r="TC363" s="25"/>
      <c r="TD363" s="25"/>
      <c r="TE363" s="25"/>
      <c r="TF363" s="25"/>
      <c r="TG363" s="25"/>
      <c r="TH363" s="25"/>
      <c r="TI363" s="25"/>
      <c r="TJ363" s="25"/>
      <c r="TK363" s="25"/>
      <c r="TL363" s="25"/>
      <c r="TM363" s="25"/>
      <c r="TN363" s="25"/>
      <c r="TO363" s="25"/>
      <c r="TP363" s="25"/>
      <c r="TQ363" s="25"/>
      <c r="TR363" s="25"/>
      <c r="TS363" s="25"/>
      <c r="TT363" s="25"/>
      <c r="TU363" s="25"/>
      <c r="TV363" s="25"/>
      <c r="TW363" s="25"/>
      <c r="TX363" s="25"/>
      <c r="TY363" s="25"/>
      <c r="TZ363" s="25"/>
      <c r="UA363" s="25"/>
      <c r="UB363" s="25"/>
      <c r="UC363" s="25"/>
      <c r="UD363" s="25"/>
      <c r="UE363" s="25"/>
      <c r="UF363" s="25"/>
      <c r="UG363" s="25"/>
      <c r="UH363" s="25"/>
      <c r="UI363" s="25"/>
      <c r="UJ363" s="25"/>
      <c r="UK363" s="25"/>
      <c r="UL363" s="25"/>
      <c r="UM363" s="25"/>
      <c r="UN363" s="25"/>
      <c r="UO363" s="25"/>
      <c r="UP363" s="25"/>
      <c r="UQ363" s="25"/>
      <c r="UR363" s="25"/>
      <c r="US363" s="25"/>
      <c r="UT363" s="25"/>
      <c r="UU363" s="25"/>
      <c r="UV363" s="25"/>
      <c r="UW363" s="25"/>
      <c r="UX363" s="25"/>
      <c r="UY363" s="25"/>
      <c r="UZ363" s="25"/>
      <c r="VA363" s="25"/>
      <c r="VB363" s="25"/>
      <c r="VC363" s="25"/>
      <c r="VD363" s="25"/>
      <c r="VE363" s="25"/>
      <c r="VF363" s="25"/>
      <c r="VG363" s="25"/>
      <c r="VH363" s="25"/>
      <c r="VI363" s="25"/>
      <c r="VJ363" s="25"/>
      <c r="VK363" s="25"/>
      <c r="VL363" s="25"/>
      <c r="VM363" s="25"/>
      <c r="VN363" s="25"/>
      <c r="VO363" s="25"/>
      <c r="VP363" s="25"/>
      <c r="VQ363" s="25"/>
      <c r="VR363" s="25"/>
      <c r="VS363" s="25"/>
      <c r="VT363" s="25"/>
      <c r="VU363" s="25"/>
      <c r="VV363" s="25"/>
      <c r="VW363" s="25"/>
      <c r="VX363" s="25"/>
      <c r="VY363" s="25"/>
      <c r="VZ363" s="25"/>
      <c r="WA363" s="25"/>
      <c r="WB363" s="25"/>
      <c r="WC363" s="25"/>
      <c r="WD363" s="25"/>
      <c r="WE363" s="25"/>
      <c r="WF363" s="25"/>
      <c r="WG363" s="25"/>
      <c r="WH363" s="25"/>
      <c r="WI363" s="25"/>
      <c r="WJ363" s="25"/>
      <c r="WK363" s="25"/>
      <c r="WL363" s="25"/>
      <c r="WM363" s="25"/>
      <c r="WN363" s="25"/>
      <c r="WO363" s="25"/>
      <c r="WP363" s="25"/>
      <c r="WQ363" s="25"/>
      <c r="WR363" s="25"/>
      <c r="WS363" s="25"/>
      <c r="WT363" s="25"/>
      <c r="WU363" s="25"/>
      <c r="WV363" s="25"/>
      <c r="WW363" s="25"/>
      <c r="WX363" s="25"/>
      <c r="WY363" s="25"/>
      <c r="WZ363" s="25"/>
      <c r="XA363" s="25"/>
      <c r="XB363" s="25"/>
      <c r="XC363" s="25"/>
      <c r="XD363" s="25"/>
      <c r="XE363" s="25"/>
      <c r="XF363" s="25"/>
      <c r="XG363" s="25"/>
      <c r="XH363" s="25"/>
      <c r="XI363" s="25"/>
      <c r="XJ363" s="25"/>
      <c r="XK363" s="25"/>
      <c r="XL363" s="25"/>
      <c r="XM363" s="25"/>
      <c r="XN363" s="25"/>
      <c r="XO363" s="25"/>
      <c r="XP363" s="25"/>
      <c r="XQ363" s="25"/>
      <c r="XR363" s="25"/>
      <c r="XS363" s="25"/>
      <c r="XT363" s="25"/>
      <c r="XU363" s="25"/>
      <c r="XV363" s="25"/>
      <c r="XW363" s="25"/>
      <c r="XX363" s="25"/>
      <c r="XY363" s="25"/>
      <c r="XZ363" s="25"/>
      <c r="YA363" s="25"/>
      <c r="YB363" s="25"/>
      <c r="YC363" s="25"/>
      <c r="YD363" s="25"/>
      <c r="YE363" s="25"/>
      <c r="YF363" s="25"/>
      <c r="YG363" s="25"/>
      <c r="YH363" s="25"/>
      <c r="YI363" s="25"/>
      <c r="YJ363" s="25"/>
      <c r="YK363" s="25"/>
      <c r="YL363" s="25"/>
      <c r="YM363" s="25"/>
      <c r="YN363" s="25"/>
      <c r="YO363" s="25"/>
      <c r="YP363" s="25"/>
      <c r="YQ363" s="25"/>
      <c r="YR363" s="25"/>
      <c r="YS363" s="25"/>
      <c r="YT363" s="25"/>
      <c r="YU363" s="25"/>
      <c r="YV363" s="25"/>
      <c r="YW363" s="25"/>
      <c r="YX363" s="25"/>
      <c r="YY363" s="25"/>
      <c r="YZ363" s="25"/>
      <c r="ZA363" s="25"/>
      <c r="ZB363" s="25"/>
      <c r="ZC363" s="25"/>
      <c r="ZD363" s="25"/>
      <c r="ZE363" s="25"/>
      <c r="ZF363" s="25"/>
      <c r="ZG363" s="25"/>
      <c r="ZH363" s="25"/>
      <c r="ZI363" s="25"/>
      <c r="ZJ363" s="25"/>
      <c r="ZK363" s="25"/>
      <c r="ZL363" s="25"/>
      <c r="ZM363" s="25"/>
      <c r="ZN363" s="25"/>
      <c r="ZO363" s="25"/>
      <c r="ZP363" s="25"/>
      <c r="ZQ363" s="25"/>
      <c r="ZR363" s="25"/>
      <c r="ZS363" s="25"/>
      <c r="ZT363" s="25"/>
      <c r="ZU363" s="25"/>
      <c r="ZV363" s="25"/>
      <c r="ZW363" s="25"/>
      <c r="ZX363" s="25"/>
      <c r="ZY363" s="25"/>
      <c r="ZZ363" s="25"/>
      <c r="AAA363" s="25"/>
      <c r="AAB363" s="25"/>
      <c r="AAC363" s="25"/>
      <c r="AAD363" s="25"/>
      <c r="AAE363" s="25"/>
      <c r="AAF363" s="25"/>
      <c r="AAG363" s="25"/>
      <c r="AAH363" s="25"/>
      <c r="AAI363" s="25"/>
      <c r="AAJ363" s="25"/>
      <c r="AAK363" s="25"/>
      <c r="AAL363" s="25"/>
      <c r="AAM363" s="25"/>
      <c r="AAN363" s="25"/>
      <c r="AAO363" s="25"/>
      <c r="AAP363" s="25"/>
      <c r="AAQ363" s="25"/>
      <c r="AAR363" s="25"/>
      <c r="AAS363" s="25"/>
      <c r="AAT363" s="25"/>
      <c r="AAU363" s="25"/>
      <c r="AAV363" s="25"/>
      <c r="AAW363" s="25"/>
      <c r="AAX363" s="25"/>
      <c r="AAY363" s="25"/>
      <c r="AAZ363" s="25"/>
      <c r="ABA363" s="25"/>
      <c r="ABB363" s="25"/>
      <c r="ABC363" s="25"/>
      <c r="ABD363" s="25"/>
      <c r="ABE363" s="25"/>
      <c r="ABF363" s="25"/>
      <c r="ABG363" s="25"/>
      <c r="ABH363" s="25"/>
      <c r="ABI363" s="25"/>
      <c r="ABJ363" s="25"/>
      <c r="ABK363" s="25"/>
      <c r="ABL363" s="25"/>
      <c r="ABM363" s="25"/>
      <c r="ABN363" s="25"/>
      <c r="ABO363" s="25"/>
      <c r="ABP363" s="25"/>
      <c r="ABQ363" s="25"/>
      <c r="ABR363" s="25"/>
      <c r="ABS363" s="25"/>
      <c r="ABT363" s="25"/>
      <c r="ABU363" s="25"/>
      <c r="ABV363" s="25"/>
      <c r="ABW363" s="25"/>
      <c r="ABX363" s="25"/>
      <c r="ABY363" s="25"/>
      <c r="ABZ363" s="25"/>
      <c r="ACA363" s="25"/>
      <c r="ACB363" s="25"/>
      <c r="ACC363" s="25"/>
      <c r="ACD363" s="25"/>
      <c r="ACE363" s="25"/>
      <c r="ACF363" s="25"/>
      <c r="ACG363" s="25"/>
      <c r="ACH363" s="25"/>
      <c r="ACI363" s="25"/>
      <c r="ACJ363" s="25"/>
      <c r="ACK363" s="25"/>
      <c r="ACL363" s="25"/>
      <c r="ACM363" s="25"/>
      <c r="ACN363" s="25"/>
      <c r="ACO363" s="25"/>
      <c r="ACP363" s="25"/>
      <c r="ACQ363" s="25"/>
      <c r="ACR363" s="25"/>
      <c r="ACS363" s="25"/>
      <c r="ACT363" s="25"/>
      <c r="ACU363" s="25"/>
      <c r="ACV363" s="25"/>
      <c r="ACW363" s="25"/>
      <c r="ACX363" s="25"/>
      <c r="ACY363" s="25"/>
      <c r="ACZ363" s="25"/>
      <c r="ADA363" s="25"/>
      <c r="ADB363" s="25"/>
      <c r="ADC363" s="25"/>
      <c r="ADD363" s="25"/>
      <c r="ADE363" s="25"/>
      <c r="ADF363" s="25"/>
      <c r="ADG363" s="25"/>
      <c r="ADH363" s="25"/>
      <c r="ADI363" s="25"/>
      <c r="ADJ363" s="25"/>
      <c r="ADK363" s="25"/>
      <c r="ADL363" s="25"/>
      <c r="ADM363" s="25"/>
      <c r="ADN363" s="25"/>
      <c r="ADO363" s="25"/>
      <c r="ADP363" s="25"/>
      <c r="ADQ363" s="25"/>
      <c r="ADR363" s="25"/>
      <c r="ADS363" s="25"/>
      <c r="ADT363" s="25"/>
      <c r="ADU363" s="25"/>
      <c r="ADV363" s="25"/>
      <c r="ADW363" s="25"/>
      <c r="ADX363" s="25"/>
      <c r="ADY363" s="25"/>
      <c r="ADZ363" s="25"/>
      <c r="AEA363" s="25"/>
      <c r="AEB363" s="25"/>
      <c r="AEC363" s="25"/>
      <c r="AED363" s="25"/>
      <c r="AEE363" s="25"/>
      <c r="AEF363" s="25"/>
      <c r="AEG363" s="49"/>
    </row>
    <row r="364" spans="1:813" s="15" customFormat="1" ht="27" customHeight="1" x14ac:dyDescent="0.2">
      <c r="A364" s="98">
        <v>10.199999999999999</v>
      </c>
      <c r="B364" s="353" t="s">
        <v>297</v>
      </c>
      <c r="C364" s="100">
        <f>825*6</f>
        <v>4950</v>
      </c>
      <c r="D364" s="101" t="s">
        <v>82</v>
      </c>
      <c r="E364" s="79">
        <v>25.84</v>
      </c>
      <c r="F364" s="91">
        <f t="shared" si="7"/>
        <v>127908</v>
      </c>
      <c r="G364" s="49"/>
      <c r="AY364" s="45"/>
      <c r="AZ364" s="25"/>
      <c r="BA364" s="663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  <c r="QN364" s="25"/>
      <c r="QO364" s="25"/>
      <c r="QP364" s="25"/>
      <c r="QQ364" s="25"/>
      <c r="QR364" s="25"/>
      <c r="QS364" s="25"/>
      <c r="QT364" s="25"/>
      <c r="QU364" s="25"/>
      <c r="QV364" s="25"/>
      <c r="QW364" s="25"/>
      <c r="QX364" s="25"/>
      <c r="QY364" s="25"/>
      <c r="QZ364" s="25"/>
      <c r="RA364" s="25"/>
      <c r="RB364" s="25"/>
      <c r="RC364" s="25"/>
      <c r="RD364" s="25"/>
      <c r="RE364" s="25"/>
      <c r="RF364" s="25"/>
      <c r="RG364" s="25"/>
      <c r="RH364" s="25"/>
      <c r="RI364" s="25"/>
      <c r="RJ364" s="25"/>
      <c r="RK364" s="25"/>
      <c r="RL364" s="25"/>
      <c r="RM364" s="25"/>
      <c r="RN364" s="25"/>
      <c r="RO364" s="25"/>
      <c r="RP364" s="25"/>
      <c r="RQ364" s="25"/>
      <c r="RR364" s="25"/>
      <c r="RS364" s="25"/>
      <c r="RT364" s="25"/>
      <c r="RU364" s="25"/>
      <c r="RV364" s="25"/>
      <c r="RW364" s="25"/>
      <c r="RX364" s="25"/>
      <c r="RY364" s="25"/>
      <c r="RZ364" s="25"/>
      <c r="SA364" s="25"/>
      <c r="SB364" s="25"/>
      <c r="SC364" s="25"/>
      <c r="SD364" s="25"/>
      <c r="SE364" s="25"/>
      <c r="SF364" s="25"/>
      <c r="SG364" s="25"/>
      <c r="SH364" s="25"/>
      <c r="SI364" s="25"/>
      <c r="SJ364" s="25"/>
      <c r="SK364" s="25"/>
      <c r="SL364" s="25"/>
      <c r="SM364" s="25"/>
      <c r="SN364" s="25"/>
      <c r="SO364" s="25"/>
      <c r="SP364" s="25"/>
      <c r="SQ364" s="25"/>
      <c r="SR364" s="25"/>
      <c r="SS364" s="25"/>
      <c r="ST364" s="25"/>
      <c r="SU364" s="25"/>
      <c r="SV364" s="25"/>
      <c r="SW364" s="25"/>
      <c r="SX364" s="25"/>
      <c r="SY364" s="25"/>
      <c r="SZ364" s="25"/>
      <c r="TA364" s="25"/>
      <c r="TB364" s="25"/>
      <c r="TC364" s="25"/>
      <c r="TD364" s="25"/>
      <c r="TE364" s="25"/>
      <c r="TF364" s="25"/>
      <c r="TG364" s="25"/>
      <c r="TH364" s="25"/>
      <c r="TI364" s="25"/>
      <c r="TJ364" s="25"/>
      <c r="TK364" s="25"/>
      <c r="TL364" s="25"/>
      <c r="TM364" s="25"/>
      <c r="TN364" s="25"/>
      <c r="TO364" s="25"/>
      <c r="TP364" s="25"/>
      <c r="TQ364" s="25"/>
      <c r="TR364" s="25"/>
      <c r="TS364" s="25"/>
      <c r="TT364" s="25"/>
      <c r="TU364" s="25"/>
      <c r="TV364" s="25"/>
      <c r="TW364" s="25"/>
      <c r="TX364" s="25"/>
      <c r="TY364" s="25"/>
      <c r="TZ364" s="25"/>
      <c r="UA364" s="25"/>
      <c r="UB364" s="25"/>
      <c r="UC364" s="25"/>
      <c r="UD364" s="25"/>
      <c r="UE364" s="25"/>
      <c r="UF364" s="25"/>
      <c r="UG364" s="25"/>
      <c r="UH364" s="25"/>
      <c r="UI364" s="25"/>
      <c r="UJ364" s="25"/>
      <c r="UK364" s="25"/>
      <c r="UL364" s="25"/>
      <c r="UM364" s="25"/>
      <c r="UN364" s="25"/>
      <c r="UO364" s="25"/>
      <c r="UP364" s="25"/>
      <c r="UQ364" s="25"/>
      <c r="UR364" s="25"/>
      <c r="US364" s="25"/>
      <c r="UT364" s="25"/>
      <c r="UU364" s="25"/>
      <c r="UV364" s="25"/>
      <c r="UW364" s="25"/>
      <c r="UX364" s="25"/>
      <c r="UY364" s="25"/>
      <c r="UZ364" s="25"/>
      <c r="VA364" s="25"/>
      <c r="VB364" s="25"/>
      <c r="VC364" s="25"/>
      <c r="VD364" s="25"/>
      <c r="VE364" s="25"/>
      <c r="VF364" s="25"/>
      <c r="VG364" s="25"/>
      <c r="VH364" s="25"/>
      <c r="VI364" s="25"/>
      <c r="VJ364" s="25"/>
      <c r="VK364" s="25"/>
      <c r="VL364" s="25"/>
      <c r="VM364" s="25"/>
      <c r="VN364" s="25"/>
      <c r="VO364" s="25"/>
      <c r="VP364" s="25"/>
      <c r="VQ364" s="25"/>
      <c r="VR364" s="25"/>
      <c r="VS364" s="25"/>
      <c r="VT364" s="25"/>
      <c r="VU364" s="25"/>
      <c r="VV364" s="25"/>
      <c r="VW364" s="25"/>
      <c r="VX364" s="25"/>
      <c r="VY364" s="25"/>
      <c r="VZ364" s="25"/>
      <c r="WA364" s="25"/>
      <c r="WB364" s="25"/>
      <c r="WC364" s="25"/>
      <c r="WD364" s="25"/>
      <c r="WE364" s="25"/>
      <c r="WF364" s="25"/>
      <c r="WG364" s="25"/>
      <c r="WH364" s="25"/>
      <c r="WI364" s="25"/>
      <c r="WJ364" s="25"/>
      <c r="WK364" s="25"/>
      <c r="WL364" s="25"/>
      <c r="WM364" s="25"/>
      <c r="WN364" s="25"/>
      <c r="WO364" s="25"/>
      <c r="WP364" s="25"/>
      <c r="WQ364" s="25"/>
      <c r="WR364" s="25"/>
      <c r="WS364" s="25"/>
      <c r="WT364" s="25"/>
      <c r="WU364" s="25"/>
      <c r="WV364" s="25"/>
      <c r="WW364" s="25"/>
      <c r="WX364" s="25"/>
      <c r="WY364" s="25"/>
      <c r="WZ364" s="25"/>
      <c r="XA364" s="25"/>
      <c r="XB364" s="25"/>
      <c r="XC364" s="25"/>
      <c r="XD364" s="25"/>
      <c r="XE364" s="25"/>
      <c r="XF364" s="25"/>
      <c r="XG364" s="25"/>
      <c r="XH364" s="25"/>
      <c r="XI364" s="25"/>
      <c r="XJ364" s="25"/>
      <c r="XK364" s="25"/>
      <c r="XL364" s="25"/>
      <c r="XM364" s="25"/>
      <c r="XN364" s="25"/>
      <c r="XO364" s="25"/>
      <c r="XP364" s="25"/>
      <c r="XQ364" s="25"/>
      <c r="XR364" s="25"/>
      <c r="XS364" s="25"/>
      <c r="XT364" s="25"/>
      <c r="XU364" s="25"/>
      <c r="XV364" s="25"/>
      <c r="XW364" s="25"/>
      <c r="XX364" s="25"/>
      <c r="XY364" s="25"/>
      <c r="XZ364" s="25"/>
      <c r="YA364" s="25"/>
      <c r="YB364" s="25"/>
      <c r="YC364" s="25"/>
      <c r="YD364" s="25"/>
      <c r="YE364" s="25"/>
      <c r="YF364" s="25"/>
      <c r="YG364" s="25"/>
      <c r="YH364" s="25"/>
      <c r="YI364" s="25"/>
      <c r="YJ364" s="25"/>
      <c r="YK364" s="25"/>
      <c r="YL364" s="25"/>
      <c r="YM364" s="25"/>
      <c r="YN364" s="25"/>
      <c r="YO364" s="25"/>
      <c r="YP364" s="25"/>
      <c r="YQ364" s="25"/>
      <c r="YR364" s="25"/>
      <c r="YS364" s="25"/>
      <c r="YT364" s="25"/>
      <c r="YU364" s="25"/>
      <c r="YV364" s="25"/>
      <c r="YW364" s="25"/>
      <c r="YX364" s="25"/>
      <c r="YY364" s="25"/>
      <c r="YZ364" s="25"/>
      <c r="ZA364" s="25"/>
      <c r="ZB364" s="25"/>
      <c r="ZC364" s="25"/>
      <c r="ZD364" s="25"/>
      <c r="ZE364" s="25"/>
      <c r="ZF364" s="25"/>
      <c r="ZG364" s="25"/>
      <c r="ZH364" s="25"/>
      <c r="ZI364" s="25"/>
      <c r="ZJ364" s="25"/>
      <c r="ZK364" s="25"/>
      <c r="ZL364" s="25"/>
      <c r="ZM364" s="25"/>
      <c r="ZN364" s="25"/>
      <c r="ZO364" s="25"/>
      <c r="ZP364" s="25"/>
      <c r="ZQ364" s="25"/>
      <c r="ZR364" s="25"/>
      <c r="ZS364" s="25"/>
      <c r="ZT364" s="25"/>
      <c r="ZU364" s="25"/>
      <c r="ZV364" s="25"/>
      <c r="ZW364" s="25"/>
      <c r="ZX364" s="25"/>
      <c r="ZY364" s="25"/>
      <c r="ZZ364" s="25"/>
      <c r="AAA364" s="25"/>
      <c r="AAB364" s="25"/>
      <c r="AAC364" s="25"/>
      <c r="AAD364" s="25"/>
      <c r="AAE364" s="25"/>
      <c r="AAF364" s="25"/>
      <c r="AAG364" s="25"/>
      <c r="AAH364" s="25"/>
      <c r="AAI364" s="25"/>
      <c r="AAJ364" s="25"/>
      <c r="AAK364" s="25"/>
      <c r="AAL364" s="25"/>
      <c r="AAM364" s="25"/>
      <c r="AAN364" s="25"/>
      <c r="AAO364" s="25"/>
      <c r="AAP364" s="25"/>
      <c r="AAQ364" s="25"/>
      <c r="AAR364" s="25"/>
      <c r="AAS364" s="25"/>
      <c r="AAT364" s="25"/>
      <c r="AAU364" s="25"/>
      <c r="AAV364" s="25"/>
      <c r="AAW364" s="25"/>
      <c r="AAX364" s="25"/>
      <c r="AAY364" s="25"/>
      <c r="AAZ364" s="25"/>
      <c r="ABA364" s="25"/>
      <c r="ABB364" s="25"/>
      <c r="ABC364" s="25"/>
      <c r="ABD364" s="25"/>
      <c r="ABE364" s="25"/>
      <c r="ABF364" s="25"/>
      <c r="ABG364" s="25"/>
      <c r="ABH364" s="25"/>
      <c r="ABI364" s="25"/>
      <c r="ABJ364" s="25"/>
      <c r="ABK364" s="25"/>
      <c r="ABL364" s="25"/>
      <c r="ABM364" s="25"/>
      <c r="ABN364" s="25"/>
      <c r="ABO364" s="25"/>
      <c r="ABP364" s="25"/>
      <c r="ABQ364" s="25"/>
      <c r="ABR364" s="25"/>
      <c r="ABS364" s="25"/>
      <c r="ABT364" s="25"/>
      <c r="ABU364" s="25"/>
      <c r="ABV364" s="25"/>
      <c r="ABW364" s="25"/>
      <c r="ABX364" s="25"/>
      <c r="ABY364" s="25"/>
      <c r="ABZ364" s="25"/>
      <c r="ACA364" s="25"/>
      <c r="ACB364" s="25"/>
      <c r="ACC364" s="25"/>
      <c r="ACD364" s="25"/>
      <c r="ACE364" s="25"/>
      <c r="ACF364" s="25"/>
      <c r="ACG364" s="25"/>
      <c r="ACH364" s="25"/>
      <c r="ACI364" s="25"/>
      <c r="ACJ364" s="25"/>
      <c r="ACK364" s="25"/>
      <c r="ACL364" s="25"/>
      <c r="ACM364" s="25"/>
      <c r="ACN364" s="25"/>
      <c r="ACO364" s="25"/>
      <c r="ACP364" s="25"/>
      <c r="ACQ364" s="25"/>
      <c r="ACR364" s="25"/>
      <c r="ACS364" s="25"/>
      <c r="ACT364" s="25"/>
      <c r="ACU364" s="25"/>
      <c r="ACV364" s="25"/>
      <c r="ACW364" s="25"/>
      <c r="ACX364" s="25"/>
      <c r="ACY364" s="25"/>
      <c r="ACZ364" s="25"/>
      <c r="ADA364" s="25"/>
      <c r="ADB364" s="25"/>
      <c r="ADC364" s="25"/>
      <c r="ADD364" s="25"/>
      <c r="ADE364" s="25"/>
      <c r="ADF364" s="25"/>
      <c r="ADG364" s="25"/>
      <c r="ADH364" s="25"/>
      <c r="ADI364" s="25"/>
      <c r="ADJ364" s="25"/>
      <c r="ADK364" s="25"/>
      <c r="ADL364" s="25"/>
      <c r="ADM364" s="25"/>
      <c r="ADN364" s="25"/>
      <c r="ADO364" s="25"/>
      <c r="ADP364" s="25"/>
      <c r="ADQ364" s="25"/>
      <c r="ADR364" s="25"/>
      <c r="ADS364" s="25"/>
      <c r="ADT364" s="25"/>
      <c r="ADU364" s="25"/>
      <c r="ADV364" s="25"/>
      <c r="ADW364" s="25"/>
      <c r="ADX364" s="25"/>
      <c r="ADY364" s="25"/>
      <c r="ADZ364" s="25"/>
      <c r="AEA364" s="25"/>
      <c r="AEB364" s="25"/>
      <c r="AEC364" s="25"/>
      <c r="AED364" s="25"/>
      <c r="AEE364" s="25"/>
      <c r="AEF364" s="25"/>
      <c r="AEG364" s="49"/>
    </row>
    <row r="365" spans="1:813" s="15" customFormat="1" ht="12.75" customHeight="1" x14ac:dyDescent="0.2">
      <c r="A365" s="98">
        <v>10.3</v>
      </c>
      <c r="B365" s="99" t="s">
        <v>298</v>
      </c>
      <c r="C365" s="100">
        <f>825*2</f>
        <v>1650</v>
      </c>
      <c r="D365" s="101" t="s">
        <v>71</v>
      </c>
      <c r="E365" s="79">
        <v>34.83</v>
      </c>
      <c r="F365" s="91">
        <f t="shared" si="7"/>
        <v>57469.5</v>
      </c>
      <c r="G365" s="49"/>
      <c r="AY365" s="45"/>
      <c r="AZ365" s="25"/>
      <c r="BA365" s="663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  <c r="QN365" s="25"/>
      <c r="QO365" s="25"/>
      <c r="QP365" s="25"/>
      <c r="QQ365" s="25"/>
      <c r="QR365" s="25"/>
      <c r="QS365" s="25"/>
      <c r="QT365" s="25"/>
      <c r="QU365" s="25"/>
      <c r="QV365" s="25"/>
      <c r="QW365" s="25"/>
      <c r="QX365" s="25"/>
      <c r="QY365" s="25"/>
      <c r="QZ365" s="25"/>
      <c r="RA365" s="25"/>
      <c r="RB365" s="25"/>
      <c r="RC365" s="25"/>
      <c r="RD365" s="25"/>
      <c r="RE365" s="25"/>
      <c r="RF365" s="25"/>
      <c r="RG365" s="25"/>
      <c r="RH365" s="25"/>
      <c r="RI365" s="25"/>
      <c r="RJ365" s="25"/>
      <c r="RK365" s="25"/>
      <c r="RL365" s="25"/>
      <c r="RM365" s="25"/>
      <c r="RN365" s="25"/>
      <c r="RO365" s="25"/>
      <c r="RP365" s="25"/>
      <c r="RQ365" s="25"/>
      <c r="RR365" s="25"/>
      <c r="RS365" s="25"/>
      <c r="RT365" s="25"/>
      <c r="RU365" s="25"/>
      <c r="RV365" s="25"/>
      <c r="RW365" s="25"/>
      <c r="RX365" s="25"/>
      <c r="RY365" s="25"/>
      <c r="RZ365" s="25"/>
      <c r="SA365" s="25"/>
      <c r="SB365" s="25"/>
      <c r="SC365" s="25"/>
      <c r="SD365" s="25"/>
      <c r="SE365" s="25"/>
      <c r="SF365" s="25"/>
      <c r="SG365" s="25"/>
      <c r="SH365" s="25"/>
      <c r="SI365" s="25"/>
      <c r="SJ365" s="25"/>
      <c r="SK365" s="25"/>
      <c r="SL365" s="25"/>
      <c r="SM365" s="25"/>
      <c r="SN365" s="25"/>
      <c r="SO365" s="25"/>
      <c r="SP365" s="25"/>
      <c r="SQ365" s="25"/>
      <c r="SR365" s="25"/>
      <c r="SS365" s="25"/>
      <c r="ST365" s="25"/>
      <c r="SU365" s="25"/>
      <c r="SV365" s="25"/>
      <c r="SW365" s="25"/>
      <c r="SX365" s="25"/>
      <c r="SY365" s="25"/>
      <c r="SZ365" s="25"/>
      <c r="TA365" s="25"/>
      <c r="TB365" s="25"/>
      <c r="TC365" s="25"/>
      <c r="TD365" s="25"/>
      <c r="TE365" s="25"/>
      <c r="TF365" s="25"/>
      <c r="TG365" s="25"/>
      <c r="TH365" s="25"/>
      <c r="TI365" s="25"/>
      <c r="TJ365" s="25"/>
      <c r="TK365" s="25"/>
      <c r="TL365" s="25"/>
      <c r="TM365" s="25"/>
      <c r="TN365" s="25"/>
      <c r="TO365" s="25"/>
      <c r="TP365" s="25"/>
      <c r="TQ365" s="25"/>
      <c r="TR365" s="25"/>
      <c r="TS365" s="25"/>
      <c r="TT365" s="25"/>
      <c r="TU365" s="25"/>
      <c r="TV365" s="25"/>
      <c r="TW365" s="25"/>
      <c r="TX365" s="25"/>
      <c r="TY365" s="25"/>
      <c r="TZ365" s="25"/>
      <c r="UA365" s="25"/>
      <c r="UB365" s="25"/>
      <c r="UC365" s="25"/>
      <c r="UD365" s="25"/>
      <c r="UE365" s="25"/>
      <c r="UF365" s="25"/>
      <c r="UG365" s="25"/>
      <c r="UH365" s="25"/>
      <c r="UI365" s="25"/>
      <c r="UJ365" s="25"/>
      <c r="UK365" s="25"/>
      <c r="UL365" s="25"/>
      <c r="UM365" s="25"/>
      <c r="UN365" s="25"/>
      <c r="UO365" s="25"/>
      <c r="UP365" s="25"/>
      <c r="UQ365" s="25"/>
      <c r="UR365" s="25"/>
      <c r="US365" s="25"/>
      <c r="UT365" s="25"/>
      <c r="UU365" s="25"/>
      <c r="UV365" s="25"/>
      <c r="UW365" s="25"/>
      <c r="UX365" s="25"/>
      <c r="UY365" s="25"/>
      <c r="UZ365" s="25"/>
      <c r="VA365" s="25"/>
      <c r="VB365" s="25"/>
      <c r="VC365" s="25"/>
      <c r="VD365" s="25"/>
      <c r="VE365" s="25"/>
      <c r="VF365" s="25"/>
      <c r="VG365" s="25"/>
      <c r="VH365" s="25"/>
      <c r="VI365" s="25"/>
      <c r="VJ365" s="25"/>
      <c r="VK365" s="25"/>
      <c r="VL365" s="25"/>
      <c r="VM365" s="25"/>
      <c r="VN365" s="25"/>
      <c r="VO365" s="25"/>
      <c r="VP365" s="25"/>
      <c r="VQ365" s="25"/>
      <c r="VR365" s="25"/>
      <c r="VS365" s="25"/>
      <c r="VT365" s="25"/>
      <c r="VU365" s="25"/>
      <c r="VV365" s="25"/>
      <c r="VW365" s="25"/>
      <c r="VX365" s="25"/>
      <c r="VY365" s="25"/>
      <c r="VZ365" s="25"/>
      <c r="WA365" s="25"/>
      <c r="WB365" s="25"/>
      <c r="WC365" s="25"/>
      <c r="WD365" s="25"/>
      <c r="WE365" s="25"/>
      <c r="WF365" s="25"/>
      <c r="WG365" s="25"/>
      <c r="WH365" s="25"/>
      <c r="WI365" s="25"/>
      <c r="WJ365" s="25"/>
      <c r="WK365" s="25"/>
      <c r="WL365" s="25"/>
      <c r="WM365" s="25"/>
      <c r="WN365" s="25"/>
      <c r="WO365" s="25"/>
      <c r="WP365" s="25"/>
      <c r="WQ365" s="25"/>
      <c r="WR365" s="25"/>
      <c r="WS365" s="25"/>
      <c r="WT365" s="25"/>
      <c r="WU365" s="25"/>
      <c r="WV365" s="25"/>
      <c r="WW365" s="25"/>
      <c r="WX365" s="25"/>
      <c r="WY365" s="25"/>
      <c r="WZ365" s="25"/>
      <c r="XA365" s="25"/>
      <c r="XB365" s="25"/>
      <c r="XC365" s="25"/>
      <c r="XD365" s="25"/>
      <c r="XE365" s="25"/>
      <c r="XF365" s="25"/>
      <c r="XG365" s="25"/>
      <c r="XH365" s="25"/>
      <c r="XI365" s="25"/>
      <c r="XJ365" s="25"/>
      <c r="XK365" s="25"/>
      <c r="XL365" s="25"/>
      <c r="XM365" s="25"/>
      <c r="XN365" s="25"/>
      <c r="XO365" s="25"/>
      <c r="XP365" s="25"/>
      <c r="XQ365" s="25"/>
      <c r="XR365" s="25"/>
      <c r="XS365" s="25"/>
      <c r="XT365" s="25"/>
      <c r="XU365" s="25"/>
      <c r="XV365" s="25"/>
      <c r="XW365" s="25"/>
      <c r="XX365" s="25"/>
      <c r="XY365" s="25"/>
      <c r="XZ365" s="25"/>
      <c r="YA365" s="25"/>
      <c r="YB365" s="25"/>
      <c r="YC365" s="25"/>
      <c r="YD365" s="25"/>
      <c r="YE365" s="25"/>
      <c r="YF365" s="25"/>
      <c r="YG365" s="25"/>
      <c r="YH365" s="25"/>
      <c r="YI365" s="25"/>
      <c r="YJ365" s="25"/>
      <c r="YK365" s="25"/>
      <c r="YL365" s="25"/>
      <c r="YM365" s="25"/>
      <c r="YN365" s="25"/>
      <c r="YO365" s="25"/>
      <c r="YP365" s="25"/>
      <c r="YQ365" s="25"/>
      <c r="YR365" s="25"/>
      <c r="YS365" s="25"/>
      <c r="YT365" s="25"/>
      <c r="YU365" s="25"/>
      <c r="YV365" s="25"/>
      <c r="YW365" s="25"/>
      <c r="YX365" s="25"/>
      <c r="YY365" s="25"/>
      <c r="YZ365" s="25"/>
      <c r="ZA365" s="25"/>
      <c r="ZB365" s="25"/>
      <c r="ZC365" s="25"/>
      <c r="ZD365" s="25"/>
      <c r="ZE365" s="25"/>
      <c r="ZF365" s="25"/>
      <c r="ZG365" s="25"/>
      <c r="ZH365" s="25"/>
      <c r="ZI365" s="25"/>
      <c r="ZJ365" s="25"/>
      <c r="ZK365" s="25"/>
      <c r="ZL365" s="25"/>
      <c r="ZM365" s="25"/>
      <c r="ZN365" s="25"/>
      <c r="ZO365" s="25"/>
      <c r="ZP365" s="25"/>
      <c r="ZQ365" s="25"/>
      <c r="ZR365" s="25"/>
      <c r="ZS365" s="25"/>
      <c r="ZT365" s="25"/>
      <c r="ZU365" s="25"/>
      <c r="ZV365" s="25"/>
      <c r="ZW365" s="25"/>
      <c r="ZX365" s="25"/>
      <c r="ZY365" s="25"/>
      <c r="ZZ365" s="25"/>
      <c r="AAA365" s="25"/>
      <c r="AAB365" s="25"/>
      <c r="AAC365" s="25"/>
      <c r="AAD365" s="25"/>
      <c r="AAE365" s="25"/>
      <c r="AAF365" s="25"/>
      <c r="AAG365" s="25"/>
      <c r="AAH365" s="25"/>
      <c r="AAI365" s="25"/>
      <c r="AAJ365" s="25"/>
      <c r="AAK365" s="25"/>
      <c r="AAL365" s="25"/>
      <c r="AAM365" s="25"/>
      <c r="AAN365" s="25"/>
      <c r="AAO365" s="25"/>
      <c r="AAP365" s="25"/>
      <c r="AAQ365" s="25"/>
      <c r="AAR365" s="25"/>
      <c r="AAS365" s="25"/>
      <c r="AAT365" s="25"/>
      <c r="AAU365" s="25"/>
      <c r="AAV365" s="25"/>
      <c r="AAW365" s="25"/>
      <c r="AAX365" s="25"/>
      <c r="AAY365" s="25"/>
      <c r="AAZ365" s="25"/>
      <c r="ABA365" s="25"/>
      <c r="ABB365" s="25"/>
      <c r="ABC365" s="25"/>
      <c r="ABD365" s="25"/>
      <c r="ABE365" s="25"/>
      <c r="ABF365" s="25"/>
      <c r="ABG365" s="25"/>
      <c r="ABH365" s="25"/>
      <c r="ABI365" s="25"/>
      <c r="ABJ365" s="25"/>
      <c r="ABK365" s="25"/>
      <c r="ABL365" s="25"/>
      <c r="ABM365" s="25"/>
      <c r="ABN365" s="25"/>
      <c r="ABO365" s="25"/>
      <c r="ABP365" s="25"/>
      <c r="ABQ365" s="25"/>
      <c r="ABR365" s="25"/>
      <c r="ABS365" s="25"/>
      <c r="ABT365" s="25"/>
      <c r="ABU365" s="25"/>
      <c r="ABV365" s="25"/>
      <c r="ABW365" s="25"/>
      <c r="ABX365" s="25"/>
      <c r="ABY365" s="25"/>
      <c r="ABZ365" s="25"/>
      <c r="ACA365" s="25"/>
      <c r="ACB365" s="25"/>
      <c r="ACC365" s="25"/>
      <c r="ACD365" s="25"/>
      <c r="ACE365" s="25"/>
      <c r="ACF365" s="25"/>
      <c r="ACG365" s="25"/>
      <c r="ACH365" s="25"/>
      <c r="ACI365" s="25"/>
      <c r="ACJ365" s="25"/>
      <c r="ACK365" s="25"/>
      <c r="ACL365" s="25"/>
      <c r="ACM365" s="25"/>
      <c r="ACN365" s="25"/>
      <c r="ACO365" s="25"/>
      <c r="ACP365" s="25"/>
      <c r="ACQ365" s="25"/>
      <c r="ACR365" s="25"/>
      <c r="ACS365" s="25"/>
      <c r="ACT365" s="25"/>
      <c r="ACU365" s="25"/>
      <c r="ACV365" s="25"/>
      <c r="ACW365" s="25"/>
      <c r="ACX365" s="25"/>
      <c r="ACY365" s="25"/>
      <c r="ACZ365" s="25"/>
      <c r="ADA365" s="25"/>
      <c r="ADB365" s="25"/>
      <c r="ADC365" s="25"/>
      <c r="ADD365" s="25"/>
      <c r="ADE365" s="25"/>
      <c r="ADF365" s="25"/>
      <c r="ADG365" s="25"/>
      <c r="ADH365" s="25"/>
      <c r="ADI365" s="25"/>
      <c r="ADJ365" s="25"/>
      <c r="ADK365" s="25"/>
      <c r="ADL365" s="25"/>
      <c r="ADM365" s="25"/>
      <c r="ADN365" s="25"/>
      <c r="ADO365" s="25"/>
      <c r="ADP365" s="25"/>
      <c r="ADQ365" s="25"/>
      <c r="ADR365" s="25"/>
      <c r="ADS365" s="25"/>
      <c r="ADT365" s="25"/>
      <c r="ADU365" s="25"/>
      <c r="ADV365" s="25"/>
      <c r="ADW365" s="25"/>
      <c r="ADX365" s="25"/>
      <c r="ADY365" s="25"/>
      <c r="ADZ365" s="25"/>
      <c r="AEA365" s="25"/>
      <c r="AEB365" s="25"/>
      <c r="AEC365" s="25"/>
      <c r="AED365" s="25"/>
      <c r="AEE365" s="25"/>
      <c r="AEF365" s="25"/>
      <c r="AEG365" s="49"/>
    </row>
    <row r="366" spans="1:813" s="15" customFormat="1" ht="12.75" customHeight="1" x14ac:dyDescent="0.2">
      <c r="A366" s="98">
        <v>10.4</v>
      </c>
      <c r="B366" s="99" t="s">
        <v>299</v>
      </c>
      <c r="C366" s="100">
        <v>825</v>
      </c>
      <c r="D366" s="101" t="s">
        <v>71</v>
      </c>
      <c r="E366" s="79">
        <v>71.040000000000006</v>
      </c>
      <c r="F366" s="91">
        <f t="shared" si="7"/>
        <v>58608</v>
      </c>
      <c r="G366" s="49"/>
      <c r="AY366" s="45"/>
      <c r="AZ366" s="25"/>
      <c r="BA366" s="663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  <c r="QN366" s="25"/>
      <c r="QO366" s="25"/>
      <c r="QP366" s="25"/>
      <c r="QQ366" s="25"/>
      <c r="QR366" s="25"/>
      <c r="QS366" s="25"/>
      <c r="QT366" s="25"/>
      <c r="QU366" s="25"/>
      <c r="QV366" s="25"/>
      <c r="QW366" s="25"/>
      <c r="QX366" s="25"/>
      <c r="QY366" s="25"/>
      <c r="QZ366" s="25"/>
      <c r="RA366" s="25"/>
      <c r="RB366" s="25"/>
      <c r="RC366" s="25"/>
      <c r="RD366" s="25"/>
      <c r="RE366" s="25"/>
      <c r="RF366" s="25"/>
      <c r="RG366" s="25"/>
      <c r="RH366" s="25"/>
      <c r="RI366" s="25"/>
      <c r="RJ366" s="25"/>
      <c r="RK366" s="25"/>
      <c r="RL366" s="25"/>
      <c r="RM366" s="25"/>
      <c r="RN366" s="25"/>
      <c r="RO366" s="25"/>
      <c r="RP366" s="25"/>
      <c r="RQ366" s="25"/>
      <c r="RR366" s="25"/>
      <c r="RS366" s="25"/>
      <c r="RT366" s="25"/>
      <c r="RU366" s="25"/>
      <c r="RV366" s="25"/>
      <c r="RW366" s="25"/>
      <c r="RX366" s="25"/>
      <c r="RY366" s="25"/>
      <c r="RZ366" s="25"/>
      <c r="SA366" s="25"/>
      <c r="SB366" s="25"/>
      <c r="SC366" s="25"/>
      <c r="SD366" s="25"/>
      <c r="SE366" s="25"/>
      <c r="SF366" s="25"/>
      <c r="SG366" s="25"/>
      <c r="SH366" s="25"/>
      <c r="SI366" s="25"/>
      <c r="SJ366" s="25"/>
      <c r="SK366" s="25"/>
      <c r="SL366" s="25"/>
      <c r="SM366" s="25"/>
      <c r="SN366" s="25"/>
      <c r="SO366" s="25"/>
      <c r="SP366" s="25"/>
      <c r="SQ366" s="25"/>
      <c r="SR366" s="25"/>
      <c r="SS366" s="25"/>
      <c r="ST366" s="25"/>
      <c r="SU366" s="25"/>
      <c r="SV366" s="25"/>
      <c r="SW366" s="25"/>
      <c r="SX366" s="25"/>
      <c r="SY366" s="25"/>
      <c r="SZ366" s="25"/>
      <c r="TA366" s="25"/>
      <c r="TB366" s="25"/>
      <c r="TC366" s="25"/>
      <c r="TD366" s="25"/>
      <c r="TE366" s="25"/>
      <c r="TF366" s="25"/>
      <c r="TG366" s="25"/>
      <c r="TH366" s="25"/>
      <c r="TI366" s="25"/>
      <c r="TJ366" s="25"/>
      <c r="TK366" s="25"/>
      <c r="TL366" s="25"/>
      <c r="TM366" s="25"/>
      <c r="TN366" s="25"/>
      <c r="TO366" s="25"/>
      <c r="TP366" s="25"/>
      <c r="TQ366" s="25"/>
      <c r="TR366" s="25"/>
      <c r="TS366" s="25"/>
      <c r="TT366" s="25"/>
      <c r="TU366" s="25"/>
      <c r="TV366" s="25"/>
      <c r="TW366" s="25"/>
      <c r="TX366" s="25"/>
      <c r="TY366" s="25"/>
      <c r="TZ366" s="25"/>
      <c r="UA366" s="25"/>
      <c r="UB366" s="25"/>
      <c r="UC366" s="25"/>
      <c r="UD366" s="25"/>
      <c r="UE366" s="25"/>
      <c r="UF366" s="25"/>
      <c r="UG366" s="25"/>
      <c r="UH366" s="25"/>
      <c r="UI366" s="25"/>
      <c r="UJ366" s="25"/>
      <c r="UK366" s="25"/>
      <c r="UL366" s="25"/>
      <c r="UM366" s="25"/>
      <c r="UN366" s="25"/>
      <c r="UO366" s="25"/>
      <c r="UP366" s="25"/>
      <c r="UQ366" s="25"/>
      <c r="UR366" s="25"/>
      <c r="US366" s="25"/>
      <c r="UT366" s="25"/>
      <c r="UU366" s="25"/>
      <c r="UV366" s="25"/>
      <c r="UW366" s="25"/>
      <c r="UX366" s="25"/>
      <c r="UY366" s="25"/>
      <c r="UZ366" s="25"/>
      <c r="VA366" s="25"/>
      <c r="VB366" s="25"/>
      <c r="VC366" s="25"/>
      <c r="VD366" s="25"/>
      <c r="VE366" s="25"/>
      <c r="VF366" s="25"/>
      <c r="VG366" s="25"/>
      <c r="VH366" s="25"/>
      <c r="VI366" s="25"/>
      <c r="VJ366" s="25"/>
      <c r="VK366" s="25"/>
      <c r="VL366" s="25"/>
      <c r="VM366" s="25"/>
      <c r="VN366" s="25"/>
      <c r="VO366" s="25"/>
      <c r="VP366" s="25"/>
      <c r="VQ366" s="25"/>
      <c r="VR366" s="25"/>
      <c r="VS366" s="25"/>
      <c r="VT366" s="25"/>
      <c r="VU366" s="25"/>
      <c r="VV366" s="25"/>
      <c r="VW366" s="25"/>
      <c r="VX366" s="25"/>
      <c r="VY366" s="25"/>
      <c r="VZ366" s="25"/>
      <c r="WA366" s="25"/>
      <c r="WB366" s="25"/>
      <c r="WC366" s="25"/>
      <c r="WD366" s="25"/>
      <c r="WE366" s="25"/>
      <c r="WF366" s="25"/>
      <c r="WG366" s="25"/>
      <c r="WH366" s="25"/>
      <c r="WI366" s="25"/>
      <c r="WJ366" s="25"/>
      <c r="WK366" s="25"/>
      <c r="WL366" s="25"/>
      <c r="WM366" s="25"/>
      <c r="WN366" s="25"/>
      <c r="WO366" s="25"/>
      <c r="WP366" s="25"/>
      <c r="WQ366" s="25"/>
      <c r="WR366" s="25"/>
      <c r="WS366" s="25"/>
      <c r="WT366" s="25"/>
      <c r="WU366" s="25"/>
      <c r="WV366" s="25"/>
      <c r="WW366" s="25"/>
      <c r="WX366" s="25"/>
      <c r="WY366" s="25"/>
      <c r="WZ366" s="25"/>
      <c r="XA366" s="25"/>
      <c r="XB366" s="25"/>
      <c r="XC366" s="25"/>
      <c r="XD366" s="25"/>
      <c r="XE366" s="25"/>
      <c r="XF366" s="25"/>
      <c r="XG366" s="25"/>
      <c r="XH366" s="25"/>
      <c r="XI366" s="25"/>
      <c r="XJ366" s="25"/>
      <c r="XK366" s="25"/>
      <c r="XL366" s="25"/>
      <c r="XM366" s="25"/>
      <c r="XN366" s="25"/>
      <c r="XO366" s="25"/>
      <c r="XP366" s="25"/>
      <c r="XQ366" s="25"/>
      <c r="XR366" s="25"/>
      <c r="XS366" s="25"/>
      <c r="XT366" s="25"/>
      <c r="XU366" s="25"/>
      <c r="XV366" s="25"/>
      <c r="XW366" s="25"/>
      <c r="XX366" s="25"/>
      <c r="XY366" s="25"/>
      <c r="XZ366" s="25"/>
      <c r="YA366" s="25"/>
      <c r="YB366" s="25"/>
      <c r="YC366" s="25"/>
      <c r="YD366" s="25"/>
      <c r="YE366" s="25"/>
      <c r="YF366" s="25"/>
      <c r="YG366" s="25"/>
      <c r="YH366" s="25"/>
      <c r="YI366" s="25"/>
      <c r="YJ366" s="25"/>
      <c r="YK366" s="25"/>
      <c r="YL366" s="25"/>
      <c r="YM366" s="25"/>
      <c r="YN366" s="25"/>
      <c r="YO366" s="25"/>
      <c r="YP366" s="25"/>
      <c r="YQ366" s="25"/>
      <c r="YR366" s="25"/>
      <c r="YS366" s="25"/>
      <c r="YT366" s="25"/>
      <c r="YU366" s="25"/>
      <c r="YV366" s="25"/>
      <c r="YW366" s="25"/>
      <c r="YX366" s="25"/>
      <c r="YY366" s="25"/>
      <c r="YZ366" s="25"/>
      <c r="ZA366" s="25"/>
      <c r="ZB366" s="25"/>
      <c r="ZC366" s="25"/>
      <c r="ZD366" s="25"/>
      <c r="ZE366" s="25"/>
      <c r="ZF366" s="25"/>
      <c r="ZG366" s="25"/>
      <c r="ZH366" s="25"/>
      <c r="ZI366" s="25"/>
      <c r="ZJ366" s="25"/>
      <c r="ZK366" s="25"/>
      <c r="ZL366" s="25"/>
      <c r="ZM366" s="25"/>
      <c r="ZN366" s="25"/>
      <c r="ZO366" s="25"/>
      <c r="ZP366" s="25"/>
      <c r="ZQ366" s="25"/>
      <c r="ZR366" s="25"/>
      <c r="ZS366" s="25"/>
      <c r="ZT366" s="25"/>
      <c r="ZU366" s="25"/>
      <c r="ZV366" s="25"/>
      <c r="ZW366" s="25"/>
      <c r="ZX366" s="25"/>
      <c r="ZY366" s="25"/>
      <c r="ZZ366" s="25"/>
      <c r="AAA366" s="25"/>
      <c r="AAB366" s="25"/>
      <c r="AAC366" s="25"/>
      <c r="AAD366" s="25"/>
      <c r="AAE366" s="25"/>
      <c r="AAF366" s="25"/>
      <c r="AAG366" s="25"/>
      <c r="AAH366" s="25"/>
      <c r="AAI366" s="25"/>
      <c r="AAJ366" s="25"/>
      <c r="AAK366" s="25"/>
      <c r="AAL366" s="25"/>
      <c r="AAM366" s="25"/>
      <c r="AAN366" s="25"/>
      <c r="AAO366" s="25"/>
      <c r="AAP366" s="25"/>
      <c r="AAQ366" s="25"/>
      <c r="AAR366" s="25"/>
      <c r="AAS366" s="25"/>
      <c r="AAT366" s="25"/>
      <c r="AAU366" s="25"/>
      <c r="AAV366" s="25"/>
      <c r="AAW366" s="25"/>
      <c r="AAX366" s="25"/>
      <c r="AAY366" s="25"/>
      <c r="AAZ366" s="25"/>
      <c r="ABA366" s="25"/>
      <c r="ABB366" s="25"/>
      <c r="ABC366" s="25"/>
      <c r="ABD366" s="25"/>
      <c r="ABE366" s="25"/>
      <c r="ABF366" s="25"/>
      <c r="ABG366" s="25"/>
      <c r="ABH366" s="25"/>
      <c r="ABI366" s="25"/>
      <c r="ABJ366" s="25"/>
      <c r="ABK366" s="25"/>
      <c r="ABL366" s="25"/>
      <c r="ABM366" s="25"/>
      <c r="ABN366" s="25"/>
      <c r="ABO366" s="25"/>
      <c r="ABP366" s="25"/>
      <c r="ABQ366" s="25"/>
      <c r="ABR366" s="25"/>
      <c r="ABS366" s="25"/>
      <c r="ABT366" s="25"/>
      <c r="ABU366" s="25"/>
      <c r="ABV366" s="25"/>
      <c r="ABW366" s="25"/>
      <c r="ABX366" s="25"/>
      <c r="ABY366" s="25"/>
      <c r="ABZ366" s="25"/>
      <c r="ACA366" s="25"/>
      <c r="ACB366" s="25"/>
      <c r="ACC366" s="25"/>
      <c r="ACD366" s="25"/>
      <c r="ACE366" s="25"/>
      <c r="ACF366" s="25"/>
      <c r="ACG366" s="25"/>
      <c r="ACH366" s="25"/>
      <c r="ACI366" s="25"/>
      <c r="ACJ366" s="25"/>
      <c r="ACK366" s="25"/>
      <c r="ACL366" s="25"/>
      <c r="ACM366" s="25"/>
      <c r="ACN366" s="25"/>
      <c r="ACO366" s="25"/>
      <c r="ACP366" s="25"/>
      <c r="ACQ366" s="25"/>
      <c r="ACR366" s="25"/>
      <c r="ACS366" s="25"/>
      <c r="ACT366" s="25"/>
      <c r="ACU366" s="25"/>
      <c r="ACV366" s="25"/>
      <c r="ACW366" s="25"/>
      <c r="ACX366" s="25"/>
      <c r="ACY366" s="25"/>
      <c r="ACZ366" s="25"/>
      <c r="ADA366" s="25"/>
      <c r="ADB366" s="25"/>
      <c r="ADC366" s="25"/>
      <c r="ADD366" s="25"/>
      <c r="ADE366" s="25"/>
      <c r="ADF366" s="25"/>
      <c r="ADG366" s="25"/>
      <c r="ADH366" s="25"/>
      <c r="ADI366" s="25"/>
      <c r="ADJ366" s="25"/>
      <c r="ADK366" s="25"/>
      <c r="ADL366" s="25"/>
      <c r="ADM366" s="25"/>
      <c r="ADN366" s="25"/>
      <c r="ADO366" s="25"/>
      <c r="ADP366" s="25"/>
      <c r="ADQ366" s="25"/>
      <c r="ADR366" s="25"/>
      <c r="ADS366" s="25"/>
      <c r="ADT366" s="25"/>
      <c r="ADU366" s="25"/>
      <c r="ADV366" s="25"/>
      <c r="ADW366" s="25"/>
      <c r="ADX366" s="25"/>
      <c r="ADY366" s="25"/>
      <c r="ADZ366" s="25"/>
      <c r="AEA366" s="25"/>
      <c r="AEB366" s="25"/>
      <c r="AEC366" s="25"/>
      <c r="AED366" s="25"/>
      <c r="AEE366" s="25"/>
      <c r="AEF366" s="25"/>
      <c r="AEG366" s="49"/>
    </row>
    <row r="367" spans="1:813" s="15" customFormat="1" ht="12.75" customHeight="1" x14ac:dyDescent="0.2">
      <c r="A367" s="98">
        <v>10.5</v>
      </c>
      <c r="B367" s="99" t="s">
        <v>300</v>
      </c>
      <c r="C367" s="100">
        <v>825</v>
      </c>
      <c r="D367" s="101" t="s">
        <v>71</v>
      </c>
      <c r="E367" s="79">
        <v>200.86</v>
      </c>
      <c r="F367" s="91">
        <f t="shared" si="7"/>
        <v>165709.5</v>
      </c>
      <c r="G367" s="49"/>
      <c r="AY367" s="45"/>
      <c r="AZ367" s="25"/>
      <c r="BA367" s="663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  <c r="QN367" s="25"/>
      <c r="QO367" s="25"/>
      <c r="QP367" s="25"/>
      <c r="QQ367" s="25"/>
      <c r="QR367" s="25"/>
      <c r="QS367" s="25"/>
      <c r="QT367" s="25"/>
      <c r="QU367" s="25"/>
      <c r="QV367" s="25"/>
      <c r="QW367" s="25"/>
      <c r="QX367" s="25"/>
      <c r="QY367" s="25"/>
      <c r="QZ367" s="25"/>
      <c r="RA367" s="25"/>
      <c r="RB367" s="25"/>
      <c r="RC367" s="25"/>
      <c r="RD367" s="25"/>
      <c r="RE367" s="25"/>
      <c r="RF367" s="25"/>
      <c r="RG367" s="25"/>
      <c r="RH367" s="25"/>
      <c r="RI367" s="25"/>
      <c r="RJ367" s="25"/>
      <c r="RK367" s="25"/>
      <c r="RL367" s="25"/>
      <c r="RM367" s="25"/>
      <c r="RN367" s="25"/>
      <c r="RO367" s="25"/>
      <c r="RP367" s="25"/>
      <c r="RQ367" s="25"/>
      <c r="RR367" s="25"/>
      <c r="RS367" s="25"/>
      <c r="RT367" s="25"/>
      <c r="RU367" s="25"/>
      <c r="RV367" s="25"/>
      <c r="RW367" s="25"/>
      <c r="RX367" s="25"/>
      <c r="RY367" s="25"/>
      <c r="RZ367" s="25"/>
      <c r="SA367" s="25"/>
      <c r="SB367" s="25"/>
      <c r="SC367" s="25"/>
      <c r="SD367" s="25"/>
      <c r="SE367" s="25"/>
      <c r="SF367" s="25"/>
      <c r="SG367" s="25"/>
      <c r="SH367" s="25"/>
      <c r="SI367" s="25"/>
      <c r="SJ367" s="25"/>
      <c r="SK367" s="25"/>
      <c r="SL367" s="25"/>
      <c r="SM367" s="25"/>
      <c r="SN367" s="25"/>
      <c r="SO367" s="25"/>
      <c r="SP367" s="25"/>
      <c r="SQ367" s="25"/>
      <c r="SR367" s="25"/>
      <c r="SS367" s="25"/>
      <c r="ST367" s="25"/>
      <c r="SU367" s="25"/>
      <c r="SV367" s="25"/>
      <c r="SW367" s="25"/>
      <c r="SX367" s="25"/>
      <c r="SY367" s="25"/>
      <c r="SZ367" s="25"/>
      <c r="TA367" s="25"/>
      <c r="TB367" s="25"/>
      <c r="TC367" s="25"/>
      <c r="TD367" s="25"/>
      <c r="TE367" s="25"/>
      <c r="TF367" s="25"/>
      <c r="TG367" s="25"/>
      <c r="TH367" s="25"/>
      <c r="TI367" s="25"/>
      <c r="TJ367" s="25"/>
      <c r="TK367" s="25"/>
      <c r="TL367" s="25"/>
      <c r="TM367" s="25"/>
      <c r="TN367" s="25"/>
      <c r="TO367" s="25"/>
      <c r="TP367" s="25"/>
      <c r="TQ367" s="25"/>
      <c r="TR367" s="25"/>
      <c r="TS367" s="25"/>
      <c r="TT367" s="25"/>
      <c r="TU367" s="25"/>
      <c r="TV367" s="25"/>
      <c r="TW367" s="25"/>
      <c r="TX367" s="25"/>
      <c r="TY367" s="25"/>
      <c r="TZ367" s="25"/>
      <c r="UA367" s="25"/>
      <c r="UB367" s="25"/>
      <c r="UC367" s="25"/>
      <c r="UD367" s="25"/>
      <c r="UE367" s="25"/>
      <c r="UF367" s="25"/>
      <c r="UG367" s="25"/>
      <c r="UH367" s="25"/>
      <c r="UI367" s="25"/>
      <c r="UJ367" s="25"/>
      <c r="UK367" s="25"/>
      <c r="UL367" s="25"/>
      <c r="UM367" s="25"/>
      <c r="UN367" s="25"/>
      <c r="UO367" s="25"/>
      <c r="UP367" s="25"/>
      <c r="UQ367" s="25"/>
      <c r="UR367" s="25"/>
      <c r="US367" s="25"/>
      <c r="UT367" s="25"/>
      <c r="UU367" s="25"/>
      <c r="UV367" s="25"/>
      <c r="UW367" s="25"/>
      <c r="UX367" s="25"/>
      <c r="UY367" s="25"/>
      <c r="UZ367" s="25"/>
      <c r="VA367" s="25"/>
      <c r="VB367" s="25"/>
      <c r="VC367" s="25"/>
      <c r="VD367" s="25"/>
      <c r="VE367" s="25"/>
      <c r="VF367" s="25"/>
      <c r="VG367" s="25"/>
      <c r="VH367" s="25"/>
      <c r="VI367" s="25"/>
      <c r="VJ367" s="25"/>
      <c r="VK367" s="25"/>
      <c r="VL367" s="25"/>
      <c r="VM367" s="25"/>
      <c r="VN367" s="25"/>
      <c r="VO367" s="25"/>
      <c r="VP367" s="25"/>
      <c r="VQ367" s="25"/>
      <c r="VR367" s="25"/>
      <c r="VS367" s="25"/>
      <c r="VT367" s="25"/>
      <c r="VU367" s="25"/>
      <c r="VV367" s="25"/>
      <c r="VW367" s="25"/>
      <c r="VX367" s="25"/>
      <c r="VY367" s="25"/>
      <c r="VZ367" s="25"/>
      <c r="WA367" s="25"/>
      <c r="WB367" s="25"/>
      <c r="WC367" s="25"/>
      <c r="WD367" s="25"/>
      <c r="WE367" s="25"/>
      <c r="WF367" s="25"/>
      <c r="WG367" s="25"/>
      <c r="WH367" s="25"/>
      <c r="WI367" s="25"/>
      <c r="WJ367" s="25"/>
      <c r="WK367" s="25"/>
      <c r="WL367" s="25"/>
      <c r="WM367" s="25"/>
      <c r="WN367" s="25"/>
      <c r="WO367" s="25"/>
      <c r="WP367" s="25"/>
      <c r="WQ367" s="25"/>
      <c r="WR367" s="25"/>
      <c r="WS367" s="25"/>
      <c r="WT367" s="25"/>
      <c r="WU367" s="25"/>
      <c r="WV367" s="25"/>
      <c r="WW367" s="25"/>
      <c r="WX367" s="25"/>
      <c r="WY367" s="25"/>
      <c r="WZ367" s="25"/>
      <c r="XA367" s="25"/>
      <c r="XB367" s="25"/>
      <c r="XC367" s="25"/>
      <c r="XD367" s="25"/>
      <c r="XE367" s="25"/>
      <c r="XF367" s="25"/>
      <c r="XG367" s="25"/>
      <c r="XH367" s="25"/>
      <c r="XI367" s="25"/>
      <c r="XJ367" s="25"/>
      <c r="XK367" s="25"/>
      <c r="XL367" s="25"/>
      <c r="XM367" s="25"/>
      <c r="XN367" s="25"/>
      <c r="XO367" s="25"/>
      <c r="XP367" s="25"/>
      <c r="XQ367" s="25"/>
      <c r="XR367" s="25"/>
      <c r="XS367" s="25"/>
      <c r="XT367" s="25"/>
      <c r="XU367" s="25"/>
      <c r="XV367" s="25"/>
      <c r="XW367" s="25"/>
      <c r="XX367" s="25"/>
      <c r="XY367" s="25"/>
      <c r="XZ367" s="25"/>
      <c r="YA367" s="25"/>
      <c r="YB367" s="25"/>
      <c r="YC367" s="25"/>
      <c r="YD367" s="25"/>
      <c r="YE367" s="25"/>
      <c r="YF367" s="25"/>
      <c r="YG367" s="25"/>
      <c r="YH367" s="25"/>
      <c r="YI367" s="25"/>
      <c r="YJ367" s="25"/>
      <c r="YK367" s="25"/>
      <c r="YL367" s="25"/>
      <c r="YM367" s="25"/>
      <c r="YN367" s="25"/>
      <c r="YO367" s="25"/>
      <c r="YP367" s="25"/>
      <c r="YQ367" s="25"/>
      <c r="YR367" s="25"/>
      <c r="YS367" s="25"/>
      <c r="YT367" s="25"/>
      <c r="YU367" s="25"/>
      <c r="YV367" s="25"/>
      <c r="YW367" s="25"/>
      <c r="YX367" s="25"/>
      <c r="YY367" s="25"/>
      <c r="YZ367" s="25"/>
      <c r="ZA367" s="25"/>
      <c r="ZB367" s="25"/>
      <c r="ZC367" s="25"/>
      <c r="ZD367" s="25"/>
      <c r="ZE367" s="25"/>
      <c r="ZF367" s="25"/>
      <c r="ZG367" s="25"/>
      <c r="ZH367" s="25"/>
      <c r="ZI367" s="25"/>
      <c r="ZJ367" s="25"/>
      <c r="ZK367" s="25"/>
      <c r="ZL367" s="25"/>
      <c r="ZM367" s="25"/>
      <c r="ZN367" s="25"/>
      <c r="ZO367" s="25"/>
      <c r="ZP367" s="25"/>
      <c r="ZQ367" s="25"/>
      <c r="ZR367" s="25"/>
      <c r="ZS367" s="25"/>
      <c r="ZT367" s="25"/>
      <c r="ZU367" s="25"/>
      <c r="ZV367" s="25"/>
      <c r="ZW367" s="25"/>
      <c r="ZX367" s="25"/>
      <c r="ZY367" s="25"/>
      <c r="ZZ367" s="25"/>
      <c r="AAA367" s="25"/>
      <c r="AAB367" s="25"/>
      <c r="AAC367" s="25"/>
      <c r="AAD367" s="25"/>
      <c r="AAE367" s="25"/>
      <c r="AAF367" s="25"/>
      <c r="AAG367" s="25"/>
      <c r="AAH367" s="25"/>
      <c r="AAI367" s="25"/>
      <c r="AAJ367" s="25"/>
      <c r="AAK367" s="25"/>
      <c r="AAL367" s="25"/>
      <c r="AAM367" s="25"/>
      <c r="AAN367" s="25"/>
      <c r="AAO367" s="25"/>
      <c r="AAP367" s="25"/>
      <c r="AAQ367" s="25"/>
      <c r="AAR367" s="25"/>
      <c r="AAS367" s="25"/>
      <c r="AAT367" s="25"/>
      <c r="AAU367" s="25"/>
      <c r="AAV367" s="25"/>
      <c r="AAW367" s="25"/>
      <c r="AAX367" s="25"/>
      <c r="AAY367" s="25"/>
      <c r="AAZ367" s="25"/>
      <c r="ABA367" s="25"/>
      <c r="ABB367" s="25"/>
      <c r="ABC367" s="25"/>
      <c r="ABD367" s="25"/>
      <c r="ABE367" s="25"/>
      <c r="ABF367" s="25"/>
      <c r="ABG367" s="25"/>
      <c r="ABH367" s="25"/>
      <c r="ABI367" s="25"/>
      <c r="ABJ367" s="25"/>
      <c r="ABK367" s="25"/>
      <c r="ABL367" s="25"/>
      <c r="ABM367" s="25"/>
      <c r="ABN367" s="25"/>
      <c r="ABO367" s="25"/>
      <c r="ABP367" s="25"/>
      <c r="ABQ367" s="25"/>
      <c r="ABR367" s="25"/>
      <c r="ABS367" s="25"/>
      <c r="ABT367" s="25"/>
      <c r="ABU367" s="25"/>
      <c r="ABV367" s="25"/>
      <c r="ABW367" s="25"/>
      <c r="ABX367" s="25"/>
      <c r="ABY367" s="25"/>
      <c r="ABZ367" s="25"/>
      <c r="ACA367" s="25"/>
      <c r="ACB367" s="25"/>
      <c r="ACC367" s="25"/>
      <c r="ACD367" s="25"/>
      <c r="ACE367" s="25"/>
      <c r="ACF367" s="25"/>
      <c r="ACG367" s="25"/>
      <c r="ACH367" s="25"/>
      <c r="ACI367" s="25"/>
      <c r="ACJ367" s="25"/>
      <c r="ACK367" s="25"/>
      <c r="ACL367" s="25"/>
      <c r="ACM367" s="25"/>
      <c r="ACN367" s="25"/>
      <c r="ACO367" s="25"/>
      <c r="ACP367" s="25"/>
      <c r="ACQ367" s="25"/>
      <c r="ACR367" s="25"/>
      <c r="ACS367" s="25"/>
      <c r="ACT367" s="25"/>
      <c r="ACU367" s="25"/>
      <c r="ACV367" s="25"/>
      <c r="ACW367" s="25"/>
      <c r="ACX367" s="25"/>
      <c r="ACY367" s="25"/>
      <c r="ACZ367" s="25"/>
      <c r="ADA367" s="25"/>
      <c r="ADB367" s="25"/>
      <c r="ADC367" s="25"/>
      <c r="ADD367" s="25"/>
      <c r="ADE367" s="25"/>
      <c r="ADF367" s="25"/>
      <c r="ADG367" s="25"/>
      <c r="ADH367" s="25"/>
      <c r="ADI367" s="25"/>
      <c r="ADJ367" s="25"/>
      <c r="ADK367" s="25"/>
      <c r="ADL367" s="25"/>
      <c r="ADM367" s="25"/>
      <c r="ADN367" s="25"/>
      <c r="ADO367" s="25"/>
      <c r="ADP367" s="25"/>
      <c r="ADQ367" s="25"/>
      <c r="ADR367" s="25"/>
      <c r="ADS367" s="25"/>
      <c r="ADT367" s="25"/>
      <c r="ADU367" s="25"/>
      <c r="ADV367" s="25"/>
      <c r="ADW367" s="25"/>
      <c r="ADX367" s="25"/>
      <c r="ADY367" s="25"/>
      <c r="ADZ367" s="25"/>
      <c r="AEA367" s="25"/>
      <c r="AEB367" s="25"/>
      <c r="AEC367" s="25"/>
      <c r="AED367" s="25"/>
      <c r="AEE367" s="25"/>
      <c r="AEF367" s="25"/>
      <c r="AEG367" s="49"/>
    </row>
    <row r="368" spans="1:813" s="15" customFormat="1" ht="12.75" customHeight="1" x14ac:dyDescent="0.2">
      <c r="A368" s="98">
        <v>10.6</v>
      </c>
      <c r="B368" s="99" t="s">
        <v>301</v>
      </c>
      <c r="C368" s="100">
        <v>825</v>
      </c>
      <c r="D368" s="101" t="s">
        <v>71</v>
      </c>
      <c r="E368" s="79">
        <v>1385.32</v>
      </c>
      <c r="F368" s="91">
        <f t="shared" si="7"/>
        <v>1142889</v>
      </c>
      <c r="G368" s="49"/>
      <c r="AY368" s="45"/>
      <c r="AZ368" s="25"/>
      <c r="BA368" s="663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  <c r="QN368" s="25"/>
      <c r="QO368" s="25"/>
      <c r="QP368" s="25"/>
      <c r="QQ368" s="25"/>
      <c r="QR368" s="25"/>
      <c r="QS368" s="25"/>
      <c r="QT368" s="25"/>
      <c r="QU368" s="25"/>
      <c r="QV368" s="25"/>
      <c r="QW368" s="25"/>
      <c r="QX368" s="25"/>
      <c r="QY368" s="25"/>
      <c r="QZ368" s="25"/>
      <c r="RA368" s="25"/>
      <c r="RB368" s="25"/>
      <c r="RC368" s="25"/>
      <c r="RD368" s="25"/>
      <c r="RE368" s="25"/>
      <c r="RF368" s="25"/>
      <c r="RG368" s="25"/>
      <c r="RH368" s="25"/>
      <c r="RI368" s="25"/>
      <c r="RJ368" s="25"/>
      <c r="RK368" s="25"/>
      <c r="RL368" s="25"/>
      <c r="RM368" s="25"/>
      <c r="RN368" s="25"/>
      <c r="RO368" s="25"/>
      <c r="RP368" s="25"/>
      <c r="RQ368" s="25"/>
      <c r="RR368" s="25"/>
      <c r="RS368" s="25"/>
      <c r="RT368" s="25"/>
      <c r="RU368" s="25"/>
      <c r="RV368" s="25"/>
      <c r="RW368" s="25"/>
      <c r="RX368" s="25"/>
      <c r="RY368" s="25"/>
      <c r="RZ368" s="25"/>
      <c r="SA368" s="25"/>
      <c r="SB368" s="25"/>
      <c r="SC368" s="25"/>
      <c r="SD368" s="25"/>
      <c r="SE368" s="25"/>
      <c r="SF368" s="25"/>
      <c r="SG368" s="25"/>
      <c r="SH368" s="25"/>
      <c r="SI368" s="25"/>
      <c r="SJ368" s="25"/>
      <c r="SK368" s="25"/>
      <c r="SL368" s="25"/>
      <c r="SM368" s="25"/>
      <c r="SN368" s="25"/>
      <c r="SO368" s="25"/>
      <c r="SP368" s="25"/>
      <c r="SQ368" s="25"/>
      <c r="SR368" s="25"/>
      <c r="SS368" s="25"/>
      <c r="ST368" s="25"/>
      <c r="SU368" s="25"/>
      <c r="SV368" s="25"/>
      <c r="SW368" s="25"/>
      <c r="SX368" s="25"/>
      <c r="SY368" s="25"/>
      <c r="SZ368" s="25"/>
      <c r="TA368" s="25"/>
      <c r="TB368" s="25"/>
      <c r="TC368" s="25"/>
      <c r="TD368" s="25"/>
      <c r="TE368" s="25"/>
      <c r="TF368" s="25"/>
      <c r="TG368" s="25"/>
      <c r="TH368" s="25"/>
      <c r="TI368" s="25"/>
      <c r="TJ368" s="25"/>
      <c r="TK368" s="25"/>
      <c r="TL368" s="25"/>
      <c r="TM368" s="25"/>
      <c r="TN368" s="25"/>
      <c r="TO368" s="25"/>
      <c r="TP368" s="25"/>
      <c r="TQ368" s="25"/>
      <c r="TR368" s="25"/>
      <c r="TS368" s="25"/>
      <c r="TT368" s="25"/>
      <c r="TU368" s="25"/>
      <c r="TV368" s="25"/>
      <c r="TW368" s="25"/>
      <c r="TX368" s="25"/>
      <c r="TY368" s="25"/>
      <c r="TZ368" s="25"/>
      <c r="UA368" s="25"/>
      <c r="UB368" s="25"/>
      <c r="UC368" s="25"/>
      <c r="UD368" s="25"/>
      <c r="UE368" s="25"/>
      <c r="UF368" s="25"/>
      <c r="UG368" s="25"/>
      <c r="UH368" s="25"/>
      <c r="UI368" s="25"/>
      <c r="UJ368" s="25"/>
      <c r="UK368" s="25"/>
      <c r="UL368" s="25"/>
      <c r="UM368" s="25"/>
      <c r="UN368" s="25"/>
      <c r="UO368" s="25"/>
      <c r="UP368" s="25"/>
      <c r="UQ368" s="25"/>
      <c r="UR368" s="25"/>
      <c r="US368" s="25"/>
      <c r="UT368" s="25"/>
      <c r="UU368" s="25"/>
      <c r="UV368" s="25"/>
      <c r="UW368" s="25"/>
      <c r="UX368" s="25"/>
      <c r="UY368" s="25"/>
      <c r="UZ368" s="25"/>
      <c r="VA368" s="25"/>
      <c r="VB368" s="25"/>
      <c r="VC368" s="25"/>
      <c r="VD368" s="25"/>
      <c r="VE368" s="25"/>
      <c r="VF368" s="25"/>
      <c r="VG368" s="25"/>
      <c r="VH368" s="25"/>
      <c r="VI368" s="25"/>
      <c r="VJ368" s="25"/>
      <c r="VK368" s="25"/>
      <c r="VL368" s="25"/>
      <c r="VM368" s="25"/>
      <c r="VN368" s="25"/>
      <c r="VO368" s="25"/>
      <c r="VP368" s="25"/>
      <c r="VQ368" s="25"/>
      <c r="VR368" s="25"/>
      <c r="VS368" s="25"/>
      <c r="VT368" s="25"/>
      <c r="VU368" s="25"/>
      <c r="VV368" s="25"/>
      <c r="VW368" s="25"/>
      <c r="VX368" s="25"/>
      <c r="VY368" s="25"/>
      <c r="VZ368" s="25"/>
      <c r="WA368" s="25"/>
      <c r="WB368" s="25"/>
      <c r="WC368" s="25"/>
      <c r="WD368" s="25"/>
      <c r="WE368" s="25"/>
      <c r="WF368" s="25"/>
      <c r="WG368" s="25"/>
      <c r="WH368" s="25"/>
      <c r="WI368" s="25"/>
      <c r="WJ368" s="25"/>
      <c r="WK368" s="25"/>
      <c r="WL368" s="25"/>
      <c r="WM368" s="25"/>
      <c r="WN368" s="25"/>
      <c r="WO368" s="25"/>
      <c r="WP368" s="25"/>
      <c r="WQ368" s="25"/>
      <c r="WR368" s="25"/>
      <c r="WS368" s="25"/>
      <c r="WT368" s="25"/>
      <c r="WU368" s="25"/>
      <c r="WV368" s="25"/>
      <c r="WW368" s="25"/>
      <c r="WX368" s="25"/>
      <c r="WY368" s="25"/>
      <c r="WZ368" s="25"/>
      <c r="XA368" s="25"/>
      <c r="XB368" s="25"/>
      <c r="XC368" s="25"/>
      <c r="XD368" s="25"/>
      <c r="XE368" s="25"/>
      <c r="XF368" s="25"/>
      <c r="XG368" s="25"/>
      <c r="XH368" s="25"/>
      <c r="XI368" s="25"/>
      <c r="XJ368" s="25"/>
      <c r="XK368" s="25"/>
      <c r="XL368" s="25"/>
      <c r="XM368" s="25"/>
      <c r="XN368" s="25"/>
      <c r="XO368" s="25"/>
      <c r="XP368" s="25"/>
      <c r="XQ368" s="25"/>
      <c r="XR368" s="25"/>
      <c r="XS368" s="25"/>
      <c r="XT368" s="25"/>
      <c r="XU368" s="25"/>
      <c r="XV368" s="25"/>
      <c r="XW368" s="25"/>
      <c r="XX368" s="25"/>
      <c r="XY368" s="25"/>
      <c r="XZ368" s="25"/>
      <c r="YA368" s="25"/>
      <c r="YB368" s="25"/>
      <c r="YC368" s="25"/>
      <c r="YD368" s="25"/>
      <c r="YE368" s="25"/>
      <c r="YF368" s="25"/>
      <c r="YG368" s="25"/>
      <c r="YH368" s="25"/>
      <c r="YI368" s="25"/>
      <c r="YJ368" s="25"/>
      <c r="YK368" s="25"/>
      <c r="YL368" s="25"/>
      <c r="YM368" s="25"/>
      <c r="YN368" s="25"/>
      <c r="YO368" s="25"/>
      <c r="YP368" s="25"/>
      <c r="YQ368" s="25"/>
      <c r="YR368" s="25"/>
      <c r="YS368" s="25"/>
      <c r="YT368" s="25"/>
      <c r="YU368" s="25"/>
      <c r="YV368" s="25"/>
      <c r="YW368" s="25"/>
      <c r="YX368" s="25"/>
      <c r="YY368" s="25"/>
      <c r="YZ368" s="25"/>
      <c r="ZA368" s="25"/>
      <c r="ZB368" s="25"/>
      <c r="ZC368" s="25"/>
      <c r="ZD368" s="25"/>
      <c r="ZE368" s="25"/>
      <c r="ZF368" s="25"/>
      <c r="ZG368" s="25"/>
      <c r="ZH368" s="25"/>
      <c r="ZI368" s="25"/>
      <c r="ZJ368" s="25"/>
      <c r="ZK368" s="25"/>
      <c r="ZL368" s="25"/>
      <c r="ZM368" s="25"/>
      <c r="ZN368" s="25"/>
      <c r="ZO368" s="25"/>
      <c r="ZP368" s="25"/>
      <c r="ZQ368" s="25"/>
      <c r="ZR368" s="25"/>
      <c r="ZS368" s="25"/>
      <c r="ZT368" s="25"/>
      <c r="ZU368" s="25"/>
      <c r="ZV368" s="25"/>
      <c r="ZW368" s="25"/>
      <c r="ZX368" s="25"/>
      <c r="ZY368" s="25"/>
      <c r="ZZ368" s="25"/>
      <c r="AAA368" s="25"/>
      <c r="AAB368" s="25"/>
      <c r="AAC368" s="25"/>
      <c r="AAD368" s="25"/>
      <c r="AAE368" s="25"/>
      <c r="AAF368" s="25"/>
      <c r="AAG368" s="25"/>
      <c r="AAH368" s="25"/>
      <c r="AAI368" s="25"/>
      <c r="AAJ368" s="25"/>
      <c r="AAK368" s="25"/>
      <c r="AAL368" s="25"/>
      <c r="AAM368" s="25"/>
      <c r="AAN368" s="25"/>
      <c r="AAO368" s="25"/>
      <c r="AAP368" s="25"/>
      <c r="AAQ368" s="25"/>
      <c r="AAR368" s="25"/>
      <c r="AAS368" s="25"/>
      <c r="AAT368" s="25"/>
      <c r="AAU368" s="25"/>
      <c r="AAV368" s="25"/>
      <c r="AAW368" s="25"/>
      <c r="AAX368" s="25"/>
      <c r="AAY368" s="25"/>
      <c r="AAZ368" s="25"/>
      <c r="ABA368" s="25"/>
      <c r="ABB368" s="25"/>
      <c r="ABC368" s="25"/>
      <c r="ABD368" s="25"/>
      <c r="ABE368" s="25"/>
      <c r="ABF368" s="25"/>
      <c r="ABG368" s="25"/>
      <c r="ABH368" s="25"/>
      <c r="ABI368" s="25"/>
      <c r="ABJ368" s="25"/>
      <c r="ABK368" s="25"/>
      <c r="ABL368" s="25"/>
      <c r="ABM368" s="25"/>
      <c r="ABN368" s="25"/>
      <c r="ABO368" s="25"/>
      <c r="ABP368" s="25"/>
      <c r="ABQ368" s="25"/>
      <c r="ABR368" s="25"/>
      <c r="ABS368" s="25"/>
      <c r="ABT368" s="25"/>
      <c r="ABU368" s="25"/>
      <c r="ABV368" s="25"/>
      <c r="ABW368" s="25"/>
      <c r="ABX368" s="25"/>
      <c r="ABY368" s="25"/>
      <c r="ABZ368" s="25"/>
      <c r="ACA368" s="25"/>
      <c r="ACB368" s="25"/>
      <c r="ACC368" s="25"/>
      <c r="ACD368" s="25"/>
      <c r="ACE368" s="25"/>
      <c r="ACF368" s="25"/>
      <c r="ACG368" s="25"/>
      <c r="ACH368" s="25"/>
      <c r="ACI368" s="25"/>
      <c r="ACJ368" s="25"/>
      <c r="ACK368" s="25"/>
      <c r="ACL368" s="25"/>
      <c r="ACM368" s="25"/>
      <c r="ACN368" s="25"/>
      <c r="ACO368" s="25"/>
      <c r="ACP368" s="25"/>
      <c r="ACQ368" s="25"/>
      <c r="ACR368" s="25"/>
      <c r="ACS368" s="25"/>
      <c r="ACT368" s="25"/>
      <c r="ACU368" s="25"/>
      <c r="ACV368" s="25"/>
      <c r="ACW368" s="25"/>
      <c r="ACX368" s="25"/>
      <c r="ACY368" s="25"/>
      <c r="ACZ368" s="25"/>
      <c r="ADA368" s="25"/>
      <c r="ADB368" s="25"/>
      <c r="ADC368" s="25"/>
      <c r="ADD368" s="25"/>
      <c r="ADE368" s="25"/>
      <c r="ADF368" s="25"/>
      <c r="ADG368" s="25"/>
      <c r="ADH368" s="25"/>
      <c r="ADI368" s="25"/>
      <c r="ADJ368" s="25"/>
      <c r="ADK368" s="25"/>
      <c r="ADL368" s="25"/>
      <c r="ADM368" s="25"/>
      <c r="ADN368" s="25"/>
      <c r="ADO368" s="25"/>
      <c r="ADP368" s="25"/>
      <c r="ADQ368" s="25"/>
      <c r="ADR368" s="25"/>
      <c r="ADS368" s="25"/>
      <c r="ADT368" s="25"/>
      <c r="ADU368" s="25"/>
      <c r="ADV368" s="25"/>
      <c r="ADW368" s="25"/>
      <c r="ADX368" s="25"/>
      <c r="ADY368" s="25"/>
      <c r="ADZ368" s="25"/>
      <c r="AEA368" s="25"/>
      <c r="AEB368" s="25"/>
      <c r="AEC368" s="25"/>
      <c r="AED368" s="25"/>
      <c r="AEE368" s="25"/>
      <c r="AEF368" s="25"/>
      <c r="AEG368" s="49"/>
    </row>
    <row r="369" spans="1:813" s="15" customFormat="1" ht="12.75" customHeight="1" x14ac:dyDescent="0.2">
      <c r="A369" s="98">
        <v>10.7</v>
      </c>
      <c r="B369" s="99" t="s">
        <v>302</v>
      </c>
      <c r="C369" s="100">
        <v>825</v>
      </c>
      <c r="D369" s="101" t="s">
        <v>82</v>
      </c>
      <c r="E369" s="79">
        <v>30.45</v>
      </c>
      <c r="F369" s="91">
        <f t="shared" si="7"/>
        <v>25121.25</v>
      </c>
      <c r="G369" s="49"/>
      <c r="AY369" s="45"/>
      <c r="AZ369" s="25"/>
      <c r="BA369" s="663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  <c r="QN369" s="25"/>
      <c r="QO369" s="25"/>
      <c r="QP369" s="25"/>
      <c r="QQ369" s="25"/>
      <c r="QR369" s="25"/>
      <c r="QS369" s="25"/>
      <c r="QT369" s="25"/>
      <c r="QU369" s="25"/>
      <c r="QV369" s="25"/>
      <c r="QW369" s="25"/>
      <c r="QX369" s="25"/>
      <c r="QY369" s="25"/>
      <c r="QZ369" s="25"/>
      <c r="RA369" s="25"/>
      <c r="RB369" s="25"/>
      <c r="RC369" s="25"/>
      <c r="RD369" s="25"/>
      <c r="RE369" s="25"/>
      <c r="RF369" s="25"/>
      <c r="RG369" s="25"/>
      <c r="RH369" s="25"/>
      <c r="RI369" s="25"/>
      <c r="RJ369" s="25"/>
      <c r="RK369" s="25"/>
      <c r="RL369" s="25"/>
      <c r="RM369" s="25"/>
      <c r="RN369" s="25"/>
      <c r="RO369" s="25"/>
      <c r="RP369" s="25"/>
      <c r="RQ369" s="25"/>
      <c r="RR369" s="25"/>
      <c r="RS369" s="25"/>
      <c r="RT369" s="25"/>
      <c r="RU369" s="25"/>
      <c r="RV369" s="25"/>
      <c r="RW369" s="25"/>
      <c r="RX369" s="25"/>
      <c r="RY369" s="25"/>
      <c r="RZ369" s="25"/>
      <c r="SA369" s="25"/>
      <c r="SB369" s="25"/>
      <c r="SC369" s="25"/>
      <c r="SD369" s="25"/>
      <c r="SE369" s="25"/>
      <c r="SF369" s="25"/>
      <c r="SG369" s="25"/>
      <c r="SH369" s="25"/>
      <c r="SI369" s="25"/>
      <c r="SJ369" s="25"/>
      <c r="SK369" s="25"/>
      <c r="SL369" s="25"/>
      <c r="SM369" s="25"/>
      <c r="SN369" s="25"/>
      <c r="SO369" s="25"/>
      <c r="SP369" s="25"/>
      <c r="SQ369" s="25"/>
      <c r="SR369" s="25"/>
      <c r="SS369" s="25"/>
      <c r="ST369" s="25"/>
      <c r="SU369" s="25"/>
      <c r="SV369" s="25"/>
      <c r="SW369" s="25"/>
      <c r="SX369" s="25"/>
      <c r="SY369" s="25"/>
      <c r="SZ369" s="25"/>
      <c r="TA369" s="25"/>
      <c r="TB369" s="25"/>
      <c r="TC369" s="25"/>
      <c r="TD369" s="25"/>
      <c r="TE369" s="25"/>
      <c r="TF369" s="25"/>
      <c r="TG369" s="25"/>
      <c r="TH369" s="25"/>
      <c r="TI369" s="25"/>
      <c r="TJ369" s="25"/>
      <c r="TK369" s="25"/>
      <c r="TL369" s="25"/>
      <c r="TM369" s="25"/>
      <c r="TN369" s="25"/>
      <c r="TO369" s="25"/>
      <c r="TP369" s="25"/>
      <c r="TQ369" s="25"/>
      <c r="TR369" s="25"/>
      <c r="TS369" s="25"/>
      <c r="TT369" s="25"/>
      <c r="TU369" s="25"/>
      <c r="TV369" s="25"/>
      <c r="TW369" s="25"/>
      <c r="TX369" s="25"/>
      <c r="TY369" s="25"/>
      <c r="TZ369" s="25"/>
      <c r="UA369" s="25"/>
      <c r="UB369" s="25"/>
      <c r="UC369" s="25"/>
      <c r="UD369" s="25"/>
      <c r="UE369" s="25"/>
      <c r="UF369" s="25"/>
      <c r="UG369" s="25"/>
      <c r="UH369" s="25"/>
      <c r="UI369" s="25"/>
      <c r="UJ369" s="25"/>
      <c r="UK369" s="25"/>
      <c r="UL369" s="25"/>
      <c r="UM369" s="25"/>
      <c r="UN369" s="25"/>
      <c r="UO369" s="25"/>
      <c r="UP369" s="25"/>
      <c r="UQ369" s="25"/>
      <c r="UR369" s="25"/>
      <c r="US369" s="25"/>
      <c r="UT369" s="25"/>
      <c r="UU369" s="25"/>
      <c r="UV369" s="25"/>
      <c r="UW369" s="25"/>
      <c r="UX369" s="25"/>
      <c r="UY369" s="25"/>
      <c r="UZ369" s="25"/>
      <c r="VA369" s="25"/>
      <c r="VB369" s="25"/>
      <c r="VC369" s="25"/>
      <c r="VD369" s="25"/>
      <c r="VE369" s="25"/>
      <c r="VF369" s="25"/>
      <c r="VG369" s="25"/>
      <c r="VH369" s="25"/>
      <c r="VI369" s="25"/>
      <c r="VJ369" s="25"/>
      <c r="VK369" s="25"/>
      <c r="VL369" s="25"/>
      <c r="VM369" s="25"/>
      <c r="VN369" s="25"/>
      <c r="VO369" s="25"/>
      <c r="VP369" s="25"/>
      <c r="VQ369" s="25"/>
      <c r="VR369" s="25"/>
      <c r="VS369" s="25"/>
      <c r="VT369" s="25"/>
      <c r="VU369" s="25"/>
      <c r="VV369" s="25"/>
      <c r="VW369" s="25"/>
      <c r="VX369" s="25"/>
      <c r="VY369" s="25"/>
      <c r="VZ369" s="25"/>
      <c r="WA369" s="25"/>
      <c r="WB369" s="25"/>
      <c r="WC369" s="25"/>
      <c r="WD369" s="25"/>
      <c r="WE369" s="25"/>
      <c r="WF369" s="25"/>
      <c r="WG369" s="25"/>
      <c r="WH369" s="25"/>
      <c r="WI369" s="25"/>
      <c r="WJ369" s="25"/>
      <c r="WK369" s="25"/>
      <c r="WL369" s="25"/>
      <c r="WM369" s="25"/>
      <c r="WN369" s="25"/>
      <c r="WO369" s="25"/>
      <c r="WP369" s="25"/>
      <c r="WQ369" s="25"/>
      <c r="WR369" s="25"/>
      <c r="WS369" s="25"/>
      <c r="WT369" s="25"/>
      <c r="WU369" s="25"/>
      <c r="WV369" s="25"/>
      <c r="WW369" s="25"/>
      <c r="WX369" s="25"/>
      <c r="WY369" s="25"/>
      <c r="WZ369" s="25"/>
      <c r="XA369" s="25"/>
      <c r="XB369" s="25"/>
      <c r="XC369" s="25"/>
      <c r="XD369" s="25"/>
      <c r="XE369" s="25"/>
      <c r="XF369" s="25"/>
      <c r="XG369" s="25"/>
      <c r="XH369" s="25"/>
      <c r="XI369" s="25"/>
      <c r="XJ369" s="25"/>
      <c r="XK369" s="25"/>
      <c r="XL369" s="25"/>
      <c r="XM369" s="25"/>
      <c r="XN369" s="25"/>
      <c r="XO369" s="25"/>
      <c r="XP369" s="25"/>
      <c r="XQ369" s="25"/>
      <c r="XR369" s="25"/>
      <c r="XS369" s="25"/>
      <c r="XT369" s="25"/>
      <c r="XU369" s="25"/>
      <c r="XV369" s="25"/>
      <c r="XW369" s="25"/>
      <c r="XX369" s="25"/>
      <c r="XY369" s="25"/>
      <c r="XZ369" s="25"/>
      <c r="YA369" s="25"/>
      <c r="YB369" s="25"/>
      <c r="YC369" s="25"/>
      <c r="YD369" s="25"/>
      <c r="YE369" s="25"/>
      <c r="YF369" s="25"/>
      <c r="YG369" s="25"/>
      <c r="YH369" s="25"/>
      <c r="YI369" s="25"/>
      <c r="YJ369" s="25"/>
      <c r="YK369" s="25"/>
      <c r="YL369" s="25"/>
      <c r="YM369" s="25"/>
      <c r="YN369" s="25"/>
      <c r="YO369" s="25"/>
      <c r="YP369" s="25"/>
      <c r="YQ369" s="25"/>
      <c r="YR369" s="25"/>
      <c r="YS369" s="25"/>
      <c r="YT369" s="25"/>
      <c r="YU369" s="25"/>
      <c r="YV369" s="25"/>
      <c r="YW369" s="25"/>
      <c r="YX369" s="25"/>
      <c r="YY369" s="25"/>
      <c r="YZ369" s="25"/>
      <c r="ZA369" s="25"/>
      <c r="ZB369" s="25"/>
      <c r="ZC369" s="25"/>
      <c r="ZD369" s="25"/>
      <c r="ZE369" s="25"/>
      <c r="ZF369" s="25"/>
      <c r="ZG369" s="25"/>
      <c r="ZH369" s="25"/>
      <c r="ZI369" s="25"/>
      <c r="ZJ369" s="25"/>
      <c r="ZK369" s="25"/>
      <c r="ZL369" s="25"/>
      <c r="ZM369" s="25"/>
      <c r="ZN369" s="25"/>
      <c r="ZO369" s="25"/>
      <c r="ZP369" s="25"/>
      <c r="ZQ369" s="25"/>
      <c r="ZR369" s="25"/>
      <c r="ZS369" s="25"/>
      <c r="ZT369" s="25"/>
      <c r="ZU369" s="25"/>
      <c r="ZV369" s="25"/>
      <c r="ZW369" s="25"/>
      <c r="ZX369" s="25"/>
      <c r="ZY369" s="25"/>
      <c r="ZZ369" s="25"/>
      <c r="AAA369" s="25"/>
      <c r="AAB369" s="25"/>
      <c r="AAC369" s="25"/>
      <c r="AAD369" s="25"/>
      <c r="AAE369" s="25"/>
      <c r="AAF369" s="25"/>
      <c r="AAG369" s="25"/>
      <c r="AAH369" s="25"/>
      <c r="AAI369" s="25"/>
      <c r="AAJ369" s="25"/>
      <c r="AAK369" s="25"/>
      <c r="AAL369" s="25"/>
      <c r="AAM369" s="25"/>
      <c r="AAN369" s="25"/>
      <c r="AAO369" s="25"/>
      <c r="AAP369" s="25"/>
      <c r="AAQ369" s="25"/>
      <c r="AAR369" s="25"/>
      <c r="AAS369" s="25"/>
      <c r="AAT369" s="25"/>
      <c r="AAU369" s="25"/>
      <c r="AAV369" s="25"/>
      <c r="AAW369" s="25"/>
      <c r="AAX369" s="25"/>
      <c r="AAY369" s="25"/>
      <c r="AAZ369" s="25"/>
      <c r="ABA369" s="25"/>
      <c r="ABB369" s="25"/>
      <c r="ABC369" s="25"/>
      <c r="ABD369" s="25"/>
      <c r="ABE369" s="25"/>
      <c r="ABF369" s="25"/>
      <c r="ABG369" s="25"/>
      <c r="ABH369" s="25"/>
      <c r="ABI369" s="25"/>
      <c r="ABJ369" s="25"/>
      <c r="ABK369" s="25"/>
      <c r="ABL369" s="25"/>
      <c r="ABM369" s="25"/>
      <c r="ABN369" s="25"/>
      <c r="ABO369" s="25"/>
      <c r="ABP369" s="25"/>
      <c r="ABQ369" s="25"/>
      <c r="ABR369" s="25"/>
      <c r="ABS369" s="25"/>
      <c r="ABT369" s="25"/>
      <c r="ABU369" s="25"/>
      <c r="ABV369" s="25"/>
      <c r="ABW369" s="25"/>
      <c r="ABX369" s="25"/>
      <c r="ABY369" s="25"/>
      <c r="ABZ369" s="25"/>
      <c r="ACA369" s="25"/>
      <c r="ACB369" s="25"/>
      <c r="ACC369" s="25"/>
      <c r="ACD369" s="25"/>
      <c r="ACE369" s="25"/>
      <c r="ACF369" s="25"/>
      <c r="ACG369" s="25"/>
      <c r="ACH369" s="25"/>
      <c r="ACI369" s="25"/>
      <c r="ACJ369" s="25"/>
      <c r="ACK369" s="25"/>
      <c r="ACL369" s="25"/>
      <c r="ACM369" s="25"/>
      <c r="ACN369" s="25"/>
      <c r="ACO369" s="25"/>
      <c r="ACP369" s="25"/>
      <c r="ACQ369" s="25"/>
      <c r="ACR369" s="25"/>
      <c r="ACS369" s="25"/>
      <c r="ACT369" s="25"/>
      <c r="ACU369" s="25"/>
      <c r="ACV369" s="25"/>
      <c r="ACW369" s="25"/>
      <c r="ACX369" s="25"/>
      <c r="ACY369" s="25"/>
      <c r="ACZ369" s="25"/>
      <c r="ADA369" s="25"/>
      <c r="ADB369" s="25"/>
      <c r="ADC369" s="25"/>
      <c r="ADD369" s="25"/>
      <c r="ADE369" s="25"/>
      <c r="ADF369" s="25"/>
      <c r="ADG369" s="25"/>
      <c r="ADH369" s="25"/>
      <c r="ADI369" s="25"/>
      <c r="ADJ369" s="25"/>
      <c r="ADK369" s="25"/>
      <c r="ADL369" s="25"/>
      <c r="ADM369" s="25"/>
      <c r="ADN369" s="25"/>
      <c r="ADO369" s="25"/>
      <c r="ADP369" s="25"/>
      <c r="ADQ369" s="25"/>
      <c r="ADR369" s="25"/>
      <c r="ADS369" s="25"/>
      <c r="ADT369" s="25"/>
      <c r="ADU369" s="25"/>
      <c r="ADV369" s="25"/>
      <c r="ADW369" s="25"/>
      <c r="ADX369" s="25"/>
      <c r="ADY369" s="25"/>
      <c r="ADZ369" s="25"/>
      <c r="AEA369" s="25"/>
      <c r="AEB369" s="25"/>
      <c r="AEC369" s="25"/>
      <c r="AED369" s="25"/>
      <c r="AEE369" s="25"/>
      <c r="AEF369" s="25"/>
      <c r="AEG369" s="49"/>
    </row>
    <row r="370" spans="1:813" s="15" customFormat="1" ht="12.75" customHeight="1" x14ac:dyDescent="0.2">
      <c r="A370" s="98">
        <v>10.8</v>
      </c>
      <c r="B370" s="99" t="s">
        <v>303</v>
      </c>
      <c r="C370" s="100">
        <v>825</v>
      </c>
      <c r="D370" s="101" t="s">
        <v>71</v>
      </c>
      <c r="E370" s="79">
        <v>125</v>
      </c>
      <c r="F370" s="91">
        <f t="shared" si="7"/>
        <v>103125</v>
      </c>
      <c r="G370" s="49"/>
      <c r="AY370" s="45"/>
      <c r="AZ370" s="25"/>
      <c r="BA370" s="663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  <c r="QN370" s="25"/>
      <c r="QO370" s="25"/>
      <c r="QP370" s="25"/>
      <c r="QQ370" s="25"/>
      <c r="QR370" s="25"/>
      <c r="QS370" s="25"/>
      <c r="QT370" s="25"/>
      <c r="QU370" s="25"/>
      <c r="QV370" s="25"/>
      <c r="QW370" s="25"/>
      <c r="QX370" s="25"/>
      <c r="QY370" s="25"/>
      <c r="QZ370" s="25"/>
      <c r="RA370" s="25"/>
      <c r="RB370" s="25"/>
      <c r="RC370" s="25"/>
      <c r="RD370" s="25"/>
      <c r="RE370" s="25"/>
      <c r="RF370" s="25"/>
      <c r="RG370" s="25"/>
      <c r="RH370" s="25"/>
      <c r="RI370" s="25"/>
      <c r="RJ370" s="25"/>
      <c r="RK370" s="25"/>
      <c r="RL370" s="25"/>
      <c r="RM370" s="25"/>
      <c r="RN370" s="25"/>
      <c r="RO370" s="25"/>
      <c r="RP370" s="25"/>
      <c r="RQ370" s="25"/>
      <c r="RR370" s="25"/>
      <c r="RS370" s="25"/>
      <c r="RT370" s="25"/>
      <c r="RU370" s="25"/>
      <c r="RV370" s="25"/>
      <c r="RW370" s="25"/>
      <c r="RX370" s="25"/>
      <c r="RY370" s="25"/>
      <c r="RZ370" s="25"/>
      <c r="SA370" s="25"/>
      <c r="SB370" s="25"/>
      <c r="SC370" s="25"/>
      <c r="SD370" s="25"/>
      <c r="SE370" s="25"/>
      <c r="SF370" s="25"/>
      <c r="SG370" s="25"/>
      <c r="SH370" s="25"/>
      <c r="SI370" s="25"/>
      <c r="SJ370" s="25"/>
      <c r="SK370" s="25"/>
      <c r="SL370" s="25"/>
      <c r="SM370" s="25"/>
      <c r="SN370" s="25"/>
      <c r="SO370" s="25"/>
      <c r="SP370" s="25"/>
      <c r="SQ370" s="25"/>
      <c r="SR370" s="25"/>
      <c r="SS370" s="25"/>
      <c r="ST370" s="25"/>
      <c r="SU370" s="25"/>
      <c r="SV370" s="25"/>
      <c r="SW370" s="25"/>
      <c r="SX370" s="25"/>
      <c r="SY370" s="25"/>
      <c r="SZ370" s="25"/>
      <c r="TA370" s="25"/>
      <c r="TB370" s="25"/>
      <c r="TC370" s="25"/>
      <c r="TD370" s="25"/>
      <c r="TE370" s="25"/>
      <c r="TF370" s="25"/>
      <c r="TG370" s="25"/>
      <c r="TH370" s="25"/>
      <c r="TI370" s="25"/>
      <c r="TJ370" s="25"/>
      <c r="TK370" s="25"/>
      <c r="TL370" s="25"/>
      <c r="TM370" s="25"/>
      <c r="TN370" s="25"/>
      <c r="TO370" s="25"/>
      <c r="TP370" s="25"/>
      <c r="TQ370" s="25"/>
      <c r="TR370" s="25"/>
      <c r="TS370" s="25"/>
      <c r="TT370" s="25"/>
      <c r="TU370" s="25"/>
      <c r="TV370" s="25"/>
      <c r="TW370" s="25"/>
      <c r="TX370" s="25"/>
      <c r="TY370" s="25"/>
      <c r="TZ370" s="25"/>
      <c r="UA370" s="25"/>
      <c r="UB370" s="25"/>
      <c r="UC370" s="25"/>
      <c r="UD370" s="25"/>
      <c r="UE370" s="25"/>
      <c r="UF370" s="25"/>
      <c r="UG370" s="25"/>
      <c r="UH370" s="25"/>
      <c r="UI370" s="25"/>
      <c r="UJ370" s="25"/>
      <c r="UK370" s="25"/>
      <c r="UL370" s="25"/>
      <c r="UM370" s="25"/>
      <c r="UN370" s="25"/>
      <c r="UO370" s="25"/>
      <c r="UP370" s="25"/>
      <c r="UQ370" s="25"/>
      <c r="UR370" s="25"/>
      <c r="US370" s="25"/>
      <c r="UT370" s="25"/>
      <c r="UU370" s="25"/>
      <c r="UV370" s="25"/>
      <c r="UW370" s="25"/>
      <c r="UX370" s="25"/>
      <c r="UY370" s="25"/>
      <c r="UZ370" s="25"/>
      <c r="VA370" s="25"/>
      <c r="VB370" s="25"/>
      <c r="VC370" s="25"/>
      <c r="VD370" s="25"/>
      <c r="VE370" s="25"/>
      <c r="VF370" s="25"/>
      <c r="VG370" s="25"/>
      <c r="VH370" s="25"/>
      <c r="VI370" s="25"/>
      <c r="VJ370" s="25"/>
      <c r="VK370" s="25"/>
      <c r="VL370" s="25"/>
      <c r="VM370" s="25"/>
      <c r="VN370" s="25"/>
      <c r="VO370" s="25"/>
      <c r="VP370" s="25"/>
      <c r="VQ370" s="25"/>
      <c r="VR370" s="25"/>
      <c r="VS370" s="25"/>
      <c r="VT370" s="25"/>
      <c r="VU370" s="25"/>
      <c r="VV370" s="25"/>
      <c r="VW370" s="25"/>
      <c r="VX370" s="25"/>
      <c r="VY370" s="25"/>
      <c r="VZ370" s="25"/>
      <c r="WA370" s="25"/>
      <c r="WB370" s="25"/>
      <c r="WC370" s="25"/>
      <c r="WD370" s="25"/>
      <c r="WE370" s="25"/>
      <c r="WF370" s="25"/>
      <c r="WG370" s="25"/>
      <c r="WH370" s="25"/>
      <c r="WI370" s="25"/>
      <c r="WJ370" s="25"/>
      <c r="WK370" s="25"/>
      <c r="WL370" s="25"/>
      <c r="WM370" s="25"/>
      <c r="WN370" s="25"/>
      <c r="WO370" s="25"/>
      <c r="WP370" s="25"/>
      <c r="WQ370" s="25"/>
      <c r="WR370" s="25"/>
      <c r="WS370" s="25"/>
      <c r="WT370" s="25"/>
      <c r="WU370" s="25"/>
      <c r="WV370" s="25"/>
      <c r="WW370" s="25"/>
      <c r="WX370" s="25"/>
      <c r="WY370" s="25"/>
      <c r="WZ370" s="25"/>
      <c r="XA370" s="25"/>
      <c r="XB370" s="25"/>
      <c r="XC370" s="25"/>
      <c r="XD370" s="25"/>
      <c r="XE370" s="25"/>
      <c r="XF370" s="25"/>
      <c r="XG370" s="25"/>
      <c r="XH370" s="25"/>
      <c r="XI370" s="25"/>
      <c r="XJ370" s="25"/>
      <c r="XK370" s="25"/>
      <c r="XL370" s="25"/>
      <c r="XM370" s="25"/>
      <c r="XN370" s="25"/>
      <c r="XO370" s="25"/>
      <c r="XP370" s="25"/>
      <c r="XQ370" s="25"/>
      <c r="XR370" s="25"/>
      <c r="XS370" s="25"/>
      <c r="XT370" s="25"/>
      <c r="XU370" s="25"/>
      <c r="XV370" s="25"/>
      <c r="XW370" s="25"/>
      <c r="XX370" s="25"/>
      <c r="XY370" s="25"/>
      <c r="XZ370" s="25"/>
      <c r="YA370" s="25"/>
      <c r="YB370" s="25"/>
      <c r="YC370" s="25"/>
      <c r="YD370" s="25"/>
      <c r="YE370" s="25"/>
      <c r="YF370" s="25"/>
      <c r="YG370" s="25"/>
      <c r="YH370" s="25"/>
      <c r="YI370" s="25"/>
      <c r="YJ370" s="25"/>
      <c r="YK370" s="25"/>
      <c r="YL370" s="25"/>
      <c r="YM370" s="25"/>
      <c r="YN370" s="25"/>
      <c r="YO370" s="25"/>
      <c r="YP370" s="25"/>
      <c r="YQ370" s="25"/>
      <c r="YR370" s="25"/>
      <c r="YS370" s="25"/>
      <c r="YT370" s="25"/>
      <c r="YU370" s="25"/>
      <c r="YV370" s="25"/>
      <c r="YW370" s="25"/>
      <c r="YX370" s="25"/>
      <c r="YY370" s="25"/>
      <c r="YZ370" s="25"/>
      <c r="ZA370" s="25"/>
      <c r="ZB370" s="25"/>
      <c r="ZC370" s="25"/>
      <c r="ZD370" s="25"/>
      <c r="ZE370" s="25"/>
      <c r="ZF370" s="25"/>
      <c r="ZG370" s="25"/>
      <c r="ZH370" s="25"/>
      <c r="ZI370" s="25"/>
      <c r="ZJ370" s="25"/>
      <c r="ZK370" s="25"/>
      <c r="ZL370" s="25"/>
      <c r="ZM370" s="25"/>
      <c r="ZN370" s="25"/>
      <c r="ZO370" s="25"/>
      <c r="ZP370" s="25"/>
      <c r="ZQ370" s="25"/>
      <c r="ZR370" s="25"/>
      <c r="ZS370" s="25"/>
      <c r="ZT370" s="25"/>
      <c r="ZU370" s="25"/>
      <c r="ZV370" s="25"/>
      <c r="ZW370" s="25"/>
      <c r="ZX370" s="25"/>
      <c r="ZY370" s="25"/>
      <c r="ZZ370" s="25"/>
      <c r="AAA370" s="25"/>
      <c r="AAB370" s="25"/>
      <c r="AAC370" s="25"/>
      <c r="AAD370" s="25"/>
      <c r="AAE370" s="25"/>
      <c r="AAF370" s="25"/>
      <c r="AAG370" s="25"/>
      <c r="AAH370" s="25"/>
      <c r="AAI370" s="25"/>
      <c r="AAJ370" s="25"/>
      <c r="AAK370" s="25"/>
      <c r="AAL370" s="25"/>
      <c r="AAM370" s="25"/>
      <c r="AAN370" s="25"/>
      <c r="AAO370" s="25"/>
      <c r="AAP370" s="25"/>
      <c r="AAQ370" s="25"/>
      <c r="AAR370" s="25"/>
      <c r="AAS370" s="25"/>
      <c r="AAT370" s="25"/>
      <c r="AAU370" s="25"/>
      <c r="AAV370" s="25"/>
      <c r="AAW370" s="25"/>
      <c r="AAX370" s="25"/>
      <c r="AAY370" s="25"/>
      <c r="AAZ370" s="25"/>
      <c r="ABA370" s="25"/>
      <c r="ABB370" s="25"/>
      <c r="ABC370" s="25"/>
      <c r="ABD370" s="25"/>
      <c r="ABE370" s="25"/>
      <c r="ABF370" s="25"/>
      <c r="ABG370" s="25"/>
      <c r="ABH370" s="25"/>
      <c r="ABI370" s="25"/>
      <c r="ABJ370" s="25"/>
      <c r="ABK370" s="25"/>
      <c r="ABL370" s="25"/>
      <c r="ABM370" s="25"/>
      <c r="ABN370" s="25"/>
      <c r="ABO370" s="25"/>
      <c r="ABP370" s="25"/>
      <c r="ABQ370" s="25"/>
      <c r="ABR370" s="25"/>
      <c r="ABS370" s="25"/>
      <c r="ABT370" s="25"/>
      <c r="ABU370" s="25"/>
      <c r="ABV370" s="25"/>
      <c r="ABW370" s="25"/>
      <c r="ABX370" s="25"/>
      <c r="ABY370" s="25"/>
      <c r="ABZ370" s="25"/>
      <c r="ACA370" s="25"/>
      <c r="ACB370" s="25"/>
      <c r="ACC370" s="25"/>
      <c r="ACD370" s="25"/>
      <c r="ACE370" s="25"/>
      <c r="ACF370" s="25"/>
      <c r="ACG370" s="25"/>
      <c r="ACH370" s="25"/>
      <c r="ACI370" s="25"/>
      <c r="ACJ370" s="25"/>
      <c r="ACK370" s="25"/>
      <c r="ACL370" s="25"/>
      <c r="ACM370" s="25"/>
      <c r="ACN370" s="25"/>
      <c r="ACO370" s="25"/>
      <c r="ACP370" s="25"/>
      <c r="ACQ370" s="25"/>
      <c r="ACR370" s="25"/>
      <c r="ACS370" s="25"/>
      <c r="ACT370" s="25"/>
      <c r="ACU370" s="25"/>
      <c r="ACV370" s="25"/>
      <c r="ACW370" s="25"/>
      <c r="ACX370" s="25"/>
      <c r="ACY370" s="25"/>
      <c r="ACZ370" s="25"/>
      <c r="ADA370" s="25"/>
      <c r="ADB370" s="25"/>
      <c r="ADC370" s="25"/>
      <c r="ADD370" s="25"/>
      <c r="ADE370" s="25"/>
      <c r="ADF370" s="25"/>
      <c r="ADG370" s="25"/>
      <c r="ADH370" s="25"/>
      <c r="ADI370" s="25"/>
      <c r="ADJ370" s="25"/>
      <c r="ADK370" s="25"/>
      <c r="ADL370" s="25"/>
      <c r="ADM370" s="25"/>
      <c r="ADN370" s="25"/>
      <c r="ADO370" s="25"/>
      <c r="ADP370" s="25"/>
      <c r="ADQ370" s="25"/>
      <c r="ADR370" s="25"/>
      <c r="ADS370" s="25"/>
      <c r="ADT370" s="25"/>
      <c r="ADU370" s="25"/>
      <c r="ADV370" s="25"/>
      <c r="ADW370" s="25"/>
      <c r="ADX370" s="25"/>
      <c r="ADY370" s="25"/>
      <c r="ADZ370" s="25"/>
      <c r="AEA370" s="25"/>
      <c r="AEB370" s="25"/>
      <c r="AEC370" s="25"/>
      <c r="AED370" s="25"/>
      <c r="AEE370" s="25"/>
      <c r="AEF370" s="25"/>
      <c r="AEG370" s="49"/>
    </row>
    <row r="371" spans="1:813" s="15" customFormat="1" ht="12.75" customHeight="1" x14ac:dyDescent="0.2">
      <c r="A371" s="98">
        <v>10.9</v>
      </c>
      <c r="B371" s="99" t="s">
        <v>304</v>
      </c>
      <c r="C371" s="100">
        <v>1</v>
      </c>
      <c r="D371" s="101" t="s">
        <v>99</v>
      </c>
      <c r="E371" s="79">
        <v>19</v>
      </c>
      <c r="F371" s="91">
        <f t="shared" si="7"/>
        <v>19</v>
      </c>
      <c r="G371" s="49"/>
      <c r="AY371" s="45"/>
      <c r="AZ371" s="25"/>
      <c r="BA371" s="663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  <c r="QN371" s="25"/>
      <c r="QO371" s="25"/>
      <c r="QP371" s="25"/>
      <c r="QQ371" s="25"/>
      <c r="QR371" s="25"/>
      <c r="QS371" s="25"/>
      <c r="QT371" s="25"/>
      <c r="QU371" s="25"/>
      <c r="QV371" s="25"/>
      <c r="QW371" s="25"/>
      <c r="QX371" s="25"/>
      <c r="QY371" s="25"/>
      <c r="QZ371" s="25"/>
      <c r="RA371" s="25"/>
      <c r="RB371" s="25"/>
      <c r="RC371" s="25"/>
      <c r="RD371" s="25"/>
      <c r="RE371" s="25"/>
      <c r="RF371" s="25"/>
      <c r="RG371" s="25"/>
      <c r="RH371" s="25"/>
      <c r="RI371" s="25"/>
      <c r="RJ371" s="25"/>
      <c r="RK371" s="25"/>
      <c r="RL371" s="25"/>
      <c r="RM371" s="25"/>
      <c r="RN371" s="25"/>
      <c r="RO371" s="25"/>
      <c r="RP371" s="25"/>
      <c r="RQ371" s="25"/>
      <c r="RR371" s="25"/>
      <c r="RS371" s="25"/>
      <c r="RT371" s="25"/>
      <c r="RU371" s="25"/>
      <c r="RV371" s="25"/>
      <c r="RW371" s="25"/>
      <c r="RX371" s="25"/>
      <c r="RY371" s="25"/>
      <c r="RZ371" s="25"/>
      <c r="SA371" s="25"/>
      <c r="SB371" s="25"/>
      <c r="SC371" s="25"/>
      <c r="SD371" s="25"/>
      <c r="SE371" s="25"/>
      <c r="SF371" s="25"/>
      <c r="SG371" s="25"/>
      <c r="SH371" s="25"/>
      <c r="SI371" s="25"/>
      <c r="SJ371" s="25"/>
      <c r="SK371" s="25"/>
      <c r="SL371" s="25"/>
      <c r="SM371" s="25"/>
      <c r="SN371" s="25"/>
      <c r="SO371" s="25"/>
      <c r="SP371" s="25"/>
      <c r="SQ371" s="25"/>
      <c r="SR371" s="25"/>
      <c r="SS371" s="25"/>
      <c r="ST371" s="25"/>
      <c r="SU371" s="25"/>
      <c r="SV371" s="25"/>
      <c r="SW371" s="25"/>
      <c r="SX371" s="25"/>
      <c r="SY371" s="25"/>
      <c r="SZ371" s="25"/>
      <c r="TA371" s="25"/>
      <c r="TB371" s="25"/>
      <c r="TC371" s="25"/>
      <c r="TD371" s="25"/>
      <c r="TE371" s="25"/>
      <c r="TF371" s="25"/>
      <c r="TG371" s="25"/>
      <c r="TH371" s="25"/>
      <c r="TI371" s="25"/>
      <c r="TJ371" s="25"/>
      <c r="TK371" s="25"/>
      <c r="TL371" s="25"/>
      <c r="TM371" s="25"/>
      <c r="TN371" s="25"/>
      <c r="TO371" s="25"/>
      <c r="TP371" s="25"/>
      <c r="TQ371" s="25"/>
      <c r="TR371" s="25"/>
      <c r="TS371" s="25"/>
      <c r="TT371" s="25"/>
      <c r="TU371" s="25"/>
      <c r="TV371" s="25"/>
      <c r="TW371" s="25"/>
      <c r="TX371" s="25"/>
      <c r="TY371" s="25"/>
      <c r="TZ371" s="25"/>
      <c r="UA371" s="25"/>
      <c r="UB371" s="25"/>
      <c r="UC371" s="25"/>
      <c r="UD371" s="25"/>
      <c r="UE371" s="25"/>
      <c r="UF371" s="25"/>
      <c r="UG371" s="25"/>
      <c r="UH371" s="25"/>
      <c r="UI371" s="25"/>
      <c r="UJ371" s="25"/>
      <c r="UK371" s="25"/>
      <c r="UL371" s="25"/>
      <c r="UM371" s="25"/>
      <c r="UN371" s="25"/>
      <c r="UO371" s="25"/>
      <c r="UP371" s="25"/>
      <c r="UQ371" s="25"/>
      <c r="UR371" s="25"/>
      <c r="US371" s="25"/>
      <c r="UT371" s="25"/>
      <c r="UU371" s="25"/>
      <c r="UV371" s="25"/>
      <c r="UW371" s="25"/>
      <c r="UX371" s="25"/>
      <c r="UY371" s="25"/>
      <c r="UZ371" s="25"/>
      <c r="VA371" s="25"/>
      <c r="VB371" s="25"/>
      <c r="VC371" s="25"/>
      <c r="VD371" s="25"/>
      <c r="VE371" s="25"/>
      <c r="VF371" s="25"/>
      <c r="VG371" s="25"/>
      <c r="VH371" s="25"/>
      <c r="VI371" s="25"/>
      <c r="VJ371" s="25"/>
      <c r="VK371" s="25"/>
      <c r="VL371" s="25"/>
      <c r="VM371" s="25"/>
      <c r="VN371" s="25"/>
      <c r="VO371" s="25"/>
      <c r="VP371" s="25"/>
      <c r="VQ371" s="25"/>
      <c r="VR371" s="25"/>
      <c r="VS371" s="25"/>
      <c r="VT371" s="25"/>
      <c r="VU371" s="25"/>
      <c r="VV371" s="25"/>
      <c r="VW371" s="25"/>
      <c r="VX371" s="25"/>
      <c r="VY371" s="25"/>
      <c r="VZ371" s="25"/>
      <c r="WA371" s="25"/>
      <c r="WB371" s="25"/>
      <c r="WC371" s="25"/>
      <c r="WD371" s="25"/>
      <c r="WE371" s="25"/>
      <c r="WF371" s="25"/>
      <c r="WG371" s="25"/>
      <c r="WH371" s="25"/>
      <c r="WI371" s="25"/>
      <c r="WJ371" s="25"/>
      <c r="WK371" s="25"/>
      <c r="WL371" s="25"/>
      <c r="WM371" s="25"/>
      <c r="WN371" s="25"/>
      <c r="WO371" s="25"/>
      <c r="WP371" s="25"/>
      <c r="WQ371" s="25"/>
      <c r="WR371" s="25"/>
      <c r="WS371" s="25"/>
      <c r="WT371" s="25"/>
      <c r="WU371" s="25"/>
      <c r="WV371" s="25"/>
      <c r="WW371" s="25"/>
      <c r="WX371" s="25"/>
      <c r="WY371" s="25"/>
      <c r="WZ371" s="25"/>
      <c r="XA371" s="25"/>
      <c r="XB371" s="25"/>
      <c r="XC371" s="25"/>
      <c r="XD371" s="25"/>
      <c r="XE371" s="25"/>
      <c r="XF371" s="25"/>
      <c r="XG371" s="25"/>
      <c r="XH371" s="25"/>
      <c r="XI371" s="25"/>
      <c r="XJ371" s="25"/>
      <c r="XK371" s="25"/>
      <c r="XL371" s="25"/>
      <c r="XM371" s="25"/>
      <c r="XN371" s="25"/>
      <c r="XO371" s="25"/>
      <c r="XP371" s="25"/>
      <c r="XQ371" s="25"/>
      <c r="XR371" s="25"/>
      <c r="XS371" s="25"/>
      <c r="XT371" s="25"/>
      <c r="XU371" s="25"/>
      <c r="XV371" s="25"/>
      <c r="XW371" s="25"/>
      <c r="XX371" s="25"/>
      <c r="XY371" s="25"/>
      <c r="XZ371" s="25"/>
      <c r="YA371" s="25"/>
      <c r="YB371" s="25"/>
      <c r="YC371" s="25"/>
      <c r="YD371" s="25"/>
      <c r="YE371" s="25"/>
      <c r="YF371" s="25"/>
      <c r="YG371" s="25"/>
      <c r="YH371" s="25"/>
      <c r="YI371" s="25"/>
      <c r="YJ371" s="25"/>
      <c r="YK371" s="25"/>
      <c r="YL371" s="25"/>
      <c r="YM371" s="25"/>
      <c r="YN371" s="25"/>
      <c r="YO371" s="25"/>
      <c r="YP371" s="25"/>
      <c r="YQ371" s="25"/>
      <c r="YR371" s="25"/>
      <c r="YS371" s="25"/>
      <c r="YT371" s="25"/>
      <c r="YU371" s="25"/>
      <c r="YV371" s="25"/>
      <c r="YW371" s="25"/>
      <c r="YX371" s="25"/>
      <c r="YY371" s="25"/>
      <c r="YZ371" s="25"/>
      <c r="ZA371" s="25"/>
      <c r="ZB371" s="25"/>
      <c r="ZC371" s="25"/>
      <c r="ZD371" s="25"/>
      <c r="ZE371" s="25"/>
      <c r="ZF371" s="25"/>
      <c r="ZG371" s="25"/>
      <c r="ZH371" s="25"/>
      <c r="ZI371" s="25"/>
      <c r="ZJ371" s="25"/>
      <c r="ZK371" s="25"/>
      <c r="ZL371" s="25"/>
      <c r="ZM371" s="25"/>
      <c r="ZN371" s="25"/>
      <c r="ZO371" s="25"/>
      <c r="ZP371" s="25"/>
      <c r="ZQ371" s="25"/>
      <c r="ZR371" s="25"/>
      <c r="ZS371" s="25"/>
      <c r="ZT371" s="25"/>
      <c r="ZU371" s="25"/>
      <c r="ZV371" s="25"/>
      <c r="ZW371" s="25"/>
      <c r="ZX371" s="25"/>
      <c r="ZY371" s="25"/>
      <c r="ZZ371" s="25"/>
      <c r="AAA371" s="25"/>
      <c r="AAB371" s="25"/>
      <c r="AAC371" s="25"/>
      <c r="AAD371" s="25"/>
      <c r="AAE371" s="25"/>
      <c r="AAF371" s="25"/>
      <c r="AAG371" s="25"/>
      <c r="AAH371" s="25"/>
      <c r="AAI371" s="25"/>
      <c r="AAJ371" s="25"/>
      <c r="AAK371" s="25"/>
      <c r="AAL371" s="25"/>
      <c r="AAM371" s="25"/>
      <c r="AAN371" s="25"/>
      <c r="AAO371" s="25"/>
      <c r="AAP371" s="25"/>
      <c r="AAQ371" s="25"/>
      <c r="AAR371" s="25"/>
      <c r="AAS371" s="25"/>
      <c r="AAT371" s="25"/>
      <c r="AAU371" s="25"/>
      <c r="AAV371" s="25"/>
      <c r="AAW371" s="25"/>
      <c r="AAX371" s="25"/>
      <c r="AAY371" s="25"/>
      <c r="AAZ371" s="25"/>
      <c r="ABA371" s="25"/>
      <c r="ABB371" s="25"/>
      <c r="ABC371" s="25"/>
      <c r="ABD371" s="25"/>
      <c r="ABE371" s="25"/>
      <c r="ABF371" s="25"/>
      <c r="ABG371" s="25"/>
      <c r="ABH371" s="25"/>
      <c r="ABI371" s="25"/>
      <c r="ABJ371" s="25"/>
      <c r="ABK371" s="25"/>
      <c r="ABL371" s="25"/>
      <c r="ABM371" s="25"/>
      <c r="ABN371" s="25"/>
      <c r="ABO371" s="25"/>
      <c r="ABP371" s="25"/>
      <c r="ABQ371" s="25"/>
      <c r="ABR371" s="25"/>
      <c r="ABS371" s="25"/>
      <c r="ABT371" s="25"/>
      <c r="ABU371" s="25"/>
      <c r="ABV371" s="25"/>
      <c r="ABW371" s="25"/>
      <c r="ABX371" s="25"/>
      <c r="ABY371" s="25"/>
      <c r="ABZ371" s="25"/>
      <c r="ACA371" s="25"/>
      <c r="ACB371" s="25"/>
      <c r="ACC371" s="25"/>
      <c r="ACD371" s="25"/>
      <c r="ACE371" s="25"/>
      <c r="ACF371" s="25"/>
      <c r="ACG371" s="25"/>
      <c r="ACH371" s="25"/>
      <c r="ACI371" s="25"/>
      <c r="ACJ371" s="25"/>
      <c r="ACK371" s="25"/>
      <c r="ACL371" s="25"/>
      <c r="ACM371" s="25"/>
      <c r="ACN371" s="25"/>
      <c r="ACO371" s="25"/>
      <c r="ACP371" s="25"/>
      <c r="ACQ371" s="25"/>
      <c r="ACR371" s="25"/>
      <c r="ACS371" s="25"/>
      <c r="ACT371" s="25"/>
      <c r="ACU371" s="25"/>
      <c r="ACV371" s="25"/>
      <c r="ACW371" s="25"/>
      <c r="ACX371" s="25"/>
      <c r="ACY371" s="25"/>
      <c r="ACZ371" s="25"/>
      <c r="ADA371" s="25"/>
      <c r="ADB371" s="25"/>
      <c r="ADC371" s="25"/>
      <c r="ADD371" s="25"/>
      <c r="ADE371" s="25"/>
      <c r="ADF371" s="25"/>
      <c r="ADG371" s="25"/>
      <c r="ADH371" s="25"/>
      <c r="ADI371" s="25"/>
      <c r="ADJ371" s="25"/>
      <c r="ADK371" s="25"/>
      <c r="ADL371" s="25"/>
      <c r="ADM371" s="25"/>
      <c r="ADN371" s="25"/>
      <c r="ADO371" s="25"/>
      <c r="ADP371" s="25"/>
      <c r="ADQ371" s="25"/>
      <c r="ADR371" s="25"/>
      <c r="ADS371" s="25"/>
      <c r="ADT371" s="25"/>
      <c r="ADU371" s="25"/>
      <c r="ADV371" s="25"/>
      <c r="ADW371" s="25"/>
      <c r="ADX371" s="25"/>
      <c r="ADY371" s="25"/>
      <c r="ADZ371" s="25"/>
      <c r="AEA371" s="25"/>
      <c r="AEB371" s="25"/>
      <c r="AEC371" s="25"/>
      <c r="AED371" s="25"/>
      <c r="AEE371" s="25"/>
      <c r="AEF371" s="25"/>
      <c r="AEG371" s="49"/>
    </row>
    <row r="372" spans="1:813" s="15" customFormat="1" ht="12.75" customHeight="1" x14ac:dyDescent="0.2">
      <c r="A372" s="98">
        <v>10.1</v>
      </c>
      <c r="B372" s="99" t="s">
        <v>305</v>
      </c>
      <c r="C372" s="100">
        <v>825</v>
      </c>
      <c r="D372" s="101" t="s">
        <v>71</v>
      </c>
      <c r="E372" s="79">
        <v>5.66</v>
      </c>
      <c r="F372" s="91">
        <f t="shared" si="7"/>
        <v>4669.5</v>
      </c>
      <c r="G372" s="49"/>
      <c r="AY372" s="45"/>
      <c r="AZ372" s="25"/>
      <c r="BA372" s="663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  <c r="QN372" s="25"/>
      <c r="QO372" s="25"/>
      <c r="QP372" s="25"/>
      <c r="QQ372" s="25"/>
      <c r="QR372" s="25"/>
      <c r="QS372" s="25"/>
      <c r="QT372" s="25"/>
      <c r="QU372" s="25"/>
      <c r="QV372" s="25"/>
      <c r="QW372" s="25"/>
      <c r="QX372" s="25"/>
      <c r="QY372" s="25"/>
      <c r="QZ372" s="25"/>
      <c r="RA372" s="25"/>
      <c r="RB372" s="25"/>
      <c r="RC372" s="25"/>
      <c r="RD372" s="25"/>
      <c r="RE372" s="25"/>
      <c r="RF372" s="25"/>
      <c r="RG372" s="25"/>
      <c r="RH372" s="25"/>
      <c r="RI372" s="25"/>
      <c r="RJ372" s="25"/>
      <c r="RK372" s="25"/>
      <c r="RL372" s="25"/>
      <c r="RM372" s="25"/>
      <c r="RN372" s="25"/>
      <c r="RO372" s="25"/>
      <c r="RP372" s="25"/>
      <c r="RQ372" s="25"/>
      <c r="RR372" s="25"/>
      <c r="RS372" s="25"/>
      <c r="RT372" s="25"/>
      <c r="RU372" s="25"/>
      <c r="RV372" s="25"/>
      <c r="RW372" s="25"/>
      <c r="RX372" s="25"/>
      <c r="RY372" s="25"/>
      <c r="RZ372" s="25"/>
      <c r="SA372" s="25"/>
      <c r="SB372" s="25"/>
      <c r="SC372" s="25"/>
      <c r="SD372" s="25"/>
      <c r="SE372" s="25"/>
      <c r="SF372" s="25"/>
      <c r="SG372" s="25"/>
      <c r="SH372" s="25"/>
      <c r="SI372" s="25"/>
      <c r="SJ372" s="25"/>
      <c r="SK372" s="25"/>
      <c r="SL372" s="25"/>
      <c r="SM372" s="25"/>
      <c r="SN372" s="25"/>
      <c r="SO372" s="25"/>
      <c r="SP372" s="25"/>
      <c r="SQ372" s="25"/>
      <c r="SR372" s="25"/>
      <c r="SS372" s="25"/>
      <c r="ST372" s="25"/>
      <c r="SU372" s="25"/>
      <c r="SV372" s="25"/>
      <c r="SW372" s="25"/>
      <c r="SX372" s="25"/>
      <c r="SY372" s="25"/>
      <c r="SZ372" s="25"/>
      <c r="TA372" s="25"/>
      <c r="TB372" s="25"/>
      <c r="TC372" s="25"/>
      <c r="TD372" s="25"/>
      <c r="TE372" s="25"/>
      <c r="TF372" s="25"/>
      <c r="TG372" s="25"/>
      <c r="TH372" s="25"/>
      <c r="TI372" s="25"/>
      <c r="TJ372" s="25"/>
      <c r="TK372" s="25"/>
      <c r="TL372" s="25"/>
      <c r="TM372" s="25"/>
      <c r="TN372" s="25"/>
      <c r="TO372" s="25"/>
      <c r="TP372" s="25"/>
      <c r="TQ372" s="25"/>
      <c r="TR372" s="25"/>
      <c r="TS372" s="25"/>
      <c r="TT372" s="25"/>
      <c r="TU372" s="25"/>
      <c r="TV372" s="25"/>
      <c r="TW372" s="25"/>
      <c r="TX372" s="25"/>
      <c r="TY372" s="25"/>
      <c r="TZ372" s="25"/>
      <c r="UA372" s="25"/>
      <c r="UB372" s="25"/>
      <c r="UC372" s="25"/>
      <c r="UD372" s="25"/>
      <c r="UE372" s="25"/>
      <c r="UF372" s="25"/>
      <c r="UG372" s="25"/>
      <c r="UH372" s="25"/>
      <c r="UI372" s="25"/>
      <c r="UJ372" s="25"/>
      <c r="UK372" s="25"/>
      <c r="UL372" s="25"/>
      <c r="UM372" s="25"/>
      <c r="UN372" s="25"/>
      <c r="UO372" s="25"/>
      <c r="UP372" s="25"/>
      <c r="UQ372" s="25"/>
      <c r="UR372" s="25"/>
      <c r="US372" s="25"/>
      <c r="UT372" s="25"/>
      <c r="UU372" s="25"/>
      <c r="UV372" s="25"/>
      <c r="UW372" s="25"/>
      <c r="UX372" s="25"/>
      <c r="UY372" s="25"/>
      <c r="UZ372" s="25"/>
      <c r="VA372" s="25"/>
      <c r="VB372" s="25"/>
      <c r="VC372" s="25"/>
      <c r="VD372" s="25"/>
      <c r="VE372" s="25"/>
      <c r="VF372" s="25"/>
      <c r="VG372" s="25"/>
      <c r="VH372" s="25"/>
      <c r="VI372" s="25"/>
      <c r="VJ372" s="25"/>
      <c r="VK372" s="25"/>
      <c r="VL372" s="25"/>
      <c r="VM372" s="25"/>
      <c r="VN372" s="25"/>
      <c r="VO372" s="25"/>
      <c r="VP372" s="25"/>
      <c r="VQ372" s="25"/>
      <c r="VR372" s="25"/>
      <c r="VS372" s="25"/>
      <c r="VT372" s="25"/>
      <c r="VU372" s="25"/>
      <c r="VV372" s="25"/>
      <c r="VW372" s="25"/>
      <c r="VX372" s="25"/>
      <c r="VY372" s="25"/>
      <c r="VZ372" s="25"/>
      <c r="WA372" s="25"/>
      <c r="WB372" s="25"/>
      <c r="WC372" s="25"/>
      <c r="WD372" s="25"/>
      <c r="WE372" s="25"/>
      <c r="WF372" s="25"/>
      <c r="WG372" s="25"/>
      <c r="WH372" s="25"/>
      <c r="WI372" s="25"/>
      <c r="WJ372" s="25"/>
      <c r="WK372" s="25"/>
      <c r="WL372" s="25"/>
      <c r="WM372" s="25"/>
      <c r="WN372" s="25"/>
      <c r="WO372" s="25"/>
      <c r="WP372" s="25"/>
      <c r="WQ372" s="25"/>
      <c r="WR372" s="25"/>
      <c r="WS372" s="25"/>
      <c r="WT372" s="25"/>
      <c r="WU372" s="25"/>
      <c r="WV372" s="25"/>
      <c r="WW372" s="25"/>
      <c r="WX372" s="25"/>
      <c r="WY372" s="25"/>
      <c r="WZ372" s="25"/>
      <c r="XA372" s="25"/>
      <c r="XB372" s="25"/>
      <c r="XC372" s="25"/>
      <c r="XD372" s="25"/>
      <c r="XE372" s="25"/>
      <c r="XF372" s="25"/>
      <c r="XG372" s="25"/>
      <c r="XH372" s="25"/>
      <c r="XI372" s="25"/>
      <c r="XJ372" s="25"/>
      <c r="XK372" s="25"/>
      <c r="XL372" s="25"/>
      <c r="XM372" s="25"/>
      <c r="XN372" s="25"/>
      <c r="XO372" s="25"/>
      <c r="XP372" s="25"/>
      <c r="XQ372" s="25"/>
      <c r="XR372" s="25"/>
      <c r="XS372" s="25"/>
      <c r="XT372" s="25"/>
      <c r="XU372" s="25"/>
      <c r="XV372" s="25"/>
      <c r="XW372" s="25"/>
      <c r="XX372" s="25"/>
      <c r="XY372" s="25"/>
      <c r="XZ372" s="25"/>
      <c r="YA372" s="25"/>
      <c r="YB372" s="25"/>
      <c r="YC372" s="25"/>
      <c r="YD372" s="25"/>
      <c r="YE372" s="25"/>
      <c r="YF372" s="25"/>
      <c r="YG372" s="25"/>
      <c r="YH372" s="25"/>
      <c r="YI372" s="25"/>
      <c r="YJ372" s="25"/>
      <c r="YK372" s="25"/>
      <c r="YL372" s="25"/>
      <c r="YM372" s="25"/>
      <c r="YN372" s="25"/>
      <c r="YO372" s="25"/>
      <c r="YP372" s="25"/>
      <c r="YQ372" s="25"/>
      <c r="YR372" s="25"/>
      <c r="YS372" s="25"/>
      <c r="YT372" s="25"/>
      <c r="YU372" s="25"/>
      <c r="YV372" s="25"/>
      <c r="YW372" s="25"/>
      <c r="YX372" s="25"/>
      <c r="YY372" s="25"/>
      <c r="YZ372" s="25"/>
      <c r="ZA372" s="25"/>
      <c r="ZB372" s="25"/>
      <c r="ZC372" s="25"/>
      <c r="ZD372" s="25"/>
      <c r="ZE372" s="25"/>
      <c r="ZF372" s="25"/>
      <c r="ZG372" s="25"/>
      <c r="ZH372" s="25"/>
      <c r="ZI372" s="25"/>
      <c r="ZJ372" s="25"/>
      <c r="ZK372" s="25"/>
      <c r="ZL372" s="25"/>
      <c r="ZM372" s="25"/>
      <c r="ZN372" s="25"/>
      <c r="ZO372" s="25"/>
      <c r="ZP372" s="25"/>
      <c r="ZQ372" s="25"/>
      <c r="ZR372" s="25"/>
      <c r="ZS372" s="25"/>
      <c r="ZT372" s="25"/>
      <c r="ZU372" s="25"/>
      <c r="ZV372" s="25"/>
      <c r="ZW372" s="25"/>
      <c r="ZX372" s="25"/>
      <c r="ZY372" s="25"/>
      <c r="ZZ372" s="25"/>
      <c r="AAA372" s="25"/>
      <c r="AAB372" s="25"/>
      <c r="AAC372" s="25"/>
      <c r="AAD372" s="25"/>
      <c r="AAE372" s="25"/>
      <c r="AAF372" s="25"/>
      <c r="AAG372" s="25"/>
      <c r="AAH372" s="25"/>
      <c r="AAI372" s="25"/>
      <c r="AAJ372" s="25"/>
      <c r="AAK372" s="25"/>
      <c r="AAL372" s="25"/>
      <c r="AAM372" s="25"/>
      <c r="AAN372" s="25"/>
      <c r="AAO372" s="25"/>
      <c r="AAP372" s="25"/>
      <c r="AAQ372" s="25"/>
      <c r="AAR372" s="25"/>
      <c r="AAS372" s="25"/>
      <c r="AAT372" s="25"/>
      <c r="AAU372" s="25"/>
      <c r="AAV372" s="25"/>
      <c r="AAW372" s="25"/>
      <c r="AAX372" s="25"/>
      <c r="AAY372" s="25"/>
      <c r="AAZ372" s="25"/>
      <c r="ABA372" s="25"/>
      <c r="ABB372" s="25"/>
      <c r="ABC372" s="25"/>
      <c r="ABD372" s="25"/>
      <c r="ABE372" s="25"/>
      <c r="ABF372" s="25"/>
      <c r="ABG372" s="25"/>
      <c r="ABH372" s="25"/>
      <c r="ABI372" s="25"/>
      <c r="ABJ372" s="25"/>
      <c r="ABK372" s="25"/>
      <c r="ABL372" s="25"/>
      <c r="ABM372" s="25"/>
      <c r="ABN372" s="25"/>
      <c r="ABO372" s="25"/>
      <c r="ABP372" s="25"/>
      <c r="ABQ372" s="25"/>
      <c r="ABR372" s="25"/>
      <c r="ABS372" s="25"/>
      <c r="ABT372" s="25"/>
      <c r="ABU372" s="25"/>
      <c r="ABV372" s="25"/>
      <c r="ABW372" s="25"/>
      <c r="ABX372" s="25"/>
      <c r="ABY372" s="25"/>
      <c r="ABZ372" s="25"/>
      <c r="ACA372" s="25"/>
      <c r="ACB372" s="25"/>
      <c r="ACC372" s="25"/>
      <c r="ACD372" s="25"/>
      <c r="ACE372" s="25"/>
      <c r="ACF372" s="25"/>
      <c r="ACG372" s="25"/>
      <c r="ACH372" s="25"/>
      <c r="ACI372" s="25"/>
      <c r="ACJ372" s="25"/>
      <c r="ACK372" s="25"/>
      <c r="ACL372" s="25"/>
      <c r="ACM372" s="25"/>
      <c r="ACN372" s="25"/>
      <c r="ACO372" s="25"/>
      <c r="ACP372" s="25"/>
      <c r="ACQ372" s="25"/>
      <c r="ACR372" s="25"/>
      <c r="ACS372" s="25"/>
      <c r="ACT372" s="25"/>
      <c r="ACU372" s="25"/>
      <c r="ACV372" s="25"/>
      <c r="ACW372" s="25"/>
      <c r="ACX372" s="25"/>
      <c r="ACY372" s="25"/>
      <c r="ACZ372" s="25"/>
      <c r="ADA372" s="25"/>
      <c r="ADB372" s="25"/>
      <c r="ADC372" s="25"/>
      <c r="ADD372" s="25"/>
      <c r="ADE372" s="25"/>
      <c r="ADF372" s="25"/>
      <c r="ADG372" s="25"/>
      <c r="ADH372" s="25"/>
      <c r="ADI372" s="25"/>
      <c r="ADJ372" s="25"/>
      <c r="ADK372" s="25"/>
      <c r="ADL372" s="25"/>
      <c r="ADM372" s="25"/>
      <c r="ADN372" s="25"/>
      <c r="ADO372" s="25"/>
      <c r="ADP372" s="25"/>
      <c r="ADQ372" s="25"/>
      <c r="ADR372" s="25"/>
      <c r="ADS372" s="25"/>
      <c r="ADT372" s="25"/>
      <c r="ADU372" s="25"/>
      <c r="ADV372" s="25"/>
      <c r="ADW372" s="25"/>
      <c r="ADX372" s="25"/>
      <c r="ADY372" s="25"/>
      <c r="ADZ372" s="25"/>
      <c r="AEA372" s="25"/>
      <c r="AEB372" s="25"/>
      <c r="AEC372" s="25"/>
      <c r="AED372" s="25"/>
      <c r="AEE372" s="25"/>
      <c r="AEF372" s="25"/>
      <c r="AEG372" s="49"/>
    </row>
    <row r="373" spans="1:813" s="15" customFormat="1" ht="12.75" customHeight="1" x14ac:dyDescent="0.2">
      <c r="A373" s="98">
        <v>10.11</v>
      </c>
      <c r="B373" s="99" t="s">
        <v>306</v>
      </c>
      <c r="C373" s="100">
        <f>1.98*825</f>
        <v>1633.5</v>
      </c>
      <c r="D373" s="101" t="s">
        <v>75</v>
      </c>
      <c r="E373" s="79">
        <v>350</v>
      </c>
      <c r="F373" s="91">
        <f t="shared" si="7"/>
        <v>571725</v>
      </c>
      <c r="G373" s="49"/>
      <c r="AY373" s="45"/>
      <c r="AZ373" s="25"/>
      <c r="BA373" s="663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  <c r="QN373" s="25"/>
      <c r="QO373" s="25"/>
      <c r="QP373" s="25"/>
      <c r="QQ373" s="25"/>
      <c r="QR373" s="25"/>
      <c r="QS373" s="25"/>
      <c r="QT373" s="25"/>
      <c r="QU373" s="25"/>
      <c r="QV373" s="25"/>
      <c r="QW373" s="25"/>
      <c r="QX373" s="25"/>
      <c r="QY373" s="25"/>
      <c r="QZ373" s="25"/>
      <c r="RA373" s="25"/>
      <c r="RB373" s="25"/>
      <c r="RC373" s="25"/>
      <c r="RD373" s="25"/>
      <c r="RE373" s="25"/>
      <c r="RF373" s="25"/>
      <c r="RG373" s="25"/>
      <c r="RH373" s="25"/>
      <c r="RI373" s="25"/>
      <c r="RJ373" s="25"/>
      <c r="RK373" s="25"/>
      <c r="RL373" s="25"/>
      <c r="RM373" s="25"/>
      <c r="RN373" s="25"/>
      <c r="RO373" s="25"/>
      <c r="RP373" s="25"/>
      <c r="RQ373" s="25"/>
      <c r="RR373" s="25"/>
      <c r="RS373" s="25"/>
      <c r="RT373" s="25"/>
      <c r="RU373" s="25"/>
      <c r="RV373" s="25"/>
      <c r="RW373" s="25"/>
      <c r="RX373" s="25"/>
      <c r="RY373" s="25"/>
      <c r="RZ373" s="25"/>
      <c r="SA373" s="25"/>
      <c r="SB373" s="25"/>
      <c r="SC373" s="25"/>
      <c r="SD373" s="25"/>
      <c r="SE373" s="25"/>
      <c r="SF373" s="25"/>
      <c r="SG373" s="25"/>
      <c r="SH373" s="25"/>
      <c r="SI373" s="25"/>
      <c r="SJ373" s="25"/>
      <c r="SK373" s="25"/>
      <c r="SL373" s="25"/>
      <c r="SM373" s="25"/>
      <c r="SN373" s="25"/>
      <c r="SO373" s="25"/>
      <c r="SP373" s="25"/>
      <c r="SQ373" s="25"/>
      <c r="SR373" s="25"/>
      <c r="SS373" s="25"/>
      <c r="ST373" s="25"/>
      <c r="SU373" s="25"/>
      <c r="SV373" s="25"/>
      <c r="SW373" s="25"/>
      <c r="SX373" s="25"/>
      <c r="SY373" s="25"/>
      <c r="SZ373" s="25"/>
      <c r="TA373" s="25"/>
      <c r="TB373" s="25"/>
      <c r="TC373" s="25"/>
      <c r="TD373" s="25"/>
      <c r="TE373" s="25"/>
      <c r="TF373" s="25"/>
      <c r="TG373" s="25"/>
      <c r="TH373" s="25"/>
      <c r="TI373" s="25"/>
      <c r="TJ373" s="25"/>
      <c r="TK373" s="25"/>
      <c r="TL373" s="25"/>
      <c r="TM373" s="25"/>
      <c r="TN373" s="25"/>
      <c r="TO373" s="25"/>
      <c r="TP373" s="25"/>
      <c r="TQ373" s="25"/>
      <c r="TR373" s="25"/>
      <c r="TS373" s="25"/>
      <c r="TT373" s="25"/>
      <c r="TU373" s="25"/>
      <c r="TV373" s="25"/>
      <c r="TW373" s="25"/>
      <c r="TX373" s="25"/>
      <c r="TY373" s="25"/>
      <c r="TZ373" s="25"/>
      <c r="UA373" s="25"/>
      <c r="UB373" s="25"/>
      <c r="UC373" s="25"/>
      <c r="UD373" s="25"/>
      <c r="UE373" s="25"/>
      <c r="UF373" s="25"/>
      <c r="UG373" s="25"/>
      <c r="UH373" s="25"/>
      <c r="UI373" s="25"/>
      <c r="UJ373" s="25"/>
      <c r="UK373" s="25"/>
      <c r="UL373" s="25"/>
      <c r="UM373" s="25"/>
      <c r="UN373" s="25"/>
      <c r="UO373" s="25"/>
      <c r="UP373" s="25"/>
      <c r="UQ373" s="25"/>
      <c r="UR373" s="25"/>
      <c r="US373" s="25"/>
      <c r="UT373" s="25"/>
      <c r="UU373" s="25"/>
      <c r="UV373" s="25"/>
      <c r="UW373" s="25"/>
      <c r="UX373" s="25"/>
      <c r="UY373" s="25"/>
      <c r="UZ373" s="25"/>
      <c r="VA373" s="25"/>
      <c r="VB373" s="25"/>
      <c r="VC373" s="25"/>
      <c r="VD373" s="25"/>
      <c r="VE373" s="25"/>
      <c r="VF373" s="25"/>
      <c r="VG373" s="25"/>
      <c r="VH373" s="25"/>
      <c r="VI373" s="25"/>
      <c r="VJ373" s="25"/>
      <c r="VK373" s="25"/>
      <c r="VL373" s="25"/>
      <c r="VM373" s="25"/>
      <c r="VN373" s="25"/>
      <c r="VO373" s="25"/>
      <c r="VP373" s="25"/>
      <c r="VQ373" s="25"/>
      <c r="VR373" s="25"/>
      <c r="VS373" s="25"/>
      <c r="VT373" s="25"/>
      <c r="VU373" s="25"/>
      <c r="VV373" s="25"/>
      <c r="VW373" s="25"/>
      <c r="VX373" s="25"/>
      <c r="VY373" s="25"/>
      <c r="VZ373" s="25"/>
      <c r="WA373" s="25"/>
      <c r="WB373" s="25"/>
      <c r="WC373" s="25"/>
      <c r="WD373" s="25"/>
      <c r="WE373" s="25"/>
      <c r="WF373" s="25"/>
      <c r="WG373" s="25"/>
      <c r="WH373" s="25"/>
      <c r="WI373" s="25"/>
      <c r="WJ373" s="25"/>
      <c r="WK373" s="25"/>
      <c r="WL373" s="25"/>
      <c r="WM373" s="25"/>
      <c r="WN373" s="25"/>
      <c r="WO373" s="25"/>
      <c r="WP373" s="25"/>
      <c r="WQ373" s="25"/>
      <c r="WR373" s="25"/>
      <c r="WS373" s="25"/>
      <c r="WT373" s="25"/>
      <c r="WU373" s="25"/>
      <c r="WV373" s="25"/>
      <c r="WW373" s="25"/>
      <c r="WX373" s="25"/>
      <c r="WY373" s="25"/>
      <c r="WZ373" s="25"/>
      <c r="XA373" s="25"/>
      <c r="XB373" s="25"/>
      <c r="XC373" s="25"/>
      <c r="XD373" s="25"/>
      <c r="XE373" s="25"/>
      <c r="XF373" s="25"/>
      <c r="XG373" s="25"/>
      <c r="XH373" s="25"/>
      <c r="XI373" s="25"/>
      <c r="XJ373" s="25"/>
      <c r="XK373" s="25"/>
      <c r="XL373" s="25"/>
      <c r="XM373" s="25"/>
      <c r="XN373" s="25"/>
      <c r="XO373" s="25"/>
      <c r="XP373" s="25"/>
      <c r="XQ373" s="25"/>
      <c r="XR373" s="25"/>
      <c r="XS373" s="25"/>
      <c r="XT373" s="25"/>
      <c r="XU373" s="25"/>
      <c r="XV373" s="25"/>
      <c r="XW373" s="25"/>
      <c r="XX373" s="25"/>
      <c r="XY373" s="25"/>
      <c r="XZ373" s="25"/>
      <c r="YA373" s="25"/>
      <c r="YB373" s="25"/>
      <c r="YC373" s="25"/>
      <c r="YD373" s="25"/>
      <c r="YE373" s="25"/>
      <c r="YF373" s="25"/>
      <c r="YG373" s="25"/>
      <c r="YH373" s="25"/>
      <c r="YI373" s="25"/>
      <c r="YJ373" s="25"/>
      <c r="YK373" s="25"/>
      <c r="YL373" s="25"/>
      <c r="YM373" s="25"/>
      <c r="YN373" s="25"/>
      <c r="YO373" s="25"/>
      <c r="YP373" s="25"/>
      <c r="YQ373" s="25"/>
      <c r="YR373" s="25"/>
      <c r="YS373" s="25"/>
      <c r="YT373" s="25"/>
      <c r="YU373" s="25"/>
      <c r="YV373" s="25"/>
      <c r="YW373" s="25"/>
      <c r="YX373" s="25"/>
      <c r="YY373" s="25"/>
      <c r="YZ373" s="25"/>
      <c r="ZA373" s="25"/>
      <c r="ZB373" s="25"/>
      <c r="ZC373" s="25"/>
      <c r="ZD373" s="25"/>
      <c r="ZE373" s="25"/>
      <c r="ZF373" s="25"/>
      <c r="ZG373" s="25"/>
      <c r="ZH373" s="25"/>
      <c r="ZI373" s="25"/>
      <c r="ZJ373" s="25"/>
      <c r="ZK373" s="25"/>
      <c r="ZL373" s="25"/>
      <c r="ZM373" s="25"/>
      <c r="ZN373" s="25"/>
      <c r="ZO373" s="25"/>
      <c r="ZP373" s="25"/>
      <c r="ZQ373" s="25"/>
      <c r="ZR373" s="25"/>
      <c r="ZS373" s="25"/>
      <c r="ZT373" s="25"/>
      <c r="ZU373" s="25"/>
      <c r="ZV373" s="25"/>
      <c r="ZW373" s="25"/>
      <c r="ZX373" s="25"/>
      <c r="ZY373" s="25"/>
      <c r="ZZ373" s="25"/>
      <c r="AAA373" s="25"/>
      <c r="AAB373" s="25"/>
      <c r="AAC373" s="25"/>
      <c r="AAD373" s="25"/>
      <c r="AAE373" s="25"/>
      <c r="AAF373" s="25"/>
      <c r="AAG373" s="25"/>
      <c r="AAH373" s="25"/>
      <c r="AAI373" s="25"/>
      <c r="AAJ373" s="25"/>
      <c r="AAK373" s="25"/>
      <c r="AAL373" s="25"/>
      <c r="AAM373" s="25"/>
      <c r="AAN373" s="25"/>
      <c r="AAO373" s="25"/>
      <c r="AAP373" s="25"/>
      <c r="AAQ373" s="25"/>
      <c r="AAR373" s="25"/>
      <c r="AAS373" s="25"/>
      <c r="AAT373" s="25"/>
      <c r="AAU373" s="25"/>
      <c r="AAV373" s="25"/>
      <c r="AAW373" s="25"/>
      <c r="AAX373" s="25"/>
      <c r="AAY373" s="25"/>
      <c r="AAZ373" s="25"/>
      <c r="ABA373" s="25"/>
      <c r="ABB373" s="25"/>
      <c r="ABC373" s="25"/>
      <c r="ABD373" s="25"/>
      <c r="ABE373" s="25"/>
      <c r="ABF373" s="25"/>
      <c r="ABG373" s="25"/>
      <c r="ABH373" s="25"/>
      <c r="ABI373" s="25"/>
      <c r="ABJ373" s="25"/>
      <c r="ABK373" s="25"/>
      <c r="ABL373" s="25"/>
      <c r="ABM373" s="25"/>
      <c r="ABN373" s="25"/>
      <c r="ABO373" s="25"/>
      <c r="ABP373" s="25"/>
      <c r="ABQ373" s="25"/>
      <c r="ABR373" s="25"/>
      <c r="ABS373" s="25"/>
      <c r="ABT373" s="25"/>
      <c r="ABU373" s="25"/>
      <c r="ABV373" s="25"/>
      <c r="ABW373" s="25"/>
      <c r="ABX373" s="25"/>
      <c r="ABY373" s="25"/>
      <c r="ABZ373" s="25"/>
      <c r="ACA373" s="25"/>
      <c r="ACB373" s="25"/>
      <c r="ACC373" s="25"/>
      <c r="ACD373" s="25"/>
      <c r="ACE373" s="25"/>
      <c r="ACF373" s="25"/>
      <c r="ACG373" s="25"/>
      <c r="ACH373" s="25"/>
      <c r="ACI373" s="25"/>
      <c r="ACJ373" s="25"/>
      <c r="ACK373" s="25"/>
      <c r="ACL373" s="25"/>
      <c r="ACM373" s="25"/>
      <c r="ACN373" s="25"/>
      <c r="ACO373" s="25"/>
      <c r="ACP373" s="25"/>
      <c r="ACQ373" s="25"/>
      <c r="ACR373" s="25"/>
      <c r="ACS373" s="25"/>
      <c r="ACT373" s="25"/>
      <c r="ACU373" s="25"/>
      <c r="ACV373" s="25"/>
      <c r="ACW373" s="25"/>
      <c r="ACX373" s="25"/>
      <c r="ACY373" s="25"/>
      <c r="ACZ373" s="25"/>
      <c r="ADA373" s="25"/>
      <c r="ADB373" s="25"/>
      <c r="ADC373" s="25"/>
      <c r="ADD373" s="25"/>
      <c r="ADE373" s="25"/>
      <c r="ADF373" s="25"/>
      <c r="ADG373" s="25"/>
      <c r="ADH373" s="25"/>
      <c r="ADI373" s="25"/>
      <c r="ADJ373" s="25"/>
      <c r="ADK373" s="25"/>
      <c r="ADL373" s="25"/>
      <c r="ADM373" s="25"/>
      <c r="ADN373" s="25"/>
      <c r="ADO373" s="25"/>
      <c r="ADP373" s="25"/>
      <c r="ADQ373" s="25"/>
      <c r="ADR373" s="25"/>
      <c r="ADS373" s="25"/>
      <c r="ADT373" s="25"/>
      <c r="ADU373" s="25"/>
      <c r="ADV373" s="25"/>
      <c r="ADW373" s="25"/>
      <c r="ADX373" s="25"/>
      <c r="ADY373" s="25"/>
      <c r="ADZ373" s="25"/>
      <c r="AEA373" s="25"/>
      <c r="AEB373" s="25"/>
      <c r="AEC373" s="25"/>
      <c r="AED373" s="25"/>
      <c r="AEE373" s="25"/>
      <c r="AEF373" s="25"/>
      <c r="AEG373" s="49"/>
    </row>
    <row r="374" spans="1:813" s="15" customFormat="1" ht="12.75" customHeight="1" x14ac:dyDescent="0.2">
      <c r="A374" s="102">
        <v>10.119999999999999</v>
      </c>
      <c r="B374" s="99" t="s">
        <v>307</v>
      </c>
      <c r="C374" s="100">
        <v>825</v>
      </c>
      <c r="D374" s="101" t="s">
        <v>71</v>
      </c>
      <c r="E374" s="79">
        <v>254</v>
      </c>
      <c r="F374" s="91">
        <f t="shared" si="7"/>
        <v>209550</v>
      </c>
      <c r="G374" s="49"/>
      <c r="AY374" s="45"/>
      <c r="AZ374" s="25"/>
      <c r="BA374" s="663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  <c r="QN374" s="25"/>
      <c r="QO374" s="25"/>
      <c r="QP374" s="25"/>
      <c r="QQ374" s="25"/>
      <c r="QR374" s="25"/>
      <c r="QS374" s="25"/>
      <c r="QT374" s="25"/>
      <c r="QU374" s="25"/>
      <c r="QV374" s="25"/>
      <c r="QW374" s="25"/>
      <c r="QX374" s="25"/>
      <c r="QY374" s="25"/>
      <c r="QZ374" s="25"/>
      <c r="RA374" s="25"/>
      <c r="RB374" s="25"/>
      <c r="RC374" s="25"/>
      <c r="RD374" s="25"/>
      <c r="RE374" s="25"/>
      <c r="RF374" s="25"/>
      <c r="RG374" s="25"/>
      <c r="RH374" s="25"/>
      <c r="RI374" s="25"/>
      <c r="RJ374" s="25"/>
      <c r="RK374" s="25"/>
      <c r="RL374" s="25"/>
      <c r="RM374" s="25"/>
      <c r="RN374" s="25"/>
      <c r="RO374" s="25"/>
      <c r="RP374" s="25"/>
      <c r="RQ374" s="25"/>
      <c r="RR374" s="25"/>
      <c r="RS374" s="25"/>
      <c r="RT374" s="25"/>
      <c r="RU374" s="25"/>
      <c r="RV374" s="25"/>
      <c r="RW374" s="25"/>
      <c r="RX374" s="25"/>
      <c r="RY374" s="25"/>
      <c r="RZ374" s="25"/>
      <c r="SA374" s="25"/>
      <c r="SB374" s="25"/>
      <c r="SC374" s="25"/>
      <c r="SD374" s="25"/>
      <c r="SE374" s="25"/>
      <c r="SF374" s="25"/>
      <c r="SG374" s="25"/>
      <c r="SH374" s="25"/>
      <c r="SI374" s="25"/>
      <c r="SJ374" s="25"/>
      <c r="SK374" s="25"/>
      <c r="SL374" s="25"/>
      <c r="SM374" s="25"/>
      <c r="SN374" s="25"/>
      <c r="SO374" s="25"/>
      <c r="SP374" s="25"/>
      <c r="SQ374" s="25"/>
      <c r="SR374" s="25"/>
      <c r="SS374" s="25"/>
      <c r="ST374" s="25"/>
      <c r="SU374" s="25"/>
      <c r="SV374" s="25"/>
      <c r="SW374" s="25"/>
      <c r="SX374" s="25"/>
      <c r="SY374" s="25"/>
      <c r="SZ374" s="25"/>
      <c r="TA374" s="25"/>
      <c r="TB374" s="25"/>
      <c r="TC374" s="25"/>
      <c r="TD374" s="25"/>
      <c r="TE374" s="25"/>
      <c r="TF374" s="25"/>
      <c r="TG374" s="25"/>
      <c r="TH374" s="25"/>
      <c r="TI374" s="25"/>
      <c r="TJ374" s="25"/>
      <c r="TK374" s="25"/>
      <c r="TL374" s="25"/>
      <c r="TM374" s="25"/>
      <c r="TN374" s="25"/>
      <c r="TO374" s="25"/>
      <c r="TP374" s="25"/>
      <c r="TQ374" s="25"/>
      <c r="TR374" s="25"/>
      <c r="TS374" s="25"/>
      <c r="TT374" s="25"/>
      <c r="TU374" s="25"/>
      <c r="TV374" s="25"/>
      <c r="TW374" s="25"/>
      <c r="TX374" s="25"/>
      <c r="TY374" s="25"/>
      <c r="TZ374" s="25"/>
      <c r="UA374" s="25"/>
      <c r="UB374" s="25"/>
      <c r="UC374" s="25"/>
      <c r="UD374" s="25"/>
      <c r="UE374" s="25"/>
      <c r="UF374" s="25"/>
      <c r="UG374" s="25"/>
      <c r="UH374" s="25"/>
      <c r="UI374" s="25"/>
      <c r="UJ374" s="25"/>
      <c r="UK374" s="25"/>
      <c r="UL374" s="25"/>
      <c r="UM374" s="25"/>
      <c r="UN374" s="25"/>
      <c r="UO374" s="25"/>
      <c r="UP374" s="25"/>
      <c r="UQ374" s="25"/>
      <c r="UR374" s="25"/>
      <c r="US374" s="25"/>
      <c r="UT374" s="25"/>
      <c r="UU374" s="25"/>
      <c r="UV374" s="25"/>
      <c r="UW374" s="25"/>
      <c r="UX374" s="25"/>
      <c r="UY374" s="25"/>
      <c r="UZ374" s="25"/>
      <c r="VA374" s="25"/>
      <c r="VB374" s="25"/>
      <c r="VC374" s="25"/>
      <c r="VD374" s="25"/>
      <c r="VE374" s="25"/>
      <c r="VF374" s="25"/>
      <c r="VG374" s="25"/>
      <c r="VH374" s="25"/>
      <c r="VI374" s="25"/>
      <c r="VJ374" s="25"/>
      <c r="VK374" s="25"/>
      <c r="VL374" s="25"/>
      <c r="VM374" s="25"/>
      <c r="VN374" s="25"/>
      <c r="VO374" s="25"/>
      <c r="VP374" s="25"/>
      <c r="VQ374" s="25"/>
      <c r="VR374" s="25"/>
      <c r="VS374" s="25"/>
      <c r="VT374" s="25"/>
      <c r="VU374" s="25"/>
      <c r="VV374" s="25"/>
      <c r="VW374" s="25"/>
      <c r="VX374" s="25"/>
      <c r="VY374" s="25"/>
      <c r="VZ374" s="25"/>
      <c r="WA374" s="25"/>
      <c r="WB374" s="25"/>
      <c r="WC374" s="25"/>
      <c r="WD374" s="25"/>
      <c r="WE374" s="25"/>
      <c r="WF374" s="25"/>
      <c r="WG374" s="25"/>
      <c r="WH374" s="25"/>
      <c r="WI374" s="25"/>
      <c r="WJ374" s="25"/>
      <c r="WK374" s="25"/>
      <c r="WL374" s="25"/>
      <c r="WM374" s="25"/>
      <c r="WN374" s="25"/>
      <c r="WO374" s="25"/>
      <c r="WP374" s="25"/>
      <c r="WQ374" s="25"/>
      <c r="WR374" s="25"/>
      <c r="WS374" s="25"/>
      <c r="WT374" s="25"/>
      <c r="WU374" s="25"/>
      <c r="WV374" s="25"/>
      <c r="WW374" s="25"/>
      <c r="WX374" s="25"/>
      <c r="WY374" s="25"/>
      <c r="WZ374" s="25"/>
      <c r="XA374" s="25"/>
      <c r="XB374" s="25"/>
      <c r="XC374" s="25"/>
      <c r="XD374" s="25"/>
      <c r="XE374" s="25"/>
      <c r="XF374" s="25"/>
      <c r="XG374" s="25"/>
      <c r="XH374" s="25"/>
      <c r="XI374" s="25"/>
      <c r="XJ374" s="25"/>
      <c r="XK374" s="25"/>
      <c r="XL374" s="25"/>
      <c r="XM374" s="25"/>
      <c r="XN374" s="25"/>
      <c r="XO374" s="25"/>
      <c r="XP374" s="25"/>
      <c r="XQ374" s="25"/>
      <c r="XR374" s="25"/>
      <c r="XS374" s="25"/>
      <c r="XT374" s="25"/>
      <c r="XU374" s="25"/>
      <c r="XV374" s="25"/>
      <c r="XW374" s="25"/>
      <c r="XX374" s="25"/>
      <c r="XY374" s="25"/>
      <c r="XZ374" s="25"/>
      <c r="YA374" s="25"/>
      <c r="YB374" s="25"/>
      <c r="YC374" s="25"/>
      <c r="YD374" s="25"/>
      <c r="YE374" s="25"/>
      <c r="YF374" s="25"/>
      <c r="YG374" s="25"/>
      <c r="YH374" s="25"/>
      <c r="YI374" s="25"/>
      <c r="YJ374" s="25"/>
      <c r="YK374" s="25"/>
      <c r="YL374" s="25"/>
      <c r="YM374" s="25"/>
      <c r="YN374" s="25"/>
      <c r="YO374" s="25"/>
      <c r="YP374" s="25"/>
      <c r="YQ374" s="25"/>
      <c r="YR374" s="25"/>
      <c r="YS374" s="25"/>
      <c r="YT374" s="25"/>
      <c r="YU374" s="25"/>
      <c r="YV374" s="25"/>
      <c r="YW374" s="25"/>
      <c r="YX374" s="25"/>
      <c r="YY374" s="25"/>
      <c r="YZ374" s="25"/>
      <c r="ZA374" s="25"/>
      <c r="ZB374" s="25"/>
      <c r="ZC374" s="25"/>
      <c r="ZD374" s="25"/>
      <c r="ZE374" s="25"/>
      <c r="ZF374" s="25"/>
      <c r="ZG374" s="25"/>
      <c r="ZH374" s="25"/>
      <c r="ZI374" s="25"/>
      <c r="ZJ374" s="25"/>
      <c r="ZK374" s="25"/>
      <c r="ZL374" s="25"/>
      <c r="ZM374" s="25"/>
      <c r="ZN374" s="25"/>
      <c r="ZO374" s="25"/>
      <c r="ZP374" s="25"/>
      <c r="ZQ374" s="25"/>
      <c r="ZR374" s="25"/>
      <c r="ZS374" s="25"/>
      <c r="ZT374" s="25"/>
      <c r="ZU374" s="25"/>
      <c r="ZV374" s="25"/>
      <c r="ZW374" s="25"/>
      <c r="ZX374" s="25"/>
      <c r="ZY374" s="25"/>
      <c r="ZZ374" s="25"/>
      <c r="AAA374" s="25"/>
      <c r="AAB374" s="25"/>
      <c r="AAC374" s="25"/>
      <c r="AAD374" s="25"/>
      <c r="AAE374" s="25"/>
      <c r="AAF374" s="25"/>
      <c r="AAG374" s="25"/>
      <c r="AAH374" s="25"/>
      <c r="AAI374" s="25"/>
      <c r="AAJ374" s="25"/>
      <c r="AAK374" s="25"/>
      <c r="AAL374" s="25"/>
      <c r="AAM374" s="25"/>
      <c r="AAN374" s="25"/>
      <c r="AAO374" s="25"/>
      <c r="AAP374" s="25"/>
      <c r="AAQ374" s="25"/>
      <c r="AAR374" s="25"/>
      <c r="AAS374" s="25"/>
      <c r="AAT374" s="25"/>
      <c r="AAU374" s="25"/>
      <c r="AAV374" s="25"/>
      <c r="AAW374" s="25"/>
      <c r="AAX374" s="25"/>
      <c r="AAY374" s="25"/>
      <c r="AAZ374" s="25"/>
      <c r="ABA374" s="25"/>
      <c r="ABB374" s="25"/>
      <c r="ABC374" s="25"/>
      <c r="ABD374" s="25"/>
      <c r="ABE374" s="25"/>
      <c r="ABF374" s="25"/>
      <c r="ABG374" s="25"/>
      <c r="ABH374" s="25"/>
      <c r="ABI374" s="25"/>
      <c r="ABJ374" s="25"/>
      <c r="ABK374" s="25"/>
      <c r="ABL374" s="25"/>
      <c r="ABM374" s="25"/>
      <c r="ABN374" s="25"/>
      <c r="ABO374" s="25"/>
      <c r="ABP374" s="25"/>
      <c r="ABQ374" s="25"/>
      <c r="ABR374" s="25"/>
      <c r="ABS374" s="25"/>
      <c r="ABT374" s="25"/>
      <c r="ABU374" s="25"/>
      <c r="ABV374" s="25"/>
      <c r="ABW374" s="25"/>
      <c r="ABX374" s="25"/>
      <c r="ABY374" s="25"/>
      <c r="ABZ374" s="25"/>
      <c r="ACA374" s="25"/>
      <c r="ACB374" s="25"/>
      <c r="ACC374" s="25"/>
      <c r="ACD374" s="25"/>
      <c r="ACE374" s="25"/>
      <c r="ACF374" s="25"/>
      <c r="ACG374" s="25"/>
      <c r="ACH374" s="25"/>
      <c r="ACI374" s="25"/>
      <c r="ACJ374" s="25"/>
      <c r="ACK374" s="25"/>
      <c r="ACL374" s="25"/>
      <c r="ACM374" s="25"/>
      <c r="ACN374" s="25"/>
      <c r="ACO374" s="25"/>
      <c r="ACP374" s="25"/>
      <c r="ACQ374" s="25"/>
      <c r="ACR374" s="25"/>
      <c r="ACS374" s="25"/>
      <c r="ACT374" s="25"/>
      <c r="ACU374" s="25"/>
      <c r="ACV374" s="25"/>
      <c r="ACW374" s="25"/>
      <c r="ACX374" s="25"/>
      <c r="ACY374" s="25"/>
      <c r="ACZ374" s="25"/>
      <c r="ADA374" s="25"/>
      <c r="ADB374" s="25"/>
      <c r="ADC374" s="25"/>
      <c r="ADD374" s="25"/>
      <c r="ADE374" s="25"/>
      <c r="ADF374" s="25"/>
      <c r="ADG374" s="25"/>
      <c r="ADH374" s="25"/>
      <c r="ADI374" s="25"/>
      <c r="ADJ374" s="25"/>
      <c r="ADK374" s="25"/>
      <c r="ADL374" s="25"/>
      <c r="ADM374" s="25"/>
      <c r="ADN374" s="25"/>
      <c r="ADO374" s="25"/>
      <c r="ADP374" s="25"/>
      <c r="ADQ374" s="25"/>
      <c r="ADR374" s="25"/>
      <c r="ADS374" s="25"/>
      <c r="ADT374" s="25"/>
      <c r="ADU374" s="25"/>
      <c r="ADV374" s="25"/>
      <c r="ADW374" s="25"/>
      <c r="ADX374" s="25"/>
      <c r="ADY374" s="25"/>
      <c r="ADZ374" s="25"/>
      <c r="AEA374" s="25"/>
      <c r="AEB374" s="25"/>
      <c r="AEC374" s="25"/>
      <c r="AED374" s="25"/>
      <c r="AEE374" s="25"/>
      <c r="AEF374" s="25"/>
      <c r="AEG374" s="49"/>
    </row>
    <row r="375" spans="1:813" s="15" customFormat="1" ht="12.75" customHeight="1" x14ac:dyDescent="0.2">
      <c r="A375" s="102"/>
      <c r="B375" s="99"/>
      <c r="C375" s="100"/>
      <c r="D375" s="101"/>
      <c r="E375" s="79"/>
      <c r="F375" s="91">
        <f t="shared" si="7"/>
        <v>0</v>
      </c>
      <c r="G375" s="49"/>
      <c r="AY375" s="45"/>
      <c r="AZ375" s="25"/>
      <c r="BA375" s="663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  <c r="QN375" s="25"/>
      <c r="QO375" s="25"/>
      <c r="QP375" s="25"/>
      <c r="QQ375" s="25"/>
      <c r="QR375" s="25"/>
      <c r="QS375" s="25"/>
      <c r="QT375" s="25"/>
      <c r="QU375" s="25"/>
      <c r="QV375" s="25"/>
      <c r="QW375" s="25"/>
      <c r="QX375" s="25"/>
      <c r="QY375" s="25"/>
      <c r="QZ375" s="25"/>
      <c r="RA375" s="25"/>
      <c r="RB375" s="25"/>
      <c r="RC375" s="25"/>
      <c r="RD375" s="25"/>
      <c r="RE375" s="25"/>
      <c r="RF375" s="25"/>
      <c r="RG375" s="25"/>
      <c r="RH375" s="25"/>
      <c r="RI375" s="25"/>
      <c r="RJ375" s="25"/>
      <c r="RK375" s="25"/>
      <c r="RL375" s="25"/>
      <c r="RM375" s="25"/>
      <c r="RN375" s="25"/>
      <c r="RO375" s="25"/>
      <c r="RP375" s="25"/>
      <c r="RQ375" s="25"/>
      <c r="RR375" s="25"/>
      <c r="RS375" s="25"/>
      <c r="RT375" s="25"/>
      <c r="RU375" s="25"/>
      <c r="RV375" s="25"/>
      <c r="RW375" s="25"/>
      <c r="RX375" s="25"/>
      <c r="RY375" s="25"/>
      <c r="RZ375" s="25"/>
      <c r="SA375" s="25"/>
      <c r="SB375" s="25"/>
      <c r="SC375" s="25"/>
      <c r="SD375" s="25"/>
      <c r="SE375" s="25"/>
      <c r="SF375" s="25"/>
      <c r="SG375" s="25"/>
      <c r="SH375" s="25"/>
      <c r="SI375" s="25"/>
      <c r="SJ375" s="25"/>
      <c r="SK375" s="25"/>
      <c r="SL375" s="25"/>
      <c r="SM375" s="25"/>
      <c r="SN375" s="25"/>
      <c r="SO375" s="25"/>
      <c r="SP375" s="25"/>
      <c r="SQ375" s="25"/>
      <c r="SR375" s="25"/>
      <c r="SS375" s="25"/>
      <c r="ST375" s="25"/>
      <c r="SU375" s="25"/>
      <c r="SV375" s="25"/>
      <c r="SW375" s="25"/>
      <c r="SX375" s="25"/>
      <c r="SY375" s="25"/>
      <c r="SZ375" s="25"/>
      <c r="TA375" s="25"/>
      <c r="TB375" s="25"/>
      <c r="TC375" s="25"/>
      <c r="TD375" s="25"/>
      <c r="TE375" s="25"/>
      <c r="TF375" s="25"/>
      <c r="TG375" s="25"/>
      <c r="TH375" s="25"/>
      <c r="TI375" s="25"/>
      <c r="TJ375" s="25"/>
      <c r="TK375" s="25"/>
      <c r="TL375" s="25"/>
      <c r="TM375" s="25"/>
      <c r="TN375" s="25"/>
      <c r="TO375" s="25"/>
      <c r="TP375" s="25"/>
      <c r="TQ375" s="25"/>
      <c r="TR375" s="25"/>
      <c r="TS375" s="25"/>
      <c r="TT375" s="25"/>
      <c r="TU375" s="25"/>
      <c r="TV375" s="25"/>
      <c r="TW375" s="25"/>
      <c r="TX375" s="25"/>
      <c r="TY375" s="25"/>
      <c r="TZ375" s="25"/>
      <c r="UA375" s="25"/>
      <c r="UB375" s="25"/>
      <c r="UC375" s="25"/>
      <c r="UD375" s="25"/>
      <c r="UE375" s="25"/>
      <c r="UF375" s="25"/>
      <c r="UG375" s="25"/>
      <c r="UH375" s="25"/>
      <c r="UI375" s="25"/>
      <c r="UJ375" s="25"/>
      <c r="UK375" s="25"/>
      <c r="UL375" s="25"/>
      <c r="UM375" s="25"/>
      <c r="UN375" s="25"/>
      <c r="UO375" s="25"/>
      <c r="UP375" s="25"/>
      <c r="UQ375" s="25"/>
      <c r="UR375" s="25"/>
      <c r="US375" s="25"/>
      <c r="UT375" s="25"/>
      <c r="UU375" s="25"/>
      <c r="UV375" s="25"/>
      <c r="UW375" s="25"/>
      <c r="UX375" s="25"/>
      <c r="UY375" s="25"/>
      <c r="UZ375" s="25"/>
      <c r="VA375" s="25"/>
      <c r="VB375" s="25"/>
      <c r="VC375" s="25"/>
      <c r="VD375" s="25"/>
      <c r="VE375" s="25"/>
      <c r="VF375" s="25"/>
      <c r="VG375" s="25"/>
      <c r="VH375" s="25"/>
      <c r="VI375" s="25"/>
      <c r="VJ375" s="25"/>
      <c r="VK375" s="25"/>
      <c r="VL375" s="25"/>
      <c r="VM375" s="25"/>
      <c r="VN375" s="25"/>
      <c r="VO375" s="25"/>
      <c r="VP375" s="25"/>
      <c r="VQ375" s="25"/>
      <c r="VR375" s="25"/>
      <c r="VS375" s="25"/>
      <c r="VT375" s="25"/>
      <c r="VU375" s="25"/>
      <c r="VV375" s="25"/>
      <c r="VW375" s="25"/>
      <c r="VX375" s="25"/>
      <c r="VY375" s="25"/>
      <c r="VZ375" s="25"/>
      <c r="WA375" s="25"/>
      <c r="WB375" s="25"/>
      <c r="WC375" s="25"/>
      <c r="WD375" s="25"/>
      <c r="WE375" s="25"/>
      <c r="WF375" s="25"/>
      <c r="WG375" s="25"/>
      <c r="WH375" s="25"/>
      <c r="WI375" s="25"/>
      <c r="WJ375" s="25"/>
      <c r="WK375" s="25"/>
      <c r="WL375" s="25"/>
      <c r="WM375" s="25"/>
      <c r="WN375" s="25"/>
      <c r="WO375" s="25"/>
      <c r="WP375" s="25"/>
      <c r="WQ375" s="25"/>
      <c r="WR375" s="25"/>
      <c r="WS375" s="25"/>
      <c r="WT375" s="25"/>
      <c r="WU375" s="25"/>
      <c r="WV375" s="25"/>
      <c r="WW375" s="25"/>
      <c r="WX375" s="25"/>
      <c r="WY375" s="25"/>
      <c r="WZ375" s="25"/>
      <c r="XA375" s="25"/>
      <c r="XB375" s="25"/>
      <c r="XC375" s="25"/>
      <c r="XD375" s="25"/>
      <c r="XE375" s="25"/>
      <c r="XF375" s="25"/>
      <c r="XG375" s="25"/>
      <c r="XH375" s="25"/>
      <c r="XI375" s="25"/>
      <c r="XJ375" s="25"/>
      <c r="XK375" s="25"/>
      <c r="XL375" s="25"/>
      <c r="XM375" s="25"/>
      <c r="XN375" s="25"/>
      <c r="XO375" s="25"/>
      <c r="XP375" s="25"/>
      <c r="XQ375" s="25"/>
      <c r="XR375" s="25"/>
      <c r="XS375" s="25"/>
      <c r="XT375" s="25"/>
      <c r="XU375" s="25"/>
      <c r="XV375" s="25"/>
      <c r="XW375" s="25"/>
      <c r="XX375" s="25"/>
      <c r="XY375" s="25"/>
      <c r="XZ375" s="25"/>
      <c r="YA375" s="25"/>
      <c r="YB375" s="25"/>
      <c r="YC375" s="25"/>
      <c r="YD375" s="25"/>
      <c r="YE375" s="25"/>
      <c r="YF375" s="25"/>
      <c r="YG375" s="25"/>
      <c r="YH375" s="25"/>
      <c r="YI375" s="25"/>
      <c r="YJ375" s="25"/>
      <c r="YK375" s="25"/>
      <c r="YL375" s="25"/>
      <c r="YM375" s="25"/>
      <c r="YN375" s="25"/>
      <c r="YO375" s="25"/>
      <c r="YP375" s="25"/>
      <c r="YQ375" s="25"/>
      <c r="YR375" s="25"/>
      <c r="YS375" s="25"/>
      <c r="YT375" s="25"/>
      <c r="YU375" s="25"/>
      <c r="YV375" s="25"/>
      <c r="YW375" s="25"/>
      <c r="YX375" s="25"/>
      <c r="YY375" s="25"/>
      <c r="YZ375" s="25"/>
      <c r="ZA375" s="25"/>
      <c r="ZB375" s="25"/>
      <c r="ZC375" s="25"/>
      <c r="ZD375" s="25"/>
      <c r="ZE375" s="25"/>
      <c r="ZF375" s="25"/>
      <c r="ZG375" s="25"/>
      <c r="ZH375" s="25"/>
      <c r="ZI375" s="25"/>
      <c r="ZJ375" s="25"/>
      <c r="ZK375" s="25"/>
      <c r="ZL375" s="25"/>
      <c r="ZM375" s="25"/>
      <c r="ZN375" s="25"/>
      <c r="ZO375" s="25"/>
      <c r="ZP375" s="25"/>
      <c r="ZQ375" s="25"/>
      <c r="ZR375" s="25"/>
      <c r="ZS375" s="25"/>
      <c r="ZT375" s="25"/>
      <c r="ZU375" s="25"/>
      <c r="ZV375" s="25"/>
      <c r="ZW375" s="25"/>
      <c r="ZX375" s="25"/>
      <c r="ZY375" s="25"/>
      <c r="ZZ375" s="25"/>
      <c r="AAA375" s="25"/>
      <c r="AAB375" s="25"/>
      <c r="AAC375" s="25"/>
      <c r="AAD375" s="25"/>
      <c r="AAE375" s="25"/>
      <c r="AAF375" s="25"/>
      <c r="AAG375" s="25"/>
      <c r="AAH375" s="25"/>
      <c r="AAI375" s="25"/>
      <c r="AAJ375" s="25"/>
      <c r="AAK375" s="25"/>
      <c r="AAL375" s="25"/>
      <c r="AAM375" s="25"/>
      <c r="AAN375" s="25"/>
      <c r="AAO375" s="25"/>
      <c r="AAP375" s="25"/>
      <c r="AAQ375" s="25"/>
      <c r="AAR375" s="25"/>
      <c r="AAS375" s="25"/>
      <c r="AAT375" s="25"/>
      <c r="AAU375" s="25"/>
      <c r="AAV375" s="25"/>
      <c r="AAW375" s="25"/>
      <c r="AAX375" s="25"/>
      <c r="AAY375" s="25"/>
      <c r="AAZ375" s="25"/>
      <c r="ABA375" s="25"/>
      <c r="ABB375" s="25"/>
      <c r="ABC375" s="25"/>
      <c r="ABD375" s="25"/>
      <c r="ABE375" s="25"/>
      <c r="ABF375" s="25"/>
      <c r="ABG375" s="25"/>
      <c r="ABH375" s="25"/>
      <c r="ABI375" s="25"/>
      <c r="ABJ375" s="25"/>
      <c r="ABK375" s="25"/>
      <c r="ABL375" s="25"/>
      <c r="ABM375" s="25"/>
      <c r="ABN375" s="25"/>
      <c r="ABO375" s="25"/>
      <c r="ABP375" s="25"/>
      <c r="ABQ375" s="25"/>
      <c r="ABR375" s="25"/>
      <c r="ABS375" s="25"/>
      <c r="ABT375" s="25"/>
      <c r="ABU375" s="25"/>
      <c r="ABV375" s="25"/>
      <c r="ABW375" s="25"/>
      <c r="ABX375" s="25"/>
      <c r="ABY375" s="25"/>
      <c r="ABZ375" s="25"/>
      <c r="ACA375" s="25"/>
      <c r="ACB375" s="25"/>
      <c r="ACC375" s="25"/>
      <c r="ACD375" s="25"/>
      <c r="ACE375" s="25"/>
      <c r="ACF375" s="25"/>
      <c r="ACG375" s="25"/>
      <c r="ACH375" s="25"/>
      <c r="ACI375" s="25"/>
      <c r="ACJ375" s="25"/>
      <c r="ACK375" s="25"/>
      <c r="ACL375" s="25"/>
      <c r="ACM375" s="25"/>
      <c r="ACN375" s="25"/>
      <c r="ACO375" s="25"/>
      <c r="ACP375" s="25"/>
      <c r="ACQ375" s="25"/>
      <c r="ACR375" s="25"/>
      <c r="ACS375" s="25"/>
      <c r="ACT375" s="25"/>
      <c r="ACU375" s="25"/>
      <c r="ACV375" s="25"/>
      <c r="ACW375" s="25"/>
      <c r="ACX375" s="25"/>
      <c r="ACY375" s="25"/>
      <c r="ACZ375" s="25"/>
      <c r="ADA375" s="25"/>
      <c r="ADB375" s="25"/>
      <c r="ADC375" s="25"/>
      <c r="ADD375" s="25"/>
      <c r="ADE375" s="25"/>
      <c r="ADF375" s="25"/>
      <c r="ADG375" s="25"/>
      <c r="ADH375" s="25"/>
      <c r="ADI375" s="25"/>
      <c r="ADJ375" s="25"/>
      <c r="ADK375" s="25"/>
      <c r="ADL375" s="25"/>
      <c r="ADM375" s="25"/>
      <c r="ADN375" s="25"/>
      <c r="ADO375" s="25"/>
      <c r="ADP375" s="25"/>
      <c r="ADQ375" s="25"/>
      <c r="ADR375" s="25"/>
      <c r="ADS375" s="25"/>
      <c r="ADT375" s="25"/>
      <c r="ADU375" s="25"/>
      <c r="ADV375" s="25"/>
      <c r="ADW375" s="25"/>
      <c r="ADX375" s="25"/>
      <c r="ADY375" s="25"/>
      <c r="ADZ375" s="25"/>
      <c r="AEA375" s="25"/>
      <c r="AEB375" s="25"/>
      <c r="AEC375" s="25"/>
      <c r="AED375" s="25"/>
      <c r="AEE375" s="25"/>
      <c r="AEF375" s="25"/>
      <c r="AEG375" s="49"/>
    </row>
    <row r="376" spans="1:813" s="15" customFormat="1" ht="12.75" customHeight="1" x14ac:dyDescent="0.2">
      <c r="A376" s="73">
        <v>11</v>
      </c>
      <c r="B376" s="78" t="s">
        <v>179</v>
      </c>
      <c r="C376" s="104"/>
      <c r="D376" s="105"/>
      <c r="E376" s="340"/>
      <c r="F376" s="91">
        <f t="shared" si="7"/>
        <v>0</v>
      </c>
      <c r="G376" s="49"/>
      <c r="AY376" s="45"/>
      <c r="AZ376" s="25"/>
      <c r="BA376" s="663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  <c r="QN376" s="25"/>
      <c r="QO376" s="25"/>
      <c r="QP376" s="25"/>
      <c r="QQ376" s="25"/>
      <c r="QR376" s="25"/>
      <c r="QS376" s="25"/>
      <c r="QT376" s="25"/>
      <c r="QU376" s="25"/>
      <c r="QV376" s="25"/>
      <c r="QW376" s="25"/>
      <c r="QX376" s="25"/>
      <c r="QY376" s="25"/>
      <c r="QZ376" s="25"/>
      <c r="RA376" s="25"/>
      <c r="RB376" s="25"/>
      <c r="RC376" s="25"/>
      <c r="RD376" s="25"/>
      <c r="RE376" s="25"/>
      <c r="RF376" s="25"/>
      <c r="RG376" s="25"/>
      <c r="RH376" s="25"/>
      <c r="RI376" s="25"/>
      <c r="RJ376" s="25"/>
      <c r="RK376" s="25"/>
      <c r="RL376" s="25"/>
      <c r="RM376" s="25"/>
      <c r="RN376" s="25"/>
      <c r="RO376" s="25"/>
      <c r="RP376" s="25"/>
      <c r="RQ376" s="25"/>
      <c r="RR376" s="25"/>
      <c r="RS376" s="25"/>
      <c r="RT376" s="25"/>
      <c r="RU376" s="25"/>
      <c r="RV376" s="25"/>
      <c r="RW376" s="25"/>
      <c r="RX376" s="25"/>
      <c r="RY376" s="25"/>
      <c r="RZ376" s="25"/>
      <c r="SA376" s="25"/>
      <c r="SB376" s="25"/>
      <c r="SC376" s="25"/>
      <c r="SD376" s="25"/>
      <c r="SE376" s="25"/>
      <c r="SF376" s="25"/>
      <c r="SG376" s="25"/>
      <c r="SH376" s="25"/>
      <c r="SI376" s="25"/>
      <c r="SJ376" s="25"/>
      <c r="SK376" s="25"/>
      <c r="SL376" s="25"/>
      <c r="SM376" s="25"/>
      <c r="SN376" s="25"/>
      <c r="SO376" s="25"/>
      <c r="SP376" s="25"/>
      <c r="SQ376" s="25"/>
      <c r="SR376" s="25"/>
      <c r="SS376" s="25"/>
      <c r="ST376" s="25"/>
      <c r="SU376" s="25"/>
      <c r="SV376" s="25"/>
      <c r="SW376" s="25"/>
      <c r="SX376" s="25"/>
      <c r="SY376" s="25"/>
      <c r="SZ376" s="25"/>
      <c r="TA376" s="25"/>
      <c r="TB376" s="25"/>
      <c r="TC376" s="25"/>
      <c r="TD376" s="25"/>
      <c r="TE376" s="25"/>
      <c r="TF376" s="25"/>
      <c r="TG376" s="25"/>
      <c r="TH376" s="25"/>
      <c r="TI376" s="25"/>
      <c r="TJ376" s="25"/>
      <c r="TK376" s="25"/>
      <c r="TL376" s="25"/>
      <c r="TM376" s="25"/>
      <c r="TN376" s="25"/>
      <c r="TO376" s="25"/>
      <c r="TP376" s="25"/>
      <c r="TQ376" s="25"/>
      <c r="TR376" s="25"/>
      <c r="TS376" s="25"/>
      <c r="TT376" s="25"/>
      <c r="TU376" s="25"/>
      <c r="TV376" s="25"/>
      <c r="TW376" s="25"/>
      <c r="TX376" s="25"/>
      <c r="TY376" s="25"/>
      <c r="TZ376" s="25"/>
      <c r="UA376" s="25"/>
      <c r="UB376" s="25"/>
      <c r="UC376" s="25"/>
      <c r="UD376" s="25"/>
      <c r="UE376" s="25"/>
      <c r="UF376" s="25"/>
      <c r="UG376" s="25"/>
      <c r="UH376" s="25"/>
      <c r="UI376" s="25"/>
      <c r="UJ376" s="25"/>
      <c r="UK376" s="25"/>
      <c r="UL376" s="25"/>
      <c r="UM376" s="25"/>
      <c r="UN376" s="25"/>
      <c r="UO376" s="25"/>
      <c r="UP376" s="25"/>
      <c r="UQ376" s="25"/>
      <c r="UR376" s="25"/>
      <c r="US376" s="25"/>
      <c r="UT376" s="25"/>
      <c r="UU376" s="25"/>
      <c r="UV376" s="25"/>
      <c r="UW376" s="25"/>
      <c r="UX376" s="25"/>
      <c r="UY376" s="25"/>
      <c r="UZ376" s="25"/>
      <c r="VA376" s="25"/>
      <c r="VB376" s="25"/>
      <c r="VC376" s="25"/>
      <c r="VD376" s="25"/>
      <c r="VE376" s="25"/>
      <c r="VF376" s="25"/>
      <c r="VG376" s="25"/>
      <c r="VH376" s="25"/>
      <c r="VI376" s="25"/>
      <c r="VJ376" s="25"/>
      <c r="VK376" s="25"/>
      <c r="VL376" s="25"/>
      <c r="VM376" s="25"/>
      <c r="VN376" s="25"/>
      <c r="VO376" s="25"/>
      <c r="VP376" s="25"/>
      <c r="VQ376" s="25"/>
      <c r="VR376" s="25"/>
      <c r="VS376" s="25"/>
      <c r="VT376" s="25"/>
      <c r="VU376" s="25"/>
      <c r="VV376" s="25"/>
      <c r="VW376" s="25"/>
      <c r="VX376" s="25"/>
      <c r="VY376" s="25"/>
      <c r="VZ376" s="25"/>
      <c r="WA376" s="25"/>
      <c r="WB376" s="25"/>
      <c r="WC376" s="25"/>
      <c r="WD376" s="25"/>
      <c r="WE376" s="25"/>
      <c r="WF376" s="25"/>
      <c r="WG376" s="25"/>
      <c r="WH376" s="25"/>
      <c r="WI376" s="25"/>
      <c r="WJ376" s="25"/>
      <c r="WK376" s="25"/>
      <c r="WL376" s="25"/>
      <c r="WM376" s="25"/>
      <c r="WN376" s="25"/>
      <c r="WO376" s="25"/>
      <c r="WP376" s="25"/>
      <c r="WQ376" s="25"/>
      <c r="WR376" s="25"/>
      <c r="WS376" s="25"/>
      <c r="WT376" s="25"/>
      <c r="WU376" s="25"/>
      <c r="WV376" s="25"/>
      <c r="WW376" s="25"/>
      <c r="WX376" s="25"/>
      <c r="WY376" s="25"/>
      <c r="WZ376" s="25"/>
      <c r="XA376" s="25"/>
      <c r="XB376" s="25"/>
      <c r="XC376" s="25"/>
      <c r="XD376" s="25"/>
      <c r="XE376" s="25"/>
      <c r="XF376" s="25"/>
      <c r="XG376" s="25"/>
      <c r="XH376" s="25"/>
      <c r="XI376" s="25"/>
      <c r="XJ376" s="25"/>
      <c r="XK376" s="25"/>
      <c r="XL376" s="25"/>
      <c r="XM376" s="25"/>
      <c r="XN376" s="25"/>
      <c r="XO376" s="25"/>
      <c r="XP376" s="25"/>
      <c r="XQ376" s="25"/>
      <c r="XR376" s="25"/>
      <c r="XS376" s="25"/>
      <c r="XT376" s="25"/>
      <c r="XU376" s="25"/>
      <c r="XV376" s="25"/>
      <c r="XW376" s="25"/>
      <c r="XX376" s="25"/>
      <c r="XY376" s="25"/>
      <c r="XZ376" s="25"/>
      <c r="YA376" s="25"/>
      <c r="YB376" s="25"/>
      <c r="YC376" s="25"/>
      <c r="YD376" s="25"/>
      <c r="YE376" s="25"/>
      <c r="YF376" s="25"/>
      <c r="YG376" s="25"/>
      <c r="YH376" s="25"/>
      <c r="YI376" s="25"/>
      <c r="YJ376" s="25"/>
      <c r="YK376" s="25"/>
      <c r="YL376" s="25"/>
      <c r="YM376" s="25"/>
      <c r="YN376" s="25"/>
      <c r="YO376" s="25"/>
      <c r="YP376" s="25"/>
      <c r="YQ376" s="25"/>
      <c r="YR376" s="25"/>
      <c r="YS376" s="25"/>
      <c r="YT376" s="25"/>
      <c r="YU376" s="25"/>
      <c r="YV376" s="25"/>
      <c r="YW376" s="25"/>
      <c r="YX376" s="25"/>
      <c r="YY376" s="25"/>
      <c r="YZ376" s="25"/>
      <c r="ZA376" s="25"/>
      <c r="ZB376" s="25"/>
      <c r="ZC376" s="25"/>
      <c r="ZD376" s="25"/>
      <c r="ZE376" s="25"/>
      <c r="ZF376" s="25"/>
      <c r="ZG376" s="25"/>
      <c r="ZH376" s="25"/>
      <c r="ZI376" s="25"/>
      <c r="ZJ376" s="25"/>
      <c r="ZK376" s="25"/>
      <c r="ZL376" s="25"/>
      <c r="ZM376" s="25"/>
      <c r="ZN376" s="25"/>
      <c r="ZO376" s="25"/>
      <c r="ZP376" s="25"/>
      <c r="ZQ376" s="25"/>
      <c r="ZR376" s="25"/>
      <c r="ZS376" s="25"/>
      <c r="ZT376" s="25"/>
      <c r="ZU376" s="25"/>
      <c r="ZV376" s="25"/>
      <c r="ZW376" s="25"/>
      <c r="ZX376" s="25"/>
      <c r="ZY376" s="25"/>
      <c r="ZZ376" s="25"/>
      <c r="AAA376" s="25"/>
      <c r="AAB376" s="25"/>
      <c r="AAC376" s="25"/>
      <c r="AAD376" s="25"/>
      <c r="AAE376" s="25"/>
      <c r="AAF376" s="25"/>
      <c r="AAG376" s="25"/>
      <c r="AAH376" s="25"/>
      <c r="AAI376" s="25"/>
      <c r="AAJ376" s="25"/>
      <c r="AAK376" s="25"/>
      <c r="AAL376" s="25"/>
      <c r="AAM376" s="25"/>
      <c r="AAN376" s="25"/>
      <c r="AAO376" s="25"/>
      <c r="AAP376" s="25"/>
      <c r="AAQ376" s="25"/>
      <c r="AAR376" s="25"/>
      <c r="AAS376" s="25"/>
      <c r="AAT376" s="25"/>
      <c r="AAU376" s="25"/>
      <c r="AAV376" s="25"/>
      <c r="AAW376" s="25"/>
      <c r="AAX376" s="25"/>
      <c r="AAY376" s="25"/>
      <c r="AAZ376" s="25"/>
      <c r="ABA376" s="25"/>
      <c r="ABB376" s="25"/>
      <c r="ABC376" s="25"/>
      <c r="ABD376" s="25"/>
      <c r="ABE376" s="25"/>
      <c r="ABF376" s="25"/>
      <c r="ABG376" s="25"/>
      <c r="ABH376" s="25"/>
      <c r="ABI376" s="25"/>
      <c r="ABJ376" s="25"/>
      <c r="ABK376" s="25"/>
      <c r="ABL376" s="25"/>
      <c r="ABM376" s="25"/>
      <c r="ABN376" s="25"/>
      <c r="ABO376" s="25"/>
      <c r="ABP376" s="25"/>
      <c r="ABQ376" s="25"/>
      <c r="ABR376" s="25"/>
      <c r="ABS376" s="25"/>
      <c r="ABT376" s="25"/>
      <c r="ABU376" s="25"/>
      <c r="ABV376" s="25"/>
      <c r="ABW376" s="25"/>
      <c r="ABX376" s="25"/>
      <c r="ABY376" s="25"/>
      <c r="ABZ376" s="25"/>
      <c r="ACA376" s="25"/>
      <c r="ACB376" s="25"/>
      <c r="ACC376" s="25"/>
      <c r="ACD376" s="25"/>
      <c r="ACE376" s="25"/>
      <c r="ACF376" s="25"/>
      <c r="ACG376" s="25"/>
      <c r="ACH376" s="25"/>
      <c r="ACI376" s="25"/>
      <c r="ACJ376" s="25"/>
      <c r="ACK376" s="25"/>
      <c r="ACL376" s="25"/>
      <c r="ACM376" s="25"/>
      <c r="ACN376" s="25"/>
      <c r="ACO376" s="25"/>
      <c r="ACP376" s="25"/>
      <c r="ACQ376" s="25"/>
      <c r="ACR376" s="25"/>
      <c r="ACS376" s="25"/>
      <c r="ACT376" s="25"/>
      <c r="ACU376" s="25"/>
      <c r="ACV376" s="25"/>
      <c r="ACW376" s="25"/>
      <c r="ACX376" s="25"/>
      <c r="ACY376" s="25"/>
      <c r="ACZ376" s="25"/>
      <c r="ADA376" s="25"/>
      <c r="ADB376" s="25"/>
      <c r="ADC376" s="25"/>
      <c r="ADD376" s="25"/>
      <c r="ADE376" s="25"/>
      <c r="ADF376" s="25"/>
      <c r="ADG376" s="25"/>
      <c r="ADH376" s="25"/>
      <c r="ADI376" s="25"/>
      <c r="ADJ376" s="25"/>
      <c r="ADK376" s="25"/>
      <c r="ADL376" s="25"/>
      <c r="ADM376" s="25"/>
      <c r="ADN376" s="25"/>
      <c r="ADO376" s="25"/>
      <c r="ADP376" s="25"/>
      <c r="ADQ376" s="25"/>
      <c r="ADR376" s="25"/>
      <c r="ADS376" s="25"/>
      <c r="ADT376" s="25"/>
      <c r="ADU376" s="25"/>
      <c r="ADV376" s="25"/>
      <c r="ADW376" s="25"/>
      <c r="ADX376" s="25"/>
      <c r="ADY376" s="25"/>
      <c r="ADZ376" s="25"/>
      <c r="AEA376" s="25"/>
      <c r="AEB376" s="25"/>
      <c r="AEC376" s="25"/>
      <c r="AED376" s="25"/>
      <c r="AEE376" s="25"/>
      <c r="AEF376" s="25"/>
      <c r="AEG376" s="49"/>
    </row>
    <row r="377" spans="1:813" s="15" customFormat="1" ht="26.25" customHeight="1" x14ac:dyDescent="0.2">
      <c r="A377" s="75">
        <v>11.1</v>
      </c>
      <c r="B377" s="103" t="s">
        <v>500</v>
      </c>
      <c r="C377" s="104">
        <f>+C280*2</f>
        <v>7976.84</v>
      </c>
      <c r="D377" s="105" t="s">
        <v>82</v>
      </c>
      <c r="E377" s="340">
        <v>42.91</v>
      </c>
      <c r="F377" s="91">
        <f t="shared" si="7"/>
        <v>342286.2</v>
      </c>
      <c r="G377" s="49"/>
      <c r="AY377" s="45"/>
      <c r="AZ377" s="25"/>
      <c r="BA377" s="663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  <c r="QN377" s="25"/>
      <c r="QO377" s="25"/>
      <c r="QP377" s="25"/>
      <c r="QQ377" s="25"/>
      <c r="QR377" s="25"/>
      <c r="QS377" s="25"/>
      <c r="QT377" s="25"/>
      <c r="QU377" s="25"/>
      <c r="QV377" s="25"/>
      <c r="QW377" s="25"/>
      <c r="QX377" s="25"/>
      <c r="QY377" s="25"/>
      <c r="QZ377" s="25"/>
      <c r="RA377" s="25"/>
      <c r="RB377" s="25"/>
      <c r="RC377" s="25"/>
      <c r="RD377" s="25"/>
      <c r="RE377" s="25"/>
      <c r="RF377" s="25"/>
      <c r="RG377" s="25"/>
      <c r="RH377" s="25"/>
      <c r="RI377" s="25"/>
      <c r="RJ377" s="25"/>
      <c r="RK377" s="25"/>
      <c r="RL377" s="25"/>
      <c r="RM377" s="25"/>
      <c r="RN377" s="25"/>
      <c r="RO377" s="25"/>
      <c r="RP377" s="25"/>
      <c r="RQ377" s="25"/>
      <c r="RR377" s="25"/>
      <c r="RS377" s="25"/>
      <c r="RT377" s="25"/>
      <c r="RU377" s="25"/>
      <c r="RV377" s="25"/>
      <c r="RW377" s="25"/>
      <c r="RX377" s="25"/>
      <c r="RY377" s="25"/>
      <c r="RZ377" s="25"/>
      <c r="SA377" s="25"/>
      <c r="SB377" s="25"/>
      <c r="SC377" s="25"/>
      <c r="SD377" s="25"/>
      <c r="SE377" s="25"/>
      <c r="SF377" s="25"/>
      <c r="SG377" s="25"/>
      <c r="SH377" s="25"/>
      <c r="SI377" s="25"/>
      <c r="SJ377" s="25"/>
      <c r="SK377" s="25"/>
      <c r="SL377" s="25"/>
      <c r="SM377" s="25"/>
      <c r="SN377" s="25"/>
      <c r="SO377" s="25"/>
      <c r="SP377" s="25"/>
      <c r="SQ377" s="25"/>
      <c r="SR377" s="25"/>
      <c r="SS377" s="25"/>
      <c r="ST377" s="25"/>
      <c r="SU377" s="25"/>
      <c r="SV377" s="25"/>
      <c r="SW377" s="25"/>
      <c r="SX377" s="25"/>
      <c r="SY377" s="25"/>
      <c r="SZ377" s="25"/>
      <c r="TA377" s="25"/>
      <c r="TB377" s="25"/>
      <c r="TC377" s="25"/>
      <c r="TD377" s="25"/>
      <c r="TE377" s="25"/>
      <c r="TF377" s="25"/>
      <c r="TG377" s="25"/>
      <c r="TH377" s="25"/>
      <c r="TI377" s="25"/>
      <c r="TJ377" s="25"/>
      <c r="TK377" s="25"/>
      <c r="TL377" s="25"/>
      <c r="TM377" s="25"/>
      <c r="TN377" s="25"/>
      <c r="TO377" s="25"/>
      <c r="TP377" s="25"/>
      <c r="TQ377" s="25"/>
      <c r="TR377" s="25"/>
      <c r="TS377" s="25"/>
      <c r="TT377" s="25"/>
      <c r="TU377" s="25"/>
      <c r="TV377" s="25"/>
      <c r="TW377" s="25"/>
      <c r="TX377" s="25"/>
      <c r="TY377" s="25"/>
      <c r="TZ377" s="25"/>
      <c r="UA377" s="25"/>
      <c r="UB377" s="25"/>
      <c r="UC377" s="25"/>
      <c r="UD377" s="25"/>
      <c r="UE377" s="25"/>
      <c r="UF377" s="25"/>
      <c r="UG377" s="25"/>
      <c r="UH377" s="25"/>
      <c r="UI377" s="25"/>
      <c r="UJ377" s="25"/>
      <c r="UK377" s="25"/>
      <c r="UL377" s="25"/>
      <c r="UM377" s="25"/>
      <c r="UN377" s="25"/>
      <c r="UO377" s="25"/>
      <c r="UP377" s="25"/>
      <c r="UQ377" s="25"/>
      <c r="UR377" s="25"/>
      <c r="US377" s="25"/>
      <c r="UT377" s="25"/>
      <c r="UU377" s="25"/>
      <c r="UV377" s="25"/>
      <c r="UW377" s="25"/>
      <c r="UX377" s="25"/>
      <c r="UY377" s="25"/>
      <c r="UZ377" s="25"/>
      <c r="VA377" s="25"/>
      <c r="VB377" s="25"/>
      <c r="VC377" s="25"/>
      <c r="VD377" s="25"/>
      <c r="VE377" s="25"/>
      <c r="VF377" s="25"/>
      <c r="VG377" s="25"/>
      <c r="VH377" s="25"/>
      <c r="VI377" s="25"/>
      <c r="VJ377" s="25"/>
      <c r="VK377" s="25"/>
      <c r="VL377" s="25"/>
      <c r="VM377" s="25"/>
      <c r="VN377" s="25"/>
      <c r="VO377" s="25"/>
      <c r="VP377" s="25"/>
      <c r="VQ377" s="25"/>
      <c r="VR377" s="25"/>
      <c r="VS377" s="25"/>
      <c r="VT377" s="25"/>
      <c r="VU377" s="25"/>
      <c r="VV377" s="25"/>
      <c r="VW377" s="25"/>
      <c r="VX377" s="25"/>
      <c r="VY377" s="25"/>
      <c r="VZ377" s="25"/>
      <c r="WA377" s="25"/>
      <c r="WB377" s="25"/>
      <c r="WC377" s="25"/>
      <c r="WD377" s="25"/>
      <c r="WE377" s="25"/>
      <c r="WF377" s="25"/>
      <c r="WG377" s="25"/>
      <c r="WH377" s="25"/>
      <c r="WI377" s="25"/>
      <c r="WJ377" s="25"/>
      <c r="WK377" s="25"/>
      <c r="WL377" s="25"/>
      <c r="WM377" s="25"/>
      <c r="WN377" s="25"/>
      <c r="WO377" s="25"/>
      <c r="WP377" s="25"/>
      <c r="WQ377" s="25"/>
      <c r="WR377" s="25"/>
      <c r="WS377" s="25"/>
      <c r="WT377" s="25"/>
      <c r="WU377" s="25"/>
      <c r="WV377" s="25"/>
      <c r="WW377" s="25"/>
      <c r="WX377" s="25"/>
      <c r="WY377" s="25"/>
      <c r="WZ377" s="25"/>
      <c r="XA377" s="25"/>
      <c r="XB377" s="25"/>
      <c r="XC377" s="25"/>
      <c r="XD377" s="25"/>
      <c r="XE377" s="25"/>
      <c r="XF377" s="25"/>
      <c r="XG377" s="25"/>
      <c r="XH377" s="25"/>
      <c r="XI377" s="25"/>
      <c r="XJ377" s="25"/>
      <c r="XK377" s="25"/>
      <c r="XL377" s="25"/>
      <c r="XM377" s="25"/>
      <c r="XN377" s="25"/>
      <c r="XO377" s="25"/>
      <c r="XP377" s="25"/>
      <c r="XQ377" s="25"/>
      <c r="XR377" s="25"/>
      <c r="XS377" s="25"/>
      <c r="XT377" s="25"/>
      <c r="XU377" s="25"/>
      <c r="XV377" s="25"/>
      <c r="XW377" s="25"/>
      <c r="XX377" s="25"/>
      <c r="XY377" s="25"/>
      <c r="XZ377" s="25"/>
      <c r="YA377" s="25"/>
      <c r="YB377" s="25"/>
      <c r="YC377" s="25"/>
      <c r="YD377" s="25"/>
      <c r="YE377" s="25"/>
      <c r="YF377" s="25"/>
      <c r="YG377" s="25"/>
      <c r="YH377" s="25"/>
      <c r="YI377" s="25"/>
      <c r="YJ377" s="25"/>
      <c r="YK377" s="25"/>
      <c r="YL377" s="25"/>
      <c r="YM377" s="25"/>
      <c r="YN377" s="25"/>
      <c r="YO377" s="25"/>
      <c r="YP377" s="25"/>
      <c r="YQ377" s="25"/>
      <c r="YR377" s="25"/>
      <c r="YS377" s="25"/>
      <c r="YT377" s="25"/>
      <c r="YU377" s="25"/>
      <c r="YV377" s="25"/>
      <c r="YW377" s="25"/>
      <c r="YX377" s="25"/>
      <c r="YY377" s="25"/>
      <c r="YZ377" s="25"/>
      <c r="ZA377" s="25"/>
      <c r="ZB377" s="25"/>
      <c r="ZC377" s="25"/>
      <c r="ZD377" s="25"/>
      <c r="ZE377" s="25"/>
      <c r="ZF377" s="25"/>
      <c r="ZG377" s="25"/>
      <c r="ZH377" s="25"/>
      <c r="ZI377" s="25"/>
      <c r="ZJ377" s="25"/>
      <c r="ZK377" s="25"/>
      <c r="ZL377" s="25"/>
      <c r="ZM377" s="25"/>
      <c r="ZN377" s="25"/>
      <c r="ZO377" s="25"/>
      <c r="ZP377" s="25"/>
      <c r="ZQ377" s="25"/>
      <c r="ZR377" s="25"/>
      <c r="ZS377" s="25"/>
      <c r="ZT377" s="25"/>
      <c r="ZU377" s="25"/>
      <c r="ZV377" s="25"/>
      <c r="ZW377" s="25"/>
      <c r="ZX377" s="25"/>
      <c r="ZY377" s="25"/>
      <c r="ZZ377" s="25"/>
      <c r="AAA377" s="25"/>
      <c r="AAB377" s="25"/>
      <c r="AAC377" s="25"/>
      <c r="AAD377" s="25"/>
      <c r="AAE377" s="25"/>
      <c r="AAF377" s="25"/>
      <c r="AAG377" s="25"/>
      <c r="AAH377" s="25"/>
      <c r="AAI377" s="25"/>
      <c r="AAJ377" s="25"/>
      <c r="AAK377" s="25"/>
      <c r="AAL377" s="25"/>
      <c r="AAM377" s="25"/>
      <c r="AAN377" s="25"/>
      <c r="AAO377" s="25"/>
      <c r="AAP377" s="25"/>
      <c r="AAQ377" s="25"/>
      <c r="AAR377" s="25"/>
      <c r="AAS377" s="25"/>
      <c r="AAT377" s="25"/>
      <c r="AAU377" s="25"/>
      <c r="AAV377" s="25"/>
      <c r="AAW377" s="25"/>
      <c r="AAX377" s="25"/>
      <c r="AAY377" s="25"/>
      <c r="AAZ377" s="25"/>
      <c r="ABA377" s="25"/>
      <c r="ABB377" s="25"/>
      <c r="ABC377" s="25"/>
      <c r="ABD377" s="25"/>
      <c r="ABE377" s="25"/>
      <c r="ABF377" s="25"/>
      <c r="ABG377" s="25"/>
      <c r="ABH377" s="25"/>
      <c r="ABI377" s="25"/>
      <c r="ABJ377" s="25"/>
      <c r="ABK377" s="25"/>
      <c r="ABL377" s="25"/>
      <c r="ABM377" s="25"/>
      <c r="ABN377" s="25"/>
      <c r="ABO377" s="25"/>
      <c r="ABP377" s="25"/>
      <c r="ABQ377" s="25"/>
      <c r="ABR377" s="25"/>
      <c r="ABS377" s="25"/>
      <c r="ABT377" s="25"/>
      <c r="ABU377" s="25"/>
      <c r="ABV377" s="25"/>
      <c r="ABW377" s="25"/>
      <c r="ABX377" s="25"/>
      <c r="ABY377" s="25"/>
      <c r="ABZ377" s="25"/>
      <c r="ACA377" s="25"/>
      <c r="ACB377" s="25"/>
      <c r="ACC377" s="25"/>
      <c r="ACD377" s="25"/>
      <c r="ACE377" s="25"/>
      <c r="ACF377" s="25"/>
      <c r="ACG377" s="25"/>
      <c r="ACH377" s="25"/>
      <c r="ACI377" s="25"/>
      <c r="ACJ377" s="25"/>
      <c r="ACK377" s="25"/>
      <c r="ACL377" s="25"/>
      <c r="ACM377" s="25"/>
      <c r="ACN377" s="25"/>
      <c r="ACO377" s="25"/>
      <c r="ACP377" s="25"/>
      <c r="ACQ377" s="25"/>
      <c r="ACR377" s="25"/>
      <c r="ACS377" s="25"/>
      <c r="ACT377" s="25"/>
      <c r="ACU377" s="25"/>
      <c r="ACV377" s="25"/>
      <c r="ACW377" s="25"/>
      <c r="ACX377" s="25"/>
      <c r="ACY377" s="25"/>
      <c r="ACZ377" s="25"/>
      <c r="ADA377" s="25"/>
      <c r="ADB377" s="25"/>
      <c r="ADC377" s="25"/>
      <c r="ADD377" s="25"/>
      <c r="ADE377" s="25"/>
      <c r="ADF377" s="25"/>
      <c r="ADG377" s="25"/>
      <c r="ADH377" s="25"/>
      <c r="ADI377" s="25"/>
      <c r="ADJ377" s="25"/>
      <c r="ADK377" s="25"/>
      <c r="ADL377" s="25"/>
      <c r="ADM377" s="25"/>
      <c r="ADN377" s="25"/>
      <c r="ADO377" s="25"/>
      <c r="ADP377" s="25"/>
      <c r="ADQ377" s="25"/>
      <c r="ADR377" s="25"/>
      <c r="ADS377" s="25"/>
      <c r="ADT377" s="25"/>
      <c r="ADU377" s="25"/>
      <c r="ADV377" s="25"/>
      <c r="ADW377" s="25"/>
      <c r="ADX377" s="25"/>
      <c r="ADY377" s="25"/>
      <c r="ADZ377" s="25"/>
      <c r="AEA377" s="25"/>
      <c r="AEB377" s="25"/>
      <c r="AEC377" s="25"/>
      <c r="AED377" s="25"/>
      <c r="AEE377" s="25"/>
      <c r="AEF377" s="25"/>
      <c r="AEG377" s="49"/>
    </row>
    <row r="378" spans="1:813" s="15" customFormat="1" ht="12.75" customHeight="1" x14ac:dyDescent="0.2">
      <c r="A378" s="75">
        <v>11.2</v>
      </c>
      <c r="B378" s="103" t="s">
        <v>180</v>
      </c>
      <c r="C378" s="104">
        <v>3390.16</v>
      </c>
      <c r="D378" s="105" t="s">
        <v>181</v>
      </c>
      <c r="E378" s="340">
        <v>33.04</v>
      </c>
      <c r="F378" s="91">
        <f t="shared" si="7"/>
        <v>112010.89</v>
      </c>
      <c r="G378" s="49"/>
      <c r="AY378" s="45"/>
      <c r="AZ378" s="25"/>
      <c r="BA378" s="663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  <c r="QN378" s="25"/>
      <c r="QO378" s="25"/>
      <c r="QP378" s="25"/>
      <c r="QQ378" s="25"/>
      <c r="QR378" s="25"/>
      <c r="QS378" s="25"/>
      <c r="QT378" s="25"/>
      <c r="QU378" s="25"/>
      <c r="QV378" s="25"/>
      <c r="QW378" s="25"/>
      <c r="QX378" s="25"/>
      <c r="QY378" s="25"/>
      <c r="QZ378" s="25"/>
      <c r="RA378" s="25"/>
      <c r="RB378" s="25"/>
      <c r="RC378" s="25"/>
      <c r="RD378" s="25"/>
      <c r="RE378" s="25"/>
      <c r="RF378" s="25"/>
      <c r="RG378" s="25"/>
      <c r="RH378" s="25"/>
      <c r="RI378" s="25"/>
      <c r="RJ378" s="25"/>
      <c r="RK378" s="25"/>
      <c r="RL378" s="25"/>
      <c r="RM378" s="25"/>
      <c r="RN378" s="25"/>
      <c r="RO378" s="25"/>
      <c r="RP378" s="25"/>
      <c r="RQ378" s="25"/>
      <c r="RR378" s="25"/>
      <c r="RS378" s="25"/>
      <c r="RT378" s="25"/>
      <c r="RU378" s="25"/>
      <c r="RV378" s="25"/>
      <c r="RW378" s="25"/>
      <c r="RX378" s="25"/>
      <c r="RY378" s="25"/>
      <c r="RZ378" s="25"/>
      <c r="SA378" s="25"/>
      <c r="SB378" s="25"/>
      <c r="SC378" s="25"/>
      <c r="SD378" s="25"/>
      <c r="SE378" s="25"/>
      <c r="SF378" s="25"/>
      <c r="SG378" s="25"/>
      <c r="SH378" s="25"/>
      <c r="SI378" s="25"/>
      <c r="SJ378" s="25"/>
      <c r="SK378" s="25"/>
      <c r="SL378" s="25"/>
      <c r="SM378" s="25"/>
      <c r="SN378" s="25"/>
      <c r="SO378" s="25"/>
      <c r="SP378" s="25"/>
      <c r="SQ378" s="25"/>
      <c r="SR378" s="25"/>
      <c r="SS378" s="25"/>
      <c r="ST378" s="25"/>
      <c r="SU378" s="25"/>
      <c r="SV378" s="25"/>
      <c r="SW378" s="25"/>
      <c r="SX378" s="25"/>
      <c r="SY378" s="25"/>
      <c r="SZ378" s="25"/>
      <c r="TA378" s="25"/>
      <c r="TB378" s="25"/>
      <c r="TC378" s="25"/>
      <c r="TD378" s="25"/>
      <c r="TE378" s="25"/>
      <c r="TF378" s="25"/>
      <c r="TG378" s="25"/>
      <c r="TH378" s="25"/>
      <c r="TI378" s="25"/>
      <c r="TJ378" s="25"/>
      <c r="TK378" s="25"/>
      <c r="TL378" s="25"/>
      <c r="TM378" s="25"/>
      <c r="TN378" s="25"/>
      <c r="TO378" s="25"/>
      <c r="TP378" s="25"/>
      <c r="TQ378" s="25"/>
      <c r="TR378" s="25"/>
      <c r="TS378" s="25"/>
      <c r="TT378" s="25"/>
      <c r="TU378" s="25"/>
      <c r="TV378" s="25"/>
      <c r="TW378" s="25"/>
      <c r="TX378" s="25"/>
      <c r="TY378" s="25"/>
      <c r="TZ378" s="25"/>
      <c r="UA378" s="25"/>
      <c r="UB378" s="25"/>
      <c r="UC378" s="25"/>
      <c r="UD378" s="25"/>
      <c r="UE378" s="25"/>
      <c r="UF378" s="25"/>
      <c r="UG378" s="25"/>
      <c r="UH378" s="25"/>
      <c r="UI378" s="25"/>
      <c r="UJ378" s="25"/>
      <c r="UK378" s="25"/>
      <c r="UL378" s="25"/>
      <c r="UM378" s="25"/>
      <c r="UN378" s="25"/>
      <c r="UO378" s="25"/>
      <c r="UP378" s="25"/>
      <c r="UQ378" s="25"/>
      <c r="UR378" s="25"/>
      <c r="US378" s="25"/>
      <c r="UT378" s="25"/>
      <c r="UU378" s="25"/>
      <c r="UV378" s="25"/>
      <c r="UW378" s="25"/>
      <c r="UX378" s="25"/>
      <c r="UY378" s="25"/>
      <c r="UZ378" s="25"/>
      <c r="VA378" s="25"/>
      <c r="VB378" s="25"/>
      <c r="VC378" s="25"/>
      <c r="VD378" s="25"/>
      <c r="VE378" s="25"/>
      <c r="VF378" s="25"/>
      <c r="VG378" s="25"/>
      <c r="VH378" s="25"/>
      <c r="VI378" s="25"/>
      <c r="VJ378" s="25"/>
      <c r="VK378" s="25"/>
      <c r="VL378" s="25"/>
      <c r="VM378" s="25"/>
      <c r="VN378" s="25"/>
      <c r="VO378" s="25"/>
      <c r="VP378" s="25"/>
      <c r="VQ378" s="25"/>
      <c r="VR378" s="25"/>
      <c r="VS378" s="25"/>
      <c r="VT378" s="25"/>
      <c r="VU378" s="25"/>
      <c r="VV378" s="25"/>
      <c r="VW378" s="25"/>
      <c r="VX378" s="25"/>
      <c r="VY378" s="25"/>
      <c r="VZ378" s="25"/>
      <c r="WA378" s="25"/>
      <c r="WB378" s="25"/>
      <c r="WC378" s="25"/>
      <c r="WD378" s="25"/>
      <c r="WE378" s="25"/>
      <c r="WF378" s="25"/>
      <c r="WG378" s="25"/>
      <c r="WH378" s="25"/>
      <c r="WI378" s="25"/>
      <c r="WJ378" s="25"/>
      <c r="WK378" s="25"/>
      <c r="WL378" s="25"/>
      <c r="WM378" s="25"/>
      <c r="WN378" s="25"/>
      <c r="WO378" s="25"/>
      <c r="WP378" s="25"/>
      <c r="WQ378" s="25"/>
      <c r="WR378" s="25"/>
      <c r="WS378" s="25"/>
      <c r="WT378" s="25"/>
      <c r="WU378" s="25"/>
      <c r="WV378" s="25"/>
      <c r="WW378" s="25"/>
      <c r="WX378" s="25"/>
      <c r="WY378" s="25"/>
      <c r="WZ378" s="25"/>
      <c r="XA378" s="25"/>
      <c r="XB378" s="25"/>
      <c r="XC378" s="25"/>
      <c r="XD378" s="25"/>
      <c r="XE378" s="25"/>
      <c r="XF378" s="25"/>
      <c r="XG378" s="25"/>
      <c r="XH378" s="25"/>
      <c r="XI378" s="25"/>
      <c r="XJ378" s="25"/>
      <c r="XK378" s="25"/>
      <c r="XL378" s="25"/>
      <c r="XM378" s="25"/>
      <c r="XN378" s="25"/>
      <c r="XO378" s="25"/>
      <c r="XP378" s="25"/>
      <c r="XQ378" s="25"/>
      <c r="XR378" s="25"/>
      <c r="XS378" s="25"/>
      <c r="XT378" s="25"/>
      <c r="XU378" s="25"/>
      <c r="XV378" s="25"/>
      <c r="XW378" s="25"/>
      <c r="XX378" s="25"/>
      <c r="XY378" s="25"/>
      <c r="XZ378" s="25"/>
      <c r="YA378" s="25"/>
      <c r="YB378" s="25"/>
      <c r="YC378" s="25"/>
      <c r="YD378" s="25"/>
      <c r="YE378" s="25"/>
      <c r="YF378" s="25"/>
      <c r="YG378" s="25"/>
      <c r="YH378" s="25"/>
      <c r="YI378" s="25"/>
      <c r="YJ378" s="25"/>
      <c r="YK378" s="25"/>
      <c r="YL378" s="25"/>
      <c r="YM378" s="25"/>
      <c r="YN378" s="25"/>
      <c r="YO378" s="25"/>
      <c r="YP378" s="25"/>
      <c r="YQ378" s="25"/>
      <c r="YR378" s="25"/>
      <c r="YS378" s="25"/>
      <c r="YT378" s="25"/>
      <c r="YU378" s="25"/>
      <c r="YV378" s="25"/>
      <c r="YW378" s="25"/>
      <c r="YX378" s="25"/>
      <c r="YY378" s="25"/>
      <c r="YZ378" s="25"/>
      <c r="ZA378" s="25"/>
      <c r="ZB378" s="25"/>
      <c r="ZC378" s="25"/>
      <c r="ZD378" s="25"/>
      <c r="ZE378" s="25"/>
      <c r="ZF378" s="25"/>
      <c r="ZG378" s="25"/>
      <c r="ZH378" s="25"/>
      <c r="ZI378" s="25"/>
      <c r="ZJ378" s="25"/>
      <c r="ZK378" s="25"/>
      <c r="ZL378" s="25"/>
      <c r="ZM378" s="25"/>
      <c r="ZN378" s="25"/>
      <c r="ZO378" s="25"/>
      <c r="ZP378" s="25"/>
      <c r="ZQ378" s="25"/>
      <c r="ZR378" s="25"/>
      <c r="ZS378" s="25"/>
      <c r="ZT378" s="25"/>
      <c r="ZU378" s="25"/>
      <c r="ZV378" s="25"/>
      <c r="ZW378" s="25"/>
      <c r="ZX378" s="25"/>
      <c r="ZY378" s="25"/>
      <c r="ZZ378" s="25"/>
      <c r="AAA378" s="25"/>
      <c r="AAB378" s="25"/>
      <c r="AAC378" s="25"/>
      <c r="AAD378" s="25"/>
      <c r="AAE378" s="25"/>
      <c r="AAF378" s="25"/>
      <c r="AAG378" s="25"/>
      <c r="AAH378" s="25"/>
      <c r="AAI378" s="25"/>
      <c r="AAJ378" s="25"/>
      <c r="AAK378" s="25"/>
      <c r="AAL378" s="25"/>
      <c r="AAM378" s="25"/>
      <c r="AAN378" s="25"/>
      <c r="AAO378" s="25"/>
      <c r="AAP378" s="25"/>
      <c r="AAQ378" s="25"/>
      <c r="AAR378" s="25"/>
      <c r="AAS378" s="25"/>
      <c r="AAT378" s="25"/>
      <c r="AAU378" s="25"/>
      <c r="AAV378" s="25"/>
      <c r="AAW378" s="25"/>
      <c r="AAX378" s="25"/>
      <c r="AAY378" s="25"/>
      <c r="AAZ378" s="25"/>
      <c r="ABA378" s="25"/>
      <c r="ABB378" s="25"/>
      <c r="ABC378" s="25"/>
      <c r="ABD378" s="25"/>
      <c r="ABE378" s="25"/>
      <c r="ABF378" s="25"/>
      <c r="ABG378" s="25"/>
      <c r="ABH378" s="25"/>
      <c r="ABI378" s="25"/>
      <c r="ABJ378" s="25"/>
      <c r="ABK378" s="25"/>
      <c r="ABL378" s="25"/>
      <c r="ABM378" s="25"/>
      <c r="ABN378" s="25"/>
      <c r="ABO378" s="25"/>
      <c r="ABP378" s="25"/>
      <c r="ABQ378" s="25"/>
      <c r="ABR378" s="25"/>
      <c r="ABS378" s="25"/>
      <c r="ABT378" s="25"/>
      <c r="ABU378" s="25"/>
      <c r="ABV378" s="25"/>
      <c r="ABW378" s="25"/>
      <c r="ABX378" s="25"/>
      <c r="ABY378" s="25"/>
      <c r="ABZ378" s="25"/>
      <c r="ACA378" s="25"/>
      <c r="ACB378" s="25"/>
      <c r="ACC378" s="25"/>
      <c r="ACD378" s="25"/>
      <c r="ACE378" s="25"/>
      <c r="ACF378" s="25"/>
      <c r="ACG378" s="25"/>
      <c r="ACH378" s="25"/>
      <c r="ACI378" s="25"/>
      <c r="ACJ378" s="25"/>
      <c r="ACK378" s="25"/>
      <c r="ACL378" s="25"/>
      <c r="ACM378" s="25"/>
      <c r="ACN378" s="25"/>
      <c r="ACO378" s="25"/>
      <c r="ACP378" s="25"/>
      <c r="ACQ378" s="25"/>
      <c r="ACR378" s="25"/>
      <c r="ACS378" s="25"/>
      <c r="ACT378" s="25"/>
      <c r="ACU378" s="25"/>
      <c r="ACV378" s="25"/>
      <c r="ACW378" s="25"/>
      <c r="ACX378" s="25"/>
      <c r="ACY378" s="25"/>
      <c r="ACZ378" s="25"/>
      <c r="ADA378" s="25"/>
      <c r="ADB378" s="25"/>
      <c r="ADC378" s="25"/>
      <c r="ADD378" s="25"/>
      <c r="ADE378" s="25"/>
      <c r="ADF378" s="25"/>
      <c r="ADG378" s="25"/>
      <c r="ADH378" s="25"/>
      <c r="ADI378" s="25"/>
      <c r="ADJ378" s="25"/>
      <c r="ADK378" s="25"/>
      <c r="ADL378" s="25"/>
      <c r="ADM378" s="25"/>
      <c r="ADN378" s="25"/>
      <c r="ADO378" s="25"/>
      <c r="ADP378" s="25"/>
      <c r="ADQ378" s="25"/>
      <c r="ADR378" s="25"/>
      <c r="ADS378" s="25"/>
      <c r="ADT378" s="25"/>
      <c r="ADU378" s="25"/>
      <c r="ADV378" s="25"/>
      <c r="ADW378" s="25"/>
      <c r="ADX378" s="25"/>
      <c r="ADY378" s="25"/>
      <c r="ADZ378" s="25"/>
      <c r="AEA378" s="25"/>
      <c r="AEB378" s="25"/>
      <c r="AEC378" s="25"/>
      <c r="AED378" s="25"/>
      <c r="AEE378" s="25"/>
      <c r="AEF378" s="25"/>
      <c r="AEG378" s="49"/>
    </row>
    <row r="379" spans="1:813" s="15" customFormat="1" ht="12.75" customHeight="1" x14ac:dyDescent="0.2">
      <c r="A379" s="75">
        <v>11.3</v>
      </c>
      <c r="B379" s="103" t="s">
        <v>182</v>
      </c>
      <c r="C379" s="104">
        <v>3729.18</v>
      </c>
      <c r="D379" s="105" t="s">
        <v>181</v>
      </c>
      <c r="E379" s="340">
        <v>664.76</v>
      </c>
      <c r="F379" s="91">
        <f t="shared" si="7"/>
        <v>2479009.7000000002</v>
      </c>
      <c r="G379" s="49"/>
      <c r="AY379" s="45"/>
      <c r="AZ379" s="25"/>
      <c r="BA379" s="663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  <c r="QN379" s="25"/>
      <c r="QO379" s="25"/>
      <c r="QP379" s="25"/>
      <c r="QQ379" s="25"/>
      <c r="QR379" s="25"/>
      <c r="QS379" s="25"/>
      <c r="QT379" s="25"/>
      <c r="QU379" s="25"/>
      <c r="QV379" s="25"/>
      <c r="QW379" s="25"/>
      <c r="QX379" s="25"/>
      <c r="QY379" s="25"/>
      <c r="QZ379" s="25"/>
      <c r="RA379" s="25"/>
      <c r="RB379" s="25"/>
      <c r="RC379" s="25"/>
      <c r="RD379" s="25"/>
      <c r="RE379" s="25"/>
      <c r="RF379" s="25"/>
      <c r="RG379" s="25"/>
      <c r="RH379" s="25"/>
      <c r="RI379" s="25"/>
      <c r="RJ379" s="25"/>
      <c r="RK379" s="25"/>
      <c r="RL379" s="25"/>
      <c r="RM379" s="25"/>
      <c r="RN379" s="25"/>
      <c r="RO379" s="25"/>
      <c r="RP379" s="25"/>
      <c r="RQ379" s="25"/>
      <c r="RR379" s="25"/>
      <c r="RS379" s="25"/>
      <c r="RT379" s="25"/>
      <c r="RU379" s="25"/>
      <c r="RV379" s="25"/>
      <c r="RW379" s="25"/>
      <c r="RX379" s="25"/>
      <c r="RY379" s="25"/>
      <c r="RZ379" s="25"/>
      <c r="SA379" s="25"/>
      <c r="SB379" s="25"/>
      <c r="SC379" s="25"/>
      <c r="SD379" s="25"/>
      <c r="SE379" s="25"/>
      <c r="SF379" s="25"/>
      <c r="SG379" s="25"/>
      <c r="SH379" s="25"/>
      <c r="SI379" s="25"/>
      <c r="SJ379" s="25"/>
      <c r="SK379" s="25"/>
      <c r="SL379" s="25"/>
      <c r="SM379" s="25"/>
      <c r="SN379" s="25"/>
      <c r="SO379" s="25"/>
      <c r="SP379" s="25"/>
      <c r="SQ379" s="25"/>
      <c r="SR379" s="25"/>
      <c r="SS379" s="25"/>
      <c r="ST379" s="25"/>
      <c r="SU379" s="25"/>
      <c r="SV379" s="25"/>
      <c r="SW379" s="25"/>
      <c r="SX379" s="25"/>
      <c r="SY379" s="25"/>
      <c r="SZ379" s="25"/>
      <c r="TA379" s="25"/>
      <c r="TB379" s="25"/>
      <c r="TC379" s="25"/>
      <c r="TD379" s="25"/>
      <c r="TE379" s="25"/>
      <c r="TF379" s="25"/>
      <c r="TG379" s="25"/>
      <c r="TH379" s="25"/>
      <c r="TI379" s="25"/>
      <c r="TJ379" s="25"/>
      <c r="TK379" s="25"/>
      <c r="TL379" s="25"/>
      <c r="TM379" s="25"/>
      <c r="TN379" s="25"/>
      <c r="TO379" s="25"/>
      <c r="TP379" s="25"/>
      <c r="TQ379" s="25"/>
      <c r="TR379" s="25"/>
      <c r="TS379" s="25"/>
      <c r="TT379" s="25"/>
      <c r="TU379" s="25"/>
      <c r="TV379" s="25"/>
      <c r="TW379" s="25"/>
      <c r="TX379" s="25"/>
      <c r="TY379" s="25"/>
      <c r="TZ379" s="25"/>
      <c r="UA379" s="25"/>
      <c r="UB379" s="25"/>
      <c r="UC379" s="25"/>
      <c r="UD379" s="25"/>
      <c r="UE379" s="25"/>
      <c r="UF379" s="25"/>
      <c r="UG379" s="25"/>
      <c r="UH379" s="25"/>
      <c r="UI379" s="25"/>
      <c r="UJ379" s="25"/>
      <c r="UK379" s="25"/>
      <c r="UL379" s="25"/>
      <c r="UM379" s="25"/>
      <c r="UN379" s="25"/>
      <c r="UO379" s="25"/>
      <c r="UP379" s="25"/>
      <c r="UQ379" s="25"/>
      <c r="UR379" s="25"/>
      <c r="US379" s="25"/>
      <c r="UT379" s="25"/>
      <c r="UU379" s="25"/>
      <c r="UV379" s="25"/>
      <c r="UW379" s="25"/>
      <c r="UX379" s="25"/>
      <c r="UY379" s="25"/>
      <c r="UZ379" s="25"/>
      <c r="VA379" s="25"/>
      <c r="VB379" s="25"/>
      <c r="VC379" s="25"/>
      <c r="VD379" s="25"/>
      <c r="VE379" s="25"/>
      <c r="VF379" s="25"/>
      <c r="VG379" s="25"/>
      <c r="VH379" s="25"/>
      <c r="VI379" s="25"/>
      <c r="VJ379" s="25"/>
      <c r="VK379" s="25"/>
      <c r="VL379" s="25"/>
      <c r="VM379" s="25"/>
      <c r="VN379" s="25"/>
      <c r="VO379" s="25"/>
      <c r="VP379" s="25"/>
      <c r="VQ379" s="25"/>
      <c r="VR379" s="25"/>
      <c r="VS379" s="25"/>
      <c r="VT379" s="25"/>
      <c r="VU379" s="25"/>
      <c r="VV379" s="25"/>
      <c r="VW379" s="25"/>
      <c r="VX379" s="25"/>
      <c r="VY379" s="25"/>
      <c r="VZ379" s="25"/>
      <c r="WA379" s="25"/>
      <c r="WB379" s="25"/>
      <c r="WC379" s="25"/>
      <c r="WD379" s="25"/>
      <c r="WE379" s="25"/>
      <c r="WF379" s="25"/>
      <c r="WG379" s="25"/>
      <c r="WH379" s="25"/>
      <c r="WI379" s="25"/>
      <c r="WJ379" s="25"/>
      <c r="WK379" s="25"/>
      <c r="WL379" s="25"/>
      <c r="WM379" s="25"/>
      <c r="WN379" s="25"/>
      <c r="WO379" s="25"/>
      <c r="WP379" s="25"/>
      <c r="WQ379" s="25"/>
      <c r="WR379" s="25"/>
      <c r="WS379" s="25"/>
      <c r="WT379" s="25"/>
      <c r="WU379" s="25"/>
      <c r="WV379" s="25"/>
      <c r="WW379" s="25"/>
      <c r="WX379" s="25"/>
      <c r="WY379" s="25"/>
      <c r="WZ379" s="25"/>
      <c r="XA379" s="25"/>
      <c r="XB379" s="25"/>
      <c r="XC379" s="25"/>
      <c r="XD379" s="25"/>
      <c r="XE379" s="25"/>
      <c r="XF379" s="25"/>
      <c r="XG379" s="25"/>
      <c r="XH379" s="25"/>
      <c r="XI379" s="25"/>
      <c r="XJ379" s="25"/>
      <c r="XK379" s="25"/>
      <c r="XL379" s="25"/>
      <c r="XM379" s="25"/>
      <c r="XN379" s="25"/>
      <c r="XO379" s="25"/>
      <c r="XP379" s="25"/>
      <c r="XQ379" s="25"/>
      <c r="XR379" s="25"/>
      <c r="XS379" s="25"/>
      <c r="XT379" s="25"/>
      <c r="XU379" s="25"/>
      <c r="XV379" s="25"/>
      <c r="XW379" s="25"/>
      <c r="XX379" s="25"/>
      <c r="XY379" s="25"/>
      <c r="XZ379" s="25"/>
      <c r="YA379" s="25"/>
      <c r="YB379" s="25"/>
      <c r="YC379" s="25"/>
      <c r="YD379" s="25"/>
      <c r="YE379" s="25"/>
      <c r="YF379" s="25"/>
      <c r="YG379" s="25"/>
      <c r="YH379" s="25"/>
      <c r="YI379" s="25"/>
      <c r="YJ379" s="25"/>
      <c r="YK379" s="25"/>
      <c r="YL379" s="25"/>
      <c r="YM379" s="25"/>
      <c r="YN379" s="25"/>
      <c r="YO379" s="25"/>
      <c r="YP379" s="25"/>
      <c r="YQ379" s="25"/>
      <c r="YR379" s="25"/>
      <c r="YS379" s="25"/>
      <c r="YT379" s="25"/>
      <c r="YU379" s="25"/>
      <c r="YV379" s="25"/>
      <c r="YW379" s="25"/>
      <c r="YX379" s="25"/>
      <c r="YY379" s="25"/>
      <c r="YZ379" s="25"/>
      <c r="ZA379" s="25"/>
      <c r="ZB379" s="25"/>
      <c r="ZC379" s="25"/>
      <c r="ZD379" s="25"/>
      <c r="ZE379" s="25"/>
      <c r="ZF379" s="25"/>
      <c r="ZG379" s="25"/>
      <c r="ZH379" s="25"/>
      <c r="ZI379" s="25"/>
      <c r="ZJ379" s="25"/>
      <c r="ZK379" s="25"/>
      <c r="ZL379" s="25"/>
      <c r="ZM379" s="25"/>
      <c r="ZN379" s="25"/>
      <c r="ZO379" s="25"/>
      <c r="ZP379" s="25"/>
      <c r="ZQ379" s="25"/>
      <c r="ZR379" s="25"/>
      <c r="ZS379" s="25"/>
      <c r="ZT379" s="25"/>
      <c r="ZU379" s="25"/>
      <c r="ZV379" s="25"/>
      <c r="ZW379" s="25"/>
      <c r="ZX379" s="25"/>
      <c r="ZY379" s="25"/>
      <c r="ZZ379" s="25"/>
      <c r="AAA379" s="25"/>
      <c r="AAB379" s="25"/>
      <c r="AAC379" s="25"/>
      <c r="AAD379" s="25"/>
      <c r="AAE379" s="25"/>
      <c r="AAF379" s="25"/>
      <c r="AAG379" s="25"/>
      <c r="AAH379" s="25"/>
      <c r="AAI379" s="25"/>
      <c r="AAJ379" s="25"/>
      <c r="AAK379" s="25"/>
      <c r="AAL379" s="25"/>
      <c r="AAM379" s="25"/>
      <c r="AAN379" s="25"/>
      <c r="AAO379" s="25"/>
      <c r="AAP379" s="25"/>
      <c r="AAQ379" s="25"/>
      <c r="AAR379" s="25"/>
      <c r="AAS379" s="25"/>
      <c r="AAT379" s="25"/>
      <c r="AAU379" s="25"/>
      <c r="AAV379" s="25"/>
      <c r="AAW379" s="25"/>
      <c r="AAX379" s="25"/>
      <c r="AAY379" s="25"/>
      <c r="AAZ379" s="25"/>
      <c r="ABA379" s="25"/>
      <c r="ABB379" s="25"/>
      <c r="ABC379" s="25"/>
      <c r="ABD379" s="25"/>
      <c r="ABE379" s="25"/>
      <c r="ABF379" s="25"/>
      <c r="ABG379" s="25"/>
      <c r="ABH379" s="25"/>
      <c r="ABI379" s="25"/>
      <c r="ABJ379" s="25"/>
      <c r="ABK379" s="25"/>
      <c r="ABL379" s="25"/>
      <c r="ABM379" s="25"/>
      <c r="ABN379" s="25"/>
      <c r="ABO379" s="25"/>
      <c r="ABP379" s="25"/>
      <c r="ABQ379" s="25"/>
      <c r="ABR379" s="25"/>
      <c r="ABS379" s="25"/>
      <c r="ABT379" s="25"/>
      <c r="ABU379" s="25"/>
      <c r="ABV379" s="25"/>
      <c r="ABW379" s="25"/>
      <c r="ABX379" s="25"/>
      <c r="ABY379" s="25"/>
      <c r="ABZ379" s="25"/>
      <c r="ACA379" s="25"/>
      <c r="ACB379" s="25"/>
      <c r="ACC379" s="25"/>
      <c r="ACD379" s="25"/>
      <c r="ACE379" s="25"/>
      <c r="ACF379" s="25"/>
      <c r="ACG379" s="25"/>
      <c r="ACH379" s="25"/>
      <c r="ACI379" s="25"/>
      <c r="ACJ379" s="25"/>
      <c r="ACK379" s="25"/>
      <c r="ACL379" s="25"/>
      <c r="ACM379" s="25"/>
      <c r="ACN379" s="25"/>
      <c r="ACO379" s="25"/>
      <c r="ACP379" s="25"/>
      <c r="ACQ379" s="25"/>
      <c r="ACR379" s="25"/>
      <c r="ACS379" s="25"/>
      <c r="ACT379" s="25"/>
      <c r="ACU379" s="25"/>
      <c r="ACV379" s="25"/>
      <c r="ACW379" s="25"/>
      <c r="ACX379" s="25"/>
      <c r="ACY379" s="25"/>
      <c r="ACZ379" s="25"/>
      <c r="ADA379" s="25"/>
      <c r="ADB379" s="25"/>
      <c r="ADC379" s="25"/>
      <c r="ADD379" s="25"/>
      <c r="ADE379" s="25"/>
      <c r="ADF379" s="25"/>
      <c r="ADG379" s="25"/>
      <c r="ADH379" s="25"/>
      <c r="ADI379" s="25"/>
      <c r="ADJ379" s="25"/>
      <c r="ADK379" s="25"/>
      <c r="ADL379" s="25"/>
      <c r="ADM379" s="25"/>
      <c r="ADN379" s="25"/>
      <c r="ADO379" s="25"/>
      <c r="ADP379" s="25"/>
      <c r="ADQ379" s="25"/>
      <c r="ADR379" s="25"/>
      <c r="ADS379" s="25"/>
      <c r="ADT379" s="25"/>
      <c r="ADU379" s="25"/>
      <c r="ADV379" s="25"/>
      <c r="ADW379" s="25"/>
      <c r="ADX379" s="25"/>
      <c r="ADY379" s="25"/>
      <c r="ADZ379" s="25"/>
      <c r="AEA379" s="25"/>
      <c r="AEB379" s="25"/>
      <c r="AEC379" s="25"/>
      <c r="AED379" s="25"/>
      <c r="AEE379" s="25"/>
      <c r="AEF379" s="25"/>
      <c r="AEG379" s="49"/>
    </row>
    <row r="380" spans="1:813" s="15" customFormat="1" ht="12.75" customHeight="1" x14ac:dyDescent="0.2">
      <c r="A380" s="75">
        <v>11.4</v>
      </c>
      <c r="B380" s="103" t="s">
        <v>183</v>
      </c>
      <c r="C380" s="104">
        <v>220.36</v>
      </c>
      <c r="D380" s="105" t="s">
        <v>184</v>
      </c>
      <c r="E380" s="340">
        <v>185.17</v>
      </c>
      <c r="F380" s="91">
        <f t="shared" si="7"/>
        <v>40804.06</v>
      </c>
      <c r="G380" s="49"/>
      <c r="AY380" s="45"/>
      <c r="AZ380" s="25"/>
      <c r="BA380" s="663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  <c r="QN380" s="25"/>
      <c r="QO380" s="25"/>
      <c r="QP380" s="25"/>
      <c r="QQ380" s="25"/>
      <c r="QR380" s="25"/>
      <c r="QS380" s="25"/>
      <c r="QT380" s="25"/>
      <c r="QU380" s="25"/>
      <c r="QV380" s="25"/>
      <c r="QW380" s="25"/>
      <c r="QX380" s="25"/>
      <c r="QY380" s="25"/>
      <c r="QZ380" s="25"/>
      <c r="RA380" s="25"/>
      <c r="RB380" s="25"/>
      <c r="RC380" s="25"/>
      <c r="RD380" s="25"/>
      <c r="RE380" s="25"/>
      <c r="RF380" s="25"/>
      <c r="RG380" s="25"/>
      <c r="RH380" s="25"/>
      <c r="RI380" s="25"/>
      <c r="RJ380" s="25"/>
      <c r="RK380" s="25"/>
      <c r="RL380" s="25"/>
      <c r="RM380" s="25"/>
      <c r="RN380" s="25"/>
      <c r="RO380" s="25"/>
      <c r="RP380" s="25"/>
      <c r="RQ380" s="25"/>
      <c r="RR380" s="25"/>
      <c r="RS380" s="25"/>
      <c r="RT380" s="25"/>
      <c r="RU380" s="25"/>
      <c r="RV380" s="25"/>
      <c r="RW380" s="25"/>
      <c r="RX380" s="25"/>
      <c r="RY380" s="25"/>
      <c r="RZ380" s="25"/>
      <c r="SA380" s="25"/>
      <c r="SB380" s="25"/>
      <c r="SC380" s="25"/>
      <c r="SD380" s="25"/>
      <c r="SE380" s="25"/>
      <c r="SF380" s="25"/>
      <c r="SG380" s="25"/>
      <c r="SH380" s="25"/>
      <c r="SI380" s="25"/>
      <c r="SJ380" s="25"/>
      <c r="SK380" s="25"/>
      <c r="SL380" s="25"/>
      <c r="SM380" s="25"/>
      <c r="SN380" s="25"/>
      <c r="SO380" s="25"/>
      <c r="SP380" s="25"/>
      <c r="SQ380" s="25"/>
      <c r="SR380" s="25"/>
      <c r="SS380" s="25"/>
      <c r="ST380" s="25"/>
      <c r="SU380" s="25"/>
      <c r="SV380" s="25"/>
      <c r="SW380" s="25"/>
      <c r="SX380" s="25"/>
      <c r="SY380" s="25"/>
      <c r="SZ380" s="25"/>
      <c r="TA380" s="25"/>
      <c r="TB380" s="25"/>
      <c r="TC380" s="25"/>
      <c r="TD380" s="25"/>
      <c r="TE380" s="25"/>
      <c r="TF380" s="25"/>
      <c r="TG380" s="25"/>
      <c r="TH380" s="25"/>
      <c r="TI380" s="25"/>
      <c r="TJ380" s="25"/>
      <c r="TK380" s="25"/>
      <c r="TL380" s="25"/>
      <c r="TM380" s="25"/>
      <c r="TN380" s="25"/>
      <c r="TO380" s="25"/>
      <c r="TP380" s="25"/>
      <c r="TQ380" s="25"/>
      <c r="TR380" s="25"/>
      <c r="TS380" s="25"/>
      <c r="TT380" s="25"/>
      <c r="TU380" s="25"/>
      <c r="TV380" s="25"/>
      <c r="TW380" s="25"/>
      <c r="TX380" s="25"/>
      <c r="TY380" s="25"/>
      <c r="TZ380" s="25"/>
      <c r="UA380" s="25"/>
      <c r="UB380" s="25"/>
      <c r="UC380" s="25"/>
      <c r="UD380" s="25"/>
      <c r="UE380" s="25"/>
      <c r="UF380" s="25"/>
      <c r="UG380" s="25"/>
      <c r="UH380" s="25"/>
      <c r="UI380" s="25"/>
      <c r="UJ380" s="25"/>
      <c r="UK380" s="25"/>
      <c r="UL380" s="25"/>
      <c r="UM380" s="25"/>
      <c r="UN380" s="25"/>
      <c r="UO380" s="25"/>
      <c r="UP380" s="25"/>
      <c r="UQ380" s="25"/>
      <c r="UR380" s="25"/>
      <c r="US380" s="25"/>
      <c r="UT380" s="25"/>
      <c r="UU380" s="25"/>
      <c r="UV380" s="25"/>
      <c r="UW380" s="25"/>
      <c r="UX380" s="25"/>
      <c r="UY380" s="25"/>
      <c r="UZ380" s="25"/>
      <c r="VA380" s="25"/>
      <c r="VB380" s="25"/>
      <c r="VC380" s="25"/>
      <c r="VD380" s="25"/>
      <c r="VE380" s="25"/>
      <c r="VF380" s="25"/>
      <c r="VG380" s="25"/>
      <c r="VH380" s="25"/>
      <c r="VI380" s="25"/>
      <c r="VJ380" s="25"/>
      <c r="VK380" s="25"/>
      <c r="VL380" s="25"/>
      <c r="VM380" s="25"/>
      <c r="VN380" s="25"/>
      <c r="VO380" s="25"/>
      <c r="VP380" s="25"/>
      <c r="VQ380" s="25"/>
      <c r="VR380" s="25"/>
      <c r="VS380" s="25"/>
      <c r="VT380" s="25"/>
      <c r="VU380" s="25"/>
      <c r="VV380" s="25"/>
      <c r="VW380" s="25"/>
      <c r="VX380" s="25"/>
      <c r="VY380" s="25"/>
      <c r="VZ380" s="25"/>
      <c r="WA380" s="25"/>
      <c r="WB380" s="25"/>
      <c r="WC380" s="25"/>
      <c r="WD380" s="25"/>
      <c r="WE380" s="25"/>
      <c r="WF380" s="25"/>
      <c r="WG380" s="25"/>
      <c r="WH380" s="25"/>
      <c r="WI380" s="25"/>
      <c r="WJ380" s="25"/>
      <c r="WK380" s="25"/>
      <c r="WL380" s="25"/>
      <c r="WM380" s="25"/>
      <c r="WN380" s="25"/>
      <c r="WO380" s="25"/>
      <c r="WP380" s="25"/>
      <c r="WQ380" s="25"/>
      <c r="WR380" s="25"/>
      <c r="WS380" s="25"/>
      <c r="WT380" s="25"/>
      <c r="WU380" s="25"/>
      <c r="WV380" s="25"/>
      <c r="WW380" s="25"/>
      <c r="WX380" s="25"/>
      <c r="WY380" s="25"/>
      <c r="WZ380" s="25"/>
      <c r="XA380" s="25"/>
      <c r="XB380" s="25"/>
      <c r="XC380" s="25"/>
      <c r="XD380" s="25"/>
      <c r="XE380" s="25"/>
      <c r="XF380" s="25"/>
      <c r="XG380" s="25"/>
      <c r="XH380" s="25"/>
      <c r="XI380" s="25"/>
      <c r="XJ380" s="25"/>
      <c r="XK380" s="25"/>
      <c r="XL380" s="25"/>
      <c r="XM380" s="25"/>
      <c r="XN380" s="25"/>
      <c r="XO380" s="25"/>
      <c r="XP380" s="25"/>
      <c r="XQ380" s="25"/>
      <c r="XR380" s="25"/>
      <c r="XS380" s="25"/>
      <c r="XT380" s="25"/>
      <c r="XU380" s="25"/>
      <c r="XV380" s="25"/>
      <c r="XW380" s="25"/>
      <c r="XX380" s="25"/>
      <c r="XY380" s="25"/>
      <c r="XZ380" s="25"/>
      <c r="YA380" s="25"/>
      <c r="YB380" s="25"/>
      <c r="YC380" s="25"/>
      <c r="YD380" s="25"/>
      <c r="YE380" s="25"/>
      <c r="YF380" s="25"/>
      <c r="YG380" s="25"/>
      <c r="YH380" s="25"/>
      <c r="YI380" s="25"/>
      <c r="YJ380" s="25"/>
      <c r="YK380" s="25"/>
      <c r="YL380" s="25"/>
      <c r="YM380" s="25"/>
      <c r="YN380" s="25"/>
      <c r="YO380" s="25"/>
      <c r="YP380" s="25"/>
      <c r="YQ380" s="25"/>
      <c r="YR380" s="25"/>
      <c r="YS380" s="25"/>
      <c r="YT380" s="25"/>
      <c r="YU380" s="25"/>
      <c r="YV380" s="25"/>
      <c r="YW380" s="25"/>
      <c r="YX380" s="25"/>
      <c r="YY380" s="25"/>
      <c r="YZ380" s="25"/>
      <c r="ZA380" s="25"/>
      <c r="ZB380" s="25"/>
      <c r="ZC380" s="25"/>
      <c r="ZD380" s="25"/>
      <c r="ZE380" s="25"/>
      <c r="ZF380" s="25"/>
      <c r="ZG380" s="25"/>
      <c r="ZH380" s="25"/>
      <c r="ZI380" s="25"/>
      <c r="ZJ380" s="25"/>
      <c r="ZK380" s="25"/>
      <c r="ZL380" s="25"/>
      <c r="ZM380" s="25"/>
      <c r="ZN380" s="25"/>
      <c r="ZO380" s="25"/>
      <c r="ZP380" s="25"/>
      <c r="ZQ380" s="25"/>
      <c r="ZR380" s="25"/>
      <c r="ZS380" s="25"/>
      <c r="ZT380" s="25"/>
      <c r="ZU380" s="25"/>
      <c r="ZV380" s="25"/>
      <c r="ZW380" s="25"/>
      <c r="ZX380" s="25"/>
      <c r="ZY380" s="25"/>
      <c r="ZZ380" s="25"/>
      <c r="AAA380" s="25"/>
      <c r="AAB380" s="25"/>
      <c r="AAC380" s="25"/>
      <c r="AAD380" s="25"/>
      <c r="AAE380" s="25"/>
      <c r="AAF380" s="25"/>
      <c r="AAG380" s="25"/>
      <c r="AAH380" s="25"/>
      <c r="AAI380" s="25"/>
      <c r="AAJ380" s="25"/>
      <c r="AAK380" s="25"/>
      <c r="AAL380" s="25"/>
      <c r="AAM380" s="25"/>
      <c r="AAN380" s="25"/>
      <c r="AAO380" s="25"/>
      <c r="AAP380" s="25"/>
      <c r="AAQ380" s="25"/>
      <c r="AAR380" s="25"/>
      <c r="AAS380" s="25"/>
      <c r="AAT380" s="25"/>
      <c r="AAU380" s="25"/>
      <c r="AAV380" s="25"/>
      <c r="AAW380" s="25"/>
      <c r="AAX380" s="25"/>
      <c r="AAY380" s="25"/>
      <c r="AAZ380" s="25"/>
      <c r="ABA380" s="25"/>
      <c r="ABB380" s="25"/>
      <c r="ABC380" s="25"/>
      <c r="ABD380" s="25"/>
      <c r="ABE380" s="25"/>
      <c r="ABF380" s="25"/>
      <c r="ABG380" s="25"/>
      <c r="ABH380" s="25"/>
      <c r="ABI380" s="25"/>
      <c r="ABJ380" s="25"/>
      <c r="ABK380" s="25"/>
      <c r="ABL380" s="25"/>
      <c r="ABM380" s="25"/>
      <c r="ABN380" s="25"/>
      <c r="ABO380" s="25"/>
      <c r="ABP380" s="25"/>
      <c r="ABQ380" s="25"/>
      <c r="ABR380" s="25"/>
      <c r="ABS380" s="25"/>
      <c r="ABT380" s="25"/>
      <c r="ABU380" s="25"/>
      <c r="ABV380" s="25"/>
      <c r="ABW380" s="25"/>
      <c r="ABX380" s="25"/>
      <c r="ABY380" s="25"/>
      <c r="ABZ380" s="25"/>
      <c r="ACA380" s="25"/>
      <c r="ACB380" s="25"/>
      <c r="ACC380" s="25"/>
      <c r="ACD380" s="25"/>
      <c r="ACE380" s="25"/>
      <c r="ACF380" s="25"/>
      <c r="ACG380" s="25"/>
      <c r="ACH380" s="25"/>
      <c r="ACI380" s="25"/>
      <c r="ACJ380" s="25"/>
      <c r="ACK380" s="25"/>
      <c r="ACL380" s="25"/>
      <c r="ACM380" s="25"/>
      <c r="ACN380" s="25"/>
      <c r="ACO380" s="25"/>
      <c r="ACP380" s="25"/>
      <c r="ACQ380" s="25"/>
      <c r="ACR380" s="25"/>
      <c r="ACS380" s="25"/>
      <c r="ACT380" s="25"/>
      <c r="ACU380" s="25"/>
      <c r="ACV380" s="25"/>
      <c r="ACW380" s="25"/>
      <c r="ACX380" s="25"/>
      <c r="ACY380" s="25"/>
      <c r="ACZ380" s="25"/>
      <c r="ADA380" s="25"/>
      <c r="ADB380" s="25"/>
      <c r="ADC380" s="25"/>
      <c r="ADD380" s="25"/>
      <c r="ADE380" s="25"/>
      <c r="ADF380" s="25"/>
      <c r="ADG380" s="25"/>
      <c r="ADH380" s="25"/>
      <c r="ADI380" s="25"/>
      <c r="ADJ380" s="25"/>
      <c r="ADK380" s="25"/>
      <c r="ADL380" s="25"/>
      <c r="ADM380" s="25"/>
      <c r="ADN380" s="25"/>
      <c r="ADO380" s="25"/>
      <c r="ADP380" s="25"/>
      <c r="ADQ380" s="25"/>
      <c r="ADR380" s="25"/>
      <c r="ADS380" s="25"/>
      <c r="ADT380" s="25"/>
      <c r="ADU380" s="25"/>
      <c r="ADV380" s="25"/>
      <c r="ADW380" s="25"/>
      <c r="ADX380" s="25"/>
      <c r="ADY380" s="25"/>
      <c r="ADZ380" s="25"/>
      <c r="AEA380" s="25"/>
      <c r="AEB380" s="25"/>
      <c r="AEC380" s="25"/>
      <c r="AED380" s="25"/>
      <c r="AEE380" s="25"/>
      <c r="AEF380" s="25"/>
      <c r="AEG380" s="49"/>
    </row>
    <row r="381" spans="1:813" s="15" customFormat="1" ht="12.75" customHeight="1" x14ac:dyDescent="0.2">
      <c r="A381" s="75"/>
      <c r="B381" s="103"/>
      <c r="C381" s="104"/>
      <c r="D381" s="105"/>
      <c r="E381" s="340"/>
      <c r="F381" s="91"/>
      <c r="G381" s="49"/>
      <c r="AY381" s="45"/>
      <c r="AZ381" s="25"/>
      <c r="BA381" s="663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  <c r="QN381" s="25"/>
      <c r="QO381" s="25"/>
      <c r="QP381" s="25"/>
      <c r="QQ381" s="25"/>
      <c r="QR381" s="25"/>
      <c r="QS381" s="25"/>
      <c r="QT381" s="25"/>
      <c r="QU381" s="25"/>
      <c r="QV381" s="25"/>
      <c r="QW381" s="25"/>
      <c r="QX381" s="25"/>
      <c r="QY381" s="25"/>
      <c r="QZ381" s="25"/>
      <c r="RA381" s="25"/>
      <c r="RB381" s="25"/>
      <c r="RC381" s="25"/>
      <c r="RD381" s="25"/>
      <c r="RE381" s="25"/>
      <c r="RF381" s="25"/>
      <c r="RG381" s="25"/>
      <c r="RH381" s="25"/>
      <c r="RI381" s="25"/>
      <c r="RJ381" s="25"/>
      <c r="RK381" s="25"/>
      <c r="RL381" s="25"/>
      <c r="RM381" s="25"/>
      <c r="RN381" s="25"/>
      <c r="RO381" s="25"/>
      <c r="RP381" s="25"/>
      <c r="RQ381" s="25"/>
      <c r="RR381" s="25"/>
      <c r="RS381" s="25"/>
      <c r="RT381" s="25"/>
      <c r="RU381" s="25"/>
      <c r="RV381" s="25"/>
      <c r="RW381" s="25"/>
      <c r="RX381" s="25"/>
      <c r="RY381" s="25"/>
      <c r="RZ381" s="25"/>
      <c r="SA381" s="25"/>
      <c r="SB381" s="25"/>
      <c r="SC381" s="25"/>
      <c r="SD381" s="25"/>
      <c r="SE381" s="25"/>
      <c r="SF381" s="25"/>
      <c r="SG381" s="25"/>
      <c r="SH381" s="25"/>
      <c r="SI381" s="25"/>
      <c r="SJ381" s="25"/>
      <c r="SK381" s="25"/>
      <c r="SL381" s="25"/>
      <c r="SM381" s="25"/>
      <c r="SN381" s="25"/>
      <c r="SO381" s="25"/>
      <c r="SP381" s="25"/>
      <c r="SQ381" s="25"/>
      <c r="SR381" s="25"/>
      <c r="SS381" s="25"/>
      <c r="ST381" s="25"/>
      <c r="SU381" s="25"/>
      <c r="SV381" s="25"/>
      <c r="SW381" s="25"/>
      <c r="SX381" s="25"/>
      <c r="SY381" s="25"/>
      <c r="SZ381" s="25"/>
      <c r="TA381" s="25"/>
      <c r="TB381" s="25"/>
      <c r="TC381" s="25"/>
      <c r="TD381" s="25"/>
      <c r="TE381" s="25"/>
      <c r="TF381" s="25"/>
      <c r="TG381" s="25"/>
      <c r="TH381" s="25"/>
      <c r="TI381" s="25"/>
      <c r="TJ381" s="25"/>
      <c r="TK381" s="25"/>
      <c r="TL381" s="25"/>
      <c r="TM381" s="25"/>
      <c r="TN381" s="25"/>
      <c r="TO381" s="25"/>
      <c r="TP381" s="25"/>
      <c r="TQ381" s="25"/>
      <c r="TR381" s="25"/>
      <c r="TS381" s="25"/>
      <c r="TT381" s="25"/>
      <c r="TU381" s="25"/>
      <c r="TV381" s="25"/>
      <c r="TW381" s="25"/>
      <c r="TX381" s="25"/>
      <c r="TY381" s="25"/>
      <c r="TZ381" s="25"/>
      <c r="UA381" s="25"/>
      <c r="UB381" s="25"/>
      <c r="UC381" s="25"/>
      <c r="UD381" s="25"/>
      <c r="UE381" s="25"/>
      <c r="UF381" s="25"/>
      <c r="UG381" s="25"/>
      <c r="UH381" s="25"/>
      <c r="UI381" s="25"/>
      <c r="UJ381" s="25"/>
      <c r="UK381" s="25"/>
      <c r="UL381" s="25"/>
      <c r="UM381" s="25"/>
      <c r="UN381" s="25"/>
      <c r="UO381" s="25"/>
      <c r="UP381" s="25"/>
      <c r="UQ381" s="25"/>
      <c r="UR381" s="25"/>
      <c r="US381" s="25"/>
      <c r="UT381" s="25"/>
      <c r="UU381" s="25"/>
      <c r="UV381" s="25"/>
      <c r="UW381" s="25"/>
      <c r="UX381" s="25"/>
      <c r="UY381" s="25"/>
      <c r="UZ381" s="25"/>
      <c r="VA381" s="25"/>
      <c r="VB381" s="25"/>
      <c r="VC381" s="25"/>
      <c r="VD381" s="25"/>
      <c r="VE381" s="25"/>
      <c r="VF381" s="25"/>
      <c r="VG381" s="25"/>
      <c r="VH381" s="25"/>
      <c r="VI381" s="25"/>
      <c r="VJ381" s="25"/>
      <c r="VK381" s="25"/>
      <c r="VL381" s="25"/>
      <c r="VM381" s="25"/>
      <c r="VN381" s="25"/>
      <c r="VO381" s="25"/>
      <c r="VP381" s="25"/>
      <c r="VQ381" s="25"/>
      <c r="VR381" s="25"/>
      <c r="VS381" s="25"/>
      <c r="VT381" s="25"/>
      <c r="VU381" s="25"/>
      <c r="VV381" s="25"/>
      <c r="VW381" s="25"/>
      <c r="VX381" s="25"/>
      <c r="VY381" s="25"/>
      <c r="VZ381" s="25"/>
      <c r="WA381" s="25"/>
      <c r="WB381" s="25"/>
      <c r="WC381" s="25"/>
      <c r="WD381" s="25"/>
      <c r="WE381" s="25"/>
      <c r="WF381" s="25"/>
      <c r="WG381" s="25"/>
      <c r="WH381" s="25"/>
      <c r="WI381" s="25"/>
      <c r="WJ381" s="25"/>
      <c r="WK381" s="25"/>
      <c r="WL381" s="25"/>
      <c r="WM381" s="25"/>
      <c r="WN381" s="25"/>
      <c r="WO381" s="25"/>
      <c r="WP381" s="25"/>
      <c r="WQ381" s="25"/>
      <c r="WR381" s="25"/>
      <c r="WS381" s="25"/>
      <c r="WT381" s="25"/>
      <c r="WU381" s="25"/>
      <c r="WV381" s="25"/>
      <c r="WW381" s="25"/>
      <c r="WX381" s="25"/>
      <c r="WY381" s="25"/>
      <c r="WZ381" s="25"/>
      <c r="XA381" s="25"/>
      <c r="XB381" s="25"/>
      <c r="XC381" s="25"/>
      <c r="XD381" s="25"/>
      <c r="XE381" s="25"/>
      <c r="XF381" s="25"/>
      <c r="XG381" s="25"/>
      <c r="XH381" s="25"/>
      <c r="XI381" s="25"/>
      <c r="XJ381" s="25"/>
      <c r="XK381" s="25"/>
      <c r="XL381" s="25"/>
      <c r="XM381" s="25"/>
      <c r="XN381" s="25"/>
      <c r="XO381" s="25"/>
      <c r="XP381" s="25"/>
      <c r="XQ381" s="25"/>
      <c r="XR381" s="25"/>
      <c r="XS381" s="25"/>
      <c r="XT381" s="25"/>
      <c r="XU381" s="25"/>
      <c r="XV381" s="25"/>
      <c r="XW381" s="25"/>
      <c r="XX381" s="25"/>
      <c r="XY381" s="25"/>
      <c r="XZ381" s="25"/>
      <c r="YA381" s="25"/>
      <c r="YB381" s="25"/>
      <c r="YC381" s="25"/>
      <c r="YD381" s="25"/>
      <c r="YE381" s="25"/>
      <c r="YF381" s="25"/>
      <c r="YG381" s="25"/>
      <c r="YH381" s="25"/>
      <c r="YI381" s="25"/>
      <c r="YJ381" s="25"/>
      <c r="YK381" s="25"/>
      <c r="YL381" s="25"/>
      <c r="YM381" s="25"/>
      <c r="YN381" s="25"/>
      <c r="YO381" s="25"/>
      <c r="YP381" s="25"/>
      <c r="YQ381" s="25"/>
      <c r="YR381" s="25"/>
      <c r="YS381" s="25"/>
      <c r="YT381" s="25"/>
      <c r="YU381" s="25"/>
      <c r="YV381" s="25"/>
      <c r="YW381" s="25"/>
      <c r="YX381" s="25"/>
      <c r="YY381" s="25"/>
      <c r="YZ381" s="25"/>
      <c r="ZA381" s="25"/>
      <c r="ZB381" s="25"/>
      <c r="ZC381" s="25"/>
      <c r="ZD381" s="25"/>
      <c r="ZE381" s="25"/>
      <c r="ZF381" s="25"/>
      <c r="ZG381" s="25"/>
      <c r="ZH381" s="25"/>
      <c r="ZI381" s="25"/>
      <c r="ZJ381" s="25"/>
      <c r="ZK381" s="25"/>
      <c r="ZL381" s="25"/>
      <c r="ZM381" s="25"/>
      <c r="ZN381" s="25"/>
      <c r="ZO381" s="25"/>
      <c r="ZP381" s="25"/>
      <c r="ZQ381" s="25"/>
      <c r="ZR381" s="25"/>
      <c r="ZS381" s="25"/>
      <c r="ZT381" s="25"/>
      <c r="ZU381" s="25"/>
      <c r="ZV381" s="25"/>
      <c r="ZW381" s="25"/>
      <c r="ZX381" s="25"/>
      <c r="ZY381" s="25"/>
      <c r="ZZ381" s="25"/>
      <c r="AAA381" s="25"/>
      <c r="AAB381" s="25"/>
      <c r="AAC381" s="25"/>
      <c r="AAD381" s="25"/>
      <c r="AAE381" s="25"/>
      <c r="AAF381" s="25"/>
      <c r="AAG381" s="25"/>
      <c r="AAH381" s="25"/>
      <c r="AAI381" s="25"/>
      <c r="AAJ381" s="25"/>
      <c r="AAK381" s="25"/>
      <c r="AAL381" s="25"/>
      <c r="AAM381" s="25"/>
      <c r="AAN381" s="25"/>
      <c r="AAO381" s="25"/>
      <c r="AAP381" s="25"/>
      <c r="AAQ381" s="25"/>
      <c r="AAR381" s="25"/>
      <c r="AAS381" s="25"/>
      <c r="AAT381" s="25"/>
      <c r="AAU381" s="25"/>
      <c r="AAV381" s="25"/>
      <c r="AAW381" s="25"/>
      <c r="AAX381" s="25"/>
      <c r="AAY381" s="25"/>
      <c r="AAZ381" s="25"/>
      <c r="ABA381" s="25"/>
      <c r="ABB381" s="25"/>
      <c r="ABC381" s="25"/>
      <c r="ABD381" s="25"/>
      <c r="ABE381" s="25"/>
      <c r="ABF381" s="25"/>
      <c r="ABG381" s="25"/>
      <c r="ABH381" s="25"/>
      <c r="ABI381" s="25"/>
      <c r="ABJ381" s="25"/>
      <c r="ABK381" s="25"/>
      <c r="ABL381" s="25"/>
      <c r="ABM381" s="25"/>
      <c r="ABN381" s="25"/>
      <c r="ABO381" s="25"/>
      <c r="ABP381" s="25"/>
      <c r="ABQ381" s="25"/>
      <c r="ABR381" s="25"/>
      <c r="ABS381" s="25"/>
      <c r="ABT381" s="25"/>
      <c r="ABU381" s="25"/>
      <c r="ABV381" s="25"/>
      <c r="ABW381" s="25"/>
      <c r="ABX381" s="25"/>
      <c r="ABY381" s="25"/>
      <c r="ABZ381" s="25"/>
      <c r="ACA381" s="25"/>
      <c r="ACB381" s="25"/>
      <c r="ACC381" s="25"/>
      <c r="ACD381" s="25"/>
      <c r="ACE381" s="25"/>
      <c r="ACF381" s="25"/>
      <c r="ACG381" s="25"/>
      <c r="ACH381" s="25"/>
      <c r="ACI381" s="25"/>
      <c r="ACJ381" s="25"/>
      <c r="ACK381" s="25"/>
      <c r="ACL381" s="25"/>
      <c r="ACM381" s="25"/>
      <c r="ACN381" s="25"/>
      <c r="ACO381" s="25"/>
      <c r="ACP381" s="25"/>
      <c r="ACQ381" s="25"/>
      <c r="ACR381" s="25"/>
      <c r="ACS381" s="25"/>
      <c r="ACT381" s="25"/>
      <c r="ACU381" s="25"/>
      <c r="ACV381" s="25"/>
      <c r="ACW381" s="25"/>
      <c r="ACX381" s="25"/>
      <c r="ACY381" s="25"/>
      <c r="ACZ381" s="25"/>
      <c r="ADA381" s="25"/>
      <c r="ADB381" s="25"/>
      <c r="ADC381" s="25"/>
      <c r="ADD381" s="25"/>
      <c r="ADE381" s="25"/>
      <c r="ADF381" s="25"/>
      <c r="ADG381" s="25"/>
      <c r="ADH381" s="25"/>
      <c r="ADI381" s="25"/>
      <c r="ADJ381" s="25"/>
      <c r="ADK381" s="25"/>
      <c r="ADL381" s="25"/>
      <c r="ADM381" s="25"/>
      <c r="ADN381" s="25"/>
      <c r="ADO381" s="25"/>
      <c r="ADP381" s="25"/>
      <c r="ADQ381" s="25"/>
      <c r="ADR381" s="25"/>
      <c r="ADS381" s="25"/>
      <c r="ADT381" s="25"/>
      <c r="ADU381" s="25"/>
      <c r="ADV381" s="25"/>
      <c r="ADW381" s="25"/>
      <c r="ADX381" s="25"/>
      <c r="ADY381" s="25"/>
      <c r="ADZ381" s="25"/>
      <c r="AEA381" s="25"/>
      <c r="AEB381" s="25"/>
      <c r="AEC381" s="25"/>
      <c r="AED381" s="25"/>
      <c r="AEE381" s="25"/>
      <c r="AEF381" s="25"/>
      <c r="AEG381" s="49"/>
    </row>
    <row r="382" spans="1:813" s="15" customFormat="1" ht="12.75" customHeight="1" x14ac:dyDescent="0.2">
      <c r="A382" s="354"/>
      <c r="B382" s="343" t="s">
        <v>308</v>
      </c>
      <c r="C382" s="355"/>
      <c r="D382" s="118"/>
      <c r="E382" s="344"/>
      <c r="F382" s="345">
        <f>SUM(F279:F380)</f>
        <v>9002763.4900000002</v>
      </c>
      <c r="G382" s="49"/>
      <c r="AY382" s="45"/>
      <c r="AZ382" s="25"/>
      <c r="BA382" s="663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  <c r="QN382" s="25"/>
      <c r="QO382" s="25"/>
      <c r="QP382" s="25"/>
      <c r="QQ382" s="25"/>
      <c r="QR382" s="25"/>
      <c r="QS382" s="25"/>
      <c r="QT382" s="25"/>
      <c r="QU382" s="25"/>
      <c r="QV382" s="25"/>
      <c r="QW382" s="25"/>
      <c r="QX382" s="25"/>
      <c r="QY382" s="25"/>
      <c r="QZ382" s="25"/>
      <c r="RA382" s="25"/>
      <c r="RB382" s="25"/>
      <c r="RC382" s="25"/>
      <c r="RD382" s="25"/>
      <c r="RE382" s="25"/>
      <c r="RF382" s="25"/>
      <c r="RG382" s="25"/>
      <c r="RH382" s="25"/>
      <c r="RI382" s="25"/>
      <c r="RJ382" s="25"/>
      <c r="RK382" s="25"/>
      <c r="RL382" s="25"/>
      <c r="RM382" s="25"/>
      <c r="RN382" s="25"/>
      <c r="RO382" s="25"/>
      <c r="RP382" s="25"/>
      <c r="RQ382" s="25"/>
      <c r="RR382" s="25"/>
      <c r="RS382" s="25"/>
      <c r="RT382" s="25"/>
      <c r="RU382" s="25"/>
      <c r="RV382" s="25"/>
      <c r="RW382" s="25"/>
      <c r="RX382" s="25"/>
      <c r="RY382" s="25"/>
      <c r="RZ382" s="25"/>
      <c r="SA382" s="25"/>
      <c r="SB382" s="25"/>
      <c r="SC382" s="25"/>
      <c r="SD382" s="25"/>
      <c r="SE382" s="25"/>
      <c r="SF382" s="25"/>
      <c r="SG382" s="25"/>
      <c r="SH382" s="25"/>
      <c r="SI382" s="25"/>
      <c r="SJ382" s="25"/>
      <c r="SK382" s="25"/>
      <c r="SL382" s="25"/>
      <c r="SM382" s="25"/>
      <c r="SN382" s="25"/>
      <c r="SO382" s="25"/>
      <c r="SP382" s="25"/>
      <c r="SQ382" s="25"/>
      <c r="SR382" s="25"/>
      <c r="SS382" s="25"/>
      <c r="ST382" s="25"/>
      <c r="SU382" s="25"/>
      <c r="SV382" s="25"/>
      <c r="SW382" s="25"/>
      <c r="SX382" s="25"/>
      <c r="SY382" s="25"/>
      <c r="SZ382" s="25"/>
      <c r="TA382" s="25"/>
      <c r="TB382" s="25"/>
      <c r="TC382" s="25"/>
      <c r="TD382" s="25"/>
      <c r="TE382" s="25"/>
      <c r="TF382" s="25"/>
      <c r="TG382" s="25"/>
      <c r="TH382" s="25"/>
      <c r="TI382" s="25"/>
      <c r="TJ382" s="25"/>
      <c r="TK382" s="25"/>
      <c r="TL382" s="25"/>
      <c r="TM382" s="25"/>
      <c r="TN382" s="25"/>
      <c r="TO382" s="25"/>
      <c r="TP382" s="25"/>
      <c r="TQ382" s="25"/>
      <c r="TR382" s="25"/>
      <c r="TS382" s="25"/>
      <c r="TT382" s="25"/>
      <c r="TU382" s="25"/>
      <c r="TV382" s="25"/>
      <c r="TW382" s="25"/>
      <c r="TX382" s="25"/>
      <c r="TY382" s="25"/>
      <c r="TZ382" s="25"/>
      <c r="UA382" s="25"/>
      <c r="UB382" s="25"/>
      <c r="UC382" s="25"/>
      <c r="UD382" s="25"/>
      <c r="UE382" s="25"/>
      <c r="UF382" s="25"/>
      <c r="UG382" s="25"/>
      <c r="UH382" s="25"/>
      <c r="UI382" s="25"/>
      <c r="UJ382" s="25"/>
      <c r="UK382" s="25"/>
      <c r="UL382" s="25"/>
      <c r="UM382" s="25"/>
      <c r="UN382" s="25"/>
      <c r="UO382" s="25"/>
      <c r="UP382" s="25"/>
      <c r="UQ382" s="25"/>
      <c r="UR382" s="25"/>
      <c r="US382" s="25"/>
      <c r="UT382" s="25"/>
      <c r="UU382" s="25"/>
      <c r="UV382" s="25"/>
      <c r="UW382" s="25"/>
      <c r="UX382" s="25"/>
      <c r="UY382" s="25"/>
      <c r="UZ382" s="25"/>
      <c r="VA382" s="25"/>
      <c r="VB382" s="25"/>
      <c r="VC382" s="25"/>
      <c r="VD382" s="25"/>
      <c r="VE382" s="25"/>
      <c r="VF382" s="25"/>
      <c r="VG382" s="25"/>
      <c r="VH382" s="25"/>
      <c r="VI382" s="25"/>
      <c r="VJ382" s="25"/>
      <c r="VK382" s="25"/>
      <c r="VL382" s="25"/>
      <c r="VM382" s="25"/>
      <c r="VN382" s="25"/>
      <c r="VO382" s="25"/>
      <c r="VP382" s="25"/>
      <c r="VQ382" s="25"/>
      <c r="VR382" s="25"/>
      <c r="VS382" s="25"/>
      <c r="VT382" s="25"/>
      <c r="VU382" s="25"/>
      <c r="VV382" s="25"/>
      <c r="VW382" s="25"/>
      <c r="VX382" s="25"/>
      <c r="VY382" s="25"/>
      <c r="VZ382" s="25"/>
      <c r="WA382" s="25"/>
      <c r="WB382" s="25"/>
      <c r="WC382" s="25"/>
      <c r="WD382" s="25"/>
      <c r="WE382" s="25"/>
      <c r="WF382" s="25"/>
      <c r="WG382" s="25"/>
      <c r="WH382" s="25"/>
      <c r="WI382" s="25"/>
      <c r="WJ382" s="25"/>
      <c r="WK382" s="25"/>
      <c r="WL382" s="25"/>
      <c r="WM382" s="25"/>
      <c r="WN382" s="25"/>
      <c r="WO382" s="25"/>
      <c r="WP382" s="25"/>
      <c r="WQ382" s="25"/>
      <c r="WR382" s="25"/>
      <c r="WS382" s="25"/>
      <c r="WT382" s="25"/>
      <c r="WU382" s="25"/>
      <c r="WV382" s="25"/>
      <c r="WW382" s="25"/>
      <c r="WX382" s="25"/>
      <c r="WY382" s="25"/>
      <c r="WZ382" s="25"/>
      <c r="XA382" s="25"/>
      <c r="XB382" s="25"/>
      <c r="XC382" s="25"/>
      <c r="XD382" s="25"/>
      <c r="XE382" s="25"/>
      <c r="XF382" s="25"/>
      <c r="XG382" s="25"/>
      <c r="XH382" s="25"/>
      <c r="XI382" s="25"/>
      <c r="XJ382" s="25"/>
      <c r="XK382" s="25"/>
      <c r="XL382" s="25"/>
      <c r="XM382" s="25"/>
      <c r="XN382" s="25"/>
      <c r="XO382" s="25"/>
      <c r="XP382" s="25"/>
      <c r="XQ382" s="25"/>
      <c r="XR382" s="25"/>
      <c r="XS382" s="25"/>
      <c r="XT382" s="25"/>
      <c r="XU382" s="25"/>
      <c r="XV382" s="25"/>
      <c r="XW382" s="25"/>
      <c r="XX382" s="25"/>
      <c r="XY382" s="25"/>
      <c r="XZ382" s="25"/>
      <c r="YA382" s="25"/>
      <c r="YB382" s="25"/>
      <c r="YC382" s="25"/>
      <c r="YD382" s="25"/>
      <c r="YE382" s="25"/>
      <c r="YF382" s="25"/>
      <c r="YG382" s="25"/>
      <c r="YH382" s="25"/>
      <c r="YI382" s="25"/>
      <c r="YJ382" s="25"/>
      <c r="YK382" s="25"/>
      <c r="YL382" s="25"/>
      <c r="YM382" s="25"/>
      <c r="YN382" s="25"/>
      <c r="YO382" s="25"/>
      <c r="YP382" s="25"/>
      <c r="YQ382" s="25"/>
      <c r="YR382" s="25"/>
      <c r="YS382" s="25"/>
      <c r="YT382" s="25"/>
      <c r="YU382" s="25"/>
      <c r="YV382" s="25"/>
      <c r="YW382" s="25"/>
      <c r="YX382" s="25"/>
      <c r="YY382" s="25"/>
      <c r="YZ382" s="25"/>
      <c r="ZA382" s="25"/>
      <c r="ZB382" s="25"/>
      <c r="ZC382" s="25"/>
      <c r="ZD382" s="25"/>
      <c r="ZE382" s="25"/>
      <c r="ZF382" s="25"/>
      <c r="ZG382" s="25"/>
      <c r="ZH382" s="25"/>
      <c r="ZI382" s="25"/>
      <c r="ZJ382" s="25"/>
      <c r="ZK382" s="25"/>
      <c r="ZL382" s="25"/>
      <c r="ZM382" s="25"/>
      <c r="ZN382" s="25"/>
      <c r="ZO382" s="25"/>
      <c r="ZP382" s="25"/>
      <c r="ZQ382" s="25"/>
      <c r="ZR382" s="25"/>
      <c r="ZS382" s="25"/>
      <c r="ZT382" s="25"/>
      <c r="ZU382" s="25"/>
      <c r="ZV382" s="25"/>
      <c r="ZW382" s="25"/>
      <c r="ZX382" s="25"/>
      <c r="ZY382" s="25"/>
      <c r="ZZ382" s="25"/>
      <c r="AAA382" s="25"/>
      <c r="AAB382" s="25"/>
      <c r="AAC382" s="25"/>
      <c r="AAD382" s="25"/>
      <c r="AAE382" s="25"/>
      <c r="AAF382" s="25"/>
      <c r="AAG382" s="25"/>
      <c r="AAH382" s="25"/>
      <c r="AAI382" s="25"/>
      <c r="AAJ382" s="25"/>
      <c r="AAK382" s="25"/>
      <c r="AAL382" s="25"/>
      <c r="AAM382" s="25"/>
      <c r="AAN382" s="25"/>
      <c r="AAO382" s="25"/>
      <c r="AAP382" s="25"/>
      <c r="AAQ382" s="25"/>
      <c r="AAR382" s="25"/>
      <c r="AAS382" s="25"/>
      <c r="AAT382" s="25"/>
      <c r="AAU382" s="25"/>
      <c r="AAV382" s="25"/>
      <c r="AAW382" s="25"/>
      <c r="AAX382" s="25"/>
      <c r="AAY382" s="25"/>
      <c r="AAZ382" s="25"/>
      <c r="ABA382" s="25"/>
      <c r="ABB382" s="25"/>
      <c r="ABC382" s="25"/>
      <c r="ABD382" s="25"/>
      <c r="ABE382" s="25"/>
      <c r="ABF382" s="25"/>
      <c r="ABG382" s="25"/>
      <c r="ABH382" s="25"/>
      <c r="ABI382" s="25"/>
      <c r="ABJ382" s="25"/>
      <c r="ABK382" s="25"/>
      <c r="ABL382" s="25"/>
      <c r="ABM382" s="25"/>
      <c r="ABN382" s="25"/>
      <c r="ABO382" s="25"/>
      <c r="ABP382" s="25"/>
      <c r="ABQ382" s="25"/>
      <c r="ABR382" s="25"/>
      <c r="ABS382" s="25"/>
      <c r="ABT382" s="25"/>
      <c r="ABU382" s="25"/>
      <c r="ABV382" s="25"/>
      <c r="ABW382" s="25"/>
      <c r="ABX382" s="25"/>
      <c r="ABY382" s="25"/>
      <c r="ABZ382" s="25"/>
      <c r="ACA382" s="25"/>
      <c r="ACB382" s="25"/>
      <c r="ACC382" s="25"/>
      <c r="ACD382" s="25"/>
      <c r="ACE382" s="25"/>
      <c r="ACF382" s="25"/>
      <c r="ACG382" s="25"/>
      <c r="ACH382" s="25"/>
      <c r="ACI382" s="25"/>
      <c r="ACJ382" s="25"/>
      <c r="ACK382" s="25"/>
      <c r="ACL382" s="25"/>
      <c r="ACM382" s="25"/>
      <c r="ACN382" s="25"/>
      <c r="ACO382" s="25"/>
      <c r="ACP382" s="25"/>
      <c r="ACQ382" s="25"/>
      <c r="ACR382" s="25"/>
      <c r="ACS382" s="25"/>
      <c r="ACT382" s="25"/>
      <c r="ACU382" s="25"/>
      <c r="ACV382" s="25"/>
      <c r="ACW382" s="25"/>
      <c r="ACX382" s="25"/>
      <c r="ACY382" s="25"/>
      <c r="ACZ382" s="25"/>
      <c r="ADA382" s="25"/>
      <c r="ADB382" s="25"/>
      <c r="ADC382" s="25"/>
      <c r="ADD382" s="25"/>
      <c r="ADE382" s="25"/>
      <c r="ADF382" s="25"/>
      <c r="ADG382" s="25"/>
      <c r="ADH382" s="25"/>
      <c r="ADI382" s="25"/>
      <c r="ADJ382" s="25"/>
      <c r="ADK382" s="25"/>
      <c r="ADL382" s="25"/>
      <c r="ADM382" s="25"/>
      <c r="ADN382" s="25"/>
      <c r="ADO382" s="25"/>
      <c r="ADP382" s="25"/>
      <c r="ADQ382" s="25"/>
      <c r="ADR382" s="25"/>
      <c r="ADS382" s="25"/>
      <c r="ADT382" s="25"/>
      <c r="ADU382" s="25"/>
      <c r="ADV382" s="25"/>
      <c r="ADW382" s="25"/>
      <c r="ADX382" s="25"/>
      <c r="ADY382" s="25"/>
      <c r="ADZ382" s="25"/>
      <c r="AEA382" s="25"/>
      <c r="AEB382" s="25"/>
      <c r="AEC382" s="25"/>
      <c r="AED382" s="25"/>
      <c r="AEE382" s="25"/>
      <c r="AEF382" s="25"/>
      <c r="AEG382" s="49"/>
    </row>
    <row r="383" spans="1:813" s="15" customFormat="1" ht="12.75" customHeight="1" x14ac:dyDescent="0.2">
      <c r="A383" s="75"/>
      <c r="B383" s="70"/>
      <c r="C383" s="325"/>
      <c r="D383" s="71"/>
      <c r="E383" s="303"/>
      <c r="F383" s="91"/>
      <c r="G383" s="49"/>
      <c r="AY383" s="45"/>
      <c r="AZ383" s="25"/>
      <c r="BA383" s="663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  <c r="QN383" s="25"/>
      <c r="QO383" s="25"/>
      <c r="QP383" s="25"/>
      <c r="QQ383" s="25"/>
      <c r="QR383" s="25"/>
      <c r="QS383" s="25"/>
      <c r="QT383" s="25"/>
      <c r="QU383" s="25"/>
      <c r="QV383" s="25"/>
      <c r="QW383" s="25"/>
      <c r="QX383" s="25"/>
      <c r="QY383" s="25"/>
      <c r="QZ383" s="25"/>
      <c r="RA383" s="25"/>
      <c r="RB383" s="25"/>
      <c r="RC383" s="25"/>
      <c r="RD383" s="25"/>
      <c r="RE383" s="25"/>
      <c r="RF383" s="25"/>
      <c r="RG383" s="25"/>
      <c r="RH383" s="25"/>
      <c r="RI383" s="25"/>
      <c r="RJ383" s="25"/>
      <c r="RK383" s="25"/>
      <c r="RL383" s="25"/>
      <c r="RM383" s="25"/>
      <c r="RN383" s="25"/>
      <c r="RO383" s="25"/>
      <c r="RP383" s="25"/>
      <c r="RQ383" s="25"/>
      <c r="RR383" s="25"/>
      <c r="RS383" s="25"/>
      <c r="RT383" s="25"/>
      <c r="RU383" s="25"/>
      <c r="RV383" s="25"/>
      <c r="RW383" s="25"/>
      <c r="RX383" s="25"/>
      <c r="RY383" s="25"/>
      <c r="RZ383" s="25"/>
      <c r="SA383" s="25"/>
      <c r="SB383" s="25"/>
      <c r="SC383" s="25"/>
      <c r="SD383" s="25"/>
      <c r="SE383" s="25"/>
      <c r="SF383" s="25"/>
      <c r="SG383" s="25"/>
      <c r="SH383" s="25"/>
      <c r="SI383" s="25"/>
      <c r="SJ383" s="25"/>
      <c r="SK383" s="25"/>
      <c r="SL383" s="25"/>
      <c r="SM383" s="25"/>
      <c r="SN383" s="25"/>
      <c r="SO383" s="25"/>
      <c r="SP383" s="25"/>
      <c r="SQ383" s="25"/>
      <c r="SR383" s="25"/>
      <c r="SS383" s="25"/>
      <c r="ST383" s="25"/>
      <c r="SU383" s="25"/>
      <c r="SV383" s="25"/>
      <c r="SW383" s="25"/>
      <c r="SX383" s="25"/>
      <c r="SY383" s="25"/>
      <c r="SZ383" s="25"/>
      <c r="TA383" s="25"/>
      <c r="TB383" s="25"/>
      <c r="TC383" s="25"/>
      <c r="TD383" s="25"/>
      <c r="TE383" s="25"/>
      <c r="TF383" s="25"/>
      <c r="TG383" s="25"/>
      <c r="TH383" s="25"/>
      <c r="TI383" s="25"/>
      <c r="TJ383" s="25"/>
      <c r="TK383" s="25"/>
      <c r="TL383" s="25"/>
      <c r="TM383" s="25"/>
      <c r="TN383" s="25"/>
      <c r="TO383" s="25"/>
      <c r="TP383" s="25"/>
      <c r="TQ383" s="25"/>
      <c r="TR383" s="25"/>
      <c r="TS383" s="25"/>
      <c r="TT383" s="25"/>
      <c r="TU383" s="25"/>
      <c r="TV383" s="25"/>
      <c r="TW383" s="25"/>
      <c r="TX383" s="25"/>
      <c r="TY383" s="25"/>
      <c r="TZ383" s="25"/>
      <c r="UA383" s="25"/>
      <c r="UB383" s="25"/>
      <c r="UC383" s="25"/>
      <c r="UD383" s="25"/>
      <c r="UE383" s="25"/>
      <c r="UF383" s="25"/>
      <c r="UG383" s="25"/>
      <c r="UH383" s="25"/>
      <c r="UI383" s="25"/>
      <c r="UJ383" s="25"/>
      <c r="UK383" s="25"/>
      <c r="UL383" s="25"/>
      <c r="UM383" s="25"/>
      <c r="UN383" s="25"/>
      <c r="UO383" s="25"/>
      <c r="UP383" s="25"/>
      <c r="UQ383" s="25"/>
      <c r="UR383" s="25"/>
      <c r="US383" s="25"/>
      <c r="UT383" s="25"/>
      <c r="UU383" s="25"/>
      <c r="UV383" s="25"/>
      <c r="UW383" s="25"/>
      <c r="UX383" s="25"/>
      <c r="UY383" s="25"/>
      <c r="UZ383" s="25"/>
      <c r="VA383" s="25"/>
      <c r="VB383" s="25"/>
      <c r="VC383" s="25"/>
      <c r="VD383" s="25"/>
      <c r="VE383" s="25"/>
      <c r="VF383" s="25"/>
      <c r="VG383" s="25"/>
      <c r="VH383" s="25"/>
      <c r="VI383" s="25"/>
      <c r="VJ383" s="25"/>
      <c r="VK383" s="25"/>
      <c r="VL383" s="25"/>
      <c r="VM383" s="25"/>
      <c r="VN383" s="25"/>
      <c r="VO383" s="25"/>
      <c r="VP383" s="25"/>
      <c r="VQ383" s="25"/>
      <c r="VR383" s="25"/>
      <c r="VS383" s="25"/>
      <c r="VT383" s="25"/>
      <c r="VU383" s="25"/>
      <c r="VV383" s="25"/>
      <c r="VW383" s="25"/>
      <c r="VX383" s="25"/>
      <c r="VY383" s="25"/>
      <c r="VZ383" s="25"/>
      <c r="WA383" s="25"/>
      <c r="WB383" s="25"/>
      <c r="WC383" s="25"/>
      <c r="WD383" s="25"/>
      <c r="WE383" s="25"/>
      <c r="WF383" s="25"/>
      <c r="WG383" s="25"/>
      <c r="WH383" s="25"/>
      <c r="WI383" s="25"/>
      <c r="WJ383" s="25"/>
      <c r="WK383" s="25"/>
      <c r="WL383" s="25"/>
      <c r="WM383" s="25"/>
      <c r="WN383" s="25"/>
      <c r="WO383" s="25"/>
      <c r="WP383" s="25"/>
      <c r="WQ383" s="25"/>
      <c r="WR383" s="25"/>
      <c r="WS383" s="25"/>
      <c r="WT383" s="25"/>
      <c r="WU383" s="25"/>
      <c r="WV383" s="25"/>
      <c r="WW383" s="25"/>
      <c r="WX383" s="25"/>
      <c r="WY383" s="25"/>
      <c r="WZ383" s="25"/>
      <c r="XA383" s="25"/>
      <c r="XB383" s="25"/>
      <c r="XC383" s="25"/>
      <c r="XD383" s="25"/>
      <c r="XE383" s="25"/>
      <c r="XF383" s="25"/>
      <c r="XG383" s="25"/>
      <c r="XH383" s="25"/>
      <c r="XI383" s="25"/>
      <c r="XJ383" s="25"/>
      <c r="XK383" s="25"/>
      <c r="XL383" s="25"/>
      <c r="XM383" s="25"/>
      <c r="XN383" s="25"/>
      <c r="XO383" s="25"/>
      <c r="XP383" s="25"/>
      <c r="XQ383" s="25"/>
      <c r="XR383" s="25"/>
      <c r="XS383" s="25"/>
      <c r="XT383" s="25"/>
      <c r="XU383" s="25"/>
      <c r="XV383" s="25"/>
      <c r="XW383" s="25"/>
      <c r="XX383" s="25"/>
      <c r="XY383" s="25"/>
      <c r="XZ383" s="25"/>
      <c r="YA383" s="25"/>
      <c r="YB383" s="25"/>
      <c r="YC383" s="25"/>
      <c r="YD383" s="25"/>
      <c r="YE383" s="25"/>
      <c r="YF383" s="25"/>
      <c r="YG383" s="25"/>
      <c r="YH383" s="25"/>
      <c r="YI383" s="25"/>
      <c r="YJ383" s="25"/>
      <c r="YK383" s="25"/>
      <c r="YL383" s="25"/>
      <c r="YM383" s="25"/>
      <c r="YN383" s="25"/>
      <c r="YO383" s="25"/>
      <c r="YP383" s="25"/>
      <c r="YQ383" s="25"/>
      <c r="YR383" s="25"/>
      <c r="YS383" s="25"/>
      <c r="YT383" s="25"/>
      <c r="YU383" s="25"/>
      <c r="YV383" s="25"/>
      <c r="YW383" s="25"/>
      <c r="YX383" s="25"/>
      <c r="YY383" s="25"/>
      <c r="YZ383" s="25"/>
      <c r="ZA383" s="25"/>
      <c r="ZB383" s="25"/>
      <c r="ZC383" s="25"/>
      <c r="ZD383" s="25"/>
      <c r="ZE383" s="25"/>
      <c r="ZF383" s="25"/>
      <c r="ZG383" s="25"/>
      <c r="ZH383" s="25"/>
      <c r="ZI383" s="25"/>
      <c r="ZJ383" s="25"/>
      <c r="ZK383" s="25"/>
      <c r="ZL383" s="25"/>
      <c r="ZM383" s="25"/>
      <c r="ZN383" s="25"/>
      <c r="ZO383" s="25"/>
      <c r="ZP383" s="25"/>
      <c r="ZQ383" s="25"/>
      <c r="ZR383" s="25"/>
      <c r="ZS383" s="25"/>
      <c r="ZT383" s="25"/>
      <c r="ZU383" s="25"/>
      <c r="ZV383" s="25"/>
      <c r="ZW383" s="25"/>
      <c r="ZX383" s="25"/>
      <c r="ZY383" s="25"/>
      <c r="ZZ383" s="25"/>
      <c r="AAA383" s="25"/>
      <c r="AAB383" s="25"/>
      <c r="AAC383" s="25"/>
      <c r="AAD383" s="25"/>
      <c r="AAE383" s="25"/>
      <c r="AAF383" s="25"/>
      <c r="AAG383" s="25"/>
      <c r="AAH383" s="25"/>
      <c r="AAI383" s="25"/>
      <c r="AAJ383" s="25"/>
      <c r="AAK383" s="25"/>
      <c r="AAL383" s="25"/>
      <c r="AAM383" s="25"/>
      <c r="AAN383" s="25"/>
      <c r="AAO383" s="25"/>
      <c r="AAP383" s="25"/>
      <c r="AAQ383" s="25"/>
      <c r="AAR383" s="25"/>
      <c r="AAS383" s="25"/>
      <c r="AAT383" s="25"/>
      <c r="AAU383" s="25"/>
      <c r="AAV383" s="25"/>
      <c r="AAW383" s="25"/>
      <c r="AAX383" s="25"/>
      <c r="AAY383" s="25"/>
      <c r="AAZ383" s="25"/>
      <c r="ABA383" s="25"/>
      <c r="ABB383" s="25"/>
      <c r="ABC383" s="25"/>
      <c r="ABD383" s="25"/>
      <c r="ABE383" s="25"/>
      <c r="ABF383" s="25"/>
      <c r="ABG383" s="25"/>
      <c r="ABH383" s="25"/>
      <c r="ABI383" s="25"/>
      <c r="ABJ383" s="25"/>
      <c r="ABK383" s="25"/>
      <c r="ABL383" s="25"/>
      <c r="ABM383" s="25"/>
      <c r="ABN383" s="25"/>
      <c r="ABO383" s="25"/>
      <c r="ABP383" s="25"/>
      <c r="ABQ383" s="25"/>
      <c r="ABR383" s="25"/>
      <c r="ABS383" s="25"/>
      <c r="ABT383" s="25"/>
      <c r="ABU383" s="25"/>
      <c r="ABV383" s="25"/>
      <c r="ABW383" s="25"/>
      <c r="ABX383" s="25"/>
      <c r="ABY383" s="25"/>
      <c r="ABZ383" s="25"/>
      <c r="ACA383" s="25"/>
      <c r="ACB383" s="25"/>
      <c r="ACC383" s="25"/>
      <c r="ACD383" s="25"/>
      <c r="ACE383" s="25"/>
      <c r="ACF383" s="25"/>
      <c r="ACG383" s="25"/>
      <c r="ACH383" s="25"/>
      <c r="ACI383" s="25"/>
      <c r="ACJ383" s="25"/>
      <c r="ACK383" s="25"/>
      <c r="ACL383" s="25"/>
      <c r="ACM383" s="25"/>
      <c r="ACN383" s="25"/>
      <c r="ACO383" s="25"/>
      <c r="ACP383" s="25"/>
      <c r="ACQ383" s="25"/>
      <c r="ACR383" s="25"/>
      <c r="ACS383" s="25"/>
      <c r="ACT383" s="25"/>
      <c r="ACU383" s="25"/>
      <c r="ACV383" s="25"/>
      <c r="ACW383" s="25"/>
      <c r="ACX383" s="25"/>
      <c r="ACY383" s="25"/>
      <c r="ACZ383" s="25"/>
      <c r="ADA383" s="25"/>
      <c r="ADB383" s="25"/>
      <c r="ADC383" s="25"/>
      <c r="ADD383" s="25"/>
      <c r="ADE383" s="25"/>
      <c r="ADF383" s="25"/>
      <c r="ADG383" s="25"/>
      <c r="ADH383" s="25"/>
      <c r="ADI383" s="25"/>
      <c r="ADJ383" s="25"/>
      <c r="ADK383" s="25"/>
      <c r="ADL383" s="25"/>
      <c r="ADM383" s="25"/>
      <c r="ADN383" s="25"/>
      <c r="ADO383" s="25"/>
      <c r="ADP383" s="25"/>
      <c r="ADQ383" s="25"/>
      <c r="ADR383" s="25"/>
      <c r="ADS383" s="25"/>
      <c r="ADT383" s="25"/>
      <c r="ADU383" s="25"/>
      <c r="ADV383" s="25"/>
      <c r="ADW383" s="25"/>
      <c r="ADX383" s="25"/>
      <c r="ADY383" s="25"/>
      <c r="ADZ383" s="25"/>
      <c r="AEA383" s="25"/>
      <c r="AEB383" s="25"/>
      <c r="AEC383" s="25"/>
      <c r="AED383" s="25"/>
      <c r="AEE383" s="25"/>
      <c r="AEF383" s="25"/>
      <c r="AEG383" s="49"/>
    </row>
    <row r="384" spans="1:813" s="15" customFormat="1" ht="12.75" customHeight="1" x14ac:dyDescent="0.2">
      <c r="A384" s="70" t="s">
        <v>309</v>
      </c>
      <c r="B384" s="289" t="s">
        <v>310</v>
      </c>
      <c r="C384" s="347"/>
      <c r="D384" s="347"/>
      <c r="E384" s="348"/>
      <c r="F384" s="91"/>
      <c r="G384" s="49"/>
      <c r="AY384" s="45"/>
      <c r="AZ384" s="25"/>
      <c r="BA384" s="663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  <c r="QN384" s="25"/>
      <c r="QO384" s="25"/>
      <c r="QP384" s="25"/>
      <c r="QQ384" s="25"/>
      <c r="QR384" s="25"/>
      <c r="QS384" s="25"/>
      <c r="QT384" s="25"/>
      <c r="QU384" s="25"/>
      <c r="QV384" s="25"/>
      <c r="QW384" s="25"/>
      <c r="QX384" s="25"/>
      <c r="QY384" s="25"/>
      <c r="QZ384" s="25"/>
      <c r="RA384" s="25"/>
      <c r="RB384" s="25"/>
      <c r="RC384" s="25"/>
      <c r="RD384" s="25"/>
      <c r="RE384" s="25"/>
      <c r="RF384" s="25"/>
      <c r="RG384" s="25"/>
      <c r="RH384" s="25"/>
      <c r="RI384" s="25"/>
      <c r="RJ384" s="25"/>
      <c r="RK384" s="25"/>
      <c r="RL384" s="25"/>
      <c r="RM384" s="25"/>
      <c r="RN384" s="25"/>
      <c r="RO384" s="25"/>
      <c r="RP384" s="25"/>
      <c r="RQ384" s="25"/>
      <c r="RR384" s="25"/>
      <c r="RS384" s="25"/>
      <c r="RT384" s="25"/>
      <c r="RU384" s="25"/>
      <c r="RV384" s="25"/>
      <c r="RW384" s="25"/>
      <c r="RX384" s="25"/>
      <c r="RY384" s="25"/>
      <c r="RZ384" s="25"/>
      <c r="SA384" s="25"/>
      <c r="SB384" s="25"/>
      <c r="SC384" s="25"/>
      <c r="SD384" s="25"/>
      <c r="SE384" s="25"/>
      <c r="SF384" s="25"/>
      <c r="SG384" s="25"/>
      <c r="SH384" s="25"/>
      <c r="SI384" s="25"/>
      <c r="SJ384" s="25"/>
      <c r="SK384" s="25"/>
      <c r="SL384" s="25"/>
      <c r="SM384" s="25"/>
      <c r="SN384" s="25"/>
      <c r="SO384" s="25"/>
      <c r="SP384" s="25"/>
      <c r="SQ384" s="25"/>
      <c r="SR384" s="25"/>
      <c r="SS384" s="25"/>
      <c r="ST384" s="25"/>
      <c r="SU384" s="25"/>
      <c r="SV384" s="25"/>
      <c r="SW384" s="25"/>
      <c r="SX384" s="25"/>
      <c r="SY384" s="25"/>
      <c r="SZ384" s="25"/>
      <c r="TA384" s="25"/>
      <c r="TB384" s="25"/>
      <c r="TC384" s="25"/>
      <c r="TD384" s="25"/>
      <c r="TE384" s="25"/>
      <c r="TF384" s="25"/>
      <c r="TG384" s="25"/>
      <c r="TH384" s="25"/>
      <c r="TI384" s="25"/>
      <c r="TJ384" s="25"/>
      <c r="TK384" s="25"/>
      <c r="TL384" s="25"/>
      <c r="TM384" s="25"/>
      <c r="TN384" s="25"/>
      <c r="TO384" s="25"/>
      <c r="TP384" s="25"/>
      <c r="TQ384" s="25"/>
      <c r="TR384" s="25"/>
      <c r="TS384" s="25"/>
      <c r="TT384" s="25"/>
      <c r="TU384" s="25"/>
      <c r="TV384" s="25"/>
      <c r="TW384" s="25"/>
      <c r="TX384" s="25"/>
      <c r="TY384" s="25"/>
      <c r="TZ384" s="25"/>
      <c r="UA384" s="25"/>
      <c r="UB384" s="25"/>
      <c r="UC384" s="25"/>
      <c r="UD384" s="25"/>
      <c r="UE384" s="25"/>
      <c r="UF384" s="25"/>
      <c r="UG384" s="25"/>
      <c r="UH384" s="25"/>
      <c r="UI384" s="25"/>
      <c r="UJ384" s="25"/>
      <c r="UK384" s="25"/>
      <c r="UL384" s="25"/>
      <c r="UM384" s="25"/>
      <c r="UN384" s="25"/>
      <c r="UO384" s="25"/>
      <c r="UP384" s="25"/>
      <c r="UQ384" s="25"/>
      <c r="UR384" s="25"/>
      <c r="US384" s="25"/>
      <c r="UT384" s="25"/>
      <c r="UU384" s="25"/>
      <c r="UV384" s="25"/>
      <c r="UW384" s="25"/>
      <c r="UX384" s="25"/>
      <c r="UY384" s="25"/>
      <c r="UZ384" s="25"/>
      <c r="VA384" s="25"/>
      <c r="VB384" s="25"/>
      <c r="VC384" s="25"/>
      <c r="VD384" s="25"/>
      <c r="VE384" s="25"/>
      <c r="VF384" s="25"/>
      <c r="VG384" s="25"/>
      <c r="VH384" s="25"/>
      <c r="VI384" s="25"/>
      <c r="VJ384" s="25"/>
      <c r="VK384" s="25"/>
      <c r="VL384" s="25"/>
      <c r="VM384" s="25"/>
      <c r="VN384" s="25"/>
      <c r="VO384" s="25"/>
      <c r="VP384" s="25"/>
      <c r="VQ384" s="25"/>
      <c r="VR384" s="25"/>
      <c r="VS384" s="25"/>
      <c r="VT384" s="25"/>
      <c r="VU384" s="25"/>
      <c r="VV384" s="25"/>
      <c r="VW384" s="25"/>
      <c r="VX384" s="25"/>
      <c r="VY384" s="25"/>
      <c r="VZ384" s="25"/>
      <c r="WA384" s="25"/>
      <c r="WB384" s="25"/>
      <c r="WC384" s="25"/>
      <c r="WD384" s="25"/>
      <c r="WE384" s="25"/>
      <c r="WF384" s="25"/>
      <c r="WG384" s="25"/>
      <c r="WH384" s="25"/>
      <c r="WI384" s="25"/>
      <c r="WJ384" s="25"/>
      <c r="WK384" s="25"/>
      <c r="WL384" s="25"/>
      <c r="WM384" s="25"/>
      <c r="WN384" s="25"/>
      <c r="WO384" s="25"/>
      <c r="WP384" s="25"/>
      <c r="WQ384" s="25"/>
      <c r="WR384" s="25"/>
      <c r="WS384" s="25"/>
      <c r="WT384" s="25"/>
      <c r="WU384" s="25"/>
      <c r="WV384" s="25"/>
      <c r="WW384" s="25"/>
      <c r="WX384" s="25"/>
      <c r="WY384" s="25"/>
      <c r="WZ384" s="25"/>
      <c r="XA384" s="25"/>
      <c r="XB384" s="25"/>
      <c r="XC384" s="25"/>
      <c r="XD384" s="25"/>
      <c r="XE384" s="25"/>
      <c r="XF384" s="25"/>
      <c r="XG384" s="25"/>
      <c r="XH384" s="25"/>
      <c r="XI384" s="25"/>
      <c r="XJ384" s="25"/>
      <c r="XK384" s="25"/>
      <c r="XL384" s="25"/>
      <c r="XM384" s="25"/>
      <c r="XN384" s="25"/>
      <c r="XO384" s="25"/>
      <c r="XP384" s="25"/>
      <c r="XQ384" s="25"/>
      <c r="XR384" s="25"/>
      <c r="XS384" s="25"/>
      <c r="XT384" s="25"/>
      <c r="XU384" s="25"/>
      <c r="XV384" s="25"/>
      <c r="XW384" s="25"/>
      <c r="XX384" s="25"/>
      <c r="XY384" s="25"/>
      <c r="XZ384" s="25"/>
      <c r="YA384" s="25"/>
      <c r="YB384" s="25"/>
      <c r="YC384" s="25"/>
      <c r="YD384" s="25"/>
      <c r="YE384" s="25"/>
      <c r="YF384" s="25"/>
      <c r="YG384" s="25"/>
      <c r="YH384" s="25"/>
      <c r="YI384" s="25"/>
      <c r="YJ384" s="25"/>
      <c r="YK384" s="25"/>
      <c r="YL384" s="25"/>
      <c r="YM384" s="25"/>
      <c r="YN384" s="25"/>
      <c r="YO384" s="25"/>
      <c r="YP384" s="25"/>
      <c r="YQ384" s="25"/>
      <c r="YR384" s="25"/>
      <c r="YS384" s="25"/>
      <c r="YT384" s="25"/>
      <c r="YU384" s="25"/>
      <c r="YV384" s="25"/>
      <c r="YW384" s="25"/>
      <c r="YX384" s="25"/>
      <c r="YY384" s="25"/>
      <c r="YZ384" s="25"/>
      <c r="ZA384" s="25"/>
      <c r="ZB384" s="25"/>
      <c r="ZC384" s="25"/>
      <c r="ZD384" s="25"/>
      <c r="ZE384" s="25"/>
      <c r="ZF384" s="25"/>
      <c r="ZG384" s="25"/>
      <c r="ZH384" s="25"/>
      <c r="ZI384" s="25"/>
      <c r="ZJ384" s="25"/>
      <c r="ZK384" s="25"/>
      <c r="ZL384" s="25"/>
      <c r="ZM384" s="25"/>
      <c r="ZN384" s="25"/>
      <c r="ZO384" s="25"/>
      <c r="ZP384" s="25"/>
      <c r="ZQ384" s="25"/>
      <c r="ZR384" s="25"/>
      <c r="ZS384" s="25"/>
      <c r="ZT384" s="25"/>
      <c r="ZU384" s="25"/>
      <c r="ZV384" s="25"/>
      <c r="ZW384" s="25"/>
      <c r="ZX384" s="25"/>
      <c r="ZY384" s="25"/>
      <c r="ZZ384" s="25"/>
      <c r="AAA384" s="25"/>
      <c r="AAB384" s="25"/>
      <c r="AAC384" s="25"/>
      <c r="AAD384" s="25"/>
      <c r="AAE384" s="25"/>
      <c r="AAF384" s="25"/>
      <c r="AAG384" s="25"/>
      <c r="AAH384" s="25"/>
      <c r="AAI384" s="25"/>
      <c r="AAJ384" s="25"/>
      <c r="AAK384" s="25"/>
      <c r="AAL384" s="25"/>
      <c r="AAM384" s="25"/>
      <c r="AAN384" s="25"/>
      <c r="AAO384" s="25"/>
      <c r="AAP384" s="25"/>
      <c r="AAQ384" s="25"/>
      <c r="AAR384" s="25"/>
      <c r="AAS384" s="25"/>
      <c r="AAT384" s="25"/>
      <c r="AAU384" s="25"/>
      <c r="AAV384" s="25"/>
      <c r="AAW384" s="25"/>
      <c r="AAX384" s="25"/>
      <c r="AAY384" s="25"/>
      <c r="AAZ384" s="25"/>
      <c r="ABA384" s="25"/>
      <c r="ABB384" s="25"/>
      <c r="ABC384" s="25"/>
      <c r="ABD384" s="25"/>
      <c r="ABE384" s="25"/>
      <c r="ABF384" s="25"/>
      <c r="ABG384" s="25"/>
      <c r="ABH384" s="25"/>
      <c r="ABI384" s="25"/>
      <c r="ABJ384" s="25"/>
      <c r="ABK384" s="25"/>
      <c r="ABL384" s="25"/>
      <c r="ABM384" s="25"/>
      <c r="ABN384" s="25"/>
      <c r="ABO384" s="25"/>
      <c r="ABP384" s="25"/>
      <c r="ABQ384" s="25"/>
      <c r="ABR384" s="25"/>
      <c r="ABS384" s="25"/>
      <c r="ABT384" s="25"/>
      <c r="ABU384" s="25"/>
      <c r="ABV384" s="25"/>
      <c r="ABW384" s="25"/>
      <c r="ABX384" s="25"/>
      <c r="ABY384" s="25"/>
      <c r="ABZ384" s="25"/>
      <c r="ACA384" s="25"/>
      <c r="ACB384" s="25"/>
      <c r="ACC384" s="25"/>
      <c r="ACD384" s="25"/>
      <c r="ACE384" s="25"/>
      <c r="ACF384" s="25"/>
      <c r="ACG384" s="25"/>
      <c r="ACH384" s="25"/>
      <c r="ACI384" s="25"/>
      <c r="ACJ384" s="25"/>
      <c r="ACK384" s="25"/>
      <c r="ACL384" s="25"/>
      <c r="ACM384" s="25"/>
      <c r="ACN384" s="25"/>
      <c r="ACO384" s="25"/>
      <c r="ACP384" s="25"/>
      <c r="ACQ384" s="25"/>
      <c r="ACR384" s="25"/>
      <c r="ACS384" s="25"/>
      <c r="ACT384" s="25"/>
      <c r="ACU384" s="25"/>
      <c r="ACV384" s="25"/>
      <c r="ACW384" s="25"/>
      <c r="ACX384" s="25"/>
      <c r="ACY384" s="25"/>
      <c r="ACZ384" s="25"/>
      <c r="ADA384" s="25"/>
      <c r="ADB384" s="25"/>
      <c r="ADC384" s="25"/>
      <c r="ADD384" s="25"/>
      <c r="ADE384" s="25"/>
      <c r="ADF384" s="25"/>
      <c r="ADG384" s="25"/>
      <c r="ADH384" s="25"/>
      <c r="ADI384" s="25"/>
      <c r="ADJ384" s="25"/>
      <c r="ADK384" s="25"/>
      <c r="ADL384" s="25"/>
      <c r="ADM384" s="25"/>
      <c r="ADN384" s="25"/>
      <c r="ADO384" s="25"/>
      <c r="ADP384" s="25"/>
      <c r="ADQ384" s="25"/>
      <c r="ADR384" s="25"/>
      <c r="ADS384" s="25"/>
      <c r="ADT384" s="25"/>
      <c r="ADU384" s="25"/>
      <c r="ADV384" s="25"/>
      <c r="ADW384" s="25"/>
      <c r="ADX384" s="25"/>
      <c r="ADY384" s="25"/>
      <c r="ADZ384" s="25"/>
      <c r="AEA384" s="25"/>
      <c r="AEB384" s="25"/>
      <c r="AEC384" s="25"/>
      <c r="AED384" s="25"/>
      <c r="AEE384" s="25"/>
      <c r="AEF384" s="25"/>
      <c r="AEG384" s="49"/>
    </row>
    <row r="385" spans="1:813" s="15" customFormat="1" ht="8.25" customHeight="1" x14ac:dyDescent="0.2">
      <c r="A385" s="70"/>
      <c r="B385" s="289"/>
      <c r="C385" s="347"/>
      <c r="D385" s="347"/>
      <c r="E385" s="348"/>
      <c r="F385" s="91"/>
      <c r="G385" s="49"/>
      <c r="AY385" s="45"/>
      <c r="AZ385" s="25"/>
      <c r="BA385" s="663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  <c r="QN385" s="25"/>
      <c r="QO385" s="25"/>
      <c r="QP385" s="25"/>
      <c r="QQ385" s="25"/>
      <c r="QR385" s="25"/>
      <c r="QS385" s="25"/>
      <c r="QT385" s="25"/>
      <c r="QU385" s="25"/>
      <c r="QV385" s="25"/>
      <c r="QW385" s="25"/>
      <c r="QX385" s="25"/>
      <c r="QY385" s="25"/>
      <c r="QZ385" s="25"/>
      <c r="RA385" s="25"/>
      <c r="RB385" s="25"/>
      <c r="RC385" s="25"/>
      <c r="RD385" s="25"/>
      <c r="RE385" s="25"/>
      <c r="RF385" s="25"/>
      <c r="RG385" s="25"/>
      <c r="RH385" s="25"/>
      <c r="RI385" s="25"/>
      <c r="RJ385" s="25"/>
      <c r="RK385" s="25"/>
      <c r="RL385" s="25"/>
      <c r="RM385" s="25"/>
      <c r="RN385" s="25"/>
      <c r="RO385" s="25"/>
      <c r="RP385" s="25"/>
      <c r="RQ385" s="25"/>
      <c r="RR385" s="25"/>
      <c r="RS385" s="25"/>
      <c r="RT385" s="25"/>
      <c r="RU385" s="25"/>
      <c r="RV385" s="25"/>
      <c r="RW385" s="25"/>
      <c r="RX385" s="25"/>
      <c r="RY385" s="25"/>
      <c r="RZ385" s="25"/>
      <c r="SA385" s="25"/>
      <c r="SB385" s="25"/>
      <c r="SC385" s="25"/>
      <c r="SD385" s="25"/>
      <c r="SE385" s="25"/>
      <c r="SF385" s="25"/>
      <c r="SG385" s="25"/>
      <c r="SH385" s="25"/>
      <c r="SI385" s="25"/>
      <c r="SJ385" s="25"/>
      <c r="SK385" s="25"/>
      <c r="SL385" s="25"/>
      <c r="SM385" s="25"/>
      <c r="SN385" s="25"/>
      <c r="SO385" s="25"/>
      <c r="SP385" s="25"/>
      <c r="SQ385" s="25"/>
      <c r="SR385" s="25"/>
      <c r="SS385" s="25"/>
      <c r="ST385" s="25"/>
      <c r="SU385" s="25"/>
      <c r="SV385" s="25"/>
      <c r="SW385" s="25"/>
      <c r="SX385" s="25"/>
      <c r="SY385" s="25"/>
      <c r="SZ385" s="25"/>
      <c r="TA385" s="25"/>
      <c r="TB385" s="25"/>
      <c r="TC385" s="25"/>
      <c r="TD385" s="25"/>
      <c r="TE385" s="25"/>
      <c r="TF385" s="25"/>
      <c r="TG385" s="25"/>
      <c r="TH385" s="25"/>
      <c r="TI385" s="25"/>
      <c r="TJ385" s="25"/>
      <c r="TK385" s="25"/>
      <c r="TL385" s="25"/>
      <c r="TM385" s="25"/>
      <c r="TN385" s="25"/>
      <c r="TO385" s="25"/>
      <c r="TP385" s="25"/>
      <c r="TQ385" s="25"/>
      <c r="TR385" s="25"/>
      <c r="TS385" s="25"/>
      <c r="TT385" s="25"/>
      <c r="TU385" s="25"/>
      <c r="TV385" s="25"/>
      <c r="TW385" s="25"/>
      <c r="TX385" s="25"/>
      <c r="TY385" s="25"/>
      <c r="TZ385" s="25"/>
      <c r="UA385" s="25"/>
      <c r="UB385" s="25"/>
      <c r="UC385" s="25"/>
      <c r="UD385" s="25"/>
      <c r="UE385" s="25"/>
      <c r="UF385" s="25"/>
      <c r="UG385" s="25"/>
      <c r="UH385" s="25"/>
      <c r="UI385" s="25"/>
      <c r="UJ385" s="25"/>
      <c r="UK385" s="25"/>
      <c r="UL385" s="25"/>
      <c r="UM385" s="25"/>
      <c r="UN385" s="25"/>
      <c r="UO385" s="25"/>
      <c r="UP385" s="25"/>
      <c r="UQ385" s="25"/>
      <c r="UR385" s="25"/>
      <c r="US385" s="25"/>
      <c r="UT385" s="25"/>
      <c r="UU385" s="25"/>
      <c r="UV385" s="25"/>
      <c r="UW385" s="25"/>
      <c r="UX385" s="25"/>
      <c r="UY385" s="25"/>
      <c r="UZ385" s="25"/>
      <c r="VA385" s="25"/>
      <c r="VB385" s="25"/>
      <c r="VC385" s="25"/>
      <c r="VD385" s="25"/>
      <c r="VE385" s="25"/>
      <c r="VF385" s="25"/>
      <c r="VG385" s="25"/>
      <c r="VH385" s="25"/>
      <c r="VI385" s="25"/>
      <c r="VJ385" s="25"/>
      <c r="VK385" s="25"/>
      <c r="VL385" s="25"/>
      <c r="VM385" s="25"/>
      <c r="VN385" s="25"/>
      <c r="VO385" s="25"/>
      <c r="VP385" s="25"/>
      <c r="VQ385" s="25"/>
      <c r="VR385" s="25"/>
      <c r="VS385" s="25"/>
      <c r="VT385" s="25"/>
      <c r="VU385" s="25"/>
      <c r="VV385" s="25"/>
      <c r="VW385" s="25"/>
      <c r="VX385" s="25"/>
      <c r="VY385" s="25"/>
      <c r="VZ385" s="25"/>
      <c r="WA385" s="25"/>
      <c r="WB385" s="25"/>
      <c r="WC385" s="25"/>
      <c r="WD385" s="25"/>
      <c r="WE385" s="25"/>
      <c r="WF385" s="25"/>
      <c r="WG385" s="25"/>
      <c r="WH385" s="25"/>
      <c r="WI385" s="25"/>
      <c r="WJ385" s="25"/>
      <c r="WK385" s="25"/>
      <c r="WL385" s="25"/>
      <c r="WM385" s="25"/>
      <c r="WN385" s="25"/>
      <c r="WO385" s="25"/>
      <c r="WP385" s="25"/>
      <c r="WQ385" s="25"/>
      <c r="WR385" s="25"/>
      <c r="WS385" s="25"/>
      <c r="WT385" s="25"/>
      <c r="WU385" s="25"/>
      <c r="WV385" s="25"/>
      <c r="WW385" s="25"/>
      <c r="WX385" s="25"/>
      <c r="WY385" s="25"/>
      <c r="WZ385" s="25"/>
      <c r="XA385" s="25"/>
      <c r="XB385" s="25"/>
      <c r="XC385" s="25"/>
      <c r="XD385" s="25"/>
      <c r="XE385" s="25"/>
      <c r="XF385" s="25"/>
      <c r="XG385" s="25"/>
      <c r="XH385" s="25"/>
      <c r="XI385" s="25"/>
      <c r="XJ385" s="25"/>
      <c r="XK385" s="25"/>
      <c r="XL385" s="25"/>
      <c r="XM385" s="25"/>
      <c r="XN385" s="25"/>
      <c r="XO385" s="25"/>
      <c r="XP385" s="25"/>
      <c r="XQ385" s="25"/>
      <c r="XR385" s="25"/>
      <c r="XS385" s="25"/>
      <c r="XT385" s="25"/>
      <c r="XU385" s="25"/>
      <c r="XV385" s="25"/>
      <c r="XW385" s="25"/>
      <c r="XX385" s="25"/>
      <c r="XY385" s="25"/>
      <c r="XZ385" s="25"/>
      <c r="YA385" s="25"/>
      <c r="YB385" s="25"/>
      <c r="YC385" s="25"/>
      <c r="YD385" s="25"/>
      <c r="YE385" s="25"/>
      <c r="YF385" s="25"/>
      <c r="YG385" s="25"/>
      <c r="YH385" s="25"/>
      <c r="YI385" s="25"/>
      <c r="YJ385" s="25"/>
      <c r="YK385" s="25"/>
      <c r="YL385" s="25"/>
      <c r="YM385" s="25"/>
      <c r="YN385" s="25"/>
      <c r="YO385" s="25"/>
      <c r="YP385" s="25"/>
      <c r="YQ385" s="25"/>
      <c r="YR385" s="25"/>
      <c r="YS385" s="25"/>
      <c r="YT385" s="25"/>
      <c r="YU385" s="25"/>
      <c r="YV385" s="25"/>
      <c r="YW385" s="25"/>
      <c r="YX385" s="25"/>
      <c r="YY385" s="25"/>
      <c r="YZ385" s="25"/>
      <c r="ZA385" s="25"/>
      <c r="ZB385" s="25"/>
      <c r="ZC385" s="25"/>
      <c r="ZD385" s="25"/>
      <c r="ZE385" s="25"/>
      <c r="ZF385" s="25"/>
      <c r="ZG385" s="25"/>
      <c r="ZH385" s="25"/>
      <c r="ZI385" s="25"/>
      <c r="ZJ385" s="25"/>
      <c r="ZK385" s="25"/>
      <c r="ZL385" s="25"/>
      <c r="ZM385" s="25"/>
      <c r="ZN385" s="25"/>
      <c r="ZO385" s="25"/>
      <c r="ZP385" s="25"/>
      <c r="ZQ385" s="25"/>
      <c r="ZR385" s="25"/>
      <c r="ZS385" s="25"/>
      <c r="ZT385" s="25"/>
      <c r="ZU385" s="25"/>
      <c r="ZV385" s="25"/>
      <c r="ZW385" s="25"/>
      <c r="ZX385" s="25"/>
      <c r="ZY385" s="25"/>
      <c r="ZZ385" s="25"/>
      <c r="AAA385" s="25"/>
      <c r="AAB385" s="25"/>
      <c r="AAC385" s="25"/>
      <c r="AAD385" s="25"/>
      <c r="AAE385" s="25"/>
      <c r="AAF385" s="25"/>
      <c r="AAG385" s="25"/>
      <c r="AAH385" s="25"/>
      <c r="AAI385" s="25"/>
      <c r="AAJ385" s="25"/>
      <c r="AAK385" s="25"/>
      <c r="AAL385" s="25"/>
      <c r="AAM385" s="25"/>
      <c r="AAN385" s="25"/>
      <c r="AAO385" s="25"/>
      <c r="AAP385" s="25"/>
      <c r="AAQ385" s="25"/>
      <c r="AAR385" s="25"/>
      <c r="AAS385" s="25"/>
      <c r="AAT385" s="25"/>
      <c r="AAU385" s="25"/>
      <c r="AAV385" s="25"/>
      <c r="AAW385" s="25"/>
      <c r="AAX385" s="25"/>
      <c r="AAY385" s="25"/>
      <c r="AAZ385" s="25"/>
      <c r="ABA385" s="25"/>
      <c r="ABB385" s="25"/>
      <c r="ABC385" s="25"/>
      <c r="ABD385" s="25"/>
      <c r="ABE385" s="25"/>
      <c r="ABF385" s="25"/>
      <c r="ABG385" s="25"/>
      <c r="ABH385" s="25"/>
      <c r="ABI385" s="25"/>
      <c r="ABJ385" s="25"/>
      <c r="ABK385" s="25"/>
      <c r="ABL385" s="25"/>
      <c r="ABM385" s="25"/>
      <c r="ABN385" s="25"/>
      <c r="ABO385" s="25"/>
      <c r="ABP385" s="25"/>
      <c r="ABQ385" s="25"/>
      <c r="ABR385" s="25"/>
      <c r="ABS385" s="25"/>
      <c r="ABT385" s="25"/>
      <c r="ABU385" s="25"/>
      <c r="ABV385" s="25"/>
      <c r="ABW385" s="25"/>
      <c r="ABX385" s="25"/>
      <c r="ABY385" s="25"/>
      <c r="ABZ385" s="25"/>
      <c r="ACA385" s="25"/>
      <c r="ACB385" s="25"/>
      <c r="ACC385" s="25"/>
      <c r="ACD385" s="25"/>
      <c r="ACE385" s="25"/>
      <c r="ACF385" s="25"/>
      <c r="ACG385" s="25"/>
      <c r="ACH385" s="25"/>
      <c r="ACI385" s="25"/>
      <c r="ACJ385" s="25"/>
      <c r="ACK385" s="25"/>
      <c r="ACL385" s="25"/>
      <c r="ACM385" s="25"/>
      <c r="ACN385" s="25"/>
      <c r="ACO385" s="25"/>
      <c r="ACP385" s="25"/>
      <c r="ACQ385" s="25"/>
      <c r="ACR385" s="25"/>
      <c r="ACS385" s="25"/>
      <c r="ACT385" s="25"/>
      <c r="ACU385" s="25"/>
      <c r="ACV385" s="25"/>
      <c r="ACW385" s="25"/>
      <c r="ACX385" s="25"/>
      <c r="ACY385" s="25"/>
      <c r="ACZ385" s="25"/>
      <c r="ADA385" s="25"/>
      <c r="ADB385" s="25"/>
      <c r="ADC385" s="25"/>
      <c r="ADD385" s="25"/>
      <c r="ADE385" s="25"/>
      <c r="ADF385" s="25"/>
      <c r="ADG385" s="25"/>
      <c r="ADH385" s="25"/>
      <c r="ADI385" s="25"/>
      <c r="ADJ385" s="25"/>
      <c r="ADK385" s="25"/>
      <c r="ADL385" s="25"/>
      <c r="ADM385" s="25"/>
      <c r="ADN385" s="25"/>
      <c r="ADO385" s="25"/>
      <c r="ADP385" s="25"/>
      <c r="ADQ385" s="25"/>
      <c r="ADR385" s="25"/>
      <c r="ADS385" s="25"/>
      <c r="ADT385" s="25"/>
      <c r="ADU385" s="25"/>
      <c r="ADV385" s="25"/>
      <c r="ADW385" s="25"/>
      <c r="ADX385" s="25"/>
      <c r="ADY385" s="25"/>
      <c r="ADZ385" s="25"/>
      <c r="AEA385" s="25"/>
      <c r="AEB385" s="25"/>
      <c r="AEC385" s="25"/>
      <c r="AED385" s="25"/>
      <c r="AEE385" s="25"/>
      <c r="AEF385" s="25"/>
      <c r="AEG385" s="49"/>
    </row>
    <row r="386" spans="1:813" s="15" customFormat="1" ht="12.75" customHeight="1" x14ac:dyDescent="0.2">
      <c r="A386" s="73">
        <v>1</v>
      </c>
      <c r="B386" s="289" t="s">
        <v>70</v>
      </c>
      <c r="C386" s="109">
        <v>4042.3</v>
      </c>
      <c r="D386" s="71" t="s">
        <v>111</v>
      </c>
      <c r="E386" s="325">
        <v>5.5</v>
      </c>
      <c r="F386" s="91">
        <f t="shared" si="7"/>
        <v>22232.65</v>
      </c>
      <c r="G386" s="49"/>
      <c r="AY386" s="45"/>
      <c r="AZ386" s="25"/>
      <c r="BA386" s="663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  <c r="QN386" s="25"/>
      <c r="QO386" s="25"/>
      <c r="QP386" s="25"/>
      <c r="QQ386" s="25"/>
      <c r="QR386" s="25"/>
      <c r="QS386" s="25"/>
      <c r="QT386" s="25"/>
      <c r="QU386" s="25"/>
      <c r="QV386" s="25"/>
      <c r="QW386" s="25"/>
      <c r="QX386" s="25"/>
      <c r="QY386" s="25"/>
      <c r="QZ386" s="25"/>
      <c r="RA386" s="25"/>
      <c r="RB386" s="25"/>
      <c r="RC386" s="25"/>
      <c r="RD386" s="25"/>
      <c r="RE386" s="25"/>
      <c r="RF386" s="25"/>
      <c r="RG386" s="25"/>
      <c r="RH386" s="25"/>
      <c r="RI386" s="25"/>
      <c r="RJ386" s="25"/>
      <c r="RK386" s="25"/>
      <c r="RL386" s="25"/>
      <c r="RM386" s="25"/>
      <c r="RN386" s="25"/>
      <c r="RO386" s="25"/>
      <c r="RP386" s="25"/>
      <c r="RQ386" s="25"/>
      <c r="RR386" s="25"/>
      <c r="RS386" s="25"/>
      <c r="RT386" s="25"/>
      <c r="RU386" s="25"/>
      <c r="RV386" s="25"/>
      <c r="RW386" s="25"/>
      <c r="RX386" s="25"/>
      <c r="RY386" s="25"/>
      <c r="RZ386" s="25"/>
      <c r="SA386" s="25"/>
      <c r="SB386" s="25"/>
      <c r="SC386" s="25"/>
      <c r="SD386" s="25"/>
      <c r="SE386" s="25"/>
      <c r="SF386" s="25"/>
      <c r="SG386" s="25"/>
      <c r="SH386" s="25"/>
      <c r="SI386" s="25"/>
      <c r="SJ386" s="25"/>
      <c r="SK386" s="25"/>
      <c r="SL386" s="25"/>
      <c r="SM386" s="25"/>
      <c r="SN386" s="25"/>
      <c r="SO386" s="25"/>
      <c r="SP386" s="25"/>
      <c r="SQ386" s="25"/>
      <c r="SR386" s="25"/>
      <c r="SS386" s="25"/>
      <c r="ST386" s="25"/>
      <c r="SU386" s="25"/>
      <c r="SV386" s="25"/>
      <c r="SW386" s="25"/>
      <c r="SX386" s="25"/>
      <c r="SY386" s="25"/>
      <c r="SZ386" s="25"/>
      <c r="TA386" s="25"/>
      <c r="TB386" s="25"/>
      <c r="TC386" s="25"/>
      <c r="TD386" s="25"/>
      <c r="TE386" s="25"/>
      <c r="TF386" s="25"/>
      <c r="TG386" s="25"/>
      <c r="TH386" s="25"/>
      <c r="TI386" s="25"/>
      <c r="TJ386" s="25"/>
      <c r="TK386" s="25"/>
      <c r="TL386" s="25"/>
      <c r="TM386" s="25"/>
      <c r="TN386" s="25"/>
      <c r="TO386" s="25"/>
      <c r="TP386" s="25"/>
      <c r="TQ386" s="25"/>
      <c r="TR386" s="25"/>
      <c r="TS386" s="25"/>
      <c r="TT386" s="25"/>
      <c r="TU386" s="25"/>
      <c r="TV386" s="25"/>
      <c r="TW386" s="25"/>
      <c r="TX386" s="25"/>
      <c r="TY386" s="25"/>
      <c r="TZ386" s="25"/>
      <c r="UA386" s="25"/>
      <c r="UB386" s="25"/>
      <c r="UC386" s="25"/>
      <c r="UD386" s="25"/>
      <c r="UE386" s="25"/>
      <c r="UF386" s="25"/>
      <c r="UG386" s="25"/>
      <c r="UH386" s="25"/>
      <c r="UI386" s="25"/>
      <c r="UJ386" s="25"/>
      <c r="UK386" s="25"/>
      <c r="UL386" s="25"/>
      <c r="UM386" s="25"/>
      <c r="UN386" s="25"/>
      <c r="UO386" s="25"/>
      <c r="UP386" s="25"/>
      <c r="UQ386" s="25"/>
      <c r="UR386" s="25"/>
      <c r="US386" s="25"/>
      <c r="UT386" s="25"/>
      <c r="UU386" s="25"/>
      <c r="UV386" s="25"/>
      <c r="UW386" s="25"/>
      <c r="UX386" s="25"/>
      <c r="UY386" s="25"/>
      <c r="UZ386" s="25"/>
      <c r="VA386" s="25"/>
      <c r="VB386" s="25"/>
      <c r="VC386" s="25"/>
      <c r="VD386" s="25"/>
      <c r="VE386" s="25"/>
      <c r="VF386" s="25"/>
      <c r="VG386" s="25"/>
      <c r="VH386" s="25"/>
      <c r="VI386" s="25"/>
      <c r="VJ386" s="25"/>
      <c r="VK386" s="25"/>
      <c r="VL386" s="25"/>
      <c r="VM386" s="25"/>
      <c r="VN386" s="25"/>
      <c r="VO386" s="25"/>
      <c r="VP386" s="25"/>
      <c r="VQ386" s="25"/>
      <c r="VR386" s="25"/>
      <c r="VS386" s="25"/>
      <c r="VT386" s="25"/>
      <c r="VU386" s="25"/>
      <c r="VV386" s="25"/>
      <c r="VW386" s="25"/>
      <c r="VX386" s="25"/>
      <c r="VY386" s="25"/>
      <c r="VZ386" s="25"/>
      <c r="WA386" s="25"/>
      <c r="WB386" s="25"/>
      <c r="WC386" s="25"/>
      <c r="WD386" s="25"/>
      <c r="WE386" s="25"/>
      <c r="WF386" s="25"/>
      <c r="WG386" s="25"/>
      <c r="WH386" s="25"/>
      <c r="WI386" s="25"/>
      <c r="WJ386" s="25"/>
      <c r="WK386" s="25"/>
      <c r="WL386" s="25"/>
      <c r="WM386" s="25"/>
      <c r="WN386" s="25"/>
      <c r="WO386" s="25"/>
      <c r="WP386" s="25"/>
      <c r="WQ386" s="25"/>
      <c r="WR386" s="25"/>
      <c r="WS386" s="25"/>
      <c r="WT386" s="25"/>
      <c r="WU386" s="25"/>
      <c r="WV386" s="25"/>
      <c r="WW386" s="25"/>
      <c r="WX386" s="25"/>
      <c r="WY386" s="25"/>
      <c r="WZ386" s="25"/>
      <c r="XA386" s="25"/>
      <c r="XB386" s="25"/>
      <c r="XC386" s="25"/>
      <c r="XD386" s="25"/>
      <c r="XE386" s="25"/>
      <c r="XF386" s="25"/>
      <c r="XG386" s="25"/>
      <c r="XH386" s="25"/>
      <c r="XI386" s="25"/>
      <c r="XJ386" s="25"/>
      <c r="XK386" s="25"/>
      <c r="XL386" s="25"/>
      <c r="XM386" s="25"/>
      <c r="XN386" s="25"/>
      <c r="XO386" s="25"/>
      <c r="XP386" s="25"/>
      <c r="XQ386" s="25"/>
      <c r="XR386" s="25"/>
      <c r="XS386" s="25"/>
      <c r="XT386" s="25"/>
      <c r="XU386" s="25"/>
      <c r="XV386" s="25"/>
      <c r="XW386" s="25"/>
      <c r="XX386" s="25"/>
      <c r="XY386" s="25"/>
      <c r="XZ386" s="25"/>
      <c r="YA386" s="25"/>
      <c r="YB386" s="25"/>
      <c r="YC386" s="25"/>
      <c r="YD386" s="25"/>
      <c r="YE386" s="25"/>
      <c r="YF386" s="25"/>
      <c r="YG386" s="25"/>
      <c r="YH386" s="25"/>
      <c r="YI386" s="25"/>
      <c r="YJ386" s="25"/>
      <c r="YK386" s="25"/>
      <c r="YL386" s="25"/>
      <c r="YM386" s="25"/>
      <c r="YN386" s="25"/>
      <c r="YO386" s="25"/>
      <c r="YP386" s="25"/>
      <c r="YQ386" s="25"/>
      <c r="YR386" s="25"/>
      <c r="YS386" s="25"/>
      <c r="YT386" s="25"/>
      <c r="YU386" s="25"/>
      <c r="YV386" s="25"/>
      <c r="YW386" s="25"/>
      <c r="YX386" s="25"/>
      <c r="YY386" s="25"/>
      <c r="YZ386" s="25"/>
      <c r="ZA386" s="25"/>
      <c r="ZB386" s="25"/>
      <c r="ZC386" s="25"/>
      <c r="ZD386" s="25"/>
      <c r="ZE386" s="25"/>
      <c r="ZF386" s="25"/>
      <c r="ZG386" s="25"/>
      <c r="ZH386" s="25"/>
      <c r="ZI386" s="25"/>
      <c r="ZJ386" s="25"/>
      <c r="ZK386" s="25"/>
      <c r="ZL386" s="25"/>
      <c r="ZM386" s="25"/>
      <c r="ZN386" s="25"/>
      <c r="ZO386" s="25"/>
      <c r="ZP386" s="25"/>
      <c r="ZQ386" s="25"/>
      <c r="ZR386" s="25"/>
      <c r="ZS386" s="25"/>
      <c r="ZT386" s="25"/>
      <c r="ZU386" s="25"/>
      <c r="ZV386" s="25"/>
      <c r="ZW386" s="25"/>
      <c r="ZX386" s="25"/>
      <c r="ZY386" s="25"/>
      <c r="ZZ386" s="25"/>
      <c r="AAA386" s="25"/>
      <c r="AAB386" s="25"/>
      <c r="AAC386" s="25"/>
      <c r="AAD386" s="25"/>
      <c r="AAE386" s="25"/>
      <c r="AAF386" s="25"/>
      <c r="AAG386" s="25"/>
      <c r="AAH386" s="25"/>
      <c r="AAI386" s="25"/>
      <c r="AAJ386" s="25"/>
      <c r="AAK386" s="25"/>
      <c r="AAL386" s="25"/>
      <c r="AAM386" s="25"/>
      <c r="AAN386" s="25"/>
      <c r="AAO386" s="25"/>
      <c r="AAP386" s="25"/>
      <c r="AAQ386" s="25"/>
      <c r="AAR386" s="25"/>
      <c r="AAS386" s="25"/>
      <c r="AAT386" s="25"/>
      <c r="AAU386" s="25"/>
      <c r="AAV386" s="25"/>
      <c r="AAW386" s="25"/>
      <c r="AAX386" s="25"/>
      <c r="AAY386" s="25"/>
      <c r="AAZ386" s="25"/>
      <c r="ABA386" s="25"/>
      <c r="ABB386" s="25"/>
      <c r="ABC386" s="25"/>
      <c r="ABD386" s="25"/>
      <c r="ABE386" s="25"/>
      <c r="ABF386" s="25"/>
      <c r="ABG386" s="25"/>
      <c r="ABH386" s="25"/>
      <c r="ABI386" s="25"/>
      <c r="ABJ386" s="25"/>
      <c r="ABK386" s="25"/>
      <c r="ABL386" s="25"/>
      <c r="ABM386" s="25"/>
      <c r="ABN386" s="25"/>
      <c r="ABO386" s="25"/>
      <c r="ABP386" s="25"/>
      <c r="ABQ386" s="25"/>
      <c r="ABR386" s="25"/>
      <c r="ABS386" s="25"/>
      <c r="ABT386" s="25"/>
      <c r="ABU386" s="25"/>
      <c r="ABV386" s="25"/>
      <c r="ABW386" s="25"/>
      <c r="ABX386" s="25"/>
      <c r="ABY386" s="25"/>
      <c r="ABZ386" s="25"/>
      <c r="ACA386" s="25"/>
      <c r="ACB386" s="25"/>
      <c r="ACC386" s="25"/>
      <c r="ACD386" s="25"/>
      <c r="ACE386" s="25"/>
      <c r="ACF386" s="25"/>
      <c r="ACG386" s="25"/>
      <c r="ACH386" s="25"/>
      <c r="ACI386" s="25"/>
      <c r="ACJ386" s="25"/>
      <c r="ACK386" s="25"/>
      <c r="ACL386" s="25"/>
      <c r="ACM386" s="25"/>
      <c r="ACN386" s="25"/>
      <c r="ACO386" s="25"/>
      <c r="ACP386" s="25"/>
      <c r="ACQ386" s="25"/>
      <c r="ACR386" s="25"/>
      <c r="ACS386" s="25"/>
      <c r="ACT386" s="25"/>
      <c r="ACU386" s="25"/>
      <c r="ACV386" s="25"/>
      <c r="ACW386" s="25"/>
      <c r="ACX386" s="25"/>
      <c r="ACY386" s="25"/>
      <c r="ACZ386" s="25"/>
      <c r="ADA386" s="25"/>
      <c r="ADB386" s="25"/>
      <c r="ADC386" s="25"/>
      <c r="ADD386" s="25"/>
      <c r="ADE386" s="25"/>
      <c r="ADF386" s="25"/>
      <c r="ADG386" s="25"/>
      <c r="ADH386" s="25"/>
      <c r="ADI386" s="25"/>
      <c r="ADJ386" s="25"/>
      <c r="ADK386" s="25"/>
      <c r="ADL386" s="25"/>
      <c r="ADM386" s="25"/>
      <c r="ADN386" s="25"/>
      <c r="ADO386" s="25"/>
      <c r="ADP386" s="25"/>
      <c r="ADQ386" s="25"/>
      <c r="ADR386" s="25"/>
      <c r="ADS386" s="25"/>
      <c r="ADT386" s="25"/>
      <c r="ADU386" s="25"/>
      <c r="ADV386" s="25"/>
      <c r="ADW386" s="25"/>
      <c r="ADX386" s="25"/>
      <c r="ADY386" s="25"/>
      <c r="ADZ386" s="25"/>
      <c r="AEA386" s="25"/>
      <c r="AEB386" s="25"/>
      <c r="AEC386" s="25"/>
      <c r="AED386" s="25"/>
      <c r="AEE386" s="25"/>
      <c r="AEF386" s="25"/>
      <c r="AEG386" s="49"/>
    </row>
    <row r="387" spans="1:813" s="15" customFormat="1" ht="12.75" customHeight="1" x14ac:dyDescent="0.2">
      <c r="A387" s="322"/>
      <c r="B387" s="99"/>
      <c r="C387" s="109"/>
      <c r="D387" s="71"/>
      <c r="E387" s="325"/>
      <c r="F387" s="91"/>
      <c r="G387" s="49"/>
      <c r="AY387" s="45"/>
      <c r="AZ387" s="25"/>
      <c r="BA387" s="663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  <c r="QN387" s="25"/>
      <c r="QO387" s="25"/>
      <c r="QP387" s="25"/>
      <c r="QQ387" s="25"/>
      <c r="QR387" s="25"/>
      <c r="QS387" s="25"/>
      <c r="QT387" s="25"/>
      <c r="QU387" s="25"/>
      <c r="QV387" s="25"/>
      <c r="QW387" s="25"/>
      <c r="QX387" s="25"/>
      <c r="QY387" s="25"/>
      <c r="QZ387" s="25"/>
      <c r="RA387" s="25"/>
      <c r="RB387" s="25"/>
      <c r="RC387" s="25"/>
      <c r="RD387" s="25"/>
      <c r="RE387" s="25"/>
      <c r="RF387" s="25"/>
      <c r="RG387" s="25"/>
      <c r="RH387" s="25"/>
      <c r="RI387" s="25"/>
      <c r="RJ387" s="25"/>
      <c r="RK387" s="25"/>
      <c r="RL387" s="25"/>
      <c r="RM387" s="25"/>
      <c r="RN387" s="25"/>
      <c r="RO387" s="25"/>
      <c r="RP387" s="25"/>
      <c r="RQ387" s="25"/>
      <c r="RR387" s="25"/>
      <c r="RS387" s="25"/>
      <c r="RT387" s="25"/>
      <c r="RU387" s="25"/>
      <c r="RV387" s="25"/>
      <c r="RW387" s="25"/>
      <c r="RX387" s="25"/>
      <c r="RY387" s="25"/>
      <c r="RZ387" s="25"/>
      <c r="SA387" s="25"/>
      <c r="SB387" s="25"/>
      <c r="SC387" s="25"/>
      <c r="SD387" s="25"/>
      <c r="SE387" s="25"/>
      <c r="SF387" s="25"/>
      <c r="SG387" s="25"/>
      <c r="SH387" s="25"/>
      <c r="SI387" s="25"/>
      <c r="SJ387" s="25"/>
      <c r="SK387" s="25"/>
      <c r="SL387" s="25"/>
      <c r="SM387" s="25"/>
      <c r="SN387" s="25"/>
      <c r="SO387" s="25"/>
      <c r="SP387" s="25"/>
      <c r="SQ387" s="25"/>
      <c r="SR387" s="25"/>
      <c r="SS387" s="25"/>
      <c r="ST387" s="25"/>
      <c r="SU387" s="25"/>
      <c r="SV387" s="25"/>
      <c r="SW387" s="25"/>
      <c r="SX387" s="25"/>
      <c r="SY387" s="25"/>
      <c r="SZ387" s="25"/>
      <c r="TA387" s="25"/>
      <c r="TB387" s="25"/>
      <c r="TC387" s="25"/>
      <c r="TD387" s="25"/>
      <c r="TE387" s="25"/>
      <c r="TF387" s="25"/>
      <c r="TG387" s="25"/>
      <c r="TH387" s="25"/>
      <c r="TI387" s="25"/>
      <c r="TJ387" s="25"/>
      <c r="TK387" s="25"/>
      <c r="TL387" s="25"/>
      <c r="TM387" s="25"/>
      <c r="TN387" s="25"/>
      <c r="TO387" s="25"/>
      <c r="TP387" s="25"/>
      <c r="TQ387" s="25"/>
      <c r="TR387" s="25"/>
      <c r="TS387" s="25"/>
      <c r="TT387" s="25"/>
      <c r="TU387" s="25"/>
      <c r="TV387" s="25"/>
      <c r="TW387" s="25"/>
      <c r="TX387" s="25"/>
      <c r="TY387" s="25"/>
      <c r="TZ387" s="25"/>
      <c r="UA387" s="25"/>
      <c r="UB387" s="25"/>
      <c r="UC387" s="25"/>
      <c r="UD387" s="25"/>
      <c r="UE387" s="25"/>
      <c r="UF387" s="25"/>
      <c r="UG387" s="25"/>
      <c r="UH387" s="25"/>
      <c r="UI387" s="25"/>
      <c r="UJ387" s="25"/>
      <c r="UK387" s="25"/>
      <c r="UL387" s="25"/>
      <c r="UM387" s="25"/>
      <c r="UN387" s="25"/>
      <c r="UO387" s="25"/>
      <c r="UP387" s="25"/>
      <c r="UQ387" s="25"/>
      <c r="UR387" s="25"/>
      <c r="US387" s="25"/>
      <c r="UT387" s="25"/>
      <c r="UU387" s="25"/>
      <c r="UV387" s="25"/>
      <c r="UW387" s="25"/>
      <c r="UX387" s="25"/>
      <c r="UY387" s="25"/>
      <c r="UZ387" s="25"/>
      <c r="VA387" s="25"/>
      <c r="VB387" s="25"/>
      <c r="VC387" s="25"/>
      <c r="VD387" s="25"/>
      <c r="VE387" s="25"/>
      <c r="VF387" s="25"/>
      <c r="VG387" s="25"/>
      <c r="VH387" s="25"/>
      <c r="VI387" s="25"/>
      <c r="VJ387" s="25"/>
      <c r="VK387" s="25"/>
      <c r="VL387" s="25"/>
      <c r="VM387" s="25"/>
      <c r="VN387" s="25"/>
      <c r="VO387" s="25"/>
      <c r="VP387" s="25"/>
      <c r="VQ387" s="25"/>
      <c r="VR387" s="25"/>
      <c r="VS387" s="25"/>
      <c r="VT387" s="25"/>
      <c r="VU387" s="25"/>
      <c r="VV387" s="25"/>
      <c r="VW387" s="25"/>
      <c r="VX387" s="25"/>
      <c r="VY387" s="25"/>
      <c r="VZ387" s="25"/>
      <c r="WA387" s="25"/>
      <c r="WB387" s="25"/>
      <c r="WC387" s="25"/>
      <c r="WD387" s="25"/>
      <c r="WE387" s="25"/>
      <c r="WF387" s="25"/>
      <c r="WG387" s="25"/>
      <c r="WH387" s="25"/>
      <c r="WI387" s="25"/>
      <c r="WJ387" s="25"/>
      <c r="WK387" s="25"/>
      <c r="WL387" s="25"/>
      <c r="WM387" s="25"/>
      <c r="WN387" s="25"/>
      <c r="WO387" s="25"/>
      <c r="WP387" s="25"/>
      <c r="WQ387" s="25"/>
      <c r="WR387" s="25"/>
      <c r="WS387" s="25"/>
      <c r="WT387" s="25"/>
      <c r="WU387" s="25"/>
      <c r="WV387" s="25"/>
      <c r="WW387" s="25"/>
      <c r="WX387" s="25"/>
      <c r="WY387" s="25"/>
      <c r="WZ387" s="25"/>
      <c r="XA387" s="25"/>
      <c r="XB387" s="25"/>
      <c r="XC387" s="25"/>
      <c r="XD387" s="25"/>
      <c r="XE387" s="25"/>
      <c r="XF387" s="25"/>
      <c r="XG387" s="25"/>
      <c r="XH387" s="25"/>
      <c r="XI387" s="25"/>
      <c r="XJ387" s="25"/>
      <c r="XK387" s="25"/>
      <c r="XL387" s="25"/>
      <c r="XM387" s="25"/>
      <c r="XN387" s="25"/>
      <c r="XO387" s="25"/>
      <c r="XP387" s="25"/>
      <c r="XQ387" s="25"/>
      <c r="XR387" s="25"/>
      <c r="XS387" s="25"/>
      <c r="XT387" s="25"/>
      <c r="XU387" s="25"/>
      <c r="XV387" s="25"/>
      <c r="XW387" s="25"/>
      <c r="XX387" s="25"/>
      <c r="XY387" s="25"/>
      <c r="XZ387" s="25"/>
      <c r="YA387" s="25"/>
      <c r="YB387" s="25"/>
      <c r="YC387" s="25"/>
      <c r="YD387" s="25"/>
      <c r="YE387" s="25"/>
      <c r="YF387" s="25"/>
      <c r="YG387" s="25"/>
      <c r="YH387" s="25"/>
      <c r="YI387" s="25"/>
      <c r="YJ387" s="25"/>
      <c r="YK387" s="25"/>
      <c r="YL387" s="25"/>
      <c r="YM387" s="25"/>
      <c r="YN387" s="25"/>
      <c r="YO387" s="25"/>
      <c r="YP387" s="25"/>
      <c r="YQ387" s="25"/>
      <c r="YR387" s="25"/>
      <c r="YS387" s="25"/>
      <c r="YT387" s="25"/>
      <c r="YU387" s="25"/>
      <c r="YV387" s="25"/>
      <c r="YW387" s="25"/>
      <c r="YX387" s="25"/>
      <c r="YY387" s="25"/>
      <c r="YZ387" s="25"/>
      <c r="ZA387" s="25"/>
      <c r="ZB387" s="25"/>
      <c r="ZC387" s="25"/>
      <c r="ZD387" s="25"/>
      <c r="ZE387" s="25"/>
      <c r="ZF387" s="25"/>
      <c r="ZG387" s="25"/>
      <c r="ZH387" s="25"/>
      <c r="ZI387" s="25"/>
      <c r="ZJ387" s="25"/>
      <c r="ZK387" s="25"/>
      <c r="ZL387" s="25"/>
      <c r="ZM387" s="25"/>
      <c r="ZN387" s="25"/>
      <c r="ZO387" s="25"/>
      <c r="ZP387" s="25"/>
      <c r="ZQ387" s="25"/>
      <c r="ZR387" s="25"/>
      <c r="ZS387" s="25"/>
      <c r="ZT387" s="25"/>
      <c r="ZU387" s="25"/>
      <c r="ZV387" s="25"/>
      <c r="ZW387" s="25"/>
      <c r="ZX387" s="25"/>
      <c r="ZY387" s="25"/>
      <c r="ZZ387" s="25"/>
      <c r="AAA387" s="25"/>
      <c r="AAB387" s="25"/>
      <c r="AAC387" s="25"/>
      <c r="AAD387" s="25"/>
      <c r="AAE387" s="25"/>
      <c r="AAF387" s="25"/>
      <c r="AAG387" s="25"/>
      <c r="AAH387" s="25"/>
      <c r="AAI387" s="25"/>
      <c r="AAJ387" s="25"/>
      <c r="AAK387" s="25"/>
      <c r="AAL387" s="25"/>
      <c r="AAM387" s="25"/>
      <c r="AAN387" s="25"/>
      <c r="AAO387" s="25"/>
      <c r="AAP387" s="25"/>
      <c r="AAQ387" s="25"/>
      <c r="AAR387" s="25"/>
      <c r="AAS387" s="25"/>
      <c r="AAT387" s="25"/>
      <c r="AAU387" s="25"/>
      <c r="AAV387" s="25"/>
      <c r="AAW387" s="25"/>
      <c r="AAX387" s="25"/>
      <c r="AAY387" s="25"/>
      <c r="AAZ387" s="25"/>
      <c r="ABA387" s="25"/>
      <c r="ABB387" s="25"/>
      <c r="ABC387" s="25"/>
      <c r="ABD387" s="25"/>
      <c r="ABE387" s="25"/>
      <c r="ABF387" s="25"/>
      <c r="ABG387" s="25"/>
      <c r="ABH387" s="25"/>
      <c r="ABI387" s="25"/>
      <c r="ABJ387" s="25"/>
      <c r="ABK387" s="25"/>
      <c r="ABL387" s="25"/>
      <c r="ABM387" s="25"/>
      <c r="ABN387" s="25"/>
      <c r="ABO387" s="25"/>
      <c r="ABP387" s="25"/>
      <c r="ABQ387" s="25"/>
      <c r="ABR387" s="25"/>
      <c r="ABS387" s="25"/>
      <c r="ABT387" s="25"/>
      <c r="ABU387" s="25"/>
      <c r="ABV387" s="25"/>
      <c r="ABW387" s="25"/>
      <c r="ABX387" s="25"/>
      <c r="ABY387" s="25"/>
      <c r="ABZ387" s="25"/>
      <c r="ACA387" s="25"/>
      <c r="ACB387" s="25"/>
      <c r="ACC387" s="25"/>
      <c r="ACD387" s="25"/>
      <c r="ACE387" s="25"/>
      <c r="ACF387" s="25"/>
      <c r="ACG387" s="25"/>
      <c r="ACH387" s="25"/>
      <c r="ACI387" s="25"/>
      <c r="ACJ387" s="25"/>
      <c r="ACK387" s="25"/>
      <c r="ACL387" s="25"/>
      <c r="ACM387" s="25"/>
      <c r="ACN387" s="25"/>
      <c r="ACO387" s="25"/>
      <c r="ACP387" s="25"/>
      <c r="ACQ387" s="25"/>
      <c r="ACR387" s="25"/>
      <c r="ACS387" s="25"/>
      <c r="ACT387" s="25"/>
      <c r="ACU387" s="25"/>
      <c r="ACV387" s="25"/>
      <c r="ACW387" s="25"/>
      <c r="ACX387" s="25"/>
      <c r="ACY387" s="25"/>
      <c r="ACZ387" s="25"/>
      <c r="ADA387" s="25"/>
      <c r="ADB387" s="25"/>
      <c r="ADC387" s="25"/>
      <c r="ADD387" s="25"/>
      <c r="ADE387" s="25"/>
      <c r="ADF387" s="25"/>
      <c r="ADG387" s="25"/>
      <c r="ADH387" s="25"/>
      <c r="ADI387" s="25"/>
      <c r="ADJ387" s="25"/>
      <c r="ADK387" s="25"/>
      <c r="ADL387" s="25"/>
      <c r="ADM387" s="25"/>
      <c r="ADN387" s="25"/>
      <c r="ADO387" s="25"/>
      <c r="ADP387" s="25"/>
      <c r="ADQ387" s="25"/>
      <c r="ADR387" s="25"/>
      <c r="ADS387" s="25"/>
      <c r="ADT387" s="25"/>
      <c r="ADU387" s="25"/>
      <c r="ADV387" s="25"/>
      <c r="ADW387" s="25"/>
      <c r="ADX387" s="25"/>
      <c r="ADY387" s="25"/>
      <c r="ADZ387" s="25"/>
      <c r="AEA387" s="25"/>
      <c r="AEB387" s="25"/>
      <c r="AEC387" s="25"/>
      <c r="AED387" s="25"/>
      <c r="AEE387" s="25"/>
      <c r="AEF387" s="25"/>
      <c r="AEG387" s="49"/>
    </row>
    <row r="388" spans="1:813" s="15" customFormat="1" ht="12.75" customHeight="1" x14ac:dyDescent="0.2">
      <c r="A388" s="73">
        <v>2</v>
      </c>
      <c r="B388" s="323" t="s">
        <v>112</v>
      </c>
      <c r="C388" s="109"/>
      <c r="D388" s="71"/>
      <c r="E388" s="303"/>
      <c r="F388" s="91"/>
      <c r="G388" s="49"/>
      <c r="AY388" s="45"/>
      <c r="AZ388" s="25"/>
      <c r="BA388" s="663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  <c r="QN388" s="25"/>
      <c r="QO388" s="25"/>
      <c r="QP388" s="25"/>
      <c r="QQ388" s="25"/>
      <c r="QR388" s="25"/>
      <c r="QS388" s="25"/>
      <c r="QT388" s="25"/>
      <c r="QU388" s="25"/>
      <c r="QV388" s="25"/>
      <c r="QW388" s="25"/>
      <c r="QX388" s="25"/>
      <c r="QY388" s="25"/>
      <c r="QZ388" s="25"/>
      <c r="RA388" s="25"/>
      <c r="RB388" s="25"/>
      <c r="RC388" s="25"/>
      <c r="RD388" s="25"/>
      <c r="RE388" s="25"/>
      <c r="RF388" s="25"/>
      <c r="RG388" s="25"/>
      <c r="RH388" s="25"/>
      <c r="RI388" s="25"/>
      <c r="RJ388" s="25"/>
      <c r="RK388" s="25"/>
      <c r="RL388" s="25"/>
      <c r="RM388" s="25"/>
      <c r="RN388" s="25"/>
      <c r="RO388" s="25"/>
      <c r="RP388" s="25"/>
      <c r="RQ388" s="25"/>
      <c r="RR388" s="25"/>
      <c r="RS388" s="25"/>
      <c r="RT388" s="25"/>
      <c r="RU388" s="25"/>
      <c r="RV388" s="25"/>
      <c r="RW388" s="25"/>
      <c r="RX388" s="25"/>
      <c r="RY388" s="25"/>
      <c r="RZ388" s="25"/>
      <c r="SA388" s="25"/>
      <c r="SB388" s="25"/>
      <c r="SC388" s="25"/>
      <c r="SD388" s="25"/>
      <c r="SE388" s="25"/>
      <c r="SF388" s="25"/>
      <c r="SG388" s="25"/>
      <c r="SH388" s="25"/>
      <c r="SI388" s="25"/>
      <c r="SJ388" s="25"/>
      <c r="SK388" s="25"/>
      <c r="SL388" s="25"/>
      <c r="SM388" s="25"/>
      <c r="SN388" s="25"/>
      <c r="SO388" s="25"/>
      <c r="SP388" s="25"/>
      <c r="SQ388" s="25"/>
      <c r="SR388" s="25"/>
      <c r="SS388" s="25"/>
      <c r="ST388" s="25"/>
      <c r="SU388" s="25"/>
      <c r="SV388" s="25"/>
      <c r="SW388" s="25"/>
      <c r="SX388" s="25"/>
      <c r="SY388" s="25"/>
      <c r="SZ388" s="25"/>
      <c r="TA388" s="25"/>
      <c r="TB388" s="25"/>
      <c r="TC388" s="25"/>
      <c r="TD388" s="25"/>
      <c r="TE388" s="25"/>
      <c r="TF388" s="25"/>
      <c r="TG388" s="25"/>
      <c r="TH388" s="25"/>
      <c r="TI388" s="25"/>
      <c r="TJ388" s="25"/>
      <c r="TK388" s="25"/>
      <c r="TL388" s="25"/>
      <c r="TM388" s="25"/>
      <c r="TN388" s="25"/>
      <c r="TO388" s="25"/>
      <c r="TP388" s="25"/>
      <c r="TQ388" s="25"/>
      <c r="TR388" s="25"/>
      <c r="TS388" s="25"/>
      <c r="TT388" s="25"/>
      <c r="TU388" s="25"/>
      <c r="TV388" s="25"/>
      <c r="TW388" s="25"/>
      <c r="TX388" s="25"/>
      <c r="TY388" s="25"/>
      <c r="TZ388" s="25"/>
      <c r="UA388" s="25"/>
      <c r="UB388" s="25"/>
      <c r="UC388" s="25"/>
      <c r="UD388" s="25"/>
      <c r="UE388" s="25"/>
      <c r="UF388" s="25"/>
      <c r="UG388" s="25"/>
      <c r="UH388" s="25"/>
      <c r="UI388" s="25"/>
      <c r="UJ388" s="25"/>
      <c r="UK388" s="25"/>
      <c r="UL388" s="25"/>
      <c r="UM388" s="25"/>
      <c r="UN388" s="25"/>
      <c r="UO388" s="25"/>
      <c r="UP388" s="25"/>
      <c r="UQ388" s="25"/>
      <c r="UR388" s="25"/>
      <c r="US388" s="25"/>
      <c r="UT388" s="25"/>
      <c r="UU388" s="25"/>
      <c r="UV388" s="25"/>
      <c r="UW388" s="25"/>
      <c r="UX388" s="25"/>
      <c r="UY388" s="25"/>
      <c r="UZ388" s="25"/>
      <c r="VA388" s="25"/>
      <c r="VB388" s="25"/>
      <c r="VC388" s="25"/>
      <c r="VD388" s="25"/>
      <c r="VE388" s="25"/>
      <c r="VF388" s="25"/>
      <c r="VG388" s="25"/>
      <c r="VH388" s="25"/>
      <c r="VI388" s="25"/>
      <c r="VJ388" s="25"/>
      <c r="VK388" s="25"/>
      <c r="VL388" s="25"/>
      <c r="VM388" s="25"/>
      <c r="VN388" s="25"/>
      <c r="VO388" s="25"/>
      <c r="VP388" s="25"/>
      <c r="VQ388" s="25"/>
      <c r="VR388" s="25"/>
      <c r="VS388" s="25"/>
      <c r="VT388" s="25"/>
      <c r="VU388" s="25"/>
      <c r="VV388" s="25"/>
      <c r="VW388" s="25"/>
      <c r="VX388" s="25"/>
      <c r="VY388" s="25"/>
      <c r="VZ388" s="25"/>
      <c r="WA388" s="25"/>
      <c r="WB388" s="25"/>
      <c r="WC388" s="25"/>
      <c r="WD388" s="25"/>
      <c r="WE388" s="25"/>
      <c r="WF388" s="25"/>
      <c r="WG388" s="25"/>
      <c r="WH388" s="25"/>
      <c r="WI388" s="25"/>
      <c r="WJ388" s="25"/>
      <c r="WK388" s="25"/>
      <c r="WL388" s="25"/>
      <c r="WM388" s="25"/>
      <c r="WN388" s="25"/>
      <c r="WO388" s="25"/>
      <c r="WP388" s="25"/>
      <c r="WQ388" s="25"/>
      <c r="WR388" s="25"/>
      <c r="WS388" s="25"/>
      <c r="WT388" s="25"/>
      <c r="WU388" s="25"/>
      <c r="WV388" s="25"/>
      <c r="WW388" s="25"/>
      <c r="WX388" s="25"/>
      <c r="WY388" s="25"/>
      <c r="WZ388" s="25"/>
      <c r="XA388" s="25"/>
      <c r="XB388" s="25"/>
      <c r="XC388" s="25"/>
      <c r="XD388" s="25"/>
      <c r="XE388" s="25"/>
      <c r="XF388" s="25"/>
      <c r="XG388" s="25"/>
      <c r="XH388" s="25"/>
      <c r="XI388" s="25"/>
      <c r="XJ388" s="25"/>
      <c r="XK388" s="25"/>
      <c r="XL388" s="25"/>
      <c r="XM388" s="25"/>
      <c r="XN388" s="25"/>
      <c r="XO388" s="25"/>
      <c r="XP388" s="25"/>
      <c r="XQ388" s="25"/>
      <c r="XR388" s="25"/>
      <c r="XS388" s="25"/>
      <c r="XT388" s="25"/>
      <c r="XU388" s="25"/>
      <c r="XV388" s="25"/>
      <c r="XW388" s="25"/>
      <c r="XX388" s="25"/>
      <c r="XY388" s="25"/>
      <c r="XZ388" s="25"/>
      <c r="YA388" s="25"/>
      <c r="YB388" s="25"/>
      <c r="YC388" s="25"/>
      <c r="YD388" s="25"/>
      <c r="YE388" s="25"/>
      <c r="YF388" s="25"/>
      <c r="YG388" s="25"/>
      <c r="YH388" s="25"/>
      <c r="YI388" s="25"/>
      <c r="YJ388" s="25"/>
      <c r="YK388" s="25"/>
      <c r="YL388" s="25"/>
      <c r="YM388" s="25"/>
      <c r="YN388" s="25"/>
      <c r="YO388" s="25"/>
      <c r="YP388" s="25"/>
      <c r="YQ388" s="25"/>
      <c r="YR388" s="25"/>
      <c r="YS388" s="25"/>
      <c r="YT388" s="25"/>
      <c r="YU388" s="25"/>
      <c r="YV388" s="25"/>
      <c r="YW388" s="25"/>
      <c r="YX388" s="25"/>
      <c r="YY388" s="25"/>
      <c r="YZ388" s="25"/>
      <c r="ZA388" s="25"/>
      <c r="ZB388" s="25"/>
      <c r="ZC388" s="25"/>
      <c r="ZD388" s="25"/>
      <c r="ZE388" s="25"/>
      <c r="ZF388" s="25"/>
      <c r="ZG388" s="25"/>
      <c r="ZH388" s="25"/>
      <c r="ZI388" s="25"/>
      <c r="ZJ388" s="25"/>
      <c r="ZK388" s="25"/>
      <c r="ZL388" s="25"/>
      <c r="ZM388" s="25"/>
      <c r="ZN388" s="25"/>
      <c r="ZO388" s="25"/>
      <c r="ZP388" s="25"/>
      <c r="ZQ388" s="25"/>
      <c r="ZR388" s="25"/>
      <c r="ZS388" s="25"/>
      <c r="ZT388" s="25"/>
      <c r="ZU388" s="25"/>
      <c r="ZV388" s="25"/>
      <c r="ZW388" s="25"/>
      <c r="ZX388" s="25"/>
      <c r="ZY388" s="25"/>
      <c r="ZZ388" s="25"/>
      <c r="AAA388" s="25"/>
      <c r="AAB388" s="25"/>
      <c r="AAC388" s="25"/>
      <c r="AAD388" s="25"/>
      <c r="AAE388" s="25"/>
      <c r="AAF388" s="25"/>
      <c r="AAG388" s="25"/>
      <c r="AAH388" s="25"/>
      <c r="AAI388" s="25"/>
      <c r="AAJ388" s="25"/>
      <c r="AAK388" s="25"/>
      <c r="AAL388" s="25"/>
      <c r="AAM388" s="25"/>
      <c r="AAN388" s="25"/>
      <c r="AAO388" s="25"/>
      <c r="AAP388" s="25"/>
      <c r="AAQ388" s="25"/>
      <c r="AAR388" s="25"/>
      <c r="AAS388" s="25"/>
      <c r="AAT388" s="25"/>
      <c r="AAU388" s="25"/>
      <c r="AAV388" s="25"/>
      <c r="AAW388" s="25"/>
      <c r="AAX388" s="25"/>
      <c r="AAY388" s="25"/>
      <c r="AAZ388" s="25"/>
      <c r="ABA388" s="25"/>
      <c r="ABB388" s="25"/>
      <c r="ABC388" s="25"/>
      <c r="ABD388" s="25"/>
      <c r="ABE388" s="25"/>
      <c r="ABF388" s="25"/>
      <c r="ABG388" s="25"/>
      <c r="ABH388" s="25"/>
      <c r="ABI388" s="25"/>
      <c r="ABJ388" s="25"/>
      <c r="ABK388" s="25"/>
      <c r="ABL388" s="25"/>
      <c r="ABM388" s="25"/>
      <c r="ABN388" s="25"/>
      <c r="ABO388" s="25"/>
      <c r="ABP388" s="25"/>
      <c r="ABQ388" s="25"/>
      <c r="ABR388" s="25"/>
      <c r="ABS388" s="25"/>
      <c r="ABT388" s="25"/>
      <c r="ABU388" s="25"/>
      <c r="ABV388" s="25"/>
      <c r="ABW388" s="25"/>
      <c r="ABX388" s="25"/>
      <c r="ABY388" s="25"/>
      <c r="ABZ388" s="25"/>
      <c r="ACA388" s="25"/>
      <c r="ACB388" s="25"/>
      <c r="ACC388" s="25"/>
      <c r="ACD388" s="25"/>
      <c r="ACE388" s="25"/>
      <c r="ACF388" s="25"/>
      <c r="ACG388" s="25"/>
      <c r="ACH388" s="25"/>
      <c r="ACI388" s="25"/>
      <c r="ACJ388" s="25"/>
      <c r="ACK388" s="25"/>
      <c r="ACL388" s="25"/>
      <c r="ACM388" s="25"/>
      <c r="ACN388" s="25"/>
      <c r="ACO388" s="25"/>
      <c r="ACP388" s="25"/>
      <c r="ACQ388" s="25"/>
      <c r="ACR388" s="25"/>
      <c r="ACS388" s="25"/>
      <c r="ACT388" s="25"/>
      <c r="ACU388" s="25"/>
      <c r="ACV388" s="25"/>
      <c r="ACW388" s="25"/>
      <c r="ACX388" s="25"/>
      <c r="ACY388" s="25"/>
      <c r="ACZ388" s="25"/>
      <c r="ADA388" s="25"/>
      <c r="ADB388" s="25"/>
      <c r="ADC388" s="25"/>
      <c r="ADD388" s="25"/>
      <c r="ADE388" s="25"/>
      <c r="ADF388" s="25"/>
      <c r="ADG388" s="25"/>
      <c r="ADH388" s="25"/>
      <c r="ADI388" s="25"/>
      <c r="ADJ388" s="25"/>
      <c r="ADK388" s="25"/>
      <c r="ADL388" s="25"/>
      <c r="ADM388" s="25"/>
      <c r="ADN388" s="25"/>
      <c r="ADO388" s="25"/>
      <c r="ADP388" s="25"/>
      <c r="ADQ388" s="25"/>
      <c r="ADR388" s="25"/>
      <c r="ADS388" s="25"/>
      <c r="ADT388" s="25"/>
      <c r="ADU388" s="25"/>
      <c r="ADV388" s="25"/>
      <c r="ADW388" s="25"/>
      <c r="ADX388" s="25"/>
      <c r="ADY388" s="25"/>
      <c r="ADZ388" s="25"/>
      <c r="AEA388" s="25"/>
      <c r="AEB388" s="25"/>
      <c r="AEC388" s="25"/>
      <c r="AED388" s="25"/>
      <c r="AEE388" s="25"/>
      <c r="AEF388" s="25"/>
      <c r="AEG388" s="49"/>
    </row>
    <row r="389" spans="1:813" s="15" customFormat="1" ht="12.75" customHeight="1" x14ac:dyDescent="0.2">
      <c r="A389" s="75">
        <v>2.1</v>
      </c>
      <c r="B389" s="324" t="s">
        <v>113</v>
      </c>
      <c r="C389" s="109">
        <v>2630.9</v>
      </c>
      <c r="D389" s="71" t="s">
        <v>75</v>
      </c>
      <c r="E389" s="325">
        <v>165.11</v>
      </c>
      <c r="F389" s="91">
        <f t="shared" si="7"/>
        <v>434387.9</v>
      </c>
      <c r="G389" s="49"/>
      <c r="AY389" s="45"/>
      <c r="AZ389" s="25"/>
      <c r="BA389" s="663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  <c r="QN389" s="25"/>
      <c r="QO389" s="25"/>
      <c r="QP389" s="25"/>
      <c r="QQ389" s="25"/>
      <c r="QR389" s="25"/>
      <c r="QS389" s="25"/>
      <c r="QT389" s="25"/>
      <c r="QU389" s="25"/>
      <c r="QV389" s="25"/>
      <c r="QW389" s="25"/>
      <c r="QX389" s="25"/>
      <c r="QY389" s="25"/>
      <c r="QZ389" s="25"/>
      <c r="RA389" s="25"/>
      <c r="RB389" s="25"/>
      <c r="RC389" s="25"/>
      <c r="RD389" s="25"/>
      <c r="RE389" s="25"/>
      <c r="RF389" s="25"/>
      <c r="RG389" s="25"/>
      <c r="RH389" s="25"/>
      <c r="RI389" s="25"/>
      <c r="RJ389" s="25"/>
      <c r="RK389" s="25"/>
      <c r="RL389" s="25"/>
      <c r="RM389" s="25"/>
      <c r="RN389" s="25"/>
      <c r="RO389" s="25"/>
      <c r="RP389" s="25"/>
      <c r="RQ389" s="25"/>
      <c r="RR389" s="25"/>
      <c r="RS389" s="25"/>
      <c r="RT389" s="25"/>
      <c r="RU389" s="25"/>
      <c r="RV389" s="25"/>
      <c r="RW389" s="25"/>
      <c r="RX389" s="25"/>
      <c r="RY389" s="25"/>
      <c r="RZ389" s="25"/>
      <c r="SA389" s="25"/>
      <c r="SB389" s="25"/>
      <c r="SC389" s="25"/>
      <c r="SD389" s="25"/>
      <c r="SE389" s="25"/>
      <c r="SF389" s="25"/>
      <c r="SG389" s="25"/>
      <c r="SH389" s="25"/>
      <c r="SI389" s="25"/>
      <c r="SJ389" s="25"/>
      <c r="SK389" s="25"/>
      <c r="SL389" s="25"/>
      <c r="SM389" s="25"/>
      <c r="SN389" s="25"/>
      <c r="SO389" s="25"/>
      <c r="SP389" s="25"/>
      <c r="SQ389" s="25"/>
      <c r="SR389" s="25"/>
      <c r="SS389" s="25"/>
      <c r="ST389" s="25"/>
      <c r="SU389" s="25"/>
      <c r="SV389" s="25"/>
      <c r="SW389" s="25"/>
      <c r="SX389" s="25"/>
      <c r="SY389" s="25"/>
      <c r="SZ389" s="25"/>
      <c r="TA389" s="25"/>
      <c r="TB389" s="25"/>
      <c r="TC389" s="25"/>
      <c r="TD389" s="25"/>
      <c r="TE389" s="25"/>
      <c r="TF389" s="25"/>
      <c r="TG389" s="25"/>
      <c r="TH389" s="25"/>
      <c r="TI389" s="25"/>
      <c r="TJ389" s="25"/>
      <c r="TK389" s="25"/>
      <c r="TL389" s="25"/>
      <c r="TM389" s="25"/>
      <c r="TN389" s="25"/>
      <c r="TO389" s="25"/>
      <c r="TP389" s="25"/>
      <c r="TQ389" s="25"/>
      <c r="TR389" s="25"/>
      <c r="TS389" s="25"/>
      <c r="TT389" s="25"/>
      <c r="TU389" s="25"/>
      <c r="TV389" s="25"/>
      <c r="TW389" s="25"/>
      <c r="TX389" s="25"/>
      <c r="TY389" s="25"/>
      <c r="TZ389" s="25"/>
      <c r="UA389" s="25"/>
      <c r="UB389" s="25"/>
      <c r="UC389" s="25"/>
      <c r="UD389" s="25"/>
      <c r="UE389" s="25"/>
      <c r="UF389" s="25"/>
      <c r="UG389" s="25"/>
      <c r="UH389" s="25"/>
      <c r="UI389" s="25"/>
      <c r="UJ389" s="25"/>
      <c r="UK389" s="25"/>
      <c r="UL389" s="25"/>
      <c r="UM389" s="25"/>
      <c r="UN389" s="25"/>
      <c r="UO389" s="25"/>
      <c r="UP389" s="25"/>
      <c r="UQ389" s="25"/>
      <c r="UR389" s="25"/>
      <c r="US389" s="25"/>
      <c r="UT389" s="25"/>
      <c r="UU389" s="25"/>
      <c r="UV389" s="25"/>
      <c r="UW389" s="25"/>
      <c r="UX389" s="25"/>
      <c r="UY389" s="25"/>
      <c r="UZ389" s="25"/>
      <c r="VA389" s="25"/>
      <c r="VB389" s="25"/>
      <c r="VC389" s="25"/>
      <c r="VD389" s="25"/>
      <c r="VE389" s="25"/>
      <c r="VF389" s="25"/>
      <c r="VG389" s="25"/>
      <c r="VH389" s="25"/>
      <c r="VI389" s="25"/>
      <c r="VJ389" s="25"/>
      <c r="VK389" s="25"/>
      <c r="VL389" s="25"/>
      <c r="VM389" s="25"/>
      <c r="VN389" s="25"/>
      <c r="VO389" s="25"/>
      <c r="VP389" s="25"/>
      <c r="VQ389" s="25"/>
      <c r="VR389" s="25"/>
      <c r="VS389" s="25"/>
      <c r="VT389" s="25"/>
      <c r="VU389" s="25"/>
      <c r="VV389" s="25"/>
      <c r="VW389" s="25"/>
      <c r="VX389" s="25"/>
      <c r="VY389" s="25"/>
      <c r="VZ389" s="25"/>
      <c r="WA389" s="25"/>
      <c r="WB389" s="25"/>
      <c r="WC389" s="25"/>
      <c r="WD389" s="25"/>
      <c r="WE389" s="25"/>
      <c r="WF389" s="25"/>
      <c r="WG389" s="25"/>
      <c r="WH389" s="25"/>
      <c r="WI389" s="25"/>
      <c r="WJ389" s="25"/>
      <c r="WK389" s="25"/>
      <c r="WL389" s="25"/>
      <c r="WM389" s="25"/>
      <c r="WN389" s="25"/>
      <c r="WO389" s="25"/>
      <c r="WP389" s="25"/>
      <c r="WQ389" s="25"/>
      <c r="WR389" s="25"/>
      <c r="WS389" s="25"/>
      <c r="WT389" s="25"/>
      <c r="WU389" s="25"/>
      <c r="WV389" s="25"/>
      <c r="WW389" s="25"/>
      <c r="WX389" s="25"/>
      <c r="WY389" s="25"/>
      <c r="WZ389" s="25"/>
      <c r="XA389" s="25"/>
      <c r="XB389" s="25"/>
      <c r="XC389" s="25"/>
      <c r="XD389" s="25"/>
      <c r="XE389" s="25"/>
      <c r="XF389" s="25"/>
      <c r="XG389" s="25"/>
      <c r="XH389" s="25"/>
      <c r="XI389" s="25"/>
      <c r="XJ389" s="25"/>
      <c r="XK389" s="25"/>
      <c r="XL389" s="25"/>
      <c r="XM389" s="25"/>
      <c r="XN389" s="25"/>
      <c r="XO389" s="25"/>
      <c r="XP389" s="25"/>
      <c r="XQ389" s="25"/>
      <c r="XR389" s="25"/>
      <c r="XS389" s="25"/>
      <c r="XT389" s="25"/>
      <c r="XU389" s="25"/>
      <c r="XV389" s="25"/>
      <c r="XW389" s="25"/>
      <c r="XX389" s="25"/>
      <c r="XY389" s="25"/>
      <c r="XZ389" s="25"/>
      <c r="YA389" s="25"/>
      <c r="YB389" s="25"/>
      <c r="YC389" s="25"/>
      <c r="YD389" s="25"/>
      <c r="YE389" s="25"/>
      <c r="YF389" s="25"/>
      <c r="YG389" s="25"/>
      <c r="YH389" s="25"/>
      <c r="YI389" s="25"/>
      <c r="YJ389" s="25"/>
      <c r="YK389" s="25"/>
      <c r="YL389" s="25"/>
      <c r="YM389" s="25"/>
      <c r="YN389" s="25"/>
      <c r="YO389" s="25"/>
      <c r="YP389" s="25"/>
      <c r="YQ389" s="25"/>
      <c r="YR389" s="25"/>
      <c r="YS389" s="25"/>
      <c r="YT389" s="25"/>
      <c r="YU389" s="25"/>
      <c r="YV389" s="25"/>
      <c r="YW389" s="25"/>
      <c r="YX389" s="25"/>
      <c r="YY389" s="25"/>
      <c r="YZ389" s="25"/>
      <c r="ZA389" s="25"/>
      <c r="ZB389" s="25"/>
      <c r="ZC389" s="25"/>
      <c r="ZD389" s="25"/>
      <c r="ZE389" s="25"/>
      <c r="ZF389" s="25"/>
      <c r="ZG389" s="25"/>
      <c r="ZH389" s="25"/>
      <c r="ZI389" s="25"/>
      <c r="ZJ389" s="25"/>
      <c r="ZK389" s="25"/>
      <c r="ZL389" s="25"/>
      <c r="ZM389" s="25"/>
      <c r="ZN389" s="25"/>
      <c r="ZO389" s="25"/>
      <c r="ZP389" s="25"/>
      <c r="ZQ389" s="25"/>
      <c r="ZR389" s="25"/>
      <c r="ZS389" s="25"/>
      <c r="ZT389" s="25"/>
      <c r="ZU389" s="25"/>
      <c r="ZV389" s="25"/>
      <c r="ZW389" s="25"/>
      <c r="ZX389" s="25"/>
      <c r="ZY389" s="25"/>
      <c r="ZZ389" s="25"/>
      <c r="AAA389" s="25"/>
      <c r="AAB389" s="25"/>
      <c r="AAC389" s="25"/>
      <c r="AAD389" s="25"/>
      <c r="AAE389" s="25"/>
      <c r="AAF389" s="25"/>
      <c r="AAG389" s="25"/>
      <c r="AAH389" s="25"/>
      <c r="AAI389" s="25"/>
      <c r="AAJ389" s="25"/>
      <c r="AAK389" s="25"/>
      <c r="AAL389" s="25"/>
      <c r="AAM389" s="25"/>
      <c r="AAN389" s="25"/>
      <c r="AAO389" s="25"/>
      <c r="AAP389" s="25"/>
      <c r="AAQ389" s="25"/>
      <c r="AAR389" s="25"/>
      <c r="AAS389" s="25"/>
      <c r="AAT389" s="25"/>
      <c r="AAU389" s="25"/>
      <c r="AAV389" s="25"/>
      <c r="AAW389" s="25"/>
      <c r="AAX389" s="25"/>
      <c r="AAY389" s="25"/>
      <c r="AAZ389" s="25"/>
      <c r="ABA389" s="25"/>
      <c r="ABB389" s="25"/>
      <c r="ABC389" s="25"/>
      <c r="ABD389" s="25"/>
      <c r="ABE389" s="25"/>
      <c r="ABF389" s="25"/>
      <c r="ABG389" s="25"/>
      <c r="ABH389" s="25"/>
      <c r="ABI389" s="25"/>
      <c r="ABJ389" s="25"/>
      <c r="ABK389" s="25"/>
      <c r="ABL389" s="25"/>
      <c r="ABM389" s="25"/>
      <c r="ABN389" s="25"/>
      <c r="ABO389" s="25"/>
      <c r="ABP389" s="25"/>
      <c r="ABQ389" s="25"/>
      <c r="ABR389" s="25"/>
      <c r="ABS389" s="25"/>
      <c r="ABT389" s="25"/>
      <c r="ABU389" s="25"/>
      <c r="ABV389" s="25"/>
      <c r="ABW389" s="25"/>
      <c r="ABX389" s="25"/>
      <c r="ABY389" s="25"/>
      <c r="ABZ389" s="25"/>
      <c r="ACA389" s="25"/>
      <c r="ACB389" s="25"/>
      <c r="ACC389" s="25"/>
      <c r="ACD389" s="25"/>
      <c r="ACE389" s="25"/>
      <c r="ACF389" s="25"/>
      <c r="ACG389" s="25"/>
      <c r="ACH389" s="25"/>
      <c r="ACI389" s="25"/>
      <c r="ACJ389" s="25"/>
      <c r="ACK389" s="25"/>
      <c r="ACL389" s="25"/>
      <c r="ACM389" s="25"/>
      <c r="ACN389" s="25"/>
      <c r="ACO389" s="25"/>
      <c r="ACP389" s="25"/>
      <c r="ACQ389" s="25"/>
      <c r="ACR389" s="25"/>
      <c r="ACS389" s="25"/>
      <c r="ACT389" s="25"/>
      <c r="ACU389" s="25"/>
      <c r="ACV389" s="25"/>
      <c r="ACW389" s="25"/>
      <c r="ACX389" s="25"/>
      <c r="ACY389" s="25"/>
      <c r="ACZ389" s="25"/>
      <c r="ADA389" s="25"/>
      <c r="ADB389" s="25"/>
      <c r="ADC389" s="25"/>
      <c r="ADD389" s="25"/>
      <c r="ADE389" s="25"/>
      <c r="ADF389" s="25"/>
      <c r="ADG389" s="25"/>
      <c r="ADH389" s="25"/>
      <c r="ADI389" s="25"/>
      <c r="ADJ389" s="25"/>
      <c r="ADK389" s="25"/>
      <c r="ADL389" s="25"/>
      <c r="ADM389" s="25"/>
      <c r="ADN389" s="25"/>
      <c r="ADO389" s="25"/>
      <c r="ADP389" s="25"/>
      <c r="ADQ389" s="25"/>
      <c r="ADR389" s="25"/>
      <c r="ADS389" s="25"/>
      <c r="ADT389" s="25"/>
      <c r="ADU389" s="25"/>
      <c r="ADV389" s="25"/>
      <c r="ADW389" s="25"/>
      <c r="ADX389" s="25"/>
      <c r="ADY389" s="25"/>
      <c r="ADZ389" s="25"/>
      <c r="AEA389" s="25"/>
      <c r="AEB389" s="25"/>
      <c r="AEC389" s="25"/>
      <c r="AED389" s="25"/>
      <c r="AEE389" s="25"/>
      <c r="AEF389" s="25"/>
      <c r="AEG389" s="49"/>
    </row>
    <row r="390" spans="1:813" s="15" customFormat="1" ht="12.75" customHeight="1" x14ac:dyDescent="0.2">
      <c r="A390" s="75">
        <v>2.2000000000000002</v>
      </c>
      <c r="B390" s="324" t="s">
        <v>114</v>
      </c>
      <c r="C390" s="109">
        <v>1530.2</v>
      </c>
      <c r="D390" s="71" t="s">
        <v>75</v>
      </c>
      <c r="E390" s="325">
        <v>121.14</v>
      </c>
      <c r="F390" s="91">
        <f t="shared" si="7"/>
        <v>185368.43</v>
      </c>
      <c r="G390" s="49"/>
      <c r="AY390" s="45"/>
      <c r="AZ390" s="25"/>
      <c r="BA390" s="663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  <c r="QN390" s="25"/>
      <c r="QO390" s="25"/>
      <c r="QP390" s="25"/>
      <c r="QQ390" s="25"/>
      <c r="QR390" s="25"/>
      <c r="QS390" s="25"/>
      <c r="QT390" s="25"/>
      <c r="QU390" s="25"/>
      <c r="QV390" s="25"/>
      <c r="QW390" s="25"/>
      <c r="QX390" s="25"/>
      <c r="QY390" s="25"/>
      <c r="QZ390" s="25"/>
      <c r="RA390" s="25"/>
      <c r="RB390" s="25"/>
      <c r="RC390" s="25"/>
      <c r="RD390" s="25"/>
      <c r="RE390" s="25"/>
      <c r="RF390" s="25"/>
      <c r="RG390" s="25"/>
      <c r="RH390" s="25"/>
      <c r="RI390" s="25"/>
      <c r="RJ390" s="25"/>
      <c r="RK390" s="25"/>
      <c r="RL390" s="25"/>
      <c r="RM390" s="25"/>
      <c r="RN390" s="25"/>
      <c r="RO390" s="25"/>
      <c r="RP390" s="25"/>
      <c r="RQ390" s="25"/>
      <c r="RR390" s="25"/>
      <c r="RS390" s="25"/>
      <c r="RT390" s="25"/>
      <c r="RU390" s="25"/>
      <c r="RV390" s="25"/>
      <c r="RW390" s="25"/>
      <c r="RX390" s="25"/>
      <c r="RY390" s="25"/>
      <c r="RZ390" s="25"/>
      <c r="SA390" s="25"/>
      <c r="SB390" s="25"/>
      <c r="SC390" s="25"/>
      <c r="SD390" s="25"/>
      <c r="SE390" s="25"/>
      <c r="SF390" s="25"/>
      <c r="SG390" s="25"/>
      <c r="SH390" s="25"/>
      <c r="SI390" s="25"/>
      <c r="SJ390" s="25"/>
      <c r="SK390" s="25"/>
      <c r="SL390" s="25"/>
      <c r="SM390" s="25"/>
      <c r="SN390" s="25"/>
      <c r="SO390" s="25"/>
      <c r="SP390" s="25"/>
      <c r="SQ390" s="25"/>
      <c r="SR390" s="25"/>
      <c r="SS390" s="25"/>
      <c r="ST390" s="25"/>
      <c r="SU390" s="25"/>
      <c r="SV390" s="25"/>
      <c r="SW390" s="25"/>
      <c r="SX390" s="25"/>
      <c r="SY390" s="25"/>
      <c r="SZ390" s="25"/>
      <c r="TA390" s="25"/>
      <c r="TB390" s="25"/>
      <c r="TC390" s="25"/>
      <c r="TD390" s="25"/>
      <c r="TE390" s="25"/>
      <c r="TF390" s="25"/>
      <c r="TG390" s="25"/>
      <c r="TH390" s="25"/>
      <c r="TI390" s="25"/>
      <c r="TJ390" s="25"/>
      <c r="TK390" s="25"/>
      <c r="TL390" s="25"/>
      <c r="TM390" s="25"/>
      <c r="TN390" s="25"/>
      <c r="TO390" s="25"/>
      <c r="TP390" s="25"/>
      <c r="TQ390" s="25"/>
      <c r="TR390" s="25"/>
      <c r="TS390" s="25"/>
      <c r="TT390" s="25"/>
      <c r="TU390" s="25"/>
      <c r="TV390" s="25"/>
      <c r="TW390" s="25"/>
      <c r="TX390" s="25"/>
      <c r="TY390" s="25"/>
      <c r="TZ390" s="25"/>
      <c r="UA390" s="25"/>
      <c r="UB390" s="25"/>
      <c r="UC390" s="25"/>
      <c r="UD390" s="25"/>
      <c r="UE390" s="25"/>
      <c r="UF390" s="25"/>
      <c r="UG390" s="25"/>
      <c r="UH390" s="25"/>
      <c r="UI390" s="25"/>
      <c r="UJ390" s="25"/>
      <c r="UK390" s="25"/>
      <c r="UL390" s="25"/>
      <c r="UM390" s="25"/>
      <c r="UN390" s="25"/>
      <c r="UO390" s="25"/>
      <c r="UP390" s="25"/>
      <c r="UQ390" s="25"/>
      <c r="UR390" s="25"/>
      <c r="US390" s="25"/>
      <c r="UT390" s="25"/>
      <c r="UU390" s="25"/>
      <c r="UV390" s="25"/>
      <c r="UW390" s="25"/>
      <c r="UX390" s="25"/>
      <c r="UY390" s="25"/>
      <c r="UZ390" s="25"/>
      <c r="VA390" s="25"/>
      <c r="VB390" s="25"/>
      <c r="VC390" s="25"/>
      <c r="VD390" s="25"/>
      <c r="VE390" s="25"/>
      <c r="VF390" s="25"/>
      <c r="VG390" s="25"/>
      <c r="VH390" s="25"/>
      <c r="VI390" s="25"/>
      <c r="VJ390" s="25"/>
      <c r="VK390" s="25"/>
      <c r="VL390" s="25"/>
      <c r="VM390" s="25"/>
      <c r="VN390" s="25"/>
      <c r="VO390" s="25"/>
      <c r="VP390" s="25"/>
      <c r="VQ390" s="25"/>
      <c r="VR390" s="25"/>
      <c r="VS390" s="25"/>
      <c r="VT390" s="25"/>
      <c r="VU390" s="25"/>
      <c r="VV390" s="25"/>
      <c r="VW390" s="25"/>
      <c r="VX390" s="25"/>
      <c r="VY390" s="25"/>
      <c r="VZ390" s="25"/>
      <c r="WA390" s="25"/>
      <c r="WB390" s="25"/>
      <c r="WC390" s="25"/>
      <c r="WD390" s="25"/>
      <c r="WE390" s="25"/>
      <c r="WF390" s="25"/>
      <c r="WG390" s="25"/>
      <c r="WH390" s="25"/>
      <c r="WI390" s="25"/>
      <c r="WJ390" s="25"/>
      <c r="WK390" s="25"/>
      <c r="WL390" s="25"/>
      <c r="WM390" s="25"/>
      <c r="WN390" s="25"/>
      <c r="WO390" s="25"/>
      <c r="WP390" s="25"/>
      <c r="WQ390" s="25"/>
      <c r="WR390" s="25"/>
      <c r="WS390" s="25"/>
      <c r="WT390" s="25"/>
      <c r="WU390" s="25"/>
      <c r="WV390" s="25"/>
      <c r="WW390" s="25"/>
      <c r="WX390" s="25"/>
      <c r="WY390" s="25"/>
      <c r="WZ390" s="25"/>
      <c r="XA390" s="25"/>
      <c r="XB390" s="25"/>
      <c r="XC390" s="25"/>
      <c r="XD390" s="25"/>
      <c r="XE390" s="25"/>
      <c r="XF390" s="25"/>
      <c r="XG390" s="25"/>
      <c r="XH390" s="25"/>
      <c r="XI390" s="25"/>
      <c r="XJ390" s="25"/>
      <c r="XK390" s="25"/>
      <c r="XL390" s="25"/>
      <c r="XM390" s="25"/>
      <c r="XN390" s="25"/>
      <c r="XO390" s="25"/>
      <c r="XP390" s="25"/>
      <c r="XQ390" s="25"/>
      <c r="XR390" s="25"/>
      <c r="XS390" s="25"/>
      <c r="XT390" s="25"/>
      <c r="XU390" s="25"/>
      <c r="XV390" s="25"/>
      <c r="XW390" s="25"/>
      <c r="XX390" s="25"/>
      <c r="XY390" s="25"/>
      <c r="XZ390" s="25"/>
      <c r="YA390" s="25"/>
      <c r="YB390" s="25"/>
      <c r="YC390" s="25"/>
      <c r="YD390" s="25"/>
      <c r="YE390" s="25"/>
      <c r="YF390" s="25"/>
      <c r="YG390" s="25"/>
      <c r="YH390" s="25"/>
      <c r="YI390" s="25"/>
      <c r="YJ390" s="25"/>
      <c r="YK390" s="25"/>
      <c r="YL390" s="25"/>
      <c r="YM390" s="25"/>
      <c r="YN390" s="25"/>
      <c r="YO390" s="25"/>
      <c r="YP390" s="25"/>
      <c r="YQ390" s="25"/>
      <c r="YR390" s="25"/>
      <c r="YS390" s="25"/>
      <c r="YT390" s="25"/>
      <c r="YU390" s="25"/>
      <c r="YV390" s="25"/>
      <c r="YW390" s="25"/>
      <c r="YX390" s="25"/>
      <c r="YY390" s="25"/>
      <c r="YZ390" s="25"/>
      <c r="ZA390" s="25"/>
      <c r="ZB390" s="25"/>
      <c r="ZC390" s="25"/>
      <c r="ZD390" s="25"/>
      <c r="ZE390" s="25"/>
      <c r="ZF390" s="25"/>
      <c r="ZG390" s="25"/>
      <c r="ZH390" s="25"/>
      <c r="ZI390" s="25"/>
      <c r="ZJ390" s="25"/>
      <c r="ZK390" s="25"/>
      <c r="ZL390" s="25"/>
      <c r="ZM390" s="25"/>
      <c r="ZN390" s="25"/>
      <c r="ZO390" s="25"/>
      <c r="ZP390" s="25"/>
      <c r="ZQ390" s="25"/>
      <c r="ZR390" s="25"/>
      <c r="ZS390" s="25"/>
      <c r="ZT390" s="25"/>
      <c r="ZU390" s="25"/>
      <c r="ZV390" s="25"/>
      <c r="ZW390" s="25"/>
      <c r="ZX390" s="25"/>
      <c r="ZY390" s="25"/>
      <c r="ZZ390" s="25"/>
      <c r="AAA390" s="25"/>
      <c r="AAB390" s="25"/>
      <c r="AAC390" s="25"/>
      <c r="AAD390" s="25"/>
      <c r="AAE390" s="25"/>
      <c r="AAF390" s="25"/>
      <c r="AAG390" s="25"/>
      <c r="AAH390" s="25"/>
      <c r="AAI390" s="25"/>
      <c r="AAJ390" s="25"/>
      <c r="AAK390" s="25"/>
      <c r="AAL390" s="25"/>
      <c r="AAM390" s="25"/>
      <c r="AAN390" s="25"/>
      <c r="AAO390" s="25"/>
      <c r="AAP390" s="25"/>
      <c r="AAQ390" s="25"/>
      <c r="AAR390" s="25"/>
      <c r="AAS390" s="25"/>
      <c r="AAT390" s="25"/>
      <c r="AAU390" s="25"/>
      <c r="AAV390" s="25"/>
      <c r="AAW390" s="25"/>
      <c r="AAX390" s="25"/>
      <c r="AAY390" s="25"/>
      <c r="AAZ390" s="25"/>
      <c r="ABA390" s="25"/>
      <c r="ABB390" s="25"/>
      <c r="ABC390" s="25"/>
      <c r="ABD390" s="25"/>
      <c r="ABE390" s="25"/>
      <c r="ABF390" s="25"/>
      <c r="ABG390" s="25"/>
      <c r="ABH390" s="25"/>
      <c r="ABI390" s="25"/>
      <c r="ABJ390" s="25"/>
      <c r="ABK390" s="25"/>
      <c r="ABL390" s="25"/>
      <c r="ABM390" s="25"/>
      <c r="ABN390" s="25"/>
      <c r="ABO390" s="25"/>
      <c r="ABP390" s="25"/>
      <c r="ABQ390" s="25"/>
      <c r="ABR390" s="25"/>
      <c r="ABS390" s="25"/>
      <c r="ABT390" s="25"/>
      <c r="ABU390" s="25"/>
      <c r="ABV390" s="25"/>
      <c r="ABW390" s="25"/>
      <c r="ABX390" s="25"/>
      <c r="ABY390" s="25"/>
      <c r="ABZ390" s="25"/>
      <c r="ACA390" s="25"/>
      <c r="ACB390" s="25"/>
      <c r="ACC390" s="25"/>
      <c r="ACD390" s="25"/>
      <c r="ACE390" s="25"/>
      <c r="ACF390" s="25"/>
      <c r="ACG390" s="25"/>
      <c r="ACH390" s="25"/>
      <c r="ACI390" s="25"/>
      <c r="ACJ390" s="25"/>
      <c r="ACK390" s="25"/>
      <c r="ACL390" s="25"/>
      <c r="ACM390" s="25"/>
      <c r="ACN390" s="25"/>
      <c r="ACO390" s="25"/>
      <c r="ACP390" s="25"/>
      <c r="ACQ390" s="25"/>
      <c r="ACR390" s="25"/>
      <c r="ACS390" s="25"/>
      <c r="ACT390" s="25"/>
      <c r="ACU390" s="25"/>
      <c r="ACV390" s="25"/>
      <c r="ACW390" s="25"/>
      <c r="ACX390" s="25"/>
      <c r="ACY390" s="25"/>
      <c r="ACZ390" s="25"/>
      <c r="ADA390" s="25"/>
      <c r="ADB390" s="25"/>
      <c r="ADC390" s="25"/>
      <c r="ADD390" s="25"/>
      <c r="ADE390" s="25"/>
      <c r="ADF390" s="25"/>
      <c r="ADG390" s="25"/>
      <c r="ADH390" s="25"/>
      <c r="ADI390" s="25"/>
      <c r="ADJ390" s="25"/>
      <c r="ADK390" s="25"/>
      <c r="ADL390" s="25"/>
      <c r="ADM390" s="25"/>
      <c r="ADN390" s="25"/>
      <c r="ADO390" s="25"/>
      <c r="ADP390" s="25"/>
      <c r="ADQ390" s="25"/>
      <c r="ADR390" s="25"/>
      <c r="ADS390" s="25"/>
      <c r="ADT390" s="25"/>
      <c r="ADU390" s="25"/>
      <c r="ADV390" s="25"/>
      <c r="ADW390" s="25"/>
      <c r="ADX390" s="25"/>
      <c r="ADY390" s="25"/>
      <c r="ADZ390" s="25"/>
      <c r="AEA390" s="25"/>
      <c r="AEB390" s="25"/>
      <c r="AEC390" s="25"/>
      <c r="AED390" s="25"/>
      <c r="AEE390" s="25"/>
      <c r="AEF390" s="25"/>
      <c r="AEG390" s="49"/>
    </row>
    <row r="391" spans="1:813" s="15" customFormat="1" ht="12.75" customHeight="1" x14ac:dyDescent="0.2">
      <c r="A391" s="75">
        <v>2.2999999999999998</v>
      </c>
      <c r="B391" s="324" t="s">
        <v>115</v>
      </c>
      <c r="C391" s="109">
        <v>242.54</v>
      </c>
      <c r="D391" s="71" t="s">
        <v>75</v>
      </c>
      <c r="E391" s="325">
        <v>927</v>
      </c>
      <c r="F391" s="91">
        <f t="shared" si="7"/>
        <v>224834.58</v>
      </c>
      <c r="G391" s="49"/>
      <c r="AY391" s="45"/>
      <c r="AZ391" s="25"/>
      <c r="BA391" s="663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  <c r="QN391" s="25"/>
      <c r="QO391" s="25"/>
      <c r="QP391" s="25"/>
      <c r="QQ391" s="25"/>
      <c r="QR391" s="25"/>
      <c r="QS391" s="25"/>
      <c r="QT391" s="25"/>
      <c r="QU391" s="25"/>
      <c r="QV391" s="25"/>
      <c r="QW391" s="25"/>
      <c r="QX391" s="25"/>
      <c r="QY391" s="25"/>
      <c r="QZ391" s="25"/>
      <c r="RA391" s="25"/>
      <c r="RB391" s="25"/>
      <c r="RC391" s="25"/>
      <c r="RD391" s="25"/>
      <c r="RE391" s="25"/>
      <c r="RF391" s="25"/>
      <c r="RG391" s="25"/>
      <c r="RH391" s="25"/>
      <c r="RI391" s="25"/>
      <c r="RJ391" s="25"/>
      <c r="RK391" s="25"/>
      <c r="RL391" s="25"/>
      <c r="RM391" s="25"/>
      <c r="RN391" s="25"/>
      <c r="RO391" s="25"/>
      <c r="RP391" s="25"/>
      <c r="RQ391" s="25"/>
      <c r="RR391" s="25"/>
      <c r="RS391" s="25"/>
      <c r="RT391" s="25"/>
      <c r="RU391" s="25"/>
      <c r="RV391" s="25"/>
      <c r="RW391" s="25"/>
      <c r="RX391" s="25"/>
      <c r="RY391" s="25"/>
      <c r="RZ391" s="25"/>
      <c r="SA391" s="25"/>
      <c r="SB391" s="25"/>
      <c r="SC391" s="25"/>
      <c r="SD391" s="25"/>
      <c r="SE391" s="25"/>
      <c r="SF391" s="25"/>
      <c r="SG391" s="25"/>
      <c r="SH391" s="25"/>
      <c r="SI391" s="25"/>
      <c r="SJ391" s="25"/>
      <c r="SK391" s="25"/>
      <c r="SL391" s="25"/>
      <c r="SM391" s="25"/>
      <c r="SN391" s="25"/>
      <c r="SO391" s="25"/>
      <c r="SP391" s="25"/>
      <c r="SQ391" s="25"/>
      <c r="SR391" s="25"/>
      <c r="SS391" s="25"/>
      <c r="ST391" s="25"/>
      <c r="SU391" s="25"/>
      <c r="SV391" s="25"/>
      <c r="SW391" s="25"/>
      <c r="SX391" s="25"/>
      <c r="SY391" s="25"/>
      <c r="SZ391" s="25"/>
      <c r="TA391" s="25"/>
      <c r="TB391" s="25"/>
      <c r="TC391" s="25"/>
      <c r="TD391" s="25"/>
      <c r="TE391" s="25"/>
      <c r="TF391" s="25"/>
      <c r="TG391" s="25"/>
      <c r="TH391" s="25"/>
      <c r="TI391" s="25"/>
      <c r="TJ391" s="25"/>
      <c r="TK391" s="25"/>
      <c r="TL391" s="25"/>
      <c r="TM391" s="25"/>
      <c r="TN391" s="25"/>
      <c r="TO391" s="25"/>
      <c r="TP391" s="25"/>
      <c r="TQ391" s="25"/>
      <c r="TR391" s="25"/>
      <c r="TS391" s="25"/>
      <c r="TT391" s="25"/>
      <c r="TU391" s="25"/>
      <c r="TV391" s="25"/>
      <c r="TW391" s="25"/>
      <c r="TX391" s="25"/>
      <c r="TY391" s="25"/>
      <c r="TZ391" s="25"/>
      <c r="UA391" s="25"/>
      <c r="UB391" s="25"/>
      <c r="UC391" s="25"/>
      <c r="UD391" s="25"/>
      <c r="UE391" s="25"/>
      <c r="UF391" s="25"/>
      <c r="UG391" s="25"/>
      <c r="UH391" s="25"/>
      <c r="UI391" s="25"/>
      <c r="UJ391" s="25"/>
      <c r="UK391" s="25"/>
      <c r="UL391" s="25"/>
      <c r="UM391" s="25"/>
      <c r="UN391" s="25"/>
      <c r="UO391" s="25"/>
      <c r="UP391" s="25"/>
      <c r="UQ391" s="25"/>
      <c r="UR391" s="25"/>
      <c r="US391" s="25"/>
      <c r="UT391" s="25"/>
      <c r="UU391" s="25"/>
      <c r="UV391" s="25"/>
      <c r="UW391" s="25"/>
      <c r="UX391" s="25"/>
      <c r="UY391" s="25"/>
      <c r="UZ391" s="25"/>
      <c r="VA391" s="25"/>
      <c r="VB391" s="25"/>
      <c r="VC391" s="25"/>
      <c r="VD391" s="25"/>
      <c r="VE391" s="25"/>
      <c r="VF391" s="25"/>
      <c r="VG391" s="25"/>
      <c r="VH391" s="25"/>
      <c r="VI391" s="25"/>
      <c r="VJ391" s="25"/>
      <c r="VK391" s="25"/>
      <c r="VL391" s="25"/>
      <c r="VM391" s="25"/>
      <c r="VN391" s="25"/>
      <c r="VO391" s="25"/>
      <c r="VP391" s="25"/>
      <c r="VQ391" s="25"/>
      <c r="VR391" s="25"/>
      <c r="VS391" s="25"/>
      <c r="VT391" s="25"/>
      <c r="VU391" s="25"/>
      <c r="VV391" s="25"/>
      <c r="VW391" s="25"/>
      <c r="VX391" s="25"/>
      <c r="VY391" s="25"/>
      <c r="VZ391" s="25"/>
      <c r="WA391" s="25"/>
      <c r="WB391" s="25"/>
      <c r="WC391" s="25"/>
      <c r="WD391" s="25"/>
      <c r="WE391" s="25"/>
      <c r="WF391" s="25"/>
      <c r="WG391" s="25"/>
      <c r="WH391" s="25"/>
      <c r="WI391" s="25"/>
      <c r="WJ391" s="25"/>
      <c r="WK391" s="25"/>
      <c r="WL391" s="25"/>
      <c r="WM391" s="25"/>
      <c r="WN391" s="25"/>
      <c r="WO391" s="25"/>
      <c r="WP391" s="25"/>
      <c r="WQ391" s="25"/>
      <c r="WR391" s="25"/>
      <c r="WS391" s="25"/>
      <c r="WT391" s="25"/>
      <c r="WU391" s="25"/>
      <c r="WV391" s="25"/>
      <c r="WW391" s="25"/>
      <c r="WX391" s="25"/>
      <c r="WY391" s="25"/>
      <c r="WZ391" s="25"/>
      <c r="XA391" s="25"/>
      <c r="XB391" s="25"/>
      <c r="XC391" s="25"/>
      <c r="XD391" s="25"/>
      <c r="XE391" s="25"/>
      <c r="XF391" s="25"/>
      <c r="XG391" s="25"/>
      <c r="XH391" s="25"/>
      <c r="XI391" s="25"/>
      <c r="XJ391" s="25"/>
      <c r="XK391" s="25"/>
      <c r="XL391" s="25"/>
      <c r="XM391" s="25"/>
      <c r="XN391" s="25"/>
      <c r="XO391" s="25"/>
      <c r="XP391" s="25"/>
      <c r="XQ391" s="25"/>
      <c r="XR391" s="25"/>
      <c r="XS391" s="25"/>
      <c r="XT391" s="25"/>
      <c r="XU391" s="25"/>
      <c r="XV391" s="25"/>
      <c r="XW391" s="25"/>
      <c r="XX391" s="25"/>
      <c r="XY391" s="25"/>
      <c r="XZ391" s="25"/>
      <c r="YA391" s="25"/>
      <c r="YB391" s="25"/>
      <c r="YC391" s="25"/>
      <c r="YD391" s="25"/>
      <c r="YE391" s="25"/>
      <c r="YF391" s="25"/>
      <c r="YG391" s="25"/>
      <c r="YH391" s="25"/>
      <c r="YI391" s="25"/>
      <c r="YJ391" s="25"/>
      <c r="YK391" s="25"/>
      <c r="YL391" s="25"/>
      <c r="YM391" s="25"/>
      <c r="YN391" s="25"/>
      <c r="YO391" s="25"/>
      <c r="YP391" s="25"/>
      <c r="YQ391" s="25"/>
      <c r="YR391" s="25"/>
      <c r="YS391" s="25"/>
      <c r="YT391" s="25"/>
      <c r="YU391" s="25"/>
      <c r="YV391" s="25"/>
      <c r="YW391" s="25"/>
      <c r="YX391" s="25"/>
      <c r="YY391" s="25"/>
      <c r="YZ391" s="25"/>
      <c r="ZA391" s="25"/>
      <c r="ZB391" s="25"/>
      <c r="ZC391" s="25"/>
      <c r="ZD391" s="25"/>
      <c r="ZE391" s="25"/>
      <c r="ZF391" s="25"/>
      <c r="ZG391" s="25"/>
      <c r="ZH391" s="25"/>
      <c r="ZI391" s="25"/>
      <c r="ZJ391" s="25"/>
      <c r="ZK391" s="25"/>
      <c r="ZL391" s="25"/>
      <c r="ZM391" s="25"/>
      <c r="ZN391" s="25"/>
      <c r="ZO391" s="25"/>
      <c r="ZP391" s="25"/>
      <c r="ZQ391" s="25"/>
      <c r="ZR391" s="25"/>
      <c r="ZS391" s="25"/>
      <c r="ZT391" s="25"/>
      <c r="ZU391" s="25"/>
      <c r="ZV391" s="25"/>
      <c r="ZW391" s="25"/>
      <c r="ZX391" s="25"/>
      <c r="ZY391" s="25"/>
      <c r="ZZ391" s="25"/>
      <c r="AAA391" s="25"/>
      <c r="AAB391" s="25"/>
      <c r="AAC391" s="25"/>
      <c r="AAD391" s="25"/>
      <c r="AAE391" s="25"/>
      <c r="AAF391" s="25"/>
      <c r="AAG391" s="25"/>
      <c r="AAH391" s="25"/>
      <c r="AAI391" s="25"/>
      <c r="AAJ391" s="25"/>
      <c r="AAK391" s="25"/>
      <c r="AAL391" s="25"/>
      <c r="AAM391" s="25"/>
      <c r="AAN391" s="25"/>
      <c r="AAO391" s="25"/>
      <c r="AAP391" s="25"/>
      <c r="AAQ391" s="25"/>
      <c r="AAR391" s="25"/>
      <c r="AAS391" s="25"/>
      <c r="AAT391" s="25"/>
      <c r="AAU391" s="25"/>
      <c r="AAV391" s="25"/>
      <c r="AAW391" s="25"/>
      <c r="AAX391" s="25"/>
      <c r="AAY391" s="25"/>
      <c r="AAZ391" s="25"/>
      <c r="ABA391" s="25"/>
      <c r="ABB391" s="25"/>
      <c r="ABC391" s="25"/>
      <c r="ABD391" s="25"/>
      <c r="ABE391" s="25"/>
      <c r="ABF391" s="25"/>
      <c r="ABG391" s="25"/>
      <c r="ABH391" s="25"/>
      <c r="ABI391" s="25"/>
      <c r="ABJ391" s="25"/>
      <c r="ABK391" s="25"/>
      <c r="ABL391" s="25"/>
      <c r="ABM391" s="25"/>
      <c r="ABN391" s="25"/>
      <c r="ABO391" s="25"/>
      <c r="ABP391" s="25"/>
      <c r="ABQ391" s="25"/>
      <c r="ABR391" s="25"/>
      <c r="ABS391" s="25"/>
      <c r="ABT391" s="25"/>
      <c r="ABU391" s="25"/>
      <c r="ABV391" s="25"/>
      <c r="ABW391" s="25"/>
      <c r="ABX391" s="25"/>
      <c r="ABY391" s="25"/>
      <c r="ABZ391" s="25"/>
      <c r="ACA391" s="25"/>
      <c r="ACB391" s="25"/>
      <c r="ACC391" s="25"/>
      <c r="ACD391" s="25"/>
      <c r="ACE391" s="25"/>
      <c r="ACF391" s="25"/>
      <c r="ACG391" s="25"/>
      <c r="ACH391" s="25"/>
      <c r="ACI391" s="25"/>
      <c r="ACJ391" s="25"/>
      <c r="ACK391" s="25"/>
      <c r="ACL391" s="25"/>
      <c r="ACM391" s="25"/>
      <c r="ACN391" s="25"/>
      <c r="ACO391" s="25"/>
      <c r="ACP391" s="25"/>
      <c r="ACQ391" s="25"/>
      <c r="ACR391" s="25"/>
      <c r="ACS391" s="25"/>
      <c r="ACT391" s="25"/>
      <c r="ACU391" s="25"/>
      <c r="ACV391" s="25"/>
      <c r="ACW391" s="25"/>
      <c r="ACX391" s="25"/>
      <c r="ACY391" s="25"/>
      <c r="ACZ391" s="25"/>
      <c r="ADA391" s="25"/>
      <c r="ADB391" s="25"/>
      <c r="ADC391" s="25"/>
      <c r="ADD391" s="25"/>
      <c r="ADE391" s="25"/>
      <c r="ADF391" s="25"/>
      <c r="ADG391" s="25"/>
      <c r="ADH391" s="25"/>
      <c r="ADI391" s="25"/>
      <c r="ADJ391" s="25"/>
      <c r="ADK391" s="25"/>
      <c r="ADL391" s="25"/>
      <c r="ADM391" s="25"/>
      <c r="ADN391" s="25"/>
      <c r="ADO391" s="25"/>
      <c r="ADP391" s="25"/>
      <c r="ADQ391" s="25"/>
      <c r="ADR391" s="25"/>
      <c r="ADS391" s="25"/>
      <c r="ADT391" s="25"/>
      <c r="ADU391" s="25"/>
      <c r="ADV391" s="25"/>
      <c r="ADW391" s="25"/>
      <c r="ADX391" s="25"/>
      <c r="ADY391" s="25"/>
      <c r="ADZ391" s="25"/>
      <c r="AEA391" s="25"/>
      <c r="AEB391" s="25"/>
      <c r="AEC391" s="25"/>
      <c r="AED391" s="25"/>
      <c r="AEE391" s="25"/>
      <c r="AEF391" s="25"/>
      <c r="AEG391" s="49"/>
    </row>
    <row r="392" spans="1:813" s="15" customFormat="1" ht="12.75" customHeight="1" x14ac:dyDescent="0.2">
      <c r="A392" s="75">
        <v>2.4</v>
      </c>
      <c r="B392" s="99" t="s">
        <v>116</v>
      </c>
      <c r="C392" s="109">
        <v>2266.33</v>
      </c>
      <c r="D392" s="71" t="s">
        <v>75</v>
      </c>
      <c r="E392" s="325">
        <v>134.34</v>
      </c>
      <c r="F392" s="91">
        <f t="shared" si="7"/>
        <v>304458.77</v>
      </c>
      <c r="G392" s="49"/>
      <c r="AY392" s="45"/>
      <c r="AZ392" s="25"/>
      <c r="BA392" s="663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  <c r="QN392" s="25"/>
      <c r="QO392" s="25"/>
      <c r="QP392" s="25"/>
      <c r="QQ392" s="25"/>
      <c r="QR392" s="25"/>
      <c r="QS392" s="25"/>
      <c r="QT392" s="25"/>
      <c r="QU392" s="25"/>
      <c r="QV392" s="25"/>
      <c r="QW392" s="25"/>
      <c r="QX392" s="25"/>
      <c r="QY392" s="25"/>
      <c r="QZ392" s="25"/>
      <c r="RA392" s="25"/>
      <c r="RB392" s="25"/>
      <c r="RC392" s="25"/>
      <c r="RD392" s="25"/>
      <c r="RE392" s="25"/>
      <c r="RF392" s="25"/>
      <c r="RG392" s="25"/>
      <c r="RH392" s="25"/>
      <c r="RI392" s="25"/>
      <c r="RJ392" s="25"/>
      <c r="RK392" s="25"/>
      <c r="RL392" s="25"/>
      <c r="RM392" s="25"/>
      <c r="RN392" s="25"/>
      <c r="RO392" s="25"/>
      <c r="RP392" s="25"/>
      <c r="RQ392" s="25"/>
      <c r="RR392" s="25"/>
      <c r="RS392" s="25"/>
      <c r="RT392" s="25"/>
      <c r="RU392" s="25"/>
      <c r="RV392" s="25"/>
      <c r="RW392" s="25"/>
      <c r="RX392" s="25"/>
      <c r="RY392" s="25"/>
      <c r="RZ392" s="25"/>
      <c r="SA392" s="25"/>
      <c r="SB392" s="25"/>
      <c r="SC392" s="25"/>
      <c r="SD392" s="25"/>
      <c r="SE392" s="25"/>
      <c r="SF392" s="25"/>
      <c r="SG392" s="25"/>
      <c r="SH392" s="25"/>
      <c r="SI392" s="25"/>
      <c r="SJ392" s="25"/>
      <c r="SK392" s="25"/>
      <c r="SL392" s="25"/>
      <c r="SM392" s="25"/>
      <c r="SN392" s="25"/>
      <c r="SO392" s="25"/>
      <c r="SP392" s="25"/>
      <c r="SQ392" s="25"/>
      <c r="SR392" s="25"/>
      <c r="SS392" s="25"/>
      <c r="ST392" s="25"/>
      <c r="SU392" s="25"/>
      <c r="SV392" s="25"/>
      <c r="SW392" s="25"/>
      <c r="SX392" s="25"/>
      <c r="SY392" s="25"/>
      <c r="SZ392" s="25"/>
      <c r="TA392" s="25"/>
      <c r="TB392" s="25"/>
      <c r="TC392" s="25"/>
      <c r="TD392" s="25"/>
      <c r="TE392" s="25"/>
      <c r="TF392" s="25"/>
      <c r="TG392" s="25"/>
      <c r="TH392" s="25"/>
      <c r="TI392" s="25"/>
      <c r="TJ392" s="25"/>
      <c r="TK392" s="25"/>
      <c r="TL392" s="25"/>
      <c r="TM392" s="25"/>
      <c r="TN392" s="25"/>
      <c r="TO392" s="25"/>
      <c r="TP392" s="25"/>
      <c r="TQ392" s="25"/>
      <c r="TR392" s="25"/>
      <c r="TS392" s="25"/>
      <c r="TT392" s="25"/>
      <c r="TU392" s="25"/>
      <c r="TV392" s="25"/>
      <c r="TW392" s="25"/>
      <c r="TX392" s="25"/>
      <c r="TY392" s="25"/>
      <c r="TZ392" s="25"/>
      <c r="UA392" s="25"/>
      <c r="UB392" s="25"/>
      <c r="UC392" s="25"/>
      <c r="UD392" s="25"/>
      <c r="UE392" s="25"/>
      <c r="UF392" s="25"/>
      <c r="UG392" s="25"/>
      <c r="UH392" s="25"/>
      <c r="UI392" s="25"/>
      <c r="UJ392" s="25"/>
      <c r="UK392" s="25"/>
      <c r="UL392" s="25"/>
      <c r="UM392" s="25"/>
      <c r="UN392" s="25"/>
      <c r="UO392" s="25"/>
      <c r="UP392" s="25"/>
      <c r="UQ392" s="25"/>
      <c r="UR392" s="25"/>
      <c r="US392" s="25"/>
      <c r="UT392" s="25"/>
      <c r="UU392" s="25"/>
      <c r="UV392" s="25"/>
      <c r="UW392" s="25"/>
      <c r="UX392" s="25"/>
      <c r="UY392" s="25"/>
      <c r="UZ392" s="25"/>
      <c r="VA392" s="25"/>
      <c r="VB392" s="25"/>
      <c r="VC392" s="25"/>
      <c r="VD392" s="25"/>
      <c r="VE392" s="25"/>
      <c r="VF392" s="25"/>
      <c r="VG392" s="25"/>
      <c r="VH392" s="25"/>
      <c r="VI392" s="25"/>
      <c r="VJ392" s="25"/>
      <c r="VK392" s="25"/>
      <c r="VL392" s="25"/>
      <c r="VM392" s="25"/>
      <c r="VN392" s="25"/>
      <c r="VO392" s="25"/>
      <c r="VP392" s="25"/>
      <c r="VQ392" s="25"/>
      <c r="VR392" s="25"/>
      <c r="VS392" s="25"/>
      <c r="VT392" s="25"/>
      <c r="VU392" s="25"/>
      <c r="VV392" s="25"/>
      <c r="VW392" s="25"/>
      <c r="VX392" s="25"/>
      <c r="VY392" s="25"/>
      <c r="VZ392" s="25"/>
      <c r="WA392" s="25"/>
      <c r="WB392" s="25"/>
      <c r="WC392" s="25"/>
      <c r="WD392" s="25"/>
      <c r="WE392" s="25"/>
      <c r="WF392" s="25"/>
      <c r="WG392" s="25"/>
      <c r="WH392" s="25"/>
      <c r="WI392" s="25"/>
      <c r="WJ392" s="25"/>
      <c r="WK392" s="25"/>
      <c r="WL392" s="25"/>
      <c r="WM392" s="25"/>
      <c r="WN392" s="25"/>
      <c r="WO392" s="25"/>
      <c r="WP392" s="25"/>
      <c r="WQ392" s="25"/>
      <c r="WR392" s="25"/>
      <c r="WS392" s="25"/>
      <c r="WT392" s="25"/>
      <c r="WU392" s="25"/>
      <c r="WV392" s="25"/>
      <c r="WW392" s="25"/>
      <c r="WX392" s="25"/>
      <c r="WY392" s="25"/>
      <c r="WZ392" s="25"/>
      <c r="XA392" s="25"/>
      <c r="XB392" s="25"/>
      <c r="XC392" s="25"/>
      <c r="XD392" s="25"/>
      <c r="XE392" s="25"/>
      <c r="XF392" s="25"/>
      <c r="XG392" s="25"/>
      <c r="XH392" s="25"/>
      <c r="XI392" s="25"/>
      <c r="XJ392" s="25"/>
      <c r="XK392" s="25"/>
      <c r="XL392" s="25"/>
      <c r="XM392" s="25"/>
      <c r="XN392" s="25"/>
      <c r="XO392" s="25"/>
      <c r="XP392" s="25"/>
      <c r="XQ392" s="25"/>
      <c r="XR392" s="25"/>
      <c r="XS392" s="25"/>
      <c r="XT392" s="25"/>
      <c r="XU392" s="25"/>
      <c r="XV392" s="25"/>
      <c r="XW392" s="25"/>
      <c r="XX392" s="25"/>
      <c r="XY392" s="25"/>
      <c r="XZ392" s="25"/>
      <c r="YA392" s="25"/>
      <c r="YB392" s="25"/>
      <c r="YC392" s="25"/>
      <c r="YD392" s="25"/>
      <c r="YE392" s="25"/>
      <c r="YF392" s="25"/>
      <c r="YG392" s="25"/>
      <c r="YH392" s="25"/>
      <c r="YI392" s="25"/>
      <c r="YJ392" s="25"/>
      <c r="YK392" s="25"/>
      <c r="YL392" s="25"/>
      <c r="YM392" s="25"/>
      <c r="YN392" s="25"/>
      <c r="YO392" s="25"/>
      <c r="YP392" s="25"/>
      <c r="YQ392" s="25"/>
      <c r="YR392" s="25"/>
      <c r="YS392" s="25"/>
      <c r="YT392" s="25"/>
      <c r="YU392" s="25"/>
      <c r="YV392" s="25"/>
      <c r="YW392" s="25"/>
      <c r="YX392" s="25"/>
      <c r="YY392" s="25"/>
      <c r="YZ392" s="25"/>
      <c r="ZA392" s="25"/>
      <c r="ZB392" s="25"/>
      <c r="ZC392" s="25"/>
      <c r="ZD392" s="25"/>
      <c r="ZE392" s="25"/>
      <c r="ZF392" s="25"/>
      <c r="ZG392" s="25"/>
      <c r="ZH392" s="25"/>
      <c r="ZI392" s="25"/>
      <c r="ZJ392" s="25"/>
      <c r="ZK392" s="25"/>
      <c r="ZL392" s="25"/>
      <c r="ZM392" s="25"/>
      <c r="ZN392" s="25"/>
      <c r="ZO392" s="25"/>
      <c r="ZP392" s="25"/>
      <c r="ZQ392" s="25"/>
      <c r="ZR392" s="25"/>
      <c r="ZS392" s="25"/>
      <c r="ZT392" s="25"/>
      <c r="ZU392" s="25"/>
      <c r="ZV392" s="25"/>
      <c r="ZW392" s="25"/>
      <c r="ZX392" s="25"/>
      <c r="ZY392" s="25"/>
      <c r="ZZ392" s="25"/>
      <c r="AAA392" s="25"/>
      <c r="AAB392" s="25"/>
      <c r="AAC392" s="25"/>
      <c r="AAD392" s="25"/>
      <c r="AAE392" s="25"/>
      <c r="AAF392" s="25"/>
      <c r="AAG392" s="25"/>
      <c r="AAH392" s="25"/>
      <c r="AAI392" s="25"/>
      <c r="AAJ392" s="25"/>
      <c r="AAK392" s="25"/>
      <c r="AAL392" s="25"/>
      <c r="AAM392" s="25"/>
      <c r="AAN392" s="25"/>
      <c r="AAO392" s="25"/>
      <c r="AAP392" s="25"/>
      <c r="AAQ392" s="25"/>
      <c r="AAR392" s="25"/>
      <c r="AAS392" s="25"/>
      <c r="AAT392" s="25"/>
      <c r="AAU392" s="25"/>
      <c r="AAV392" s="25"/>
      <c r="AAW392" s="25"/>
      <c r="AAX392" s="25"/>
      <c r="AAY392" s="25"/>
      <c r="AAZ392" s="25"/>
      <c r="ABA392" s="25"/>
      <c r="ABB392" s="25"/>
      <c r="ABC392" s="25"/>
      <c r="ABD392" s="25"/>
      <c r="ABE392" s="25"/>
      <c r="ABF392" s="25"/>
      <c r="ABG392" s="25"/>
      <c r="ABH392" s="25"/>
      <c r="ABI392" s="25"/>
      <c r="ABJ392" s="25"/>
      <c r="ABK392" s="25"/>
      <c r="ABL392" s="25"/>
      <c r="ABM392" s="25"/>
      <c r="ABN392" s="25"/>
      <c r="ABO392" s="25"/>
      <c r="ABP392" s="25"/>
      <c r="ABQ392" s="25"/>
      <c r="ABR392" s="25"/>
      <c r="ABS392" s="25"/>
      <c r="ABT392" s="25"/>
      <c r="ABU392" s="25"/>
      <c r="ABV392" s="25"/>
      <c r="ABW392" s="25"/>
      <c r="ABX392" s="25"/>
      <c r="ABY392" s="25"/>
      <c r="ABZ392" s="25"/>
      <c r="ACA392" s="25"/>
      <c r="ACB392" s="25"/>
      <c r="ACC392" s="25"/>
      <c r="ACD392" s="25"/>
      <c r="ACE392" s="25"/>
      <c r="ACF392" s="25"/>
      <c r="ACG392" s="25"/>
      <c r="ACH392" s="25"/>
      <c r="ACI392" s="25"/>
      <c r="ACJ392" s="25"/>
      <c r="ACK392" s="25"/>
      <c r="ACL392" s="25"/>
      <c r="ACM392" s="25"/>
      <c r="ACN392" s="25"/>
      <c r="ACO392" s="25"/>
      <c r="ACP392" s="25"/>
      <c r="ACQ392" s="25"/>
      <c r="ACR392" s="25"/>
      <c r="ACS392" s="25"/>
      <c r="ACT392" s="25"/>
      <c r="ACU392" s="25"/>
      <c r="ACV392" s="25"/>
      <c r="ACW392" s="25"/>
      <c r="ACX392" s="25"/>
      <c r="ACY392" s="25"/>
      <c r="ACZ392" s="25"/>
      <c r="ADA392" s="25"/>
      <c r="ADB392" s="25"/>
      <c r="ADC392" s="25"/>
      <c r="ADD392" s="25"/>
      <c r="ADE392" s="25"/>
      <c r="ADF392" s="25"/>
      <c r="ADG392" s="25"/>
      <c r="ADH392" s="25"/>
      <c r="ADI392" s="25"/>
      <c r="ADJ392" s="25"/>
      <c r="ADK392" s="25"/>
      <c r="ADL392" s="25"/>
      <c r="ADM392" s="25"/>
      <c r="ADN392" s="25"/>
      <c r="ADO392" s="25"/>
      <c r="ADP392" s="25"/>
      <c r="ADQ392" s="25"/>
      <c r="ADR392" s="25"/>
      <c r="ADS392" s="25"/>
      <c r="ADT392" s="25"/>
      <c r="ADU392" s="25"/>
      <c r="ADV392" s="25"/>
      <c r="ADW392" s="25"/>
      <c r="ADX392" s="25"/>
      <c r="ADY392" s="25"/>
      <c r="ADZ392" s="25"/>
      <c r="AEA392" s="25"/>
      <c r="AEB392" s="25"/>
      <c r="AEC392" s="25"/>
      <c r="AED392" s="25"/>
      <c r="AEE392" s="25"/>
      <c r="AEF392" s="25"/>
      <c r="AEG392" s="49"/>
    </row>
    <row r="393" spans="1:813" s="15" customFormat="1" ht="12.75" customHeight="1" x14ac:dyDescent="0.2">
      <c r="A393" s="75">
        <v>2.5</v>
      </c>
      <c r="B393" s="99" t="s">
        <v>202</v>
      </c>
      <c r="C393" s="109">
        <v>437.48</v>
      </c>
      <c r="D393" s="71" t="s">
        <v>75</v>
      </c>
      <c r="E393" s="325">
        <v>185.17</v>
      </c>
      <c r="F393" s="91">
        <f t="shared" si="7"/>
        <v>81008.17</v>
      </c>
      <c r="G393" s="49"/>
      <c r="AY393" s="45"/>
      <c r="AZ393" s="25"/>
      <c r="BA393" s="663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  <c r="QN393" s="25"/>
      <c r="QO393" s="25"/>
      <c r="QP393" s="25"/>
      <c r="QQ393" s="25"/>
      <c r="QR393" s="25"/>
      <c r="QS393" s="25"/>
      <c r="QT393" s="25"/>
      <c r="QU393" s="25"/>
      <c r="QV393" s="25"/>
      <c r="QW393" s="25"/>
      <c r="QX393" s="25"/>
      <c r="QY393" s="25"/>
      <c r="QZ393" s="25"/>
      <c r="RA393" s="25"/>
      <c r="RB393" s="25"/>
      <c r="RC393" s="25"/>
      <c r="RD393" s="25"/>
      <c r="RE393" s="25"/>
      <c r="RF393" s="25"/>
      <c r="RG393" s="25"/>
      <c r="RH393" s="25"/>
      <c r="RI393" s="25"/>
      <c r="RJ393" s="25"/>
      <c r="RK393" s="25"/>
      <c r="RL393" s="25"/>
      <c r="RM393" s="25"/>
      <c r="RN393" s="25"/>
      <c r="RO393" s="25"/>
      <c r="RP393" s="25"/>
      <c r="RQ393" s="25"/>
      <c r="RR393" s="25"/>
      <c r="RS393" s="25"/>
      <c r="RT393" s="25"/>
      <c r="RU393" s="25"/>
      <c r="RV393" s="25"/>
      <c r="RW393" s="25"/>
      <c r="RX393" s="25"/>
      <c r="RY393" s="25"/>
      <c r="RZ393" s="25"/>
      <c r="SA393" s="25"/>
      <c r="SB393" s="25"/>
      <c r="SC393" s="25"/>
      <c r="SD393" s="25"/>
      <c r="SE393" s="25"/>
      <c r="SF393" s="25"/>
      <c r="SG393" s="25"/>
      <c r="SH393" s="25"/>
      <c r="SI393" s="25"/>
      <c r="SJ393" s="25"/>
      <c r="SK393" s="25"/>
      <c r="SL393" s="25"/>
      <c r="SM393" s="25"/>
      <c r="SN393" s="25"/>
      <c r="SO393" s="25"/>
      <c r="SP393" s="25"/>
      <c r="SQ393" s="25"/>
      <c r="SR393" s="25"/>
      <c r="SS393" s="25"/>
      <c r="ST393" s="25"/>
      <c r="SU393" s="25"/>
      <c r="SV393" s="25"/>
      <c r="SW393" s="25"/>
      <c r="SX393" s="25"/>
      <c r="SY393" s="25"/>
      <c r="SZ393" s="25"/>
      <c r="TA393" s="25"/>
      <c r="TB393" s="25"/>
      <c r="TC393" s="25"/>
      <c r="TD393" s="25"/>
      <c r="TE393" s="25"/>
      <c r="TF393" s="25"/>
      <c r="TG393" s="25"/>
      <c r="TH393" s="25"/>
      <c r="TI393" s="25"/>
      <c r="TJ393" s="25"/>
      <c r="TK393" s="25"/>
      <c r="TL393" s="25"/>
      <c r="TM393" s="25"/>
      <c r="TN393" s="25"/>
      <c r="TO393" s="25"/>
      <c r="TP393" s="25"/>
      <c r="TQ393" s="25"/>
      <c r="TR393" s="25"/>
      <c r="TS393" s="25"/>
      <c r="TT393" s="25"/>
      <c r="TU393" s="25"/>
      <c r="TV393" s="25"/>
      <c r="TW393" s="25"/>
      <c r="TX393" s="25"/>
      <c r="TY393" s="25"/>
      <c r="TZ393" s="25"/>
      <c r="UA393" s="25"/>
      <c r="UB393" s="25"/>
      <c r="UC393" s="25"/>
      <c r="UD393" s="25"/>
      <c r="UE393" s="25"/>
      <c r="UF393" s="25"/>
      <c r="UG393" s="25"/>
      <c r="UH393" s="25"/>
      <c r="UI393" s="25"/>
      <c r="UJ393" s="25"/>
      <c r="UK393" s="25"/>
      <c r="UL393" s="25"/>
      <c r="UM393" s="25"/>
      <c r="UN393" s="25"/>
      <c r="UO393" s="25"/>
      <c r="UP393" s="25"/>
      <c r="UQ393" s="25"/>
      <c r="UR393" s="25"/>
      <c r="US393" s="25"/>
      <c r="UT393" s="25"/>
      <c r="UU393" s="25"/>
      <c r="UV393" s="25"/>
      <c r="UW393" s="25"/>
      <c r="UX393" s="25"/>
      <c r="UY393" s="25"/>
      <c r="UZ393" s="25"/>
      <c r="VA393" s="25"/>
      <c r="VB393" s="25"/>
      <c r="VC393" s="25"/>
      <c r="VD393" s="25"/>
      <c r="VE393" s="25"/>
      <c r="VF393" s="25"/>
      <c r="VG393" s="25"/>
      <c r="VH393" s="25"/>
      <c r="VI393" s="25"/>
      <c r="VJ393" s="25"/>
      <c r="VK393" s="25"/>
      <c r="VL393" s="25"/>
      <c r="VM393" s="25"/>
      <c r="VN393" s="25"/>
      <c r="VO393" s="25"/>
      <c r="VP393" s="25"/>
      <c r="VQ393" s="25"/>
      <c r="VR393" s="25"/>
      <c r="VS393" s="25"/>
      <c r="VT393" s="25"/>
      <c r="VU393" s="25"/>
      <c r="VV393" s="25"/>
      <c r="VW393" s="25"/>
      <c r="VX393" s="25"/>
      <c r="VY393" s="25"/>
      <c r="VZ393" s="25"/>
      <c r="WA393" s="25"/>
      <c r="WB393" s="25"/>
      <c r="WC393" s="25"/>
      <c r="WD393" s="25"/>
      <c r="WE393" s="25"/>
      <c r="WF393" s="25"/>
      <c r="WG393" s="25"/>
      <c r="WH393" s="25"/>
      <c r="WI393" s="25"/>
      <c r="WJ393" s="25"/>
      <c r="WK393" s="25"/>
      <c r="WL393" s="25"/>
      <c r="WM393" s="25"/>
      <c r="WN393" s="25"/>
      <c r="WO393" s="25"/>
      <c r="WP393" s="25"/>
      <c r="WQ393" s="25"/>
      <c r="WR393" s="25"/>
      <c r="WS393" s="25"/>
      <c r="WT393" s="25"/>
      <c r="WU393" s="25"/>
      <c r="WV393" s="25"/>
      <c r="WW393" s="25"/>
      <c r="WX393" s="25"/>
      <c r="WY393" s="25"/>
      <c r="WZ393" s="25"/>
      <c r="XA393" s="25"/>
      <c r="XB393" s="25"/>
      <c r="XC393" s="25"/>
      <c r="XD393" s="25"/>
      <c r="XE393" s="25"/>
      <c r="XF393" s="25"/>
      <c r="XG393" s="25"/>
      <c r="XH393" s="25"/>
      <c r="XI393" s="25"/>
      <c r="XJ393" s="25"/>
      <c r="XK393" s="25"/>
      <c r="XL393" s="25"/>
      <c r="XM393" s="25"/>
      <c r="XN393" s="25"/>
      <c r="XO393" s="25"/>
      <c r="XP393" s="25"/>
      <c r="XQ393" s="25"/>
      <c r="XR393" s="25"/>
      <c r="XS393" s="25"/>
      <c r="XT393" s="25"/>
      <c r="XU393" s="25"/>
      <c r="XV393" s="25"/>
      <c r="XW393" s="25"/>
      <c r="XX393" s="25"/>
      <c r="XY393" s="25"/>
      <c r="XZ393" s="25"/>
      <c r="YA393" s="25"/>
      <c r="YB393" s="25"/>
      <c r="YC393" s="25"/>
      <c r="YD393" s="25"/>
      <c r="YE393" s="25"/>
      <c r="YF393" s="25"/>
      <c r="YG393" s="25"/>
      <c r="YH393" s="25"/>
      <c r="YI393" s="25"/>
      <c r="YJ393" s="25"/>
      <c r="YK393" s="25"/>
      <c r="YL393" s="25"/>
      <c r="YM393" s="25"/>
      <c r="YN393" s="25"/>
      <c r="YO393" s="25"/>
      <c r="YP393" s="25"/>
      <c r="YQ393" s="25"/>
      <c r="YR393" s="25"/>
      <c r="YS393" s="25"/>
      <c r="YT393" s="25"/>
      <c r="YU393" s="25"/>
      <c r="YV393" s="25"/>
      <c r="YW393" s="25"/>
      <c r="YX393" s="25"/>
      <c r="YY393" s="25"/>
      <c r="YZ393" s="25"/>
      <c r="ZA393" s="25"/>
      <c r="ZB393" s="25"/>
      <c r="ZC393" s="25"/>
      <c r="ZD393" s="25"/>
      <c r="ZE393" s="25"/>
      <c r="ZF393" s="25"/>
      <c r="ZG393" s="25"/>
      <c r="ZH393" s="25"/>
      <c r="ZI393" s="25"/>
      <c r="ZJ393" s="25"/>
      <c r="ZK393" s="25"/>
      <c r="ZL393" s="25"/>
      <c r="ZM393" s="25"/>
      <c r="ZN393" s="25"/>
      <c r="ZO393" s="25"/>
      <c r="ZP393" s="25"/>
      <c r="ZQ393" s="25"/>
      <c r="ZR393" s="25"/>
      <c r="ZS393" s="25"/>
      <c r="ZT393" s="25"/>
      <c r="ZU393" s="25"/>
      <c r="ZV393" s="25"/>
      <c r="ZW393" s="25"/>
      <c r="ZX393" s="25"/>
      <c r="ZY393" s="25"/>
      <c r="ZZ393" s="25"/>
      <c r="AAA393" s="25"/>
      <c r="AAB393" s="25"/>
      <c r="AAC393" s="25"/>
      <c r="AAD393" s="25"/>
      <c r="AAE393" s="25"/>
      <c r="AAF393" s="25"/>
      <c r="AAG393" s="25"/>
      <c r="AAH393" s="25"/>
      <c r="AAI393" s="25"/>
      <c r="AAJ393" s="25"/>
      <c r="AAK393" s="25"/>
      <c r="AAL393" s="25"/>
      <c r="AAM393" s="25"/>
      <c r="AAN393" s="25"/>
      <c r="AAO393" s="25"/>
      <c r="AAP393" s="25"/>
      <c r="AAQ393" s="25"/>
      <c r="AAR393" s="25"/>
      <c r="AAS393" s="25"/>
      <c r="AAT393" s="25"/>
      <c r="AAU393" s="25"/>
      <c r="AAV393" s="25"/>
      <c r="AAW393" s="25"/>
      <c r="AAX393" s="25"/>
      <c r="AAY393" s="25"/>
      <c r="AAZ393" s="25"/>
      <c r="ABA393" s="25"/>
      <c r="ABB393" s="25"/>
      <c r="ABC393" s="25"/>
      <c r="ABD393" s="25"/>
      <c r="ABE393" s="25"/>
      <c r="ABF393" s="25"/>
      <c r="ABG393" s="25"/>
      <c r="ABH393" s="25"/>
      <c r="ABI393" s="25"/>
      <c r="ABJ393" s="25"/>
      <c r="ABK393" s="25"/>
      <c r="ABL393" s="25"/>
      <c r="ABM393" s="25"/>
      <c r="ABN393" s="25"/>
      <c r="ABO393" s="25"/>
      <c r="ABP393" s="25"/>
      <c r="ABQ393" s="25"/>
      <c r="ABR393" s="25"/>
      <c r="ABS393" s="25"/>
      <c r="ABT393" s="25"/>
      <c r="ABU393" s="25"/>
      <c r="ABV393" s="25"/>
      <c r="ABW393" s="25"/>
      <c r="ABX393" s="25"/>
      <c r="ABY393" s="25"/>
      <c r="ABZ393" s="25"/>
      <c r="ACA393" s="25"/>
      <c r="ACB393" s="25"/>
      <c r="ACC393" s="25"/>
      <c r="ACD393" s="25"/>
      <c r="ACE393" s="25"/>
      <c r="ACF393" s="25"/>
      <c r="ACG393" s="25"/>
      <c r="ACH393" s="25"/>
      <c r="ACI393" s="25"/>
      <c r="ACJ393" s="25"/>
      <c r="ACK393" s="25"/>
      <c r="ACL393" s="25"/>
      <c r="ACM393" s="25"/>
      <c r="ACN393" s="25"/>
      <c r="ACO393" s="25"/>
      <c r="ACP393" s="25"/>
      <c r="ACQ393" s="25"/>
      <c r="ACR393" s="25"/>
      <c r="ACS393" s="25"/>
      <c r="ACT393" s="25"/>
      <c r="ACU393" s="25"/>
      <c r="ACV393" s="25"/>
      <c r="ACW393" s="25"/>
      <c r="ACX393" s="25"/>
      <c r="ACY393" s="25"/>
      <c r="ACZ393" s="25"/>
      <c r="ADA393" s="25"/>
      <c r="ADB393" s="25"/>
      <c r="ADC393" s="25"/>
      <c r="ADD393" s="25"/>
      <c r="ADE393" s="25"/>
      <c r="ADF393" s="25"/>
      <c r="ADG393" s="25"/>
      <c r="ADH393" s="25"/>
      <c r="ADI393" s="25"/>
      <c r="ADJ393" s="25"/>
      <c r="ADK393" s="25"/>
      <c r="ADL393" s="25"/>
      <c r="ADM393" s="25"/>
      <c r="ADN393" s="25"/>
      <c r="ADO393" s="25"/>
      <c r="ADP393" s="25"/>
      <c r="ADQ393" s="25"/>
      <c r="ADR393" s="25"/>
      <c r="ADS393" s="25"/>
      <c r="ADT393" s="25"/>
      <c r="ADU393" s="25"/>
      <c r="ADV393" s="25"/>
      <c r="ADW393" s="25"/>
      <c r="ADX393" s="25"/>
      <c r="ADY393" s="25"/>
      <c r="ADZ393" s="25"/>
      <c r="AEA393" s="25"/>
      <c r="AEB393" s="25"/>
      <c r="AEC393" s="25"/>
      <c r="AED393" s="25"/>
      <c r="AEE393" s="25"/>
      <c r="AEF393" s="25"/>
      <c r="AEG393" s="49"/>
    </row>
    <row r="394" spans="1:813" s="15" customFormat="1" ht="6" customHeight="1" x14ac:dyDescent="0.2">
      <c r="A394" s="75"/>
      <c r="B394" s="99"/>
      <c r="C394" s="109"/>
      <c r="D394" s="71"/>
      <c r="E394" s="303"/>
      <c r="F394" s="91">
        <f t="shared" si="7"/>
        <v>0</v>
      </c>
      <c r="G394" s="49"/>
      <c r="AY394" s="45"/>
      <c r="AZ394" s="25"/>
      <c r="BA394" s="663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  <c r="QN394" s="25"/>
      <c r="QO394" s="25"/>
      <c r="QP394" s="25"/>
      <c r="QQ394" s="25"/>
      <c r="QR394" s="25"/>
      <c r="QS394" s="25"/>
      <c r="QT394" s="25"/>
      <c r="QU394" s="25"/>
      <c r="QV394" s="25"/>
      <c r="QW394" s="25"/>
      <c r="QX394" s="25"/>
      <c r="QY394" s="25"/>
      <c r="QZ394" s="25"/>
      <c r="RA394" s="25"/>
      <c r="RB394" s="25"/>
      <c r="RC394" s="25"/>
      <c r="RD394" s="25"/>
      <c r="RE394" s="25"/>
      <c r="RF394" s="25"/>
      <c r="RG394" s="25"/>
      <c r="RH394" s="25"/>
      <c r="RI394" s="25"/>
      <c r="RJ394" s="25"/>
      <c r="RK394" s="25"/>
      <c r="RL394" s="25"/>
      <c r="RM394" s="25"/>
      <c r="RN394" s="25"/>
      <c r="RO394" s="25"/>
      <c r="RP394" s="25"/>
      <c r="RQ394" s="25"/>
      <c r="RR394" s="25"/>
      <c r="RS394" s="25"/>
      <c r="RT394" s="25"/>
      <c r="RU394" s="25"/>
      <c r="RV394" s="25"/>
      <c r="RW394" s="25"/>
      <c r="RX394" s="25"/>
      <c r="RY394" s="25"/>
      <c r="RZ394" s="25"/>
      <c r="SA394" s="25"/>
      <c r="SB394" s="25"/>
      <c r="SC394" s="25"/>
      <c r="SD394" s="25"/>
      <c r="SE394" s="25"/>
      <c r="SF394" s="25"/>
      <c r="SG394" s="25"/>
      <c r="SH394" s="25"/>
      <c r="SI394" s="25"/>
      <c r="SJ394" s="25"/>
      <c r="SK394" s="25"/>
      <c r="SL394" s="25"/>
      <c r="SM394" s="25"/>
      <c r="SN394" s="25"/>
      <c r="SO394" s="25"/>
      <c r="SP394" s="25"/>
      <c r="SQ394" s="25"/>
      <c r="SR394" s="25"/>
      <c r="SS394" s="25"/>
      <c r="ST394" s="25"/>
      <c r="SU394" s="25"/>
      <c r="SV394" s="25"/>
      <c r="SW394" s="25"/>
      <c r="SX394" s="25"/>
      <c r="SY394" s="25"/>
      <c r="SZ394" s="25"/>
      <c r="TA394" s="25"/>
      <c r="TB394" s="25"/>
      <c r="TC394" s="25"/>
      <c r="TD394" s="25"/>
      <c r="TE394" s="25"/>
      <c r="TF394" s="25"/>
      <c r="TG394" s="25"/>
      <c r="TH394" s="25"/>
      <c r="TI394" s="25"/>
      <c r="TJ394" s="25"/>
      <c r="TK394" s="25"/>
      <c r="TL394" s="25"/>
      <c r="TM394" s="25"/>
      <c r="TN394" s="25"/>
      <c r="TO394" s="25"/>
      <c r="TP394" s="25"/>
      <c r="TQ394" s="25"/>
      <c r="TR394" s="25"/>
      <c r="TS394" s="25"/>
      <c r="TT394" s="25"/>
      <c r="TU394" s="25"/>
      <c r="TV394" s="25"/>
      <c r="TW394" s="25"/>
      <c r="TX394" s="25"/>
      <c r="TY394" s="25"/>
      <c r="TZ394" s="25"/>
      <c r="UA394" s="25"/>
      <c r="UB394" s="25"/>
      <c r="UC394" s="25"/>
      <c r="UD394" s="25"/>
      <c r="UE394" s="25"/>
      <c r="UF394" s="25"/>
      <c r="UG394" s="25"/>
      <c r="UH394" s="25"/>
      <c r="UI394" s="25"/>
      <c r="UJ394" s="25"/>
      <c r="UK394" s="25"/>
      <c r="UL394" s="25"/>
      <c r="UM394" s="25"/>
      <c r="UN394" s="25"/>
      <c r="UO394" s="25"/>
      <c r="UP394" s="25"/>
      <c r="UQ394" s="25"/>
      <c r="UR394" s="25"/>
      <c r="US394" s="25"/>
      <c r="UT394" s="25"/>
      <c r="UU394" s="25"/>
      <c r="UV394" s="25"/>
      <c r="UW394" s="25"/>
      <c r="UX394" s="25"/>
      <c r="UY394" s="25"/>
      <c r="UZ394" s="25"/>
      <c r="VA394" s="25"/>
      <c r="VB394" s="25"/>
      <c r="VC394" s="25"/>
      <c r="VD394" s="25"/>
      <c r="VE394" s="25"/>
      <c r="VF394" s="25"/>
      <c r="VG394" s="25"/>
      <c r="VH394" s="25"/>
      <c r="VI394" s="25"/>
      <c r="VJ394" s="25"/>
      <c r="VK394" s="25"/>
      <c r="VL394" s="25"/>
      <c r="VM394" s="25"/>
      <c r="VN394" s="25"/>
      <c r="VO394" s="25"/>
      <c r="VP394" s="25"/>
      <c r="VQ394" s="25"/>
      <c r="VR394" s="25"/>
      <c r="VS394" s="25"/>
      <c r="VT394" s="25"/>
      <c r="VU394" s="25"/>
      <c r="VV394" s="25"/>
      <c r="VW394" s="25"/>
      <c r="VX394" s="25"/>
      <c r="VY394" s="25"/>
      <c r="VZ394" s="25"/>
      <c r="WA394" s="25"/>
      <c r="WB394" s="25"/>
      <c r="WC394" s="25"/>
      <c r="WD394" s="25"/>
      <c r="WE394" s="25"/>
      <c r="WF394" s="25"/>
      <c r="WG394" s="25"/>
      <c r="WH394" s="25"/>
      <c r="WI394" s="25"/>
      <c r="WJ394" s="25"/>
      <c r="WK394" s="25"/>
      <c r="WL394" s="25"/>
      <c r="WM394" s="25"/>
      <c r="WN394" s="25"/>
      <c r="WO394" s="25"/>
      <c r="WP394" s="25"/>
      <c r="WQ394" s="25"/>
      <c r="WR394" s="25"/>
      <c r="WS394" s="25"/>
      <c r="WT394" s="25"/>
      <c r="WU394" s="25"/>
      <c r="WV394" s="25"/>
      <c r="WW394" s="25"/>
      <c r="WX394" s="25"/>
      <c r="WY394" s="25"/>
      <c r="WZ394" s="25"/>
      <c r="XA394" s="25"/>
      <c r="XB394" s="25"/>
      <c r="XC394" s="25"/>
      <c r="XD394" s="25"/>
      <c r="XE394" s="25"/>
      <c r="XF394" s="25"/>
      <c r="XG394" s="25"/>
      <c r="XH394" s="25"/>
      <c r="XI394" s="25"/>
      <c r="XJ394" s="25"/>
      <c r="XK394" s="25"/>
      <c r="XL394" s="25"/>
      <c r="XM394" s="25"/>
      <c r="XN394" s="25"/>
      <c r="XO394" s="25"/>
      <c r="XP394" s="25"/>
      <c r="XQ394" s="25"/>
      <c r="XR394" s="25"/>
      <c r="XS394" s="25"/>
      <c r="XT394" s="25"/>
      <c r="XU394" s="25"/>
      <c r="XV394" s="25"/>
      <c r="XW394" s="25"/>
      <c r="XX394" s="25"/>
      <c r="XY394" s="25"/>
      <c r="XZ394" s="25"/>
      <c r="YA394" s="25"/>
      <c r="YB394" s="25"/>
      <c r="YC394" s="25"/>
      <c r="YD394" s="25"/>
      <c r="YE394" s="25"/>
      <c r="YF394" s="25"/>
      <c r="YG394" s="25"/>
      <c r="YH394" s="25"/>
      <c r="YI394" s="25"/>
      <c r="YJ394" s="25"/>
      <c r="YK394" s="25"/>
      <c r="YL394" s="25"/>
      <c r="YM394" s="25"/>
      <c r="YN394" s="25"/>
      <c r="YO394" s="25"/>
      <c r="YP394" s="25"/>
      <c r="YQ394" s="25"/>
      <c r="YR394" s="25"/>
      <c r="YS394" s="25"/>
      <c r="YT394" s="25"/>
      <c r="YU394" s="25"/>
      <c r="YV394" s="25"/>
      <c r="YW394" s="25"/>
      <c r="YX394" s="25"/>
      <c r="YY394" s="25"/>
      <c r="YZ394" s="25"/>
      <c r="ZA394" s="25"/>
      <c r="ZB394" s="25"/>
      <c r="ZC394" s="25"/>
      <c r="ZD394" s="25"/>
      <c r="ZE394" s="25"/>
      <c r="ZF394" s="25"/>
      <c r="ZG394" s="25"/>
      <c r="ZH394" s="25"/>
      <c r="ZI394" s="25"/>
      <c r="ZJ394" s="25"/>
      <c r="ZK394" s="25"/>
      <c r="ZL394" s="25"/>
      <c r="ZM394" s="25"/>
      <c r="ZN394" s="25"/>
      <c r="ZO394" s="25"/>
      <c r="ZP394" s="25"/>
      <c r="ZQ394" s="25"/>
      <c r="ZR394" s="25"/>
      <c r="ZS394" s="25"/>
      <c r="ZT394" s="25"/>
      <c r="ZU394" s="25"/>
      <c r="ZV394" s="25"/>
      <c r="ZW394" s="25"/>
      <c r="ZX394" s="25"/>
      <c r="ZY394" s="25"/>
      <c r="ZZ394" s="25"/>
      <c r="AAA394" s="25"/>
      <c r="AAB394" s="25"/>
      <c r="AAC394" s="25"/>
      <c r="AAD394" s="25"/>
      <c r="AAE394" s="25"/>
      <c r="AAF394" s="25"/>
      <c r="AAG394" s="25"/>
      <c r="AAH394" s="25"/>
      <c r="AAI394" s="25"/>
      <c r="AAJ394" s="25"/>
      <c r="AAK394" s="25"/>
      <c r="AAL394" s="25"/>
      <c r="AAM394" s="25"/>
      <c r="AAN394" s="25"/>
      <c r="AAO394" s="25"/>
      <c r="AAP394" s="25"/>
      <c r="AAQ394" s="25"/>
      <c r="AAR394" s="25"/>
      <c r="AAS394" s="25"/>
      <c r="AAT394" s="25"/>
      <c r="AAU394" s="25"/>
      <c r="AAV394" s="25"/>
      <c r="AAW394" s="25"/>
      <c r="AAX394" s="25"/>
      <c r="AAY394" s="25"/>
      <c r="AAZ394" s="25"/>
      <c r="ABA394" s="25"/>
      <c r="ABB394" s="25"/>
      <c r="ABC394" s="25"/>
      <c r="ABD394" s="25"/>
      <c r="ABE394" s="25"/>
      <c r="ABF394" s="25"/>
      <c r="ABG394" s="25"/>
      <c r="ABH394" s="25"/>
      <c r="ABI394" s="25"/>
      <c r="ABJ394" s="25"/>
      <c r="ABK394" s="25"/>
      <c r="ABL394" s="25"/>
      <c r="ABM394" s="25"/>
      <c r="ABN394" s="25"/>
      <c r="ABO394" s="25"/>
      <c r="ABP394" s="25"/>
      <c r="ABQ394" s="25"/>
      <c r="ABR394" s="25"/>
      <c r="ABS394" s="25"/>
      <c r="ABT394" s="25"/>
      <c r="ABU394" s="25"/>
      <c r="ABV394" s="25"/>
      <c r="ABW394" s="25"/>
      <c r="ABX394" s="25"/>
      <c r="ABY394" s="25"/>
      <c r="ABZ394" s="25"/>
      <c r="ACA394" s="25"/>
      <c r="ACB394" s="25"/>
      <c r="ACC394" s="25"/>
      <c r="ACD394" s="25"/>
      <c r="ACE394" s="25"/>
      <c r="ACF394" s="25"/>
      <c r="ACG394" s="25"/>
      <c r="ACH394" s="25"/>
      <c r="ACI394" s="25"/>
      <c r="ACJ394" s="25"/>
      <c r="ACK394" s="25"/>
      <c r="ACL394" s="25"/>
      <c r="ACM394" s="25"/>
      <c r="ACN394" s="25"/>
      <c r="ACO394" s="25"/>
      <c r="ACP394" s="25"/>
      <c r="ACQ394" s="25"/>
      <c r="ACR394" s="25"/>
      <c r="ACS394" s="25"/>
      <c r="ACT394" s="25"/>
      <c r="ACU394" s="25"/>
      <c r="ACV394" s="25"/>
      <c r="ACW394" s="25"/>
      <c r="ACX394" s="25"/>
      <c r="ACY394" s="25"/>
      <c r="ACZ394" s="25"/>
      <c r="ADA394" s="25"/>
      <c r="ADB394" s="25"/>
      <c r="ADC394" s="25"/>
      <c r="ADD394" s="25"/>
      <c r="ADE394" s="25"/>
      <c r="ADF394" s="25"/>
      <c r="ADG394" s="25"/>
      <c r="ADH394" s="25"/>
      <c r="ADI394" s="25"/>
      <c r="ADJ394" s="25"/>
      <c r="ADK394" s="25"/>
      <c r="ADL394" s="25"/>
      <c r="ADM394" s="25"/>
      <c r="ADN394" s="25"/>
      <c r="ADO394" s="25"/>
      <c r="ADP394" s="25"/>
      <c r="ADQ394" s="25"/>
      <c r="ADR394" s="25"/>
      <c r="ADS394" s="25"/>
      <c r="ADT394" s="25"/>
      <c r="ADU394" s="25"/>
      <c r="ADV394" s="25"/>
      <c r="ADW394" s="25"/>
      <c r="ADX394" s="25"/>
      <c r="ADY394" s="25"/>
      <c r="ADZ394" s="25"/>
      <c r="AEA394" s="25"/>
      <c r="AEB394" s="25"/>
      <c r="AEC394" s="25"/>
      <c r="AED394" s="25"/>
      <c r="AEE394" s="25"/>
      <c r="AEF394" s="25"/>
      <c r="AEG394" s="49"/>
    </row>
    <row r="395" spans="1:813" s="15" customFormat="1" ht="12.75" customHeight="1" x14ac:dyDescent="0.2">
      <c r="A395" s="73">
        <v>3</v>
      </c>
      <c r="B395" s="289" t="s">
        <v>118</v>
      </c>
      <c r="C395" s="109"/>
      <c r="D395" s="71"/>
      <c r="E395" s="303"/>
      <c r="F395" s="91">
        <f t="shared" si="7"/>
        <v>0</v>
      </c>
      <c r="G395" s="49"/>
      <c r="AY395" s="45"/>
      <c r="AZ395" s="25"/>
      <c r="BA395" s="663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  <c r="QN395" s="25"/>
      <c r="QO395" s="25"/>
      <c r="QP395" s="25"/>
      <c r="QQ395" s="25"/>
      <c r="QR395" s="25"/>
      <c r="QS395" s="25"/>
      <c r="QT395" s="25"/>
      <c r="QU395" s="25"/>
      <c r="QV395" s="25"/>
      <c r="QW395" s="25"/>
      <c r="QX395" s="25"/>
      <c r="QY395" s="25"/>
      <c r="QZ395" s="25"/>
      <c r="RA395" s="25"/>
      <c r="RB395" s="25"/>
      <c r="RC395" s="25"/>
      <c r="RD395" s="25"/>
      <c r="RE395" s="25"/>
      <c r="RF395" s="25"/>
      <c r="RG395" s="25"/>
      <c r="RH395" s="25"/>
      <c r="RI395" s="25"/>
      <c r="RJ395" s="25"/>
      <c r="RK395" s="25"/>
      <c r="RL395" s="25"/>
      <c r="RM395" s="25"/>
      <c r="RN395" s="25"/>
      <c r="RO395" s="25"/>
      <c r="RP395" s="25"/>
      <c r="RQ395" s="25"/>
      <c r="RR395" s="25"/>
      <c r="RS395" s="25"/>
      <c r="RT395" s="25"/>
      <c r="RU395" s="25"/>
      <c r="RV395" s="25"/>
      <c r="RW395" s="25"/>
      <c r="RX395" s="25"/>
      <c r="RY395" s="25"/>
      <c r="RZ395" s="25"/>
      <c r="SA395" s="25"/>
      <c r="SB395" s="25"/>
      <c r="SC395" s="25"/>
      <c r="SD395" s="25"/>
      <c r="SE395" s="25"/>
      <c r="SF395" s="25"/>
      <c r="SG395" s="25"/>
      <c r="SH395" s="25"/>
      <c r="SI395" s="25"/>
      <c r="SJ395" s="25"/>
      <c r="SK395" s="25"/>
      <c r="SL395" s="25"/>
      <c r="SM395" s="25"/>
      <c r="SN395" s="25"/>
      <c r="SO395" s="25"/>
      <c r="SP395" s="25"/>
      <c r="SQ395" s="25"/>
      <c r="SR395" s="25"/>
      <c r="SS395" s="25"/>
      <c r="ST395" s="25"/>
      <c r="SU395" s="25"/>
      <c r="SV395" s="25"/>
      <c r="SW395" s="25"/>
      <c r="SX395" s="25"/>
      <c r="SY395" s="25"/>
      <c r="SZ395" s="25"/>
      <c r="TA395" s="25"/>
      <c r="TB395" s="25"/>
      <c r="TC395" s="25"/>
      <c r="TD395" s="25"/>
      <c r="TE395" s="25"/>
      <c r="TF395" s="25"/>
      <c r="TG395" s="25"/>
      <c r="TH395" s="25"/>
      <c r="TI395" s="25"/>
      <c r="TJ395" s="25"/>
      <c r="TK395" s="25"/>
      <c r="TL395" s="25"/>
      <c r="TM395" s="25"/>
      <c r="TN395" s="25"/>
      <c r="TO395" s="25"/>
      <c r="TP395" s="25"/>
      <c r="TQ395" s="25"/>
      <c r="TR395" s="25"/>
      <c r="TS395" s="25"/>
      <c r="TT395" s="25"/>
      <c r="TU395" s="25"/>
      <c r="TV395" s="25"/>
      <c r="TW395" s="25"/>
      <c r="TX395" s="25"/>
      <c r="TY395" s="25"/>
      <c r="TZ395" s="25"/>
      <c r="UA395" s="25"/>
      <c r="UB395" s="25"/>
      <c r="UC395" s="25"/>
      <c r="UD395" s="25"/>
      <c r="UE395" s="25"/>
      <c r="UF395" s="25"/>
      <c r="UG395" s="25"/>
      <c r="UH395" s="25"/>
      <c r="UI395" s="25"/>
      <c r="UJ395" s="25"/>
      <c r="UK395" s="25"/>
      <c r="UL395" s="25"/>
      <c r="UM395" s="25"/>
      <c r="UN395" s="25"/>
      <c r="UO395" s="25"/>
      <c r="UP395" s="25"/>
      <c r="UQ395" s="25"/>
      <c r="UR395" s="25"/>
      <c r="US395" s="25"/>
      <c r="UT395" s="25"/>
      <c r="UU395" s="25"/>
      <c r="UV395" s="25"/>
      <c r="UW395" s="25"/>
      <c r="UX395" s="25"/>
      <c r="UY395" s="25"/>
      <c r="UZ395" s="25"/>
      <c r="VA395" s="25"/>
      <c r="VB395" s="25"/>
      <c r="VC395" s="25"/>
      <c r="VD395" s="25"/>
      <c r="VE395" s="25"/>
      <c r="VF395" s="25"/>
      <c r="VG395" s="25"/>
      <c r="VH395" s="25"/>
      <c r="VI395" s="25"/>
      <c r="VJ395" s="25"/>
      <c r="VK395" s="25"/>
      <c r="VL395" s="25"/>
      <c r="VM395" s="25"/>
      <c r="VN395" s="25"/>
      <c r="VO395" s="25"/>
      <c r="VP395" s="25"/>
      <c r="VQ395" s="25"/>
      <c r="VR395" s="25"/>
      <c r="VS395" s="25"/>
      <c r="VT395" s="25"/>
      <c r="VU395" s="25"/>
      <c r="VV395" s="25"/>
      <c r="VW395" s="25"/>
      <c r="VX395" s="25"/>
      <c r="VY395" s="25"/>
      <c r="VZ395" s="25"/>
      <c r="WA395" s="25"/>
      <c r="WB395" s="25"/>
      <c r="WC395" s="25"/>
      <c r="WD395" s="25"/>
      <c r="WE395" s="25"/>
      <c r="WF395" s="25"/>
      <c r="WG395" s="25"/>
      <c r="WH395" s="25"/>
      <c r="WI395" s="25"/>
      <c r="WJ395" s="25"/>
      <c r="WK395" s="25"/>
      <c r="WL395" s="25"/>
      <c r="WM395" s="25"/>
      <c r="WN395" s="25"/>
      <c r="WO395" s="25"/>
      <c r="WP395" s="25"/>
      <c r="WQ395" s="25"/>
      <c r="WR395" s="25"/>
      <c r="WS395" s="25"/>
      <c r="WT395" s="25"/>
      <c r="WU395" s="25"/>
      <c r="WV395" s="25"/>
      <c r="WW395" s="25"/>
      <c r="WX395" s="25"/>
      <c r="WY395" s="25"/>
      <c r="WZ395" s="25"/>
      <c r="XA395" s="25"/>
      <c r="XB395" s="25"/>
      <c r="XC395" s="25"/>
      <c r="XD395" s="25"/>
      <c r="XE395" s="25"/>
      <c r="XF395" s="25"/>
      <c r="XG395" s="25"/>
      <c r="XH395" s="25"/>
      <c r="XI395" s="25"/>
      <c r="XJ395" s="25"/>
      <c r="XK395" s="25"/>
      <c r="XL395" s="25"/>
      <c r="XM395" s="25"/>
      <c r="XN395" s="25"/>
      <c r="XO395" s="25"/>
      <c r="XP395" s="25"/>
      <c r="XQ395" s="25"/>
      <c r="XR395" s="25"/>
      <c r="XS395" s="25"/>
      <c r="XT395" s="25"/>
      <c r="XU395" s="25"/>
      <c r="XV395" s="25"/>
      <c r="XW395" s="25"/>
      <c r="XX395" s="25"/>
      <c r="XY395" s="25"/>
      <c r="XZ395" s="25"/>
      <c r="YA395" s="25"/>
      <c r="YB395" s="25"/>
      <c r="YC395" s="25"/>
      <c r="YD395" s="25"/>
      <c r="YE395" s="25"/>
      <c r="YF395" s="25"/>
      <c r="YG395" s="25"/>
      <c r="YH395" s="25"/>
      <c r="YI395" s="25"/>
      <c r="YJ395" s="25"/>
      <c r="YK395" s="25"/>
      <c r="YL395" s="25"/>
      <c r="YM395" s="25"/>
      <c r="YN395" s="25"/>
      <c r="YO395" s="25"/>
      <c r="YP395" s="25"/>
      <c r="YQ395" s="25"/>
      <c r="YR395" s="25"/>
      <c r="YS395" s="25"/>
      <c r="YT395" s="25"/>
      <c r="YU395" s="25"/>
      <c r="YV395" s="25"/>
      <c r="YW395" s="25"/>
      <c r="YX395" s="25"/>
      <c r="YY395" s="25"/>
      <c r="YZ395" s="25"/>
      <c r="ZA395" s="25"/>
      <c r="ZB395" s="25"/>
      <c r="ZC395" s="25"/>
      <c r="ZD395" s="25"/>
      <c r="ZE395" s="25"/>
      <c r="ZF395" s="25"/>
      <c r="ZG395" s="25"/>
      <c r="ZH395" s="25"/>
      <c r="ZI395" s="25"/>
      <c r="ZJ395" s="25"/>
      <c r="ZK395" s="25"/>
      <c r="ZL395" s="25"/>
      <c r="ZM395" s="25"/>
      <c r="ZN395" s="25"/>
      <c r="ZO395" s="25"/>
      <c r="ZP395" s="25"/>
      <c r="ZQ395" s="25"/>
      <c r="ZR395" s="25"/>
      <c r="ZS395" s="25"/>
      <c r="ZT395" s="25"/>
      <c r="ZU395" s="25"/>
      <c r="ZV395" s="25"/>
      <c r="ZW395" s="25"/>
      <c r="ZX395" s="25"/>
      <c r="ZY395" s="25"/>
      <c r="ZZ395" s="25"/>
      <c r="AAA395" s="25"/>
      <c r="AAB395" s="25"/>
      <c r="AAC395" s="25"/>
      <c r="AAD395" s="25"/>
      <c r="AAE395" s="25"/>
      <c r="AAF395" s="25"/>
      <c r="AAG395" s="25"/>
      <c r="AAH395" s="25"/>
      <c r="AAI395" s="25"/>
      <c r="AAJ395" s="25"/>
      <c r="AAK395" s="25"/>
      <c r="AAL395" s="25"/>
      <c r="AAM395" s="25"/>
      <c r="AAN395" s="25"/>
      <c r="AAO395" s="25"/>
      <c r="AAP395" s="25"/>
      <c r="AAQ395" s="25"/>
      <c r="AAR395" s="25"/>
      <c r="AAS395" s="25"/>
      <c r="AAT395" s="25"/>
      <c r="AAU395" s="25"/>
      <c r="AAV395" s="25"/>
      <c r="AAW395" s="25"/>
      <c r="AAX395" s="25"/>
      <c r="AAY395" s="25"/>
      <c r="AAZ395" s="25"/>
      <c r="ABA395" s="25"/>
      <c r="ABB395" s="25"/>
      <c r="ABC395" s="25"/>
      <c r="ABD395" s="25"/>
      <c r="ABE395" s="25"/>
      <c r="ABF395" s="25"/>
      <c r="ABG395" s="25"/>
      <c r="ABH395" s="25"/>
      <c r="ABI395" s="25"/>
      <c r="ABJ395" s="25"/>
      <c r="ABK395" s="25"/>
      <c r="ABL395" s="25"/>
      <c r="ABM395" s="25"/>
      <c r="ABN395" s="25"/>
      <c r="ABO395" s="25"/>
      <c r="ABP395" s="25"/>
      <c r="ABQ395" s="25"/>
      <c r="ABR395" s="25"/>
      <c r="ABS395" s="25"/>
      <c r="ABT395" s="25"/>
      <c r="ABU395" s="25"/>
      <c r="ABV395" s="25"/>
      <c r="ABW395" s="25"/>
      <c r="ABX395" s="25"/>
      <c r="ABY395" s="25"/>
      <c r="ABZ395" s="25"/>
      <c r="ACA395" s="25"/>
      <c r="ACB395" s="25"/>
      <c r="ACC395" s="25"/>
      <c r="ACD395" s="25"/>
      <c r="ACE395" s="25"/>
      <c r="ACF395" s="25"/>
      <c r="ACG395" s="25"/>
      <c r="ACH395" s="25"/>
      <c r="ACI395" s="25"/>
      <c r="ACJ395" s="25"/>
      <c r="ACK395" s="25"/>
      <c r="ACL395" s="25"/>
      <c r="ACM395" s="25"/>
      <c r="ACN395" s="25"/>
      <c r="ACO395" s="25"/>
      <c r="ACP395" s="25"/>
      <c r="ACQ395" s="25"/>
      <c r="ACR395" s="25"/>
      <c r="ACS395" s="25"/>
      <c r="ACT395" s="25"/>
      <c r="ACU395" s="25"/>
      <c r="ACV395" s="25"/>
      <c r="ACW395" s="25"/>
      <c r="ACX395" s="25"/>
      <c r="ACY395" s="25"/>
      <c r="ACZ395" s="25"/>
      <c r="ADA395" s="25"/>
      <c r="ADB395" s="25"/>
      <c r="ADC395" s="25"/>
      <c r="ADD395" s="25"/>
      <c r="ADE395" s="25"/>
      <c r="ADF395" s="25"/>
      <c r="ADG395" s="25"/>
      <c r="ADH395" s="25"/>
      <c r="ADI395" s="25"/>
      <c r="ADJ395" s="25"/>
      <c r="ADK395" s="25"/>
      <c r="ADL395" s="25"/>
      <c r="ADM395" s="25"/>
      <c r="ADN395" s="25"/>
      <c r="ADO395" s="25"/>
      <c r="ADP395" s="25"/>
      <c r="ADQ395" s="25"/>
      <c r="ADR395" s="25"/>
      <c r="ADS395" s="25"/>
      <c r="ADT395" s="25"/>
      <c r="ADU395" s="25"/>
      <c r="ADV395" s="25"/>
      <c r="ADW395" s="25"/>
      <c r="ADX395" s="25"/>
      <c r="ADY395" s="25"/>
      <c r="ADZ395" s="25"/>
      <c r="AEA395" s="25"/>
      <c r="AEB395" s="25"/>
      <c r="AEC395" s="25"/>
      <c r="AED395" s="25"/>
      <c r="AEE395" s="25"/>
      <c r="AEF395" s="25"/>
      <c r="AEG395" s="49"/>
    </row>
    <row r="396" spans="1:813" s="15" customFormat="1" ht="12.75" customHeight="1" x14ac:dyDescent="0.2">
      <c r="A396" s="75">
        <v>3.1</v>
      </c>
      <c r="B396" s="99" t="s">
        <v>221</v>
      </c>
      <c r="C396" s="109">
        <v>346.39</v>
      </c>
      <c r="D396" s="71" t="s">
        <v>120</v>
      </c>
      <c r="E396" s="109">
        <v>338.66</v>
      </c>
      <c r="F396" s="91">
        <f t="shared" si="7"/>
        <v>117308.44</v>
      </c>
      <c r="G396" s="49"/>
      <c r="AY396" s="45"/>
      <c r="AZ396" s="25"/>
      <c r="BA396" s="663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  <c r="QN396" s="25"/>
      <c r="QO396" s="25"/>
      <c r="QP396" s="25"/>
      <c r="QQ396" s="25"/>
      <c r="QR396" s="25"/>
      <c r="QS396" s="25"/>
      <c r="QT396" s="25"/>
      <c r="QU396" s="25"/>
      <c r="QV396" s="25"/>
      <c r="QW396" s="25"/>
      <c r="QX396" s="25"/>
      <c r="QY396" s="25"/>
      <c r="QZ396" s="25"/>
      <c r="RA396" s="25"/>
      <c r="RB396" s="25"/>
      <c r="RC396" s="25"/>
      <c r="RD396" s="25"/>
      <c r="RE396" s="25"/>
      <c r="RF396" s="25"/>
      <c r="RG396" s="25"/>
      <c r="RH396" s="25"/>
      <c r="RI396" s="25"/>
      <c r="RJ396" s="25"/>
      <c r="RK396" s="25"/>
      <c r="RL396" s="25"/>
      <c r="RM396" s="25"/>
      <c r="RN396" s="25"/>
      <c r="RO396" s="25"/>
      <c r="RP396" s="25"/>
      <c r="RQ396" s="25"/>
      <c r="RR396" s="25"/>
      <c r="RS396" s="25"/>
      <c r="RT396" s="25"/>
      <c r="RU396" s="25"/>
      <c r="RV396" s="25"/>
      <c r="RW396" s="25"/>
      <c r="RX396" s="25"/>
      <c r="RY396" s="25"/>
      <c r="RZ396" s="25"/>
      <c r="SA396" s="25"/>
      <c r="SB396" s="25"/>
      <c r="SC396" s="25"/>
      <c r="SD396" s="25"/>
      <c r="SE396" s="25"/>
      <c r="SF396" s="25"/>
      <c r="SG396" s="25"/>
      <c r="SH396" s="25"/>
      <c r="SI396" s="25"/>
      <c r="SJ396" s="25"/>
      <c r="SK396" s="25"/>
      <c r="SL396" s="25"/>
      <c r="SM396" s="25"/>
      <c r="SN396" s="25"/>
      <c r="SO396" s="25"/>
      <c r="SP396" s="25"/>
      <c r="SQ396" s="25"/>
      <c r="SR396" s="25"/>
      <c r="SS396" s="25"/>
      <c r="ST396" s="25"/>
      <c r="SU396" s="25"/>
      <c r="SV396" s="25"/>
      <c r="SW396" s="25"/>
      <c r="SX396" s="25"/>
      <c r="SY396" s="25"/>
      <c r="SZ396" s="25"/>
      <c r="TA396" s="25"/>
      <c r="TB396" s="25"/>
      <c r="TC396" s="25"/>
      <c r="TD396" s="25"/>
      <c r="TE396" s="25"/>
      <c r="TF396" s="25"/>
      <c r="TG396" s="25"/>
      <c r="TH396" s="25"/>
      <c r="TI396" s="25"/>
      <c r="TJ396" s="25"/>
      <c r="TK396" s="25"/>
      <c r="TL396" s="25"/>
      <c r="TM396" s="25"/>
      <c r="TN396" s="25"/>
      <c r="TO396" s="25"/>
      <c r="TP396" s="25"/>
      <c r="TQ396" s="25"/>
      <c r="TR396" s="25"/>
      <c r="TS396" s="25"/>
      <c r="TT396" s="25"/>
      <c r="TU396" s="25"/>
      <c r="TV396" s="25"/>
      <c r="TW396" s="25"/>
      <c r="TX396" s="25"/>
      <c r="TY396" s="25"/>
      <c r="TZ396" s="25"/>
      <c r="UA396" s="25"/>
      <c r="UB396" s="25"/>
      <c r="UC396" s="25"/>
      <c r="UD396" s="25"/>
      <c r="UE396" s="25"/>
      <c r="UF396" s="25"/>
      <c r="UG396" s="25"/>
      <c r="UH396" s="25"/>
      <c r="UI396" s="25"/>
      <c r="UJ396" s="25"/>
      <c r="UK396" s="25"/>
      <c r="UL396" s="25"/>
      <c r="UM396" s="25"/>
      <c r="UN396" s="25"/>
      <c r="UO396" s="25"/>
      <c r="UP396" s="25"/>
      <c r="UQ396" s="25"/>
      <c r="UR396" s="25"/>
      <c r="US396" s="25"/>
      <c r="UT396" s="25"/>
      <c r="UU396" s="25"/>
      <c r="UV396" s="25"/>
      <c r="UW396" s="25"/>
      <c r="UX396" s="25"/>
      <c r="UY396" s="25"/>
      <c r="UZ396" s="25"/>
      <c r="VA396" s="25"/>
      <c r="VB396" s="25"/>
      <c r="VC396" s="25"/>
      <c r="VD396" s="25"/>
      <c r="VE396" s="25"/>
      <c r="VF396" s="25"/>
      <c r="VG396" s="25"/>
      <c r="VH396" s="25"/>
      <c r="VI396" s="25"/>
      <c r="VJ396" s="25"/>
      <c r="VK396" s="25"/>
      <c r="VL396" s="25"/>
      <c r="VM396" s="25"/>
      <c r="VN396" s="25"/>
      <c r="VO396" s="25"/>
      <c r="VP396" s="25"/>
      <c r="VQ396" s="25"/>
      <c r="VR396" s="25"/>
      <c r="VS396" s="25"/>
      <c r="VT396" s="25"/>
      <c r="VU396" s="25"/>
      <c r="VV396" s="25"/>
      <c r="VW396" s="25"/>
      <c r="VX396" s="25"/>
      <c r="VY396" s="25"/>
      <c r="VZ396" s="25"/>
      <c r="WA396" s="25"/>
      <c r="WB396" s="25"/>
      <c r="WC396" s="25"/>
      <c r="WD396" s="25"/>
      <c r="WE396" s="25"/>
      <c r="WF396" s="25"/>
      <c r="WG396" s="25"/>
      <c r="WH396" s="25"/>
      <c r="WI396" s="25"/>
      <c r="WJ396" s="25"/>
      <c r="WK396" s="25"/>
      <c r="WL396" s="25"/>
      <c r="WM396" s="25"/>
      <c r="WN396" s="25"/>
      <c r="WO396" s="25"/>
      <c r="WP396" s="25"/>
      <c r="WQ396" s="25"/>
      <c r="WR396" s="25"/>
      <c r="WS396" s="25"/>
      <c r="WT396" s="25"/>
      <c r="WU396" s="25"/>
      <c r="WV396" s="25"/>
      <c r="WW396" s="25"/>
      <c r="WX396" s="25"/>
      <c r="WY396" s="25"/>
      <c r="WZ396" s="25"/>
      <c r="XA396" s="25"/>
      <c r="XB396" s="25"/>
      <c r="XC396" s="25"/>
      <c r="XD396" s="25"/>
      <c r="XE396" s="25"/>
      <c r="XF396" s="25"/>
      <c r="XG396" s="25"/>
      <c r="XH396" s="25"/>
      <c r="XI396" s="25"/>
      <c r="XJ396" s="25"/>
      <c r="XK396" s="25"/>
      <c r="XL396" s="25"/>
      <c r="XM396" s="25"/>
      <c r="XN396" s="25"/>
      <c r="XO396" s="25"/>
      <c r="XP396" s="25"/>
      <c r="XQ396" s="25"/>
      <c r="XR396" s="25"/>
      <c r="XS396" s="25"/>
      <c r="XT396" s="25"/>
      <c r="XU396" s="25"/>
      <c r="XV396" s="25"/>
      <c r="XW396" s="25"/>
      <c r="XX396" s="25"/>
      <c r="XY396" s="25"/>
      <c r="XZ396" s="25"/>
      <c r="YA396" s="25"/>
      <c r="YB396" s="25"/>
      <c r="YC396" s="25"/>
      <c r="YD396" s="25"/>
      <c r="YE396" s="25"/>
      <c r="YF396" s="25"/>
      <c r="YG396" s="25"/>
      <c r="YH396" s="25"/>
      <c r="YI396" s="25"/>
      <c r="YJ396" s="25"/>
      <c r="YK396" s="25"/>
      <c r="YL396" s="25"/>
      <c r="YM396" s="25"/>
      <c r="YN396" s="25"/>
      <c r="YO396" s="25"/>
      <c r="YP396" s="25"/>
      <c r="YQ396" s="25"/>
      <c r="YR396" s="25"/>
      <c r="YS396" s="25"/>
      <c r="YT396" s="25"/>
      <c r="YU396" s="25"/>
      <c r="YV396" s="25"/>
      <c r="YW396" s="25"/>
      <c r="YX396" s="25"/>
      <c r="YY396" s="25"/>
      <c r="YZ396" s="25"/>
      <c r="ZA396" s="25"/>
      <c r="ZB396" s="25"/>
      <c r="ZC396" s="25"/>
      <c r="ZD396" s="25"/>
      <c r="ZE396" s="25"/>
      <c r="ZF396" s="25"/>
      <c r="ZG396" s="25"/>
      <c r="ZH396" s="25"/>
      <c r="ZI396" s="25"/>
      <c r="ZJ396" s="25"/>
      <c r="ZK396" s="25"/>
      <c r="ZL396" s="25"/>
      <c r="ZM396" s="25"/>
      <c r="ZN396" s="25"/>
      <c r="ZO396" s="25"/>
      <c r="ZP396" s="25"/>
      <c r="ZQ396" s="25"/>
      <c r="ZR396" s="25"/>
      <c r="ZS396" s="25"/>
      <c r="ZT396" s="25"/>
      <c r="ZU396" s="25"/>
      <c r="ZV396" s="25"/>
      <c r="ZW396" s="25"/>
      <c r="ZX396" s="25"/>
      <c r="ZY396" s="25"/>
      <c r="ZZ396" s="25"/>
      <c r="AAA396" s="25"/>
      <c r="AAB396" s="25"/>
      <c r="AAC396" s="25"/>
      <c r="AAD396" s="25"/>
      <c r="AAE396" s="25"/>
      <c r="AAF396" s="25"/>
      <c r="AAG396" s="25"/>
      <c r="AAH396" s="25"/>
      <c r="AAI396" s="25"/>
      <c r="AAJ396" s="25"/>
      <c r="AAK396" s="25"/>
      <c r="AAL396" s="25"/>
      <c r="AAM396" s="25"/>
      <c r="AAN396" s="25"/>
      <c r="AAO396" s="25"/>
      <c r="AAP396" s="25"/>
      <c r="AAQ396" s="25"/>
      <c r="AAR396" s="25"/>
      <c r="AAS396" s="25"/>
      <c r="AAT396" s="25"/>
      <c r="AAU396" s="25"/>
      <c r="AAV396" s="25"/>
      <c r="AAW396" s="25"/>
      <c r="AAX396" s="25"/>
      <c r="AAY396" s="25"/>
      <c r="AAZ396" s="25"/>
      <c r="ABA396" s="25"/>
      <c r="ABB396" s="25"/>
      <c r="ABC396" s="25"/>
      <c r="ABD396" s="25"/>
      <c r="ABE396" s="25"/>
      <c r="ABF396" s="25"/>
      <c r="ABG396" s="25"/>
      <c r="ABH396" s="25"/>
      <c r="ABI396" s="25"/>
      <c r="ABJ396" s="25"/>
      <c r="ABK396" s="25"/>
      <c r="ABL396" s="25"/>
      <c r="ABM396" s="25"/>
      <c r="ABN396" s="25"/>
      <c r="ABO396" s="25"/>
      <c r="ABP396" s="25"/>
      <c r="ABQ396" s="25"/>
      <c r="ABR396" s="25"/>
      <c r="ABS396" s="25"/>
      <c r="ABT396" s="25"/>
      <c r="ABU396" s="25"/>
      <c r="ABV396" s="25"/>
      <c r="ABW396" s="25"/>
      <c r="ABX396" s="25"/>
      <c r="ABY396" s="25"/>
      <c r="ABZ396" s="25"/>
      <c r="ACA396" s="25"/>
      <c r="ACB396" s="25"/>
      <c r="ACC396" s="25"/>
      <c r="ACD396" s="25"/>
      <c r="ACE396" s="25"/>
      <c r="ACF396" s="25"/>
      <c r="ACG396" s="25"/>
      <c r="ACH396" s="25"/>
      <c r="ACI396" s="25"/>
      <c r="ACJ396" s="25"/>
      <c r="ACK396" s="25"/>
      <c r="ACL396" s="25"/>
      <c r="ACM396" s="25"/>
      <c r="ACN396" s="25"/>
      <c r="ACO396" s="25"/>
      <c r="ACP396" s="25"/>
      <c r="ACQ396" s="25"/>
      <c r="ACR396" s="25"/>
      <c r="ACS396" s="25"/>
      <c r="ACT396" s="25"/>
      <c r="ACU396" s="25"/>
      <c r="ACV396" s="25"/>
      <c r="ACW396" s="25"/>
      <c r="ACX396" s="25"/>
      <c r="ACY396" s="25"/>
      <c r="ACZ396" s="25"/>
      <c r="ADA396" s="25"/>
      <c r="ADB396" s="25"/>
      <c r="ADC396" s="25"/>
      <c r="ADD396" s="25"/>
      <c r="ADE396" s="25"/>
      <c r="ADF396" s="25"/>
      <c r="ADG396" s="25"/>
      <c r="ADH396" s="25"/>
      <c r="ADI396" s="25"/>
      <c r="ADJ396" s="25"/>
      <c r="ADK396" s="25"/>
      <c r="ADL396" s="25"/>
      <c r="ADM396" s="25"/>
      <c r="ADN396" s="25"/>
      <c r="ADO396" s="25"/>
      <c r="ADP396" s="25"/>
      <c r="ADQ396" s="25"/>
      <c r="ADR396" s="25"/>
      <c r="ADS396" s="25"/>
      <c r="ADT396" s="25"/>
      <c r="ADU396" s="25"/>
      <c r="ADV396" s="25"/>
      <c r="ADW396" s="25"/>
      <c r="ADX396" s="25"/>
      <c r="ADY396" s="25"/>
      <c r="ADZ396" s="25"/>
      <c r="AEA396" s="25"/>
      <c r="AEB396" s="25"/>
      <c r="AEC396" s="25"/>
      <c r="AED396" s="25"/>
      <c r="AEE396" s="25"/>
      <c r="AEF396" s="25"/>
      <c r="AEG396" s="49"/>
    </row>
    <row r="397" spans="1:813" s="15" customFormat="1" ht="12.75" customHeight="1" x14ac:dyDescent="0.2">
      <c r="A397" s="75">
        <v>3.2</v>
      </c>
      <c r="B397" s="99" t="s">
        <v>222</v>
      </c>
      <c r="C397" s="109">
        <v>3776.75</v>
      </c>
      <c r="D397" s="71" t="s">
        <v>120</v>
      </c>
      <c r="E397" s="109">
        <v>189.98</v>
      </c>
      <c r="F397" s="91">
        <f t="shared" si="7"/>
        <v>717506.97</v>
      </c>
      <c r="G397" s="49"/>
      <c r="AY397" s="45"/>
      <c r="AZ397" s="25"/>
      <c r="BA397" s="663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  <c r="QN397" s="25"/>
      <c r="QO397" s="25"/>
      <c r="QP397" s="25"/>
      <c r="QQ397" s="25"/>
      <c r="QR397" s="25"/>
      <c r="QS397" s="25"/>
      <c r="QT397" s="25"/>
      <c r="QU397" s="25"/>
      <c r="QV397" s="25"/>
      <c r="QW397" s="25"/>
      <c r="QX397" s="25"/>
      <c r="QY397" s="25"/>
      <c r="QZ397" s="25"/>
      <c r="RA397" s="25"/>
      <c r="RB397" s="25"/>
      <c r="RC397" s="25"/>
      <c r="RD397" s="25"/>
      <c r="RE397" s="25"/>
      <c r="RF397" s="25"/>
      <c r="RG397" s="25"/>
      <c r="RH397" s="25"/>
      <c r="RI397" s="25"/>
      <c r="RJ397" s="25"/>
      <c r="RK397" s="25"/>
      <c r="RL397" s="25"/>
      <c r="RM397" s="25"/>
      <c r="RN397" s="25"/>
      <c r="RO397" s="25"/>
      <c r="RP397" s="25"/>
      <c r="RQ397" s="25"/>
      <c r="RR397" s="25"/>
      <c r="RS397" s="25"/>
      <c r="RT397" s="25"/>
      <c r="RU397" s="25"/>
      <c r="RV397" s="25"/>
      <c r="RW397" s="25"/>
      <c r="RX397" s="25"/>
      <c r="RY397" s="25"/>
      <c r="RZ397" s="25"/>
      <c r="SA397" s="25"/>
      <c r="SB397" s="25"/>
      <c r="SC397" s="25"/>
      <c r="SD397" s="25"/>
      <c r="SE397" s="25"/>
      <c r="SF397" s="25"/>
      <c r="SG397" s="25"/>
      <c r="SH397" s="25"/>
      <c r="SI397" s="25"/>
      <c r="SJ397" s="25"/>
      <c r="SK397" s="25"/>
      <c r="SL397" s="25"/>
      <c r="SM397" s="25"/>
      <c r="SN397" s="25"/>
      <c r="SO397" s="25"/>
      <c r="SP397" s="25"/>
      <c r="SQ397" s="25"/>
      <c r="SR397" s="25"/>
      <c r="SS397" s="25"/>
      <c r="ST397" s="25"/>
      <c r="SU397" s="25"/>
      <c r="SV397" s="25"/>
      <c r="SW397" s="25"/>
      <c r="SX397" s="25"/>
      <c r="SY397" s="25"/>
      <c r="SZ397" s="25"/>
      <c r="TA397" s="25"/>
      <c r="TB397" s="25"/>
      <c r="TC397" s="25"/>
      <c r="TD397" s="25"/>
      <c r="TE397" s="25"/>
      <c r="TF397" s="25"/>
      <c r="TG397" s="25"/>
      <c r="TH397" s="25"/>
      <c r="TI397" s="25"/>
      <c r="TJ397" s="25"/>
      <c r="TK397" s="25"/>
      <c r="TL397" s="25"/>
      <c r="TM397" s="25"/>
      <c r="TN397" s="25"/>
      <c r="TO397" s="25"/>
      <c r="TP397" s="25"/>
      <c r="TQ397" s="25"/>
      <c r="TR397" s="25"/>
      <c r="TS397" s="25"/>
      <c r="TT397" s="25"/>
      <c r="TU397" s="25"/>
      <c r="TV397" s="25"/>
      <c r="TW397" s="25"/>
      <c r="TX397" s="25"/>
      <c r="TY397" s="25"/>
      <c r="TZ397" s="25"/>
      <c r="UA397" s="25"/>
      <c r="UB397" s="25"/>
      <c r="UC397" s="25"/>
      <c r="UD397" s="25"/>
      <c r="UE397" s="25"/>
      <c r="UF397" s="25"/>
      <c r="UG397" s="25"/>
      <c r="UH397" s="25"/>
      <c r="UI397" s="25"/>
      <c r="UJ397" s="25"/>
      <c r="UK397" s="25"/>
      <c r="UL397" s="25"/>
      <c r="UM397" s="25"/>
      <c r="UN397" s="25"/>
      <c r="UO397" s="25"/>
      <c r="UP397" s="25"/>
      <c r="UQ397" s="25"/>
      <c r="UR397" s="25"/>
      <c r="US397" s="25"/>
      <c r="UT397" s="25"/>
      <c r="UU397" s="25"/>
      <c r="UV397" s="25"/>
      <c r="UW397" s="25"/>
      <c r="UX397" s="25"/>
      <c r="UY397" s="25"/>
      <c r="UZ397" s="25"/>
      <c r="VA397" s="25"/>
      <c r="VB397" s="25"/>
      <c r="VC397" s="25"/>
      <c r="VD397" s="25"/>
      <c r="VE397" s="25"/>
      <c r="VF397" s="25"/>
      <c r="VG397" s="25"/>
      <c r="VH397" s="25"/>
      <c r="VI397" s="25"/>
      <c r="VJ397" s="25"/>
      <c r="VK397" s="25"/>
      <c r="VL397" s="25"/>
      <c r="VM397" s="25"/>
      <c r="VN397" s="25"/>
      <c r="VO397" s="25"/>
      <c r="VP397" s="25"/>
      <c r="VQ397" s="25"/>
      <c r="VR397" s="25"/>
      <c r="VS397" s="25"/>
      <c r="VT397" s="25"/>
      <c r="VU397" s="25"/>
      <c r="VV397" s="25"/>
      <c r="VW397" s="25"/>
      <c r="VX397" s="25"/>
      <c r="VY397" s="25"/>
      <c r="VZ397" s="25"/>
      <c r="WA397" s="25"/>
      <c r="WB397" s="25"/>
      <c r="WC397" s="25"/>
      <c r="WD397" s="25"/>
      <c r="WE397" s="25"/>
      <c r="WF397" s="25"/>
      <c r="WG397" s="25"/>
      <c r="WH397" s="25"/>
      <c r="WI397" s="25"/>
      <c r="WJ397" s="25"/>
      <c r="WK397" s="25"/>
      <c r="WL397" s="25"/>
      <c r="WM397" s="25"/>
      <c r="WN397" s="25"/>
      <c r="WO397" s="25"/>
      <c r="WP397" s="25"/>
      <c r="WQ397" s="25"/>
      <c r="WR397" s="25"/>
      <c r="WS397" s="25"/>
      <c r="WT397" s="25"/>
      <c r="WU397" s="25"/>
      <c r="WV397" s="25"/>
      <c r="WW397" s="25"/>
      <c r="WX397" s="25"/>
      <c r="WY397" s="25"/>
      <c r="WZ397" s="25"/>
      <c r="XA397" s="25"/>
      <c r="XB397" s="25"/>
      <c r="XC397" s="25"/>
      <c r="XD397" s="25"/>
      <c r="XE397" s="25"/>
      <c r="XF397" s="25"/>
      <c r="XG397" s="25"/>
      <c r="XH397" s="25"/>
      <c r="XI397" s="25"/>
      <c r="XJ397" s="25"/>
      <c r="XK397" s="25"/>
      <c r="XL397" s="25"/>
      <c r="XM397" s="25"/>
      <c r="XN397" s="25"/>
      <c r="XO397" s="25"/>
      <c r="XP397" s="25"/>
      <c r="XQ397" s="25"/>
      <c r="XR397" s="25"/>
      <c r="XS397" s="25"/>
      <c r="XT397" s="25"/>
      <c r="XU397" s="25"/>
      <c r="XV397" s="25"/>
      <c r="XW397" s="25"/>
      <c r="XX397" s="25"/>
      <c r="XY397" s="25"/>
      <c r="XZ397" s="25"/>
      <c r="YA397" s="25"/>
      <c r="YB397" s="25"/>
      <c r="YC397" s="25"/>
      <c r="YD397" s="25"/>
      <c r="YE397" s="25"/>
      <c r="YF397" s="25"/>
      <c r="YG397" s="25"/>
      <c r="YH397" s="25"/>
      <c r="YI397" s="25"/>
      <c r="YJ397" s="25"/>
      <c r="YK397" s="25"/>
      <c r="YL397" s="25"/>
      <c r="YM397" s="25"/>
      <c r="YN397" s="25"/>
      <c r="YO397" s="25"/>
      <c r="YP397" s="25"/>
      <c r="YQ397" s="25"/>
      <c r="YR397" s="25"/>
      <c r="YS397" s="25"/>
      <c r="YT397" s="25"/>
      <c r="YU397" s="25"/>
      <c r="YV397" s="25"/>
      <c r="YW397" s="25"/>
      <c r="YX397" s="25"/>
      <c r="YY397" s="25"/>
      <c r="YZ397" s="25"/>
      <c r="ZA397" s="25"/>
      <c r="ZB397" s="25"/>
      <c r="ZC397" s="25"/>
      <c r="ZD397" s="25"/>
      <c r="ZE397" s="25"/>
      <c r="ZF397" s="25"/>
      <c r="ZG397" s="25"/>
      <c r="ZH397" s="25"/>
      <c r="ZI397" s="25"/>
      <c r="ZJ397" s="25"/>
      <c r="ZK397" s="25"/>
      <c r="ZL397" s="25"/>
      <c r="ZM397" s="25"/>
      <c r="ZN397" s="25"/>
      <c r="ZO397" s="25"/>
      <c r="ZP397" s="25"/>
      <c r="ZQ397" s="25"/>
      <c r="ZR397" s="25"/>
      <c r="ZS397" s="25"/>
      <c r="ZT397" s="25"/>
      <c r="ZU397" s="25"/>
      <c r="ZV397" s="25"/>
      <c r="ZW397" s="25"/>
      <c r="ZX397" s="25"/>
      <c r="ZY397" s="25"/>
      <c r="ZZ397" s="25"/>
      <c r="AAA397" s="25"/>
      <c r="AAB397" s="25"/>
      <c r="AAC397" s="25"/>
      <c r="AAD397" s="25"/>
      <c r="AAE397" s="25"/>
      <c r="AAF397" s="25"/>
      <c r="AAG397" s="25"/>
      <c r="AAH397" s="25"/>
      <c r="AAI397" s="25"/>
      <c r="AAJ397" s="25"/>
      <c r="AAK397" s="25"/>
      <c r="AAL397" s="25"/>
      <c r="AAM397" s="25"/>
      <c r="AAN397" s="25"/>
      <c r="AAO397" s="25"/>
      <c r="AAP397" s="25"/>
      <c r="AAQ397" s="25"/>
      <c r="AAR397" s="25"/>
      <c r="AAS397" s="25"/>
      <c r="AAT397" s="25"/>
      <c r="AAU397" s="25"/>
      <c r="AAV397" s="25"/>
      <c r="AAW397" s="25"/>
      <c r="AAX397" s="25"/>
      <c r="AAY397" s="25"/>
      <c r="AAZ397" s="25"/>
      <c r="ABA397" s="25"/>
      <c r="ABB397" s="25"/>
      <c r="ABC397" s="25"/>
      <c r="ABD397" s="25"/>
      <c r="ABE397" s="25"/>
      <c r="ABF397" s="25"/>
      <c r="ABG397" s="25"/>
      <c r="ABH397" s="25"/>
      <c r="ABI397" s="25"/>
      <c r="ABJ397" s="25"/>
      <c r="ABK397" s="25"/>
      <c r="ABL397" s="25"/>
      <c r="ABM397" s="25"/>
      <c r="ABN397" s="25"/>
      <c r="ABO397" s="25"/>
      <c r="ABP397" s="25"/>
      <c r="ABQ397" s="25"/>
      <c r="ABR397" s="25"/>
      <c r="ABS397" s="25"/>
      <c r="ABT397" s="25"/>
      <c r="ABU397" s="25"/>
      <c r="ABV397" s="25"/>
      <c r="ABW397" s="25"/>
      <c r="ABX397" s="25"/>
      <c r="ABY397" s="25"/>
      <c r="ABZ397" s="25"/>
      <c r="ACA397" s="25"/>
      <c r="ACB397" s="25"/>
      <c r="ACC397" s="25"/>
      <c r="ACD397" s="25"/>
      <c r="ACE397" s="25"/>
      <c r="ACF397" s="25"/>
      <c r="ACG397" s="25"/>
      <c r="ACH397" s="25"/>
      <c r="ACI397" s="25"/>
      <c r="ACJ397" s="25"/>
      <c r="ACK397" s="25"/>
      <c r="ACL397" s="25"/>
      <c r="ACM397" s="25"/>
      <c r="ACN397" s="25"/>
      <c r="ACO397" s="25"/>
      <c r="ACP397" s="25"/>
      <c r="ACQ397" s="25"/>
      <c r="ACR397" s="25"/>
      <c r="ACS397" s="25"/>
      <c r="ACT397" s="25"/>
      <c r="ACU397" s="25"/>
      <c r="ACV397" s="25"/>
      <c r="ACW397" s="25"/>
      <c r="ACX397" s="25"/>
      <c r="ACY397" s="25"/>
      <c r="ACZ397" s="25"/>
      <c r="ADA397" s="25"/>
      <c r="ADB397" s="25"/>
      <c r="ADC397" s="25"/>
      <c r="ADD397" s="25"/>
      <c r="ADE397" s="25"/>
      <c r="ADF397" s="25"/>
      <c r="ADG397" s="25"/>
      <c r="ADH397" s="25"/>
      <c r="ADI397" s="25"/>
      <c r="ADJ397" s="25"/>
      <c r="ADK397" s="25"/>
      <c r="ADL397" s="25"/>
      <c r="ADM397" s="25"/>
      <c r="ADN397" s="25"/>
      <c r="ADO397" s="25"/>
      <c r="ADP397" s="25"/>
      <c r="ADQ397" s="25"/>
      <c r="ADR397" s="25"/>
      <c r="ADS397" s="25"/>
      <c r="ADT397" s="25"/>
      <c r="ADU397" s="25"/>
      <c r="ADV397" s="25"/>
      <c r="ADW397" s="25"/>
      <c r="ADX397" s="25"/>
      <c r="ADY397" s="25"/>
      <c r="ADZ397" s="25"/>
      <c r="AEA397" s="25"/>
      <c r="AEB397" s="25"/>
      <c r="AEC397" s="25"/>
      <c r="AED397" s="25"/>
      <c r="AEE397" s="25"/>
      <c r="AEF397" s="25"/>
      <c r="AEG397" s="49"/>
    </row>
    <row r="398" spans="1:813" s="15" customFormat="1" ht="12.75" customHeight="1" x14ac:dyDescent="0.2">
      <c r="A398" s="75"/>
      <c r="B398" s="99"/>
      <c r="C398" s="109"/>
      <c r="D398" s="71"/>
      <c r="E398" s="109"/>
      <c r="F398" s="91">
        <f t="shared" si="7"/>
        <v>0</v>
      </c>
      <c r="G398" s="49"/>
      <c r="AY398" s="45"/>
      <c r="AZ398" s="25"/>
      <c r="BA398" s="663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  <c r="QN398" s="25"/>
      <c r="QO398" s="25"/>
      <c r="QP398" s="25"/>
      <c r="QQ398" s="25"/>
      <c r="QR398" s="25"/>
      <c r="QS398" s="25"/>
      <c r="QT398" s="25"/>
      <c r="QU398" s="25"/>
      <c r="QV398" s="25"/>
      <c r="QW398" s="25"/>
      <c r="QX398" s="25"/>
      <c r="QY398" s="25"/>
      <c r="QZ398" s="25"/>
      <c r="RA398" s="25"/>
      <c r="RB398" s="25"/>
      <c r="RC398" s="25"/>
      <c r="RD398" s="25"/>
      <c r="RE398" s="25"/>
      <c r="RF398" s="25"/>
      <c r="RG398" s="25"/>
      <c r="RH398" s="25"/>
      <c r="RI398" s="25"/>
      <c r="RJ398" s="25"/>
      <c r="RK398" s="25"/>
      <c r="RL398" s="25"/>
      <c r="RM398" s="25"/>
      <c r="RN398" s="25"/>
      <c r="RO398" s="25"/>
      <c r="RP398" s="25"/>
      <c r="RQ398" s="25"/>
      <c r="RR398" s="25"/>
      <c r="RS398" s="25"/>
      <c r="RT398" s="25"/>
      <c r="RU398" s="25"/>
      <c r="RV398" s="25"/>
      <c r="RW398" s="25"/>
      <c r="RX398" s="25"/>
      <c r="RY398" s="25"/>
      <c r="RZ398" s="25"/>
      <c r="SA398" s="25"/>
      <c r="SB398" s="25"/>
      <c r="SC398" s="25"/>
      <c r="SD398" s="25"/>
      <c r="SE398" s="25"/>
      <c r="SF398" s="25"/>
      <c r="SG398" s="25"/>
      <c r="SH398" s="25"/>
      <c r="SI398" s="25"/>
      <c r="SJ398" s="25"/>
      <c r="SK398" s="25"/>
      <c r="SL398" s="25"/>
      <c r="SM398" s="25"/>
      <c r="SN398" s="25"/>
      <c r="SO398" s="25"/>
      <c r="SP398" s="25"/>
      <c r="SQ398" s="25"/>
      <c r="SR398" s="25"/>
      <c r="SS398" s="25"/>
      <c r="ST398" s="25"/>
      <c r="SU398" s="25"/>
      <c r="SV398" s="25"/>
      <c r="SW398" s="25"/>
      <c r="SX398" s="25"/>
      <c r="SY398" s="25"/>
      <c r="SZ398" s="25"/>
      <c r="TA398" s="25"/>
      <c r="TB398" s="25"/>
      <c r="TC398" s="25"/>
      <c r="TD398" s="25"/>
      <c r="TE398" s="25"/>
      <c r="TF398" s="25"/>
      <c r="TG398" s="25"/>
      <c r="TH398" s="25"/>
      <c r="TI398" s="25"/>
      <c r="TJ398" s="25"/>
      <c r="TK398" s="25"/>
      <c r="TL398" s="25"/>
      <c r="TM398" s="25"/>
      <c r="TN398" s="25"/>
      <c r="TO398" s="25"/>
      <c r="TP398" s="25"/>
      <c r="TQ398" s="25"/>
      <c r="TR398" s="25"/>
      <c r="TS398" s="25"/>
      <c r="TT398" s="25"/>
      <c r="TU398" s="25"/>
      <c r="TV398" s="25"/>
      <c r="TW398" s="25"/>
      <c r="TX398" s="25"/>
      <c r="TY398" s="25"/>
      <c r="TZ398" s="25"/>
      <c r="UA398" s="25"/>
      <c r="UB398" s="25"/>
      <c r="UC398" s="25"/>
      <c r="UD398" s="25"/>
      <c r="UE398" s="25"/>
      <c r="UF398" s="25"/>
      <c r="UG398" s="25"/>
      <c r="UH398" s="25"/>
      <c r="UI398" s="25"/>
      <c r="UJ398" s="25"/>
      <c r="UK398" s="25"/>
      <c r="UL398" s="25"/>
      <c r="UM398" s="25"/>
      <c r="UN398" s="25"/>
      <c r="UO398" s="25"/>
      <c r="UP398" s="25"/>
      <c r="UQ398" s="25"/>
      <c r="UR398" s="25"/>
      <c r="US398" s="25"/>
      <c r="UT398" s="25"/>
      <c r="UU398" s="25"/>
      <c r="UV398" s="25"/>
      <c r="UW398" s="25"/>
      <c r="UX398" s="25"/>
      <c r="UY398" s="25"/>
      <c r="UZ398" s="25"/>
      <c r="VA398" s="25"/>
      <c r="VB398" s="25"/>
      <c r="VC398" s="25"/>
      <c r="VD398" s="25"/>
      <c r="VE398" s="25"/>
      <c r="VF398" s="25"/>
      <c r="VG398" s="25"/>
      <c r="VH398" s="25"/>
      <c r="VI398" s="25"/>
      <c r="VJ398" s="25"/>
      <c r="VK398" s="25"/>
      <c r="VL398" s="25"/>
      <c r="VM398" s="25"/>
      <c r="VN398" s="25"/>
      <c r="VO398" s="25"/>
      <c r="VP398" s="25"/>
      <c r="VQ398" s="25"/>
      <c r="VR398" s="25"/>
      <c r="VS398" s="25"/>
      <c r="VT398" s="25"/>
      <c r="VU398" s="25"/>
      <c r="VV398" s="25"/>
      <c r="VW398" s="25"/>
      <c r="VX398" s="25"/>
      <c r="VY398" s="25"/>
      <c r="VZ398" s="25"/>
      <c r="WA398" s="25"/>
      <c r="WB398" s="25"/>
      <c r="WC398" s="25"/>
      <c r="WD398" s="25"/>
      <c r="WE398" s="25"/>
      <c r="WF398" s="25"/>
      <c r="WG398" s="25"/>
      <c r="WH398" s="25"/>
      <c r="WI398" s="25"/>
      <c r="WJ398" s="25"/>
      <c r="WK398" s="25"/>
      <c r="WL398" s="25"/>
      <c r="WM398" s="25"/>
      <c r="WN398" s="25"/>
      <c r="WO398" s="25"/>
      <c r="WP398" s="25"/>
      <c r="WQ398" s="25"/>
      <c r="WR398" s="25"/>
      <c r="WS398" s="25"/>
      <c r="WT398" s="25"/>
      <c r="WU398" s="25"/>
      <c r="WV398" s="25"/>
      <c r="WW398" s="25"/>
      <c r="WX398" s="25"/>
      <c r="WY398" s="25"/>
      <c r="WZ398" s="25"/>
      <c r="XA398" s="25"/>
      <c r="XB398" s="25"/>
      <c r="XC398" s="25"/>
      <c r="XD398" s="25"/>
      <c r="XE398" s="25"/>
      <c r="XF398" s="25"/>
      <c r="XG398" s="25"/>
      <c r="XH398" s="25"/>
      <c r="XI398" s="25"/>
      <c r="XJ398" s="25"/>
      <c r="XK398" s="25"/>
      <c r="XL398" s="25"/>
      <c r="XM398" s="25"/>
      <c r="XN398" s="25"/>
      <c r="XO398" s="25"/>
      <c r="XP398" s="25"/>
      <c r="XQ398" s="25"/>
      <c r="XR398" s="25"/>
      <c r="XS398" s="25"/>
      <c r="XT398" s="25"/>
      <c r="XU398" s="25"/>
      <c r="XV398" s="25"/>
      <c r="XW398" s="25"/>
      <c r="XX398" s="25"/>
      <c r="XY398" s="25"/>
      <c r="XZ398" s="25"/>
      <c r="YA398" s="25"/>
      <c r="YB398" s="25"/>
      <c r="YC398" s="25"/>
      <c r="YD398" s="25"/>
      <c r="YE398" s="25"/>
      <c r="YF398" s="25"/>
      <c r="YG398" s="25"/>
      <c r="YH398" s="25"/>
      <c r="YI398" s="25"/>
      <c r="YJ398" s="25"/>
      <c r="YK398" s="25"/>
      <c r="YL398" s="25"/>
      <c r="YM398" s="25"/>
      <c r="YN398" s="25"/>
      <c r="YO398" s="25"/>
      <c r="YP398" s="25"/>
      <c r="YQ398" s="25"/>
      <c r="YR398" s="25"/>
      <c r="YS398" s="25"/>
      <c r="YT398" s="25"/>
      <c r="YU398" s="25"/>
      <c r="YV398" s="25"/>
      <c r="YW398" s="25"/>
      <c r="YX398" s="25"/>
      <c r="YY398" s="25"/>
      <c r="YZ398" s="25"/>
      <c r="ZA398" s="25"/>
      <c r="ZB398" s="25"/>
      <c r="ZC398" s="25"/>
      <c r="ZD398" s="25"/>
      <c r="ZE398" s="25"/>
      <c r="ZF398" s="25"/>
      <c r="ZG398" s="25"/>
      <c r="ZH398" s="25"/>
      <c r="ZI398" s="25"/>
      <c r="ZJ398" s="25"/>
      <c r="ZK398" s="25"/>
      <c r="ZL398" s="25"/>
      <c r="ZM398" s="25"/>
      <c r="ZN398" s="25"/>
      <c r="ZO398" s="25"/>
      <c r="ZP398" s="25"/>
      <c r="ZQ398" s="25"/>
      <c r="ZR398" s="25"/>
      <c r="ZS398" s="25"/>
      <c r="ZT398" s="25"/>
      <c r="ZU398" s="25"/>
      <c r="ZV398" s="25"/>
      <c r="ZW398" s="25"/>
      <c r="ZX398" s="25"/>
      <c r="ZY398" s="25"/>
      <c r="ZZ398" s="25"/>
      <c r="AAA398" s="25"/>
      <c r="AAB398" s="25"/>
      <c r="AAC398" s="25"/>
      <c r="AAD398" s="25"/>
      <c r="AAE398" s="25"/>
      <c r="AAF398" s="25"/>
      <c r="AAG398" s="25"/>
      <c r="AAH398" s="25"/>
      <c r="AAI398" s="25"/>
      <c r="AAJ398" s="25"/>
      <c r="AAK398" s="25"/>
      <c r="AAL398" s="25"/>
      <c r="AAM398" s="25"/>
      <c r="AAN398" s="25"/>
      <c r="AAO398" s="25"/>
      <c r="AAP398" s="25"/>
      <c r="AAQ398" s="25"/>
      <c r="AAR398" s="25"/>
      <c r="AAS398" s="25"/>
      <c r="AAT398" s="25"/>
      <c r="AAU398" s="25"/>
      <c r="AAV398" s="25"/>
      <c r="AAW398" s="25"/>
      <c r="AAX398" s="25"/>
      <c r="AAY398" s="25"/>
      <c r="AAZ398" s="25"/>
      <c r="ABA398" s="25"/>
      <c r="ABB398" s="25"/>
      <c r="ABC398" s="25"/>
      <c r="ABD398" s="25"/>
      <c r="ABE398" s="25"/>
      <c r="ABF398" s="25"/>
      <c r="ABG398" s="25"/>
      <c r="ABH398" s="25"/>
      <c r="ABI398" s="25"/>
      <c r="ABJ398" s="25"/>
      <c r="ABK398" s="25"/>
      <c r="ABL398" s="25"/>
      <c r="ABM398" s="25"/>
      <c r="ABN398" s="25"/>
      <c r="ABO398" s="25"/>
      <c r="ABP398" s="25"/>
      <c r="ABQ398" s="25"/>
      <c r="ABR398" s="25"/>
      <c r="ABS398" s="25"/>
      <c r="ABT398" s="25"/>
      <c r="ABU398" s="25"/>
      <c r="ABV398" s="25"/>
      <c r="ABW398" s="25"/>
      <c r="ABX398" s="25"/>
      <c r="ABY398" s="25"/>
      <c r="ABZ398" s="25"/>
      <c r="ACA398" s="25"/>
      <c r="ACB398" s="25"/>
      <c r="ACC398" s="25"/>
      <c r="ACD398" s="25"/>
      <c r="ACE398" s="25"/>
      <c r="ACF398" s="25"/>
      <c r="ACG398" s="25"/>
      <c r="ACH398" s="25"/>
      <c r="ACI398" s="25"/>
      <c r="ACJ398" s="25"/>
      <c r="ACK398" s="25"/>
      <c r="ACL398" s="25"/>
      <c r="ACM398" s="25"/>
      <c r="ACN398" s="25"/>
      <c r="ACO398" s="25"/>
      <c r="ACP398" s="25"/>
      <c r="ACQ398" s="25"/>
      <c r="ACR398" s="25"/>
      <c r="ACS398" s="25"/>
      <c r="ACT398" s="25"/>
      <c r="ACU398" s="25"/>
      <c r="ACV398" s="25"/>
      <c r="ACW398" s="25"/>
      <c r="ACX398" s="25"/>
      <c r="ACY398" s="25"/>
      <c r="ACZ398" s="25"/>
      <c r="ADA398" s="25"/>
      <c r="ADB398" s="25"/>
      <c r="ADC398" s="25"/>
      <c r="ADD398" s="25"/>
      <c r="ADE398" s="25"/>
      <c r="ADF398" s="25"/>
      <c r="ADG398" s="25"/>
      <c r="ADH398" s="25"/>
      <c r="ADI398" s="25"/>
      <c r="ADJ398" s="25"/>
      <c r="ADK398" s="25"/>
      <c r="ADL398" s="25"/>
      <c r="ADM398" s="25"/>
      <c r="ADN398" s="25"/>
      <c r="ADO398" s="25"/>
      <c r="ADP398" s="25"/>
      <c r="ADQ398" s="25"/>
      <c r="ADR398" s="25"/>
      <c r="ADS398" s="25"/>
      <c r="ADT398" s="25"/>
      <c r="ADU398" s="25"/>
      <c r="ADV398" s="25"/>
      <c r="ADW398" s="25"/>
      <c r="ADX398" s="25"/>
      <c r="ADY398" s="25"/>
      <c r="ADZ398" s="25"/>
      <c r="AEA398" s="25"/>
      <c r="AEB398" s="25"/>
      <c r="AEC398" s="25"/>
      <c r="AED398" s="25"/>
      <c r="AEE398" s="25"/>
      <c r="AEF398" s="25"/>
      <c r="AEG398" s="49"/>
    </row>
    <row r="399" spans="1:813" s="15" customFormat="1" ht="12.75" customHeight="1" x14ac:dyDescent="0.2">
      <c r="A399" s="326">
        <v>4</v>
      </c>
      <c r="B399" s="327" t="s">
        <v>122</v>
      </c>
      <c r="C399" s="109"/>
      <c r="D399" s="71"/>
      <c r="E399" s="303"/>
      <c r="F399" s="91">
        <f t="shared" si="7"/>
        <v>0</v>
      </c>
      <c r="G399" s="49"/>
      <c r="AY399" s="45"/>
      <c r="AZ399" s="25"/>
      <c r="BA399" s="663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  <c r="QN399" s="25"/>
      <c r="QO399" s="25"/>
      <c r="QP399" s="25"/>
      <c r="QQ399" s="25"/>
      <c r="QR399" s="25"/>
      <c r="QS399" s="25"/>
      <c r="QT399" s="25"/>
      <c r="QU399" s="25"/>
      <c r="QV399" s="25"/>
      <c r="QW399" s="25"/>
      <c r="QX399" s="25"/>
      <c r="QY399" s="25"/>
      <c r="QZ399" s="25"/>
      <c r="RA399" s="25"/>
      <c r="RB399" s="25"/>
      <c r="RC399" s="25"/>
      <c r="RD399" s="25"/>
      <c r="RE399" s="25"/>
      <c r="RF399" s="25"/>
      <c r="RG399" s="25"/>
      <c r="RH399" s="25"/>
      <c r="RI399" s="25"/>
      <c r="RJ399" s="25"/>
      <c r="RK399" s="25"/>
      <c r="RL399" s="25"/>
      <c r="RM399" s="25"/>
      <c r="RN399" s="25"/>
      <c r="RO399" s="25"/>
      <c r="RP399" s="25"/>
      <c r="RQ399" s="25"/>
      <c r="RR399" s="25"/>
      <c r="RS399" s="25"/>
      <c r="RT399" s="25"/>
      <c r="RU399" s="25"/>
      <c r="RV399" s="25"/>
      <c r="RW399" s="25"/>
      <c r="RX399" s="25"/>
      <c r="RY399" s="25"/>
      <c r="RZ399" s="25"/>
      <c r="SA399" s="25"/>
      <c r="SB399" s="25"/>
      <c r="SC399" s="25"/>
      <c r="SD399" s="25"/>
      <c r="SE399" s="25"/>
      <c r="SF399" s="25"/>
      <c r="SG399" s="25"/>
      <c r="SH399" s="25"/>
      <c r="SI399" s="25"/>
      <c r="SJ399" s="25"/>
      <c r="SK399" s="25"/>
      <c r="SL399" s="25"/>
      <c r="SM399" s="25"/>
      <c r="SN399" s="25"/>
      <c r="SO399" s="25"/>
      <c r="SP399" s="25"/>
      <c r="SQ399" s="25"/>
      <c r="SR399" s="25"/>
      <c r="SS399" s="25"/>
      <c r="ST399" s="25"/>
      <c r="SU399" s="25"/>
      <c r="SV399" s="25"/>
      <c r="SW399" s="25"/>
      <c r="SX399" s="25"/>
      <c r="SY399" s="25"/>
      <c r="SZ399" s="25"/>
      <c r="TA399" s="25"/>
      <c r="TB399" s="25"/>
      <c r="TC399" s="25"/>
      <c r="TD399" s="25"/>
      <c r="TE399" s="25"/>
      <c r="TF399" s="25"/>
      <c r="TG399" s="25"/>
      <c r="TH399" s="25"/>
      <c r="TI399" s="25"/>
      <c r="TJ399" s="25"/>
      <c r="TK399" s="25"/>
      <c r="TL399" s="25"/>
      <c r="TM399" s="25"/>
      <c r="TN399" s="25"/>
      <c r="TO399" s="25"/>
      <c r="TP399" s="25"/>
      <c r="TQ399" s="25"/>
      <c r="TR399" s="25"/>
      <c r="TS399" s="25"/>
      <c r="TT399" s="25"/>
      <c r="TU399" s="25"/>
      <c r="TV399" s="25"/>
      <c r="TW399" s="25"/>
      <c r="TX399" s="25"/>
      <c r="TY399" s="25"/>
      <c r="TZ399" s="25"/>
      <c r="UA399" s="25"/>
      <c r="UB399" s="25"/>
      <c r="UC399" s="25"/>
      <c r="UD399" s="25"/>
      <c r="UE399" s="25"/>
      <c r="UF399" s="25"/>
      <c r="UG399" s="25"/>
      <c r="UH399" s="25"/>
      <c r="UI399" s="25"/>
      <c r="UJ399" s="25"/>
      <c r="UK399" s="25"/>
      <c r="UL399" s="25"/>
      <c r="UM399" s="25"/>
      <c r="UN399" s="25"/>
      <c r="UO399" s="25"/>
      <c r="UP399" s="25"/>
      <c r="UQ399" s="25"/>
      <c r="UR399" s="25"/>
      <c r="US399" s="25"/>
      <c r="UT399" s="25"/>
      <c r="UU399" s="25"/>
      <c r="UV399" s="25"/>
      <c r="UW399" s="25"/>
      <c r="UX399" s="25"/>
      <c r="UY399" s="25"/>
      <c r="UZ399" s="25"/>
      <c r="VA399" s="25"/>
      <c r="VB399" s="25"/>
      <c r="VC399" s="25"/>
      <c r="VD399" s="25"/>
      <c r="VE399" s="25"/>
      <c r="VF399" s="25"/>
      <c r="VG399" s="25"/>
      <c r="VH399" s="25"/>
      <c r="VI399" s="25"/>
      <c r="VJ399" s="25"/>
      <c r="VK399" s="25"/>
      <c r="VL399" s="25"/>
      <c r="VM399" s="25"/>
      <c r="VN399" s="25"/>
      <c r="VO399" s="25"/>
      <c r="VP399" s="25"/>
      <c r="VQ399" s="25"/>
      <c r="VR399" s="25"/>
      <c r="VS399" s="25"/>
      <c r="VT399" s="25"/>
      <c r="VU399" s="25"/>
      <c r="VV399" s="25"/>
      <c r="VW399" s="25"/>
      <c r="VX399" s="25"/>
      <c r="VY399" s="25"/>
      <c r="VZ399" s="25"/>
      <c r="WA399" s="25"/>
      <c r="WB399" s="25"/>
      <c r="WC399" s="25"/>
      <c r="WD399" s="25"/>
      <c r="WE399" s="25"/>
      <c r="WF399" s="25"/>
      <c r="WG399" s="25"/>
      <c r="WH399" s="25"/>
      <c r="WI399" s="25"/>
      <c r="WJ399" s="25"/>
      <c r="WK399" s="25"/>
      <c r="WL399" s="25"/>
      <c r="WM399" s="25"/>
      <c r="WN399" s="25"/>
      <c r="WO399" s="25"/>
      <c r="WP399" s="25"/>
      <c r="WQ399" s="25"/>
      <c r="WR399" s="25"/>
      <c r="WS399" s="25"/>
      <c r="WT399" s="25"/>
      <c r="WU399" s="25"/>
      <c r="WV399" s="25"/>
      <c r="WW399" s="25"/>
      <c r="WX399" s="25"/>
      <c r="WY399" s="25"/>
      <c r="WZ399" s="25"/>
      <c r="XA399" s="25"/>
      <c r="XB399" s="25"/>
      <c r="XC399" s="25"/>
      <c r="XD399" s="25"/>
      <c r="XE399" s="25"/>
      <c r="XF399" s="25"/>
      <c r="XG399" s="25"/>
      <c r="XH399" s="25"/>
      <c r="XI399" s="25"/>
      <c r="XJ399" s="25"/>
      <c r="XK399" s="25"/>
      <c r="XL399" s="25"/>
      <c r="XM399" s="25"/>
      <c r="XN399" s="25"/>
      <c r="XO399" s="25"/>
      <c r="XP399" s="25"/>
      <c r="XQ399" s="25"/>
      <c r="XR399" s="25"/>
      <c r="XS399" s="25"/>
      <c r="XT399" s="25"/>
      <c r="XU399" s="25"/>
      <c r="XV399" s="25"/>
      <c r="XW399" s="25"/>
      <c r="XX399" s="25"/>
      <c r="XY399" s="25"/>
      <c r="XZ399" s="25"/>
      <c r="YA399" s="25"/>
      <c r="YB399" s="25"/>
      <c r="YC399" s="25"/>
      <c r="YD399" s="25"/>
      <c r="YE399" s="25"/>
      <c r="YF399" s="25"/>
      <c r="YG399" s="25"/>
      <c r="YH399" s="25"/>
      <c r="YI399" s="25"/>
      <c r="YJ399" s="25"/>
      <c r="YK399" s="25"/>
      <c r="YL399" s="25"/>
      <c r="YM399" s="25"/>
      <c r="YN399" s="25"/>
      <c r="YO399" s="25"/>
      <c r="YP399" s="25"/>
      <c r="YQ399" s="25"/>
      <c r="YR399" s="25"/>
      <c r="YS399" s="25"/>
      <c r="YT399" s="25"/>
      <c r="YU399" s="25"/>
      <c r="YV399" s="25"/>
      <c r="YW399" s="25"/>
      <c r="YX399" s="25"/>
      <c r="YY399" s="25"/>
      <c r="YZ399" s="25"/>
      <c r="ZA399" s="25"/>
      <c r="ZB399" s="25"/>
      <c r="ZC399" s="25"/>
      <c r="ZD399" s="25"/>
      <c r="ZE399" s="25"/>
      <c r="ZF399" s="25"/>
      <c r="ZG399" s="25"/>
      <c r="ZH399" s="25"/>
      <c r="ZI399" s="25"/>
      <c r="ZJ399" s="25"/>
      <c r="ZK399" s="25"/>
      <c r="ZL399" s="25"/>
      <c r="ZM399" s="25"/>
      <c r="ZN399" s="25"/>
      <c r="ZO399" s="25"/>
      <c r="ZP399" s="25"/>
      <c r="ZQ399" s="25"/>
      <c r="ZR399" s="25"/>
      <c r="ZS399" s="25"/>
      <c r="ZT399" s="25"/>
      <c r="ZU399" s="25"/>
      <c r="ZV399" s="25"/>
      <c r="ZW399" s="25"/>
      <c r="ZX399" s="25"/>
      <c r="ZY399" s="25"/>
      <c r="ZZ399" s="25"/>
      <c r="AAA399" s="25"/>
      <c r="AAB399" s="25"/>
      <c r="AAC399" s="25"/>
      <c r="AAD399" s="25"/>
      <c r="AAE399" s="25"/>
      <c r="AAF399" s="25"/>
      <c r="AAG399" s="25"/>
      <c r="AAH399" s="25"/>
      <c r="AAI399" s="25"/>
      <c r="AAJ399" s="25"/>
      <c r="AAK399" s="25"/>
      <c r="AAL399" s="25"/>
      <c r="AAM399" s="25"/>
      <c r="AAN399" s="25"/>
      <c r="AAO399" s="25"/>
      <c r="AAP399" s="25"/>
      <c r="AAQ399" s="25"/>
      <c r="AAR399" s="25"/>
      <c r="AAS399" s="25"/>
      <c r="AAT399" s="25"/>
      <c r="AAU399" s="25"/>
      <c r="AAV399" s="25"/>
      <c r="AAW399" s="25"/>
      <c r="AAX399" s="25"/>
      <c r="AAY399" s="25"/>
      <c r="AAZ399" s="25"/>
      <c r="ABA399" s="25"/>
      <c r="ABB399" s="25"/>
      <c r="ABC399" s="25"/>
      <c r="ABD399" s="25"/>
      <c r="ABE399" s="25"/>
      <c r="ABF399" s="25"/>
      <c r="ABG399" s="25"/>
      <c r="ABH399" s="25"/>
      <c r="ABI399" s="25"/>
      <c r="ABJ399" s="25"/>
      <c r="ABK399" s="25"/>
      <c r="ABL399" s="25"/>
      <c r="ABM399" s="25"/>
      <c r="ABN399" s="25"/>
      <c r="ABO399" s="25"/>
      <c r="ABP399" s="25"/>
      <c r="ABQ399" s="25"/>
      <c r="ABR399" s="25"/>
      <c r="ABS399" s="25"/>
      <c r="ABT399" s="25"/>
      <c r="ABU399" s="25"/>
      <c r="ABV399" s="25"/>
      <c r="ABW399" s="25"/>
      <c r="ABX399" s="25"/>
      <c r="ABY399" s="25"/>
      <c r="ABZ399" s="25"/>
      <c r="ACA399" s="25"/>
      <c r="ACB399" s="25"/>
      <c r="ACC399" s="25"/>
      <c r="ACD399" s="25"/>
      <c r="ACE399" s="25"/>
      <c r="ACF399" s="25"/>
      <c r="ACG399" s="25"/>
      <c r="ACH399" s="25"/>
      <c r="ACI399" s="25"/>
      <c r="ACJ399" s="25"/>
      <c r="ACK399" s="25"/>
      <c r="ACL399" s="25"/>
      <c r="ACM399" s="25"/>
      <c r="ACN399" s="25"/>
      <c r="ACO399" s="25"/>
      <c r="ACP399" s="25"/>
      <c r="ACQ399" s="25"/>
      <c r="ACR399" s="25"/>
      <c r="ACS399" s="25"/>
      <c r="ACT399" s="25"/>
      <c r="ACU399" s="25"/>
      <c r="ACV399" s="25"/>
      <c r="ACW399" s="25"/>
      <c r="ACX399" s="25"/>
      <c r="ACY399" s="25"/>
      <c r="ACZ399" s="25"/>
      <c r="ADA399" s="25"/>
      <c r="ADB399" s="25"/>
      <c r="ADC399" s="25"/>
      <c r="ADD399" s="25"/>
      <c r="ADE399" s="25"/>
      <c r="ADF399" s="25"/>
      <c r="ADG399" s="25"/>
      <c r="ADH399" s="25"/>
      <c r="ADI399" s="25"/>
      <c r="ADJ399" s="25"/>
      <c r="ADK399" s="25"/>
      <c r="ADL399" s="25"/>
      <c r="ADM399" s="25"/>
      <c r="ADN399" s="25"/>
      <c r="ADO399" s="25"/>
      <c r="ADP399" s="25"/>
      <c r="ADQ399" s="25"/>
      <c r="ADR399" s="25"/>
      <c r="ADS399" s="25"/>
      <c r="ADT399" s="25"/>
      <c r="ADU399" s="25"/>
      <c r="ADV399" s="25"/>
      <c r="ADW399" s="25"/>
      <c r="ADX399" s="25"/>
      <c r="ADY399" s="25"/>
      <c r="ADZ399" s="25"/>
      <c r="AEA399" s="25"/>
      <c r="AEB399" s="25"/>
      <c r="AEC399" s="25"/>
      <c r="AED399" s="25"/>
      <c r="AEE399" s="25"/>
      <c r="AEF399" s="25"/>
      <c r="AEG399" s="49"/>
    </row>
    <row r="400" spans="1:813" s="15" customFormat="1" ht="12.75" customHeight="1" x14ac:dyDescent="0.2">
      <c r="A400" s="75">
        <v>4.0999999999999996</v>
      </c>
      <c r="B400" s="99" t="s">
        <v>221</v>
      </c>
      <c r="C400" s="109">
        <v>346.39</v>
      </c>
      <c r="D400" s="71" t="s">
        <v>120</v>
      </c>
      <c r="E400" s="109">
        <v>20.3</v>
      </c>
      <c r="F400" s="91">
        <f t="shared" si="7"/>
        <v>7031.72</v>
      </c>
      <c r="G400" s="49"/>
      <c r="AY400" s="45"/>
      <c r="AZ400" s="25"/>
      <c r="BA400" s="663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  <c r="QN400" s="25"/>
      <c r="QO400" s="25"/>
      <c r="QP400" s="25"/>
      <c r="QQ400" s="25"/>
      <c r="QR400" s="25"/>
      <c r="QS400" s="25"/>
      <c r="QT400" s="25"/>
      <c r="QU400" s="25"/>
      <c r="QV400" s="25"/>
      <c r="QW400" s="25"/>
      <c r="QX400" s="25"/>
      <c r="QY400" s="25"/>
      <c r="QZ400" s="25"/>
      <c r="RA400" s="25"/>
      <c r="RB400" s="25"/>
      <c r="RC400" s="25"/>
      <c r="RD400" s="25"/>
      <c r="RE400" s="25"/>
      <c r="RF400" s="25"/>
      <c r="RG400" s="25"/>
      <c r="RH400" s="25"/>
      <c r="RI400" s="25"/>
      <c r="RJ400" s="25"/>
      <c r="RK400" s="25"/>
      <c r="RL400" s="25"/>
      <c r="RM400" s="25"/>
      <c r="RN400" s="25"/>
      <c r="RO400" s="25"/>
      <c r="RP400" s="25"/>
      <c r="RQ400" s="25"/>
      <c r="RR400" s="25"/>
      <c r="RS400" s="25"/>
      <c r="RT400" s="25"/>
      <c r="RU400" s="25"/>
      <c r="RV400" s="25"/>
      <c r="RW400" s="25"/>
      <c r="RX400" s="25"/>
      <c r="RY400" s="25"/>
      <c r="RZ400" s="25"/>
      <c r="SA400" s="25"/>
      <c r="SB400" s="25"/>
      <c r="SC400" s="25"/>
      <c r="SD400" s="25"/>
      <c r="SE400" s="25"/>
      <c r="SF400" s="25"/>
      <c r="SG400" s="25"/>
      <c r="SH400" s="25"/>
      <c r="SI400" s="25"/>
      <c r="SJ400" s="25"/>
      <c r="SK400" s="25"/>
      <c r="SL400" s="25"/>
      <c r="SM400" s="25"/>
      <c r="SN400" s="25"/>
      <c r="SO400" s="25"/>
      <c r="SP400" s="25"/>
      <c r="SQ400" s="25"/>
      <c r="SR400" s="25"/>
      <c r="SS400" s="25"/>
      <c r="ST400" s="25"/>
      <c r="SU400" s="25"/>
      <c r="SV400" s="25"/>
      <c r="SW400" s="25"/>
      <c r="SX400" s="25"/>
      <c r="SY400" s="25"/>
      <c r="SZ400" s="25"/>
      <c r="TA400" s="25"/>
      <c r="TB400" s="25"/>
      <c r="TC400" s="25"/>
      <c r="TD400" s="25"/>
      <c r="TE400" s="25"/>
      <c r="TF400" s="25"/>
      <c r="TG400" s="25"/>
      <c r="TH400" s="25"/>
      <c r="TI400" s="25"/>
      <c r="TJ400" s="25"/>
      <c r="TK400" s="25"/>
      <c r="TL400" s="25"/>
      <c r="TM400" s="25"/>
      <c r="TN400" s="25"/>
      <c r="TO400" s="25"/>
      <c r="TP400" s="25"/>
      <c r="TQ400" s="25"/>
      <c r="TR400" s="25"/>
      <c r="TS400" s="25"/>
      <c r="TT400" s="25"/>
      <c r="TU400" s="25"/>
      <c r="TV400" s="25"/>
      <c r="TW400" s="25"/>
      <c r="TX400" s="25"/>
      <c r="TY400" s="25"/>
      <c r="TZ400" s="25"/>
      <c r="UA400" s="25"/>
      <c r="UB400" s="25"/>
      <c r="UC400" s="25"/>
      <c r="UD400" s="25"/>
      <c r="UE400" s="25"/>
      <c r="UF400" s="25"/>
      <c r="UG400" s="25"/>
      <c r="UH400" s="25"/>
      <c r="UI400" s="25"/>
      <c r="UJ400" s="25"/>
      <c r="UK400" s="25"/>
      <c r="UL400" s="25"/>
      <c r="UM400" s="25"/>
      <c r="UN400" s="25"/>
      <c r="UO400" s="25"/>
      <c r="UP400" s="25"/>
      <c r="UQ400" s="25"/>
      <c r="UR400" s="25"/>
      <c r="US400" s="25"/>
      <c r="UT400" s="25"/>
      <c r="UU400" s="25"/>
      <c r="UV400" s="25"/>
      <c r="UW400" s="25"/>
      <c r="UX400" s="25"/>
      <c r="UY400" s="25"/>
      <c r="UZ400" s="25"/>
      <c r="VA400" s="25"/>
      <c r="VB400" s="25"/>
      <c r="VC400" s="25"/>
      <c r="VD400" s="25"/>
      <c r="VE400" s="25"/>
      <c r="VF400" s="25"/>
      <c r="VG400" s="25"/>
      <c r="VH400" s="25"/>
      <c r="VI400" s="25"/>
      <c r="VJ400" s="25"/>
      <c r="VK400" s="25"/>
      <c r="VL400" s="25"/>
      <c r="VM400" s="25"/>
      <c r="VN400" s="25"/>
      <c r="VO400" s="25"/>
      <c r="VP400" s="25"/>
      <c r="VQ400" s="25"/>
      <c r="VR400" s="25"/>
      <c r="VS400" s="25"/>
      <c r="VT400" s="25"/>
      <c r="VU400" s="25"/>
      <c r="VV400" s="25"/>
      <c r="VW400" s="25"/>
      <c r="VX400" s="25"/>
      <c r="VY400" s="25"/>
      <c r="VZ400" s="25"/>
      <c r="WA400" s="25"/>
      <c r="WB400" s="25"/>
      <c r="WC400" s="25"/>
      <c r="WD400" s="25"/>
      <c r="WE400" s="25"/>
      <c r="WF400" s="25"/>
      <c r="WG400" s="25"/>
      <c r="WH400" s="25"/>
      <c r="WI400" s="25"/>
      <c r="WJ400" s="25"/>
      <c r="WK400" s="25"/>
      <c r="WL400" s="25"/>
      <c r="WM400" s="25"/>
      <c r="WN400" s="25"/>
      <c r="WO400" s="25"/>
      <c r="WP400" s="25"/>
      <c r="WQ400" s="25"/>
      <c r="WR400" s="25"/>
      <c r="WS400" s="25"/>
      <c r="WT400" s="25"/>
      <c r="WU400" s="25"/>
      <c r="WV400" s="25"/>
      <c r="WW400" s="25"/>
      <c r="WX400" s="25"/>
      <c r="WY400" s="25"/>
      <c r="WZ400" s="25"/>
      <c r="XA400" s="25"/>
      <c r="XB400" s="25"/>
      <c r="XC400" s="25"/>
      <c r="XD400" s="25"/>
      <c r="XE400" s="25"/>
      <c r="XF400" s="25"/>
      <c r="XG400" s="25"/>
      <c r="XH400" s="25"/>
      <c r="XI400" s="25"/>
      <c r="XJ400" s="25"/>
      <c r="XK400" s="25"/>
      <c r="XL400" s="25"/>
      <c r="XM400" s="25"/>
      <c r="XN400" s="25"/>
      <c r="XO400" s="25"/>
      <c r="XP400" s="25"/>
      <c r="XQ400" s="25"/>
      <c r="XR400" s="25"/>
      <c r="XS400" s="25"/>
      <c r="XT400" s="25"/>
      <c r="XU400" s="25"/>
      <c r="XV400" s="25"/>
      <c r="XW400" s="25"/>
      <c r="XX400" s="25"/>
      <c r="XY400" s="25"/>
      <c r="XZ400" s="25"/>
      <c r="YA400" s="25"/>
      <c r="YB400" s="25"/>
      <c r="YC400" s="25"/>
      <c r="YD400" s="25"/>
      <c r="YE400" s="25"/>
      <c r="YF400" s="25"/>
      <c r="YG400" s="25"/>
      <c r="YH400" s="25"/>
      <c r="YI400" s="25"/>
      <c r="YJ400" s="25"/>
      <c r="YK400" s="25"/>
      <c r="YL400" s="25"/>
      <c r="YM400" s="25"/>
      <c r="YN400" s="25"/>
      <c r="YO400" s="25"/>
      <c r="YP400" s="25"/>
      <c r="YQ400" s="25"/>
      <c r="YR400" s="25"/>
      <c r="YS400" s="25"/>
      <c r="YT400" s="25"/>
      <c r="YU400" s="25"/>
      <c r="YV400" s="25"/>
      <c r="YW400" s="25"/>
      <c r="YX400" s="25"/>
      <c r="YY400" s="25"/>
      <c r="YZ400" s="25"/>
      <c r="ZA400" s="25"/>
      <c r="ZB400" s="25"/>
      <c r="ZC400" s="25"/>
      <c r="ZD400" s="25"/>
      <c r="ZE400" s="25"/>
      <c r="ZF400" s="25"/>
      <c r="ZG400" s="25"/>
      <c r="ZH400" s="25"/>
      <c r="ZI400" s="25"/>
      <c r="ZJ400" s="25"/>
      <c r="ZK400" s="25"/>
      <c r="ZL400" s="25"/>
      <c r="ZM400" s="25"/>
      <c r="ZN400" s="25"/>
      <c r="ZO400" s="25"/>
      <c r="ZP400" s="25"/>
      <c r="ZQ400" s="25"/>
      <c r="ZR400" s="25"/>
      <c r="ZS400" s="25"/>
      <c r="ZT400" s="25"/>
      <c r="ZU400" s="25"/>
      <c r="ZV400" s="25"/>
      <c r="ZW400" s="25"/>
      <c r="ZX400" s="25"/>
      <c r="ZY400" s="25"/>
      <c r="ZZ400" s="25"/>
      <c r="AAA400" s="25"/>
      <c r="AAB400" s="25"/>
      <c r="AAC400" s="25"/>
      <c r="AAD400" s="25"/>
      <c r="AAE400" s="25"/>
      <c r="AAF400" s="25"/>
      <c r="AAG400" s="25"/>
      <c r="AAH400" s="25"/>
      <c r="AAI400" s="25"/>
      <c r="AAJ400" s="25"/>
      <c r="AAK400" s="25"/>
      <c r="AAL400" s="25"/>
      <c r="AAM400" s="25"/>
      <c r="AAN400" s="25"/>
      <c r="AAO400" s="25"/>
      <c r="AAP400" s="25"/>
      <c r="AAQ400" s="25"/>
      <c r="AAR400" s="25"/>
      <c r="AAS400" s="25"/>
      <c r="AAT400" s="25"/>
      <c r="AAU400" s="25"/>
      <c r="AAV400" s="25"/>
      <c r="AAW400" s="25"/>
      <c r="AAX400" s="25"/>
      <c r="AAY400" s="25"/>
      <c r="AAZ400" s="25"/>
      <c r="ABA400" s="25"/>
      <c r="ABB400" s="25"/>
      <c r="ABC400" s="25"/>
      <c r="ABD400" s="25"/>
      <c r="ABE400" s="25"/>
      <c r="ABF400" s="25"/>
      <c r="ABG400" s="25"/>
      <c r="ABH400" s="25"/>
      <c r="ABI400" s="25"/>
      <c r="ABJ400" s="25"/>
      <c r="ABK400" s="25"/>
      <c r="ABL400" s="25"/>
      <c r="ABM400" s="25"/>
      <c r="ABN400" s="25"/>
      <c r="ABO400" s="25"/>
      <c r="ABP400" s="25"/>
      <c r="ABQ400" s="25"/>
      <c r="ABR400" s="25"/>
      <c r="ABS400" s="25"/>
      <c r="ABT400" s="25"/>
      <c r="ABU400" s="25"/>
      <c r="ABV400" s="25"/>
      <c r="ABW400" s="25"/>
      <c r="ABX400" s="25"/>
      <c r="ABY400" s="25"/>
      <c r="ABZ400" s="25"/>
      <c r="ACA400" s="25"/>
      <c r="ACB400" s="25"/>
      <c r="ACC400" s="25"/>
      <c r="ACD400" s="25"/>
      <c r="ACE400" s="25"/>
      <c r="ACF400" s="25"/>
      <c r="ACG400" s="25"/>
      <c r="ACH400" s="25"/>
      <c r="ACI400" s="25"/>
      <c r="ACJ400" s="25"/>
      <c r="ACK400" s="25"/>
      <c r="ACL400" s="25"/>
      <c r="ACM400" s="25"/>
      <c r="ACN400" s="25"/>
      <c r="ACO400" s="25"/>
      <c r="ACP400" s="25"/>
      <c r="ACQ400" s="25"/>
      <c r="ACR400" s="25"/>
      <c r="ACS400" s="25"/>
      <c r="ACT400" s="25"/>
      <c r="ACU400" s="25"/>
      <c r="ACV400" s="25"/>
      <c r="ACW400" s="25"/>
      <c r="ACX400" s="25"/>
      <c r="ACY400" s="25"/>
      <c r="ACZ400" s="25"/>
      <c r="ADA400" s="25"/>
      <c r="ADB400" s="25"/>
      <c r="ADC400" s="25"/>
      <c r="ADD400" s="25"/>
      <c r="ADE400" s="25"/>
      <c r="ADF400" s="25"/>
      <c r="ADG400" s="25"/>
      <c r="ADH400" s="25"/>
      <c r="ADI400" s="25"/>
      <c r="ADJ400" s="25"/>
      <c r="ADK400" s="25"/>
      <c r="ADL400" s="25"/>
      <c r="ADM400" s="25"/>
      <c r="ADN400" s="25"/>
      <c r="ADO400" s="25"/>
      <c r="ADP400" s="25"/>
      <c r="ADQ400" s="25"/>
      <c r="ADR400" s="25"/>
      <c r="ADS400" s="25"/>
      <c r="ADT400" s="25"/>
      <c r="ADU400" s="25"/>
      <c r="ADV400" s="25"/>
      <c r="ADW400" s="25"/>
      <c r="ADX400" s="25"/>
      <c r="ADY400" s="25"/>
      <c r="ADZ400" s="25"/>
      <c r="AEA400" s="25"/>
      <c r="AEB400" s="25"/>
      <c r="AEC400" s="25"/>
      <c r="AED400" s="25"/>
      <c r="AEE400" s="25"/>
      <c r="AEF400" s="25"/>
      <c r="AEG400" s="49"/>
    </row>
    <row r="401" spans="1:813" s="15" customFormat="1" ht="12.75" customHeight="1" x14ac:dyDescent="0.2">
      <c r="A401" s="75">
        <v>4.2</v>
      </c>
      <c r="B401" s="99" t="s">
        <v>311</v>
      </c>
      <c r="C401" s="109">
        <v>3776.75</v>
      </c>
      <c r="D401" s="71" t="s">
        <v>120</v>
      </c>
      <c r="E401" s="109">
        <v>16.59</v>
      </c>
      <c r="F401" s="91">
        <f t="shared" si="7"/>
        <v>62656.28</v>
      </c>
      <c r="G401" s="49"/>
      <c r="AY401" s="45"/>
      <c r="AZ401" s="25"/>
      <c r="BA401" s="663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  <c r="QN401" s="25"/>
      <c r="QO401" s="25"/>
      <c r="QP401" s="25"/>
      <c r="QQ401" s="25"/>
      <c r="QR401" s="25"/>
      <c r="QS401" s="25"/>
      <c r="QT401" s="25"/>
      <c r="QU401" s="25"/>
      <c r="QV401" s="25"/>
      <c r="QW401" s="25"/>
      <c r="QX401" s="25"/>
      <c r="QY401" s="25"/>
      <c r="QZ401" s="25"/>
      <c r="RA401" s="25"/>
      <c r="RB401" s="25"/>
      <c r="RC401" s="25"/>
      <c r="RD401" s="25"/>
      <c r="RE401" s="25"/>
      <c r="RF401" s="25"/>
      <c r="RG401" s="25"/>
      <c r="RH401" s="25"/>
      <c r="RI401" s="25"/>
      <c r="RJ401" s="25"/>
      <c r="RK401" s="25"/>
      <c r="RL401" s="25"/>
      <c r="RM401" s="25"/>
      <c r="RN401" s="25"/>
      <c r="RO401" s="25"/>
      <c r="RP401" s="25"/>
      <c r="RQ401" s="25"/>
      <c r="RR401" s="25"/>
      <c r="RS401" s="25"/>
      <c r="RT401" s="25"/>
      <c r="RU401" s="25"/>
      <c r="RV401" s="25"/>
      <c r="RW401" s="25"/>
      <c r="RX401" s="25"/>
      <c r="RY401" s="25"/>
      <c r="RZ401" s="25"/>
      <c r="SA401" s="25"/>
      <c r="SB401" s="25"/>
      <c r="SC401" s="25"/>
      <c r="SD401" s="25"/>
      <c r="SE401" s="25"/>
      <c r="SF401" s="25"/>
      <c r="SG401" s="25"/>
      <c r="SH401" s="25"/>
      <c r="SI401" s="25"/>
      <c r="SJ401" s="25"/>
      <c r="SK401" s="25"/>
      <c r="SL401" s="25"/>
      <c r="SM401" s="25"/>
      <c r="SN401" s="25"/>
      <c r="SO401" s="25"/>
      <c r="SP401" s="25"/>
      <c r="SQ401" s="25"/>
      <c r="SR401" s="25"/>
      <c r="SS401" s="25"/>
      <c r="ST401" s="25"/>
      <c r="SU401" s="25"/>
      <c r="SV401" s="25"/>
      <c r="SW401" s="25"/>
      <c r="SX401" s="25"/>
      <c r="SY401" s="25"/>
      <c r="SZ401" s="25"/>
      <c r="TA401" s="25"/>
      <c r="TB401" s="25"/>
      <c r="TC401" s="25"/>
      <c r="TD401" s="25"/>
      <c r="TE401" s="25"/>
      <c r="TF401" s="25"/>
      <c r="TG401" s="25"/>
      <c r="TH401" s="25"/>
      <c r="TI401" s="25"/>
      <c r="TJ401" s="25"/>
      <c r="TK401" s="25"/>
      <c r="TL401" s="25"/>
      <c r="TM401" s="25"/>
      <c r="TN401" s="25"/>
      <c r="TO401" s="25"/>
      <c r="TP401" s="25"/>
      <c r="TQ401" s="25"/>
      <c r="TR401" s="25"/>
      <c r="TS401" s="25"/>
      <c r="TT401" s="25"/>
      <c r="TU401" s="25"/>
      <c r="TV401" s="25"/>
      <c r="TW401" s="25"/>
      <c r="TX401" s="25"/>
      <c r="TY401" s="25"/>
      <c r="TZ401" s="25"/>
      <c r="UA401" s="25"/>
      <c r="UB401" s="25"/>
      <c r="UC401" s="25"/>
      <c r="UD401" s="25"/>
      <c r="UE401" s="25"/>
      <c r="UF401" s="25"/>
      <c r="UG401" s="25"/>
      <c r="UH401" s="25"/>
      <c r="UI401" s="25"/>
      <c r="UJ401" s="25"/>
      <c r="UK401" s="25"/>
      <c r="UL401" s="25"/>
      <c r="UM401" s="25"/>
      <c r="UN401" s="25"/>
      <c r="UO401" s="25"/>
      <c r="UP401" s="25"/>
      <c r="UQ401" s="25"/>
      <c r="UR401" s="25"/>
      <c r="US401" s="25"/>
      <c r="UT401" s="25"/>
      <c r="UU401" s="25"/>
      <c r="UV401" s="25"/>
      <c r="UW401" s="25"/>
      <c r="UX401" s="25"/>
      <c r="UY401" s="25"/>
      <c r="UZ401" s="25"/>
      <c r="VA401" s="25"/>
      <c r="VB401" s="25"/>
      <c r="VC401" s="25"/>
      <c r="VD401" s="25"/>
      <c r="VE401" s="25"/>
      <c r="VF401" s="25"/>
      <c r="VG401" s="25"/>
      <c r="VH401" s="25"/>
      <c r="VI401" s="25"/>
      <c r="VJ401" s="25"/>
      <c r="VK401" s="25"/>
      <c r="VL401" s="25"/>
      <c r="VM401" s="25"/>
      <c r="VN401" s="25"/>
      <c r="VO401" s="25"/>
      <c r="VP401" s="25"/>
      <c r="VQ401" s="25"/>
      <c r="VR401" s="25"/>
      <c r="VS401" s="25"/>
      <c r="VT401" s="25"/>
      <c r="VU401" s="25"/>
      <c r="VV401" s="25"/>
      <c r="VW401" s="25"/>
      <c r="VX401" s="25"/>
      <c r="VY401" s="25"/>
      <c r="VZ401" s="25"/>
      <c r="WA401" s="25"/>
      <c r="WB401" s="25"/>
      <c r="WC401" s="25"/>
      <c r="WD401" s="25"/>
      <c r="WE401" s="25"/>
      <c r="WF401" s="25"/>
      <c r="WG401" s="25"/>
      <c r="WH401" s="25"/>
      <c r="WI401" s="25"/>
      <c r="WJ401" s="25"/>
      <c r="WK401" s="25"/>
      <c r="WL401" s="25"/>
      <c r="WM401" s="25"/>
      <c r="WN401" s="25"/>
      <c r="WO401" s="25"/>
      <c r="WP401" s="25"/>
      <c r="WQ401" s="25"/>
      <c r="WR401" s="25"/>
      <c r="WS401" s="25"/>
      <c r="WT401" s="25"/>
      <c r="WU401" s="25"/>
      <c r="WV401" s="25"/>
      <c r="WW401" s="25"/>
      <c r="WX401" s="25"/>
      <c r="WY401" s="25"/>
      <c r="WZ401" s="25"/>
      <c r="XA401" s="25"/>
      <c r="XB401" s="25"/>
      <c r="XC401" s="25"/>
      <c r="XD401" s="25"/>
      <c r="XE401" s="25"/>
      <c r="XF401" s="25"/>
      <c r="XG401" s="25"/>
      <c r="XH401" s="25"/>
      <c r="XI401" s="25"/>
      <c r="XJ401" s="25"/>
      <c r="XK401" s="25"/>
      <c r="XL401" s="25"/>
      <c r="XM401" s="25"/>
      <c r="XN401" s="25"/>
      <c r="XO401" s="25"/>
      <c r="XP401" s="25"/>
      <c r="XQ401" s="25"/>
      <c r="XR401" s="25"/>
      <c r="XS401" s="25"/>
      <c r="XT401" s="25"/>
      <c r="XU401" s="25"/>
      <c r="XV401" s="25"/>
      <c r="XW401" s="25"/>
      <c r="XX401" s="25"/>
      <c r="XY401" s="25"/>
      <c r="XZ401" s="25"/>
      <c r="YA401" s="25"/>
      <c r="YB401" s="25"/>
      <c r="YC401" s="25"/>
      <c r="YD401" s="25"/>
      <c r="YE401" s="25"/>
      <c r="YF401" s="25"/>
      <c r="YG401" s="25"/>
      <c r="YH401" s="25"/>
      <c r="YI401" s="25"/>
      <c r="YJ401" s="25"/>
      <c r="YK401" s="25"/>
      <c r="YL401" s="25"/>
      <c r="YM401" s="25"/>
      <c r="YN401" s="25"/>
      <c r="YO401" s="25"/>
      <c r="YP401" s="25"/>
      <c r="YQ401" s="25"/>
      <c r="YR401" s="25"/>
      <c r="YS401" s="25"/>
      <c r="YT401" s="25"/>
      <c r="YU401" s="25"/>
      <c r="YV401" s="25"/>
      <c r="YW401" s="25"/>
      <c r="YX401" s="25"/>
      <c r="YY401" s="25"/>
      <c r="YZ401" s="25"/>
      <c r="ZA401" s="25"/>
      <c r="ZB401" s="25"/>
      <c r="ZC401" s="25"/>
      <c r="ZD401" s="25"/>
      <c r="ZE401" s="25"/>
      <c r="ZF401" s="25"/>
      <c r="ZG401" s="25"/>
      <c r="ZH401" s="25"/>
      <c r="ZI401" s="25"/>
      <c r="ZJ401" s="25"/>
      <c r="ZK401" s="25"/>
      <c r="ZL401" s="25"/>
      <c r="ZM401" s="25"/>
      <c r="ZN401" s="25"/>
      <c r="ZO401" s="25"/>
      <c r="ZP401" s="25"/>
      <c r="ZQ401" s="25"/>
      <c r="ZR401" s="25"/>
      <c r="ZS401" s="25"/>
      <c r="ZT401" s="25"/>
      <c r="ZU401" s="25"/>
      <c r="ZV401" s="25"/>
      <c r="ZW401" s="25"/>
      <c r="ZX401" s="25"/>
      <c r="ZY401" s="25"/>
      <c r="ZZ401" s="25"/>
      <c r="AAA401" s="25"/>
      <c r="AAB401" s="25"/>
      <c r="AAC401" s="25"/>
      <c r="AAD401" s="25"/>
      <c r="AAE401" s="25"/>
      <c r="AAF401" s="25"/>
      <c r="AAG401" s="25"/>
      <c r="AAH401" s="25"/>
      <c r="AAI401" s="25"/>
      <c r="AAJ401" s="25"/>
      <c r="AAK401" s="25"/>
      <c r="AAL401" s="25"/>
      <c r="AAM401" s="25"/>
      <c r="AAN401" s="25"/>
      <c r="AAO401" s="25"/>
      <c r="AAP401" s="25"/>
      <c r="AAQ401" s="25"/>
      <c r="AAR401" s="25"/>
      <c r="AAS401" s="25"/>
      <c r="AAT401" s="25"/>
      <c r="AAU401" s="25"/>
      <c r="AAV401" s="25"/>
      <c r="AAW401" s="25"/>
      <c r="AAX401" s="25"/>
      <c r="AAY401" s="25"/>
      <c r="AAZ401" s="25"/>
      <c r="ABA401" s="25"/>
      <c r="ABB401" s="25"/>
      <c r="ABC401" s="25"/>
      <c r="ABD401" s="25"/>
      <c r="ABE401" s="25"/>
      <c r="ABF401" s="25"/>
      <c r="ABG401" s="25"/>
      <c r="ABH401" s="25"/>
      <c r="ABI401" s="25"/>
      <c r="ABJ401" s="25"/>
      <c r="ABK401" s="25"/>
      <c r="ABL401" s="25"/>
      <c r="ABM401" s="25"/>
      <c r="ABN401" s="25"/>
      <c r="ABO401" s="25"/>
      <c r="ABP401" s="25"/>
      <c r="ABQ401" s="25"/>
      <c r="ABR401" s="25"/>
      <c r="ABS401" s="25"/>
      <c r="ABT401" s="25"/>
      <c r="ABU401" s="25"/>
      <c r="ABV401" s="25"/>
      <c r="ABW401" s="25"/>
      <c r="ABX401" s="25"/>
      <c r="ABY401" s="25"/>
      <c r="ABZ401" s="25"/>
      <c r="ACA401" s="25"/>
      <c r="ACB401" s="25"/>
      <c r="ACC401" s="25"/>
      <c r="ACD401" s="25"/>
      <c r="ACE401" s="25"/>
      <c r="ACF401" s="25"/>
      <c r="ACG401" s="25"/>
      <c r="ACH401" s="25"/>
      <c r="ACI401" s="25"/>
      <c r="ACJ401" s="25"/>
      <c r="ACK401" s="25"/>
      <c r="ACL401" s="25"/>
      <c r="ACM401" s="25"/>
      <c r="ACN401" s="25"/>
      <c r="ACO401" s="25"/>
      <c r="ACP401" s="25"/>
      <c r="ACQ401" s="25"/>
      <c r="ACR401" s="25"/>
      <c r="ACS401" s="25"/>
      <c r="ACT401" s="25"/>
      <c r="ACU401" s="25"/>
      <c r="ACV401" s="25"/>
      <c r="ACW401" s="25"/>
      <c r="ACX401" s="25"/>
      <c r="ACY401" s="25"/>
      <c r="ACZ401" s="25"/>
      <c r="ADA401" s="25"/>
      <c r="ADB401" s="25"/>
      <c r="ADC401" s="25"/>
      <c r="ADD401" s="25"/>
      <c r="ADE401" s="25"/>
      <c r="ADF401" s="25"/>
      <c r="ADG401" s="25"/>
      <c r="ADH401" s="25"/>
      <c r="ADI401" s="25"/>
      <c r="ADJ401" s="25"/>
      <c r="ADK401" s="25"/>
      <c r="ADL401" s="25"/>
      <c r="ADM401" s="25"/>
      <c r="ADN401" s="25"/>
      <c r="ADO401" s="25"/>
      <c r="ADP401" s="25"/>
      <c r="ADQ401" s="25"/>
      <c r="ADR401" s="25"/>
      <c r="ADS401" s="25"/>
      <c r="ADT401" s="25"/>
      <c r="ADU401" s="25"/>
      <c r="ADV401" s="25"/>
      <c r="ADW401" s="25"/>
      <c r="ADX401" s="25"/>
      <c r="ADY401" s="25"/>
      <c r="ADZ401" s="25"/>
      <c r="AEA401" s="25"/>
      <c r="AEB401" s="25"/>
      <c r="AEC401" s="25"/>
      <c r="AED401" s="25"/>
      <c r="AEE401" s="25"/>
      <c r="AEF401" s="25"/>
      <c r="AEG401" s="49"/>
    </row>
    <row r="402" spans="1:813" s="15" customFormat="1" ht="8.25" customHeight="1" x14ac:dyDescent="0.2">
      <c r="A402" s="328"/>
      <c r="B402" s="99"/>
      <c r="C402" s="325"/>
      <c r="D402" s="71"/>
      <c r="E402" s="303"/>
      <c r="F402" s="91">
        <f t="shared" si="7"/>
        <v>0</v>
      </c>
      <c r="G402" s="49"/>
      <c r="AY402" s="45"/>
      <c r="AZ402" s="25"/>
      <c r="BA402" s="663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  <c r="QN402" s="25"/>
      <c r="QO402" s="25"/>
      <c r="QP402" s="25"/>
      <c r="QQ402" s="25"/>
      <c r="QR402" s="25"/>
      <c r="QS402" s="25"/>
      <c r="QT402" s="25"/>
      <c r="QU402" s="25"/>
      <c r="QV402" s="25"/>
      <c r="QW402" s="25"/>
      <c r="QX402" s="25"/>
      <c r="QY402" s="25"/>
      <c r="QZ402" s="25"/>
      <c r="RA402" s="25"/>
      <c r="RB402" s="25"/>
      <c r="RC402" s="25"/>
      <c r="RD402" s="25"/>
      <c r="RE402" s="25"/>
      <c r="RF402" s="25"/>
      <c r="RG402" s="25"/>
      <c r="RH402" s="25"/>
      <c r="RI402" s="25"/>
      <c r="RJ402" s="25"/>
      <c r="RK402" s="25"/>
      <c r="RL402" s="25"/>
      <c r="RM402" s="25"/>
      <c r="RN402" s="25"/>
      <c r="RO402" s="25"/>
      <c r="RP402" s="25"/>
      <c r="RQ402" s="25"/>
      <c r="RR402" s="25"/>
      <c r="RS402" s="25"/>
      <c r="RT402" s="25"/>
      <c r="RU402" s="25"/>
      <c r="RV402" s="25"/>
      <c r="RW402" s="25"/>
      <c r="RX402" s="25"/>
      <c r="RY402" s="25"/>
      <c r="RZ402" s="25"/>
      <c r="SA402" s="25"/>
      <c r="SB402" s="25"/>
      <c r="SC402" s="25"/>
      <c r="SD402" s="25"/>
      <c r="SE402" s="25"/>
      <c r="SF402" s="25"/>
      <c r="SG402" s="25"/>
      <c r="SH402" s="25"/>
      <c r="SI402" s="25"/>
      <c r="SJ402" s="25"/>
      <c r="SK402" s="25"/>
      <c r="SL402" s="25"/>
      <c r="SM402" s="25"/>
      <c r="SN402" s="25"/>
      <c r="SO402" s="25"/>
      <c r="SP402" s="25"/>
      <c r="SQ402" s="25"/>
      <c r="SR402" s="25"/>
      <c r="SS402" s="25"/>
      <c r="ST402" s="25"/>
      <c r="SU402" s="25"/>
      <c r="SV402" s="25"/>
      <c r="SW402" s="25"/>
      <c r="SX402" s="25"/>
      <c r="SY402" s="25"/>
      <c r="SZ402" s="25"/>
      <c r="TA402" s="25"/>
      <c r="TB402" s="25"/>
      <c r="TC402" s="25"/>
      <c r="TD402" s="25"/>
      <c r="TE402" s="25"/>
      <c r="TF402" s="25"/>
      <c r="TG402" s="25"/>
      <c r="TH402" s="25"/>
      <c r="TI402" s="25"/>
      <c r="TJ402" s="25"/>
      <c r="TK402" s="25"/>
      <c r="TL402" s="25"/>
      <c r="TM402" s="25"/>
      <c r="TN402" s="25"/>
      <c r="TO402" s="25"/>
      <c r="TP402" s="25"/>
      <c r="TQ402" s="25"/>
      <c r="TR402" s="25"/>
      <c r="TS402" s="25"/>
      <c r="TT402" s="25"/>
      <c r="TU402" s="25"/>
      <c r="TV402" s="25"/>
      <c r="TW402" s="25"/>
      <c r="TX402" s="25"/>
      <c r="TY402" s="25"/>
      <c r="TZ402" s="25"/>
      <c r="UA402" s="25"/>
      <c r="UB402" s="25"/>
      <c r="UC402" s="25"/>
      <c r="UD402" s="25"/>
      <c r="UE402" s="25"/>
      <c r="UF402" s="25"/>
      <c r="UG402" s="25"/>
      <c r="UH402" s="25"/>
      <c r="UI402" s="25"/>
      <c r="UJ402" s="25"/>
      <c r="UK402" s="25"/>
      <c r="UL402" s="25"/>
      <c r="UM402" s="25"/>
      <c r="UN402" s="25"/>
      <c r="UO402" s="25"/>
      <c r="UP402" s="25"/>
      <c r="UQ402" s="25"/>
      <c r="UR402" s="25"/>
      <c r="US402" s="25"/>
      <c r="UT402" s="25"/>
      <c r="UU402" s="25"/>
      <c r="UV402" s="25"/>
      <c r="UW402" s="25"/>
      <c r="UX402" s="25"/>
      <c r="UY402" s="25"/>
      <c r="UZ402" s="25"/>
      <c r="VA402" s="25"/>
      <c r="VB402" s="25"/>
      <c r="VC402" s="25"/>
      <c r="VD402" s="25"/>
      <c r="VE402" s="25"/>
      <c r="VF402" s="25"/>
      <c r="VG402" s="25"/>
      <c r="VH402" s="25"/>
      <c r="VI402" s="25"/>
      <c r="VJ402" s="25"/>
      <c r="VK402" s="25"/>
      <c r="VL402" s="25"/>
      <c r="VM402" s="25"/>
      <c r="VN402" s="25"/>
      <c r="VO402" s="25"/>
      <c r="VP402" s="25"/>
      <c r="VQ402" s="25"/>
      <c r="VR402" s="25"/>
      <c r="VS402" s="25"/>
      <c r="VT402" s="25"/>
      <c r="VU402" s="25"/>
      <c r="VV402" s="25"/>
      <c r="VW402" s="25"/>
      <c r="VX402" s="25"/>
      <c r="VY402" s="25"/>
      <c r="VZ402" s="25"/>
      <c r="WA402" s="25"/>
      <c r="WB402" s="25"/>
      <c r="WC402" s="25"/>
      <c r="WD402" s="25"/>
      <c r="WE402" s="25"/>
      <c r="WF402" s="25"/>
      <c r="WG402" s="25"/>
      <c r="WH402" s="25"/>
      <c r="WI402" s="25"/>
      <c r="WJ402" s="25"/>
      <c r="WK402" s="25"/>
      <c r="WL402" s="25"/>
      <c r="WM402" s="25"/>
      <c r="WN402" s="25"/>
      <c r="WO402" s="25"/>
      <c r="WP402" s="25"/>
      <c r="WQ402" s="25"/>
      <c r="WR402" s="25"/>
      <c r="WS402" s="25"/>
      <c r="WT402" s="25"/>
      <c r="WU402" s="25"/>
      <c r="WV402" s="25"/>
      <c r="WW402" s="25"/>
      <c r="WX402" s="25"/>
      <c r="WY402" s="25"/>
      <c r="WZ402" s="25"/>
      <c r="XA402" s="25"/>
      <c r="XB402" s="25"/>
      <c r="XC402" s="25"/>
      <c r="XD402" s="25"/>
      <c r="XE402" s="25"/>
      <c r="XF402" s="25"/>
      <c r="XG402" s="25"/>
      <c r="XH402" s="25"/>
      <c r="XI402" s="25"/>
      <c r="XJ402" s="25"/>
      <c r="XK402" s="25"/>
      <c r="XL402" s="25"/>
      <c r="XM402" s="25"/>
      <c r="XN402" s="25"/>
      <c r="XO402" s="25"/>
      <c r="XP402" s="25"/>
      <c r="XQ402" s="25"/>
      <c r="XR402" s="25"/>
      <c r="XS402" s="25"/>
      <c r="XT402" s="25"/>
      <c r="XU402" s="25"/>
      <c r="XV402" s="25"/>
      <c r="XW402" s="25"/>
      <c r="XX402" s="25"/>
      <c r="XY402" s="25"/>
      <c r="XZ402" s="25"/>
      <c r="YA402" s="25"/>
      <c r="YB402" s="25"/>
      <c r="YC402" s="25"/>
      <c r="YD402" s="25"/>
      <c r="YE402" s="25"/>
      <c r="YF402" s="25"/>
      <c r="YG402" s="25"/>
      <c r="YH402" s="25"/>
      <c r="YI402" s="25"/>
      <c r="YJ402" s="25"/>
      <c r="YK402" s="25"/>
      <c r="YL402" s="25"/>
      <c r="YM402" s="25"/>
      <c r="YN402" s="25"/>
      <c r="YO402" s="25"/>
      <c r="YP402" s="25"/>
      <c r="YQ402" s="25"/>
      <c r="YR402" s="25"/>
      <c r="YS402" s="25"/>
      <c r="YT402" s="25"/>
      <c r="YU402" s="25"/>
      <c r="YV402" s="25"/>
      <c r="YW402" s="25"/>
      <c r="YX402" s="25"/>
      <c r="YY402" s="25"/>
      <c r="YZ402" s="25"/>
      <c r="ZA402" s="25"/>
      <c r="ZB402" s="25"/>
      <c r="ZC402" s="25"/>
      <c r="ZD402" s="25"/>
      <c r="ZE402" s="25"/>
      <c r="ZF402" s="25"/>
      <c r="ZG402" s="25"/>
      <c r="ZH402" s="25"/>
      <c r="ZI402" s="25"/>
      <c r="ZJ402" s="25"/>
      <c r="ZK402" s="25"/>
      <c r="ZL402" s="25"/>
      <c r="ZM402" s="25"/>
      <c r="ZN402" s="25"/>
      <c r="ZO402" s="25"/>
      <c r="ZP402" s="25"/>
      <c r="ZQ402" s="25"/>
      <c r="ZR402" s="25"/>
      <c r="ZS402" s="25"/>
      <c r="ZT402" s="25"/>
      <c r="ZU402" s="25"/>
      <c r="ZV402" s="25"/>
      <c r="ZW402" s="25"/>
      <c r="ZX402" s="25"/>
      <c r="ZY402" s="25"/>
      <c r="ZZ402" s="25"/>
      <c r="AAA402" s="25"/>
      <c r="AAB402" s="25"/>
      <c r="AAC402" s="25"/>
      <c r="AAD402" s="25"/>
      <c r="AAE402" s="25"/>
      <c r="AAF402" s="25"/>
      <c r="AAG402" s="25"/>
      <c r="AAH402" s="25"/>
      <c r="AAI402" s="25"/>
      <c r="AAJ402" s="25"/>
      <c r="AAK402" s="25"/>
      <c r="AAL402" s="25"/>
      <c r="AAM402" s="25"/>
      <c r="AAN402" s="25"/>
      <c r="AAO402" s="25"/>
      <c r="AAP402" s="25"/>
      <c r="AAQ402" s="25"/>
      <c r="AAR402" s="25"/>
      <c r="AAS402" s="25"/>
      <c r="AAT402" s="25"/>
      <c r="AAU402" s="25"/>
      <c r="AAV402" s="25"/>
      <c r="AAW402" s="25"/>
      <c r="AAX402" s="25"/>
      <c r="AAY402" s="25"/>
      <c r="AAZ402" s="25"/>
      <c r="ABA402" s="25"/>
      <c r="ABB402" s="25"/>
      <c r="ABC402" s="25"/>
      <c r="ABD402" s="25"/>
      <c r="ABE402" s="25"/>
      <c r="ABF402" s="25"/>
      <c r="ABG402" s="25"/>
      <c r="ABH402" s="25"/>
      <c r="ABI402" s="25"/>
      <c r="ABJ402" s="25"/>
      <c r="ABK402" s="25"/>
      <c r="ABL402" s="25"/>
      <c r="ABM402" s="25"/>
      <c r="ABN402" s="25"/>
      <c r="ABO402" s="25"/>
      <c r="ABP402" s="25"/>
      <c r="ABQ402" s="25"/>
      <c r="ABR402" s="25"/>
      <c r="ABS402" s="25"/>
      <c r="ABT402" s="25"/>
      <c r="ABU402" s="25"/>
      <c r="ABV402" s="25"/>
      <c r="ABW402" s="25"/>
      <c r="ABX402" s="25"/>
      <c r="ABY402" s="25"/>
      <c r="ABZ402" s="25"/>
      <c r="ACA402" s="25"/>
      <c r="ACB402" s="25"/>
      <c r="ACC402" s="25"/>
      <c r="ACD402" s="25"/>
      <c r="ACE402" s="25"/>
      <c r="ACF402" s="25"/>
      <c r="ACG402" s="25"/>
      <c r="ACH402" s="25"/>
      <c r="ACI402" s="25"/>
      <c r="ACJ402" s="25"/>
      <c r="ACK402" s="25"/>
      <c r="ACL402" s="25"/>
      <c r="ACM402" s="25"/>
      <c r="ACN402" s="25"/>
      <c r="ACO402" s="25"/>
      <c r="ACP402" s="25"/>
      <c r="ACQ402" s="25"/>
      <c r="ACR402" s="25"/>
      <c r="ACS402" s="25"/>
      <c r="ACT402" s="25"/>
      <c r="ACU402" s="25"/>
      <c r="ACV402" s="25"/>
      <c r="ACW402" s="25"/>
      <c r="ACX402" s="25"/>
      <c r="ACY402" s="25"/>
      <c r="ACZ402" s="25"/>
      <c r="ADA402" s="25"/>
      <c r="ADB402" s="25"/>
      <c r="ADC402" s="25"/>
      <c r="ADD402" s="25"/>
      <c r="ADE402" s="25"/>
      <c r="ADF402" s="25"/>
      <c r="ADG402" s="25"/>
      <c r="ADH402" s="25"/>
      <c r="ADI402" s="25"/>
      <c r="ADJ402" s="25"/>
      <c r="ADK402" s="25"/>
      <c r="ADL402" s="25"/>
      <c r="ADM402" s="25"/>
      <c r="ADN402" s="25"/>
      <c r="ADO402" s="25"/>
      <c r="ADP402" s="25"/>
      <c r="ADQ402" s="25"/>
      <c r="ADR402" s="25"/>
      <c r="ADS402" s="25"/>
      <c r="ADT402" s="25"/>
      <c r="ADU402" s="25"/>
      <c r="ADV402" s="25"/>
      <c r="ADW402" s="25"/>
      <c r="ADX402" s="25"/>
      <c r="ADY402" s="25"/>
      <c r="ADZ402" s="25"/>
      <c r="AEA402" s="25"/>
      <c r="AEB402" s="25"/>
      <c r="AEC402" s="25"/>
      <c r="AED402" s="25"/>
      <c r="AEE402" s="25"/>
      <c r="AEF402" s="25"/>
      <c r="AEG402" s="49"/>
    </row>
    <row r="403" spans="1:813" s="15" customFormat="1" ht="12.75" customHeight="1" x14ac:dyDescent="0.2">
      <c r="A403" s="73">
        <v>5</v>
      </c>
      <c r="B403" s="327" t="s">
        <v>123</v>
      </c>
      <c r="C403" s="342"/>
      <c r="D403" s="71"/>
      <c r="E403" s="303"/>
      <c r="F403" s="91">
        <f t="shared" si="7"/>
        <v>0</v>
      </c>
      <c r="G403" s="49"/>
      <c r="AY403" s="45"/>
      <c r="AZ403" s="25"/>
      <c r="BA403" s="663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  <c r="QN403" s="25"/>
      <c r="QO403" s="25"/>
      <c r="QP403" s="25"/>
      <c r="QQ403" s="25"/>
      <c r="QR403" s="25"/>
      <c r="QS403" s="25"/>
      <c r="QT403" s="25"/>
      <c r="QU403" s="25"/>
      <c r="QV403" s="25"/>
      <c r="QW403" s="25"/>
      <c r="QX403" s="25"/>
      <c r="QY403" s="25"/>
      <c r="QZ403" s="25"/>
      <c r="RA403" s="25"/>
      <c r="RB403" s="25"/>
      <c r="RC403" s="25"/>
      <c r="RD403" s="25"/>
      <c r="RE403" s="25"/>
      <c r="RF403" s="25"/>
      <c r="RG403" s="25"/>
      <c r="RH403" s="25"/>
      <c r="RI403" s="25"/>
      <c r="RJ403" s="25"/>
      <c r="RK403" s="25"/>
      <c r="RL403" s="25"/>
      <c r="RM403" s="25"/>
      <c r="RN403" s="25"/>
      <c r="RO403" s="25"/>
      <c r="RP403" s="25"/>
      <c r="RQ403" s="25"/>
      <c r="RR403" s="25"/>
      <c r="RS403" s="25"/>
      <c r="RT403" s="25"/>
      <c r="RU403" s="25"/>
      <c r="RV403" s="25"/>
      <c r="RW403" s="25"/>
      <c r="RX403" s="25"/>
      <c r="RY403" s="25"/>
      <c r="RZ403" s="25"/>
      <c r="SA403" s="25"/>
      <c r="SB403" s="25"/>
      <c r="SC403" s="25"/>
      <c r="SD403" s="25"/>
      <c r="SE403" s="25"/>
      <c r="SF403" s="25"/>
      <c r="SG403" s="25"/>
      <c r="SH403" s="25"/>
      <c r="SI403" s="25"/>
      <c r="SJ403" s="25"/>
      <c r="SK403" s="25"/>
      <c r="SL403" s="25"/>
      <c r="SM403" s="25"/>
      <c r="SN403" s="25"/>
      <c r="SO403" s="25"/>
      <c r="SP403" s="25"/>
      <c r="SQ403" s="25"/>
      <c r="SR403" s="25"/>
      <c r="SS403" s="25"/>
      <c r="ST403" s="25"/>
      <c r="SU403" s="25"/>
      <c r="SV403" s="25"/>
      <c r="SW403" s="25"/>
      <c r="SX403" s="25"/>
      <c r="SY403" s="25"/>
      <c r="SZ403" s="25"/>
      <c r="TA403" s="25"/>
      <c r="TB403" s="25"/>
      <c r="TC403" s="25"/>
      <c r="TD403" s="25"/>
      <c r="TE403" s="25"/>
      <c r="TF403" s="25"/>
      <c r="TG403" s="25"/>
      <c r="TH403" s="25"/>
      <c r="TI403" s="25"/>
      <c r="TJ403" s="25"/>
      <c r="TK403" s="25"/>
      <c r="TL403" s="25"/>
      <c r="TM403" s="25"/>
      <c r="TN403" s="25"/>
      <c r="TO403" s="25"/>
      <c r="TP403" s="25"/>
      <c r="TQ403" s="25"/>
      <c r="TR403" s="25"/>
      <c r="TS403" s="25"/>
      <c r="TT403" s="25"/>
      <c r="TU403" s="25"/>
      <c r="TV403" s="25"/>
      <c r="TW403" s="25"/>
      <c r="TX403" s="25"/>
      <c r="TY403" s="25"/>
      <c r="TZ403" s="25"/>
      <c r="UA403" s="25"/>
      <c r="UB403" s="25"/>
      <c r="UC403" s="25"/>
      <c r="UD403" s="25"/>
      <c r="UE403" s="25"/>
      <c r="UF403" s="25"/>
      <c r="UG403" s="25"/>
      <c r="UH403" s="25"/>
      <c r="UI403" s="25"/>
      <c r="UJ403" s="25"/>
      <c r="UK403" s="25"/>
      <c r="UL403" s="25"/>
      <c r="UM403" s="25"/>
      <c r="UN403" s="25"/>
      <c r="UO403" s="25"/>
      <c r="UP403" s="25"/>
      <c r="UQ403" s="25"/>
      <c r="UR403" s="25"/>
      <c r="US403" s="25"/>
      <c r="UT403" s="25"/>
      <c r="UU403" s="25"/>
      <c r="UV403" s="25"/>
      <c r="UW403" s="25"/>
      <c r="UX403" s="25"/>
      <c r="UY403" s="25"/>
      <c r="UZ403" s="25"/>
      <c r="VA403" s="25"/>
      <c r="VB403" s="25"/>
      <c r="VC403" s="25"/>
      <c r="VD403" s="25"/>
      <c r="VE403" s="25"/>
      <c r="VF403" s="25"/>
      <c r="VG403" s="25"/>
      <c r="VH403" s="25"/>
      <c r="VI403" s="25"/>
      <c r="VJ403" s="25"/>
      <c r="VK403" s="25"/>
      <c r="VL403" s="25"/>
      <c r="VM403" s="25"/>
      <c r="VN403" s="25"/>
      <c r="VO403" s="25"/>
      <c r="VP403" s="25"/>
      <c r="VQ403" s="25"/>
      <c r="VR403" s="25"/>
      <c r="VS403" s="25"/>
      <c r="VT403" s="25"/>
      <c r="VU403" s="25"/>
      <c r="VV403" s="25"/>
      <c r="VW403" s="25"/>
      <c r="VX403" s="25"/>
      <c r="VY403" s="25"/>
      <c r="VZ403" s="25"/>
      <c r="WA403" s="25"/>
      <c r="WB403" s="25"/>
      <c r="WC403" s="25"/>
      <c r="WD403" s="25"/>
      <c r="WE403" s="25"/>
      <c r="WF403" s="25"/>
      <c r="WG403" s="25"/>
      <c r="WH403" s="25"/>
      <c r="WI403" s="25"/>
      <c r="WJ403" s="25"/>
      <c r="WK403" s="25"/>
      <c r="WL403" s="25"/>
      <c r="WM403" s="25"/>
      <c r="WN403" s="25"/>
      <c r="WO403" s="25"/>
      <c r="WP403" s="25"/>
      <c r="WQ403" s="25"/>
      <c r="WR403" s="25"/>
      <c r="WS403" s="25"/>
      <c r="WT403" s="25"/>
      <c r="WU403" s="25"/>
      <c r="WV403" s="25"/>
      <c r="WW403" s="25"/>
      <c r="WX403" s="25"/>
      <c r="WY403" s="25"/>
      <c r="WZ403" s="25"/>
      <c r="XA403" s="25"/>
      <c r="XB403" s="25"/>
      <c r="XC403" s="25"/>
      <c r="XD403" s="25"/>
      <c r="XE403" s="25"/>
      <c r="XF403" s="25"/>
      <c r="XG403" s="25"/>
      <c r="XH403" s="25"/>
      <c r="XI403" s="25"/>
      <c r="XJ403" s="25"/>
      <c r="XK403" s="25"/>
      <c r="XL403" s="25"/>
      <c r="XM403" s="25"/>
      <c r="XN403" s="25"/>
      <c r="XO403" s="25"/>
      <c r="XP403" s="25"/>
      <c r="XQ403" s="25"/>
      <c r="XR403" s="25"/>
      <c r="XS403" s="25"/>
      <c r="XT403" s="25"/>
      <c r="XU403" s="25"/>
      <c r="XV403" s="25"/>
      <c r="XW403" s="25"/>
      <c r="XX403" s="25"/>
      <c r="XY403" s="25"/>
      <c r="XZ403" s="25"/>
      <c r="YA403" s="25"/>
      <c r="YB403" s="25"/>
      <c r="YC403" s="25"/>
      <c r="YD403" s="25"/>
      <c r="YE403" s="25"/>
      <c r="YF403" s="25"/>
      <c r="YG403" s="25"/>
      <c r="YH403" s="25"/>
      <c r="YI403" s="25"/>
      <c r="YJ403" s="25"/>
      <c r="YK403" s="25"/>
      <c r="YL403" s="25"/>
      <c r="YM403" s="25"/>
      <c r="YN403" s="25"/>
      <c r="YO403" s="25"/>
      <c r="YP403" s="25"/>
      <c r="YQ403" s="25"/>
      <c r="YR403" s="25"/>
      <c r="YS403" s="25"/>
      <c r="YT403" s="25"/>
      <c r="YU403" s="25"/>
      <c r="YV403" s="25"/>
      <c r="YW403" s="25"/>
      <c r="YX403" s="25"/>
      <c r="YY403" s="25"/>
      <c r="YZ403" s="25"/>
      <c r="ZA403" s="25"/>
      <c r="ZB403" s="25"/>
      <c r="ZC403" s="25"/>
      <c r="ZD403" s="25"/>
      <c r="ZE403" s="25"/>
      <c r="ZF403" s="25"/>
      <c r="ZG403" s="25"/>
      <c r="ZH403" s="25"/>
      <c r="ZI403" s="25"/>
      <c r="ZJ403" s="25"/>
      <c r="ZK403" s="25"/>
      <c r="ZL403" s="25"/>
      <c r="ZM403" s="25"/>
      <c r="ZN403" s="25"/>
      <c r="ZO403" s="25"/>
      <c r="ZP403" s="25"/>
      <c r="ZQ403" s="25"/>
      <c r="ZR403" s="25"/>
      <c r="ZS403" s="25"/>
      <c r="ZT403" s="25"/>
      <c r="ZU403" s="25"/>
      <c r="ZV403" s="25"/>
      <c r="ZW403" s="25"/>
      <c r="ZX403" s="25"/>
      <c r="ZY403" s="25"/>
      <c r="ZZ403" s="25"/>
      <c r="AAA403" s="25"/>
      <c r="AAB403" s="25"/>
      <c r="AAC403" s="25"/>
      <c r="AAD403" s="25"/>
      <c r="AAE403" s="25"/>
      <c r="AAF403" s="25"/>
      <c r="AAG403" s="25"/>
      <c r="AAH403" s="25"/>
      <c r="AAI403" s="25"/>
      <c r="AAJ403" s="25"/>
      <c r="AAK403" s="25"/>
      <c r="AAL403" s="25"/>
      <c r="AAM403" s="25"/>
      <c r="AAN403" s="25"/>
      <c r="AAO403" s="25"/>
      <c r="AAP403" s="25"/>
      <c r="AAQ403" s="25"/>
      <c r="AAR403" s="25"/>
      <c r="AAS403" s="25"/>
      <c r="AAT403" s="25"/>
      <c r="AAU403" s="25"/>
      <c r="AAV403" s="25"/>
      <c r="AAW403" s="25"/>
      <c r="AAX403" s="25"/>
      <c r="AAY403" s="25"/>
      <c r="AAZ403" s="25"/>
      <c r="ABA403" s="25"/>
      <c r="ABB403" s="25"/>
      <c r="ABC403" s="25"/>
      <c r="ABD403" s="25"/>
      <c r="ABE403" s="25"/>
      <c r="ABF403" s="25"/>
      <c r="ABG403" s="25"/>
      <c r="ABH403" s="25"/>
      <c r="ABI403" s="25"/>
      <c r="ABJ403" s="25"/>
      <c r="ABK403" s="25"/>
      <c r="ABL403" s="25"/>
      <c r="ABM403" s="25"/>
      <c r="ABN403" s="25"/>
      <c r="ABO403" s="25"/>
      <c r="ABP403" s="25"/>
      <c r="ABQ403" s="25"/>
      <c r="ABR403" s="25"/>
      <c r="ABS403" s="25"/>
      <c r="ABT403" s="25"/>
      <c r="ABU403" s="25"/>
      <c r="ABV403" s="25"/>
      <c r="ABW403" s="25"/>
      <c r="ABX403" s="25"/>
      <c r="ABY403" s="25"/>
      <c r="ABZ403" s="25"/>
      <c r="ACA403" s="25"/>
      <c r="ACB403" s="25"/>
      <c r="ACC403" s="25"/>
      <c r="ACD403" s="25"/>
      <c r="ACE403" s="25"/>
      <c r="ACF403" s="25"/>
      <c r="ACG403" s="25"/>
      <c r="ACH403" s="25"/>
      <c r="ACI403" s="25"/>
      <c r="ACJ403" s="25"/>
      <c r="ACK403" s="25"/>
      <c r="ACL403" s="25"/>
      <c r="ACM403" s="25"/>
      <c r="ACN403" s="25"/>
      <c r="ACO403" s="25"/>
      <c r="ACP403" s="25"/>
      <c r="ACQ403" s="25"/>
      <c r="ACR403" s="25"/>
      <c r="ACS403" s="25"/>
      <c r="ACT403" s="25"/>
      <c r="ACU403" s="25"/>
      <c r="ACV403" s="25"/>
      <c r="ACW403" s="25"/>
      <c r="ACX403" s="25"/>
      <c r="ACY403" s="25"/>
      <c r="ACZ403" s="25"/>
      <c r="ADA403" s="25"/>
      <c r="ADB403" s="25"/>
      <c r="ADC403" s="25"/>
      <c r="ADD403" s="25"/>
      <c r="ADE403" s="25"/>
      <c r="ADF403" s="25"/>
      <c r="ADG403" s="25"/>
      <c r="ADH403" s="25"/>
      <c r="ADI403" s="25"/>
      <c r="ADJ403" s="25"/>
      <c r="ADK403" s="25"/>
      <c r="ADL403" s="25"/>
      <c r="ADM403" s="25"/>
      <c r="ADN403" s="25"/>
      <c r="ADO403" s="25"/>
      <c r="ADP403" s="25"/>
      <c r="ADQ403" s="25"/>
      <c r="ADR403" s="25"/>
      <c r="ADS403" s="25"/>
      <c r="ADT403" s="25"/>
      <c r="ADU403" s="25"/>
      <c r="ADV403" s="25"/>
      <c r="ADW403" s="25"/>
      <c r="ADX403" s="25"/>
      <c r="ADY403" s="25"/>
      <c r="ADZ403" s="25"/>
      <c r="AEA403" s="25"/>
      <c r="AEB403" s="25"/>
      <c r="AEC403" s="25"/>
      <c r="AED403" s="25"/>
      <c r="AEE403" s="25"/>
      <c r="AEF403" s="25"/>
      <c r="AEG403" s="49"/>
    </row>
    <row r="404" spans="1:813" s="15" customFormat="1" ht="12.75" customHeight="1" x14ac:dyDescent="0.2">
      <c r="A404" s="72">
        <v>5.0999999999999996</v>
      </c>
      <c r="B404" s="329" t="s">
        <v>224</v>
      </c>
      <c r="C404" s="325">
        <v>1</v>
      </c>
      <c r="D404" s="71" t="s">
        <v>71</v>
      </c>
      <c r="E404" s="109">
        <v>1775.55</v>
      </c>
      <c r="F404" s="91">
        <f t="shared" si="7"/>
        <v>1775.55</v>
      </c>
      <c r="G404" s="49"/>
      <c r="AY404" s="45"/>
      <c r="AZ404" s="25"/>
      <c r="BA404" s="663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  <c r="QN404" s="25"/>
      <c r="QO404" s="25"/>
      <c r="QP404" s="25"/>
      <c r="QQ404" s="25"/>
      <c r="QR404" s="25"/>
      <c r="QS404" s="25"/>
      <c r="QT404" s="25"/>
      <c r="QU404" s="25"/>
      <c r="QV404" s="25"/>
      <c r="QW404" s="25"/>
      <c r="QX404" s="25"/>
      <c r="QY404" s="25"/>
      <c r="QZ404" s="25"/>
      <c r="RA404" s="25"/>
      <c r="RB404" s="25"/>
      <c r="RC404" s="25"/>
      <c r="RD404" s="25"/>
      <c r="RE404" s="25"/>
      <c r="RF404" s="25"/>
      <c r="RG404" s="25"/>
      <c r="RH404" s="25"/>
      <c r="RI404" s="25"/>
      <c r="RJ404" s="25"/>
      <c r="RK404" s="25"/>
      <c r="RL404" s="25"/>
      <c r="RM404" s="25"/>
      <c r="RN404" s="25"/>
      <c r="RO404" s="25"/>
      <c r="RP404" s="25"/>
      <c r="RQ404" s="25"/>
      <c r="RR404" s="25"/>
      <c r="RS404" s="25"/>
      <c r="RT404" s="25"/>
      <c r="RU404" s="25"/>
      <c r="RV404" s="25"/>
      <c r="RW404" s="25"/>
      <c r="RX404" s="25"/>
      <c r="RY404" s="25"/>
      <c r="RZ404" s="25"/>
      <c r="SA404" s="25"/>
      <c r="SB404" s="25"/>
      <c r="SC404" s="25"/>
      <c r="SD404" s="25"/>
      <c r="SE404" s="25"/>
      <c r="SF404" s="25"/>
      <c r="SG404" s="25"/>
      <c r="SH404" s="25"/>
      <c r="SI404" s="25"/>
      <c r="SJ404" s="25"/>
      <c r="SK404" s="25"/>
      <c r="SL404" s="25"/>
      <c r="SM404" s="25"/>
      <c r="SN404" s="25"/>
      <c r="SO404" s="25"/>
      <c r="SP404" s="25"/>
      <c r="SQ404" s="25"/>
      <c r="SR404" s="25"/>
      <c r="SS404" s="25"/>
      <c r="ST404" s="25"/>
      <c r="SU404" s="25"/>
      <c r="SV404" s="25"/>
      <c r="SW404" s="25"/>
      <c r="SX404" s="25"/>
      <c r="SY404" s="25"/>
      <c r="SZ404" s="25"/>
      <c r="TA404" s="25"/>
      <c r="TB404" s="25"/>
      <c r="TC404" s="25"/>
      <c r="TD404" s="25"/>
      <c r="TE404" s="25"/>
      <c r="TF404" s="25"/>
      <c r="TG404" s="25"/>
      <c r="TH404" s="25"/>
      <c r="TI404" s="25"/>
      <c r="TJ404" s="25"/>
      <c r="TK404" s="25"/>
      <c r="TL404" s="25"/>
      <c r="TM404" s="25"/>
      <c r="TN404" s="25"/>
      <c r="TO404" s="25"/>
      <c r="TP404" s="25"/>
      <c r="TQ404" s="25"/>
      <c r="TR404" s="25"/>
      <c r="TS404" s="25"/>
      <c r="TT404" s="25"/>
      <c r="TU404" s="25"/>
      <c r="TV404" s="25"/>
      <c r="TW404" s="25"/>
      <c r="TX404" s="25"/>
      <c r="TY404" s="25"/>
      <c r="TZ404" s="25"/>
      <c r="UA404" s="25"/>
      <c r="UB404" s="25"/>
      <c r="UC404" s="25"/>
      <c r="UD404" s="25"/>
      <c r="UE404" s="25"/>
      <c r="UF404" s="25"/>
      <c r="UG404" s="25"/>
      <c r="UH404" s="25"/>
      <c r="UI404" s="25"/>
      <c r="UJ404" s="25"/>
      <c r="UK404" s="25"/>
      <c r="UL404" s="25"/>
      <c r="UM404" s="25"/>
      <c r="UN404" s="25"/>
      <c r="UO404" s="25"/>
      <c r="UP404" s="25"/>
      <c r="UQ404" s="25"/>
      <c r="UR404" s="25"/>
      <c r="US404" s="25"/>
      <c r="UT404" s="25"/>
      <c r="UU404" s="25"/>
      <c r="UV404" s="25"/>
      <c r="UW404" s="25"/>
      <c r="UX404" s="25"/>
      <c r="UY404" s="25"/>
      <c r="UZ404" s="25"/>
      <c r="VA404" s="25"/>
      <c r="VB404" s="25"/>
      <c r="VC404" s="25"/>
      <c r="VD404" s="25"/>
      <c r="VE404" s="25"/>
      <c r="VF404" s="25"/>
      <c r="VG404" s="25"/>
      <c r="VH404" s="25"/>
      <c r="VI404" s="25"/>
      <c r="VJ404" s="25"/>
      <c r="VK404" s="25"/>
      <c r="VL404" s="25"/>
      <c r="VM404" s="25"/>
      <c r="VN404" s="25"/>
      <c r="VO404" s="25"/>
      <c r="VP404" s="25"/>
      <c r="VQ404" s="25"/>
      <c r="VR404" s="25"/>
      <c r="VS404" s="25"/>
      <c r="VT404" s="25"/>
      <c r="VU404" s="25"/>
      <c r="VV404" s="25"/>
      <c r="VW404" s="25"/>
      <c r="VX404" s="25"/>
      <c r="VY404" s="25"/>
      <c r="VZ404" s="25"/>
      <c r="WA404" s="25"/>
      <c r="WB404" s="25"/>
      <c r="WC404" s="25"/>
      <c r="WD404" s="25"/>
      <c r="WE404" s="25"/>
      <c r="WF404" s="25"/>
      <c r="WG404" s="25"/>
      <c r="WH404" s="25"/>
      <c r="WI404" s="25"/>
      <c r="WJ404" s="25"/>
      <c r="WK404" s="25"/>
      <c r="WL404" s="25"/>
      <c r="WM404" s="25"/>
      <c r="WN404" s="25"/>
      <c r="WO404" s="25"/>
      <c r="WP404" s="25"/>
      <c r="WQ404" s="25"/>
      <c r="WR404" s="25"/>
      <c r="WS404" s="25"/>
      <c r="WT404" s="25"/>
      <c r="WU404" s="25"/>
      <c r="WV404" s="25"/>
      <c r="WW404" s="25"/>
      <c r="WX404" s="25"/>
      <c r="WY404" s="25"/>
      <c r="WZ404" s="25"/>
      <c r="XA404" s="25"/>
      <c r="XB404" s="25"/>
      <c r="XC404" s="25"/>
      <c r="XD404" s="25"/>
      <c r="XE404" s="25"/>
      <c r="XF404" s="25"/>
      <c r="XG404" s="25"/>
      <c r="XH404" s="25"/>
      <c r="XI404" s="25"/>
      <c r="XJ404" s="25"/>
      <c r="XK404" s="25"/>
      <c r="XL404" s="25"/>
      <c r="XM404" s="25"/>
      <c r="XN404" s="25"/>
      <c r="XO404" s="25"/>
      <c r="XP404" s="25"/>
      <c r="XQ404" s="25"/>
      <c r="XR404" s="25"/>
      <c r="XS404" s="25"/>
      <c r="XT404" s="25"/>
      <c r="XU404" s="25"/>
      <c r="XV404" s="25"/>
      <c r="XW404" s="25"/>
      <c r="XX404" s="25"/>
      <c r="XY404" s="25"/>
      <c r="XZ404" s="25"/>
      <c r="YA404" s="25"/>
      <c r="YB404" s="25"/>
      <c r="YC404" s="25"/>
      <c r="YD404" s="25"/>
      <c r="YE404" s="25"/>
      <c r="YF404" s="25"/>
      <c r="YG404" s="25"/>
      <c r="YH404" s="25"/>
      <c r="YI404" s="25"/>
      <c r="YJ404" s="25"/>
      <c r="YK404" s="25"/>
      <c r="YL404" s="25"/>
      <c r="YM404" s="25"/>
      <c r="YN404" s="25"/>
      <c r="YO404" s="25"/>
      <c r="YP404" s="25"/>
      <c r="YQ404" s="25"/>
      <c r="YR404" s="25"/>
      <c r="YS404" s="25"/>
      <c r="YT404" s="25"/>
      <c r="YU404" s="25"/>
      <c r="YV404" s="25"/>
      <c r="YW404" s="25"/>
      <c r="YX404" s="25"/>
      <c r="YY404" s="25"/>
      <c r="YZ404" s="25"/>
      <c r="ZA404" s="25"/>
      <c r="ZB404" s="25"/>
      <c r="ZC404" s="25"/>
      <c r="ZD404" s="25"/>
      <c r="ZE404" s="25"/>
      <c r="ZF404" s="25"/>
      <c r="ZG404" s="25"/>
      <c r="ZH404" s="25"/>
      <c r="ZI404" s="25"/>
      <c r="ZJ404" s="25"/>
      <c r="ZK404" s="25"/>
      <c r="ZL404" s="25"/>
      <c r="ZM404" s="25"/>
      <c r="ZN404" s="25"/>
      <c r="ZO404" s="25"/>
      <c r="ZP404" s="25"/>
      <c r="ZQ404" s="25"/>
      <c r="ZR404" s="25"/>
      <c r="ZS404" s="25"/>
      <c r="ZT404" s="25"/>
      <c r="ZU404" s="25"/>
      <c r="ZV404" s="25"/>
      <c r="ZW404" s="25"/>
      <c r="ZX404" s="25"/>
      <c r="ZY404" s="25"/>
      <c r="ZZ404" s="25"/>
      <c r="AAA404" s="25"/>
      <c r="AAB404" s="25"/>
      <c r="AAC404" s="25"/>
      <c r="AAD404" s="25"/>
      <c r="AAE404" s="25"/>
      <c r="AAF404" s="25"/>
      <c r="AAG404" s="25"/>
      <c r="AAH404" s="25"/>
      <c r="AAI404" s="25"/>
      <c r="AAJ404" s="25"/>
      <c r="AAK404" s="25"/>
      <c r="AAL404" s="25"/>
      <c r="AAM404" s="25"/>
      <c r="AAN404" s="25"/>
      <c r="AAO404" s="25"/>
      <c r="AAP404" s="25"/>
      <c r="AAQ404" s="25"/>
      <c r="AAR404" s="25"/>
      <c r="AAS404" s="25"/>
      <c r="AAT404" s="25"/>
      <c r="AAU404" s="25"/>
      <c r="AAV404" s="25"/>
      <c r="AAW404" s="25"/>
      <c r="AAX404" s="25"/>
      <c r="AAY404" s="25"/>
      <c r="AAZ404" s="25"/>
      <c r="ABA404" s="25"/>
      <c r="ABB404" s="25"/>
      <c r="ABC404" s="25"/>
      <c r="ABD404" s="25"/>
      <c r="ABE404" s="25"/>
      <c r="ABF404" s="25"/>
      <c r="ABG404" s="25"/>
      <c r="ABH404" s="25"/>
      <c r="ABI404" s="25"/>
      <c r="ABJ404" s="25"/>
      <c r="ABK404" s="25"/>
      <c r="ABL404" s="25"/>
      <c r="ABM404" s="25"/>
      <c r="ABN404" s="25"/>
      <c r="ABO404" s="25"/>
      <c r="ABP404" s="25"/>
      <c r="ABQ404" s="25"/>
      <c r="ABR404" s="25"/>
      <c r="ABS404" s="25"/>
      <c r="ABT404" s="25"/>
      <c r="ABU404" s="25"/>
      <c r="ABV404" s="25"/>
      <c r="ABW404" s="25"/>
      <c r="ABX404" s="25"/>
      <c r="ABY404" s="25"/>
      <c r="ABZ404" s="25"/>
      <c r="ACA404" s="25"/>
      <c r="ACB404" s="25"/>
      <c r="ACC404" s="25"/>
      <c r="ACD404" s="25"/>
      <c r="ACE404" s="25"/>
      <c r="ACF404" s="25"/>
      <c r="ACG404" s="25"/>
      <c r="ACH404" s="25"/>
      <c r="ACI404" s="25"/>
      <c r="ACJ404" s="25"/>
      <c r="ACK404" s="25"/>
      <c r="ACL404" s="25"/>
      <c r="ACM404" s="25"/>
      <c r="ACN404" s="25"/>
      <c r="ACO404" s="25"/>
      <c r="ACP404" s="25"/>
      <c r="ACQ404" s="25"/>
      <c r="ACR404" s="25"/>
      <c r="ACS404" s="25"/>
      <c r="ACT404" s="25"/>
      <c r="ACU404" s="25"/>
      <c r="ACV404" s="25"/>
      <c r="ACW404" s="25"/>
      <c r="ACX404" s="25"/>
      <c r="ACY404" s="25"/>
      <c r="ACZ404" s="25"/>
      <c r="ADA404" s="25"/>
      <c r="ADB404" s="25"/>
      <c r="ADC404" s="25"/>
      <c r="ADD404" s="25"/>
      <c r="ADE404" s="25"/>
      <c r="ADF404" s="25"/>
      <c r="ADG404" s="25"/>
      <c r="ADH404" s="25"/>
      <c r="ADI404" s="25"/>
      <c r="ADJ404" s="25"/>
      <c r="ADK404" s="25"/>
      <c r="ADL404" s="25"/>
      <c r="ADM404" s="25"/>
      <c r="ADN404" s="25"/>
      <c r="ADO404" s="25"/>
      <c r="ADP404" s="25"/>
      <c r="ADQ404" s="25"/>
      <c r="ADR404" s="25"/>
      <c r="ADS404" s="25"/>
      <c r="ADT404" s="25"/>
      <c r="ADU404" s="25"/>
      <c r="ADV404" s="25"/>
      <c r="ADW404" s="25"/>
      <c r="ADX404" s="25"/>
      <c r="ADY404" s="25"/>
      <c r="ADZ404" s="25"/>
      <c r="AEA404" s="25"/>
      <c r="AEB404" s="25"/>
      <c r="AEC404" s="25"/>
      <c r="AED404" s="25"/>
      <c r="AEE404" s="25"/>
      <c r="AEF404" s="25"/>
      <c r="AEG404" s="49"/>
    </row>
    <row r="405" spans="1:813" s="15" customFormat="1" ht="12.75" customHeight="1" x14ac:dyDescent="0.2">
      <c r="A405" s="72">
        <v>5.2</v>
      </c>
      <c r="B405" s="329" t="s">
        <v>225</v>
      </c>
      <c r="C405" s="325">
        <v>2</v>
      </c>
      <c r="D405" s="71" t="s">
        <v>71</v>
      </c>
      <c r="E405" s="109">
        <v>1057.3499999999999</v>
      </c>
      <c r="F405" s="91">
        <f t="shared" si="7"/>
        <v>2114.6999999999998</v>
      </c>
      <c r="G405" s="49"/>
      <c r="AY405" s="45"/>
      <c r="AZ405" s="25"/>
      <c r="BA405" s="663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  <c r="QN405" s="25"/>
      <c r="QO405" s="25"/>
      <c r="QP405" s="25"/>
      <c r="QQ405" s="25"/>
      <c r="QR405" s="25"/>
      <c r="QS405" s="25"/>
      <c r="QT405" s="25"/>
      <c r="QU405" s="25"/>
      <c r="QV405" s="25"/>
      <c r="QW405" s="25"/>
      <c r="QX405" s="25"/>
      <c r="QY405" s="25"/>
      <c r="QZ405" s="25"/>
      <c r="RA405" s="25"/>
      <c r="RB405" s="25"/>
      <c r="RC405" s="25"/>
      <c r="RD405" s="25"/>
      <c r="RE405" s="25"/>
      <c r="RF405" s="25"/>
      <c r="RG405" s="25"/>
      <c r="RH405" s="25"/>
      <c r="RI405" s="25"/>
      <c r="RJ405" s="25"/>
      <c r="RK405" s="25"/>
      <c r="RL405" s="25"/>
      <c r="RM405" s="25"/>
      <c r="RN405" s="25"/>
      <c r="RO405" s="25"/>
      <c r="RP405" s="25"/>
      <c r="RQ405" s="25"/>
      <c r="RR405" s="25"/>
      <c r="RS405" s="25"/>
      <c r="RT405" s="25"/>
      <c r="RU405" s="25"/>
      <c r="RV405" s="25"/>
      <c r="RW405" s="25"/>
      <c r="RX405" s="25"/>
      <c r="RY405" s="25"/>
      <c r="RZ405" s="25"/>
      <c r="SA405" s="25"/>
      <c r="SB405" s="25"/>
      <c r="SC405" s="25"/>
      <c r="SD405" s="25"/>
      <c r="SE405" s="25"/>
      <c r="SF405" s="25"/>
      <c r="SG405" s="25"/>
      <c r="SH405" s="25"/>
      <c r="SI405" s="25"/>
      <c r="SJ405" s="25"/>
      <c r="SK405" s="25"/>
      <c r="SL405" s="25"/>
      <c r="SM405" s="25"/>
      <c r="SN405" s="25"/>
      <c r="SO405" s="25"/>
      <c r="SP405" s="25"/>
      <c r="SQ405" s="25"/>
      <c r="SR405" s="25"/>
      <c r="SS405" s="25"/>
      <c r="ST405" s="25"/>
      <c r="SU405" s="25"/>
      <c r="SV405" s="25"/>
      <c r="SW405" s="25"/>
      <c r="SX405" s="25"/>
      <c r="SY405" s="25"/>
      <c r="SZ405" s="25"/>
      <c r="TA405" s="25"/>
      <c r="TB405" s="25"/>
      <c r="TC405" s="25"/>
      <c r="TD405" s="25"/>
      <c r="TE405" s="25"/>
      <c r="TF405" s="25"/>
      <c r="TG405" s="25"/>
      <c r="TH405" s="25"/>
      <c r="TI405" s="25"/>
      <c r="TJ405" s="25"/>
      <c r="TK405" s="25"/>
      <c r="TL405" s="25"/>
      <c r="TM405" s="25"/>
      <c r="TN405" s="25"/>
      <c r="TO405" s="25"/>
      <c r="TP405" s="25"/>
      <c r="TQ405" s="25"/>
      <c r="TR405" s="25"/>
      <c r="TS405" s="25"/>
      <c r="TT405" s="25"/>
      <c r="TU405" s="25"/>
      <c r="TV405" s="25"/>
      <c r="TW405" s="25"/>
      <c r="TX405" s="25"/>
      <c r="TY405" s="25"/>
      <c r="TZ405" s="25"/>
      <c r="UA405" s="25"/>
      <c r="UB405" s="25"/>
      <c r="UC405" s="25"/>
      <c r="UD405" s="25"/>
      <c r="UE405" s="25"/>
      <c r="UF405" s="25"/>
      <c r="UG405" s="25"/>
      <c r="UH405" s="25"/>
      <c r="UI405" s="25"/>
      <c r="UJ405" s="25"/>
      <c r="UK405" s="25"/>
      <c r="UL405" s="25"/>
      <c r="UM405" s="25"/>
      <c r="UN405" s="25"/>
      <c r="UO405" s="25"/>
      <c r="UP405" s="25"/>
      <c r="UQ405" s="25"/>
      <c r="UR405" s="25"/>
      <c r="US405" s="25"/>
      <c r="UT405" s="25"/>
      <c r="UU405" s="25"/>
      <c r="UV405" s="25"/>
      <c r="UW405" s="25"/>
      <c r="UX405" s="25"/>
      <c r="UY405" s="25"/>
      <c r="UZ405" s="25"/>
      <c r="VA405" s="25"/>
      <c r="VB405" s="25"/>
      <c r="VC405" s="25"/>
      <c r="VD405" s="25"/>
      <c r="VE405" s="25"/>
      <c r="VF405" s="25"/>
      <c r="VG405" s="25"/>
      <c r="VH405" s="25"/>
      <c r="VI405" s="25"/>
      <c r="VJ405" s="25"/>
      <c r="VK405" s="25"/>
      <c r="VL405" s="25"/>
      <c r="VM405" s="25"/>
      <c r="VN405" s="25"/>
      <c r="VO405" s="25"/>
      <c r="VP405" s="25"/>
      <c r="VQ405" s="25"/>
      <c r="VR405" s="25"/>
      <c r="VS405" s="25"/>
      <c r="VT405" s="25"/>
      <c r="VU405" s="25"/>
      <c r="VV405" s="25"/>
      <c r="VW405" s="25"/>
      <c r="VX405" s="25"/>
      <c r="VY405" s="25"/>
      <c r="VZ405" s="25"/>
      <c r="WA405" s="25"/>
      <c r="WB405" s="25"/>
      <c r="WC405" s="25"/>
      <c r="WD405" s="25"/>
      <c r="WE405" s="25"/>
      <c r="WF405" s="25"/>
      <c r="WG405" s="25"/>
      <c r="WH405" s="25"/>
      <c r="WI405" s="25"/>
      <c r="WJ405" s="25"/>
      <c r="WK405" s="25"/>
      <c r="WL405" s="25"/>
      <c r="WM405" s="25"/>
      <c r="WN405" s="25"/>
      <c r="WO405" s="25"/>
      <c r="WP405" s="25"/>
      <c r="WQ405" s="25"/>
      <c r="WR405" s="25"/>
      <c r="WS405" s="25"/>
      <c r="WT405" s="25"/>
      <c r="WU405" s="25"/>
      <c r="WV405" s="25"/>
      <c r="WW405" s="25"/>
      <c r="WX405" s="25"/>
      <c r="WY405" s="25"/>
      <c r="WZ405" s="25"/>
      <c r="XA405" s="25"/>
      <c r="XB405" s="25"/>
      <c r="XC405" s="25"/>
      <c r="XD405" s="25"/>
      <c r="XE405" s="25"/>
      <c r="XF405" s="25"/>
      <c r="XG405" s="25"/>
      <c r="XH405" s="25"/>
      <c r="XI405" s="25"/>
      <c r="XJ405" s="25"/>
      <c r="XK405" s="25"/>
      <c r="XL405" s="25"/>
      <c r="XM405" s="25"/>
      <c r="XN405" s="25"/>
      <c r="XO405" s="25"/>
      <c r="XP405" s="25"/>
      <c r="XQ405" s="25"/>
      <c r="XR405" s="25"/>
      <c r="XS405" s="25"/>
      <c r="XT405" s="25"/>
      <c r="XU405" s="25"/>
      <c r="XV405" s="25"/>
      <c r="XW405" s="25"/>
      <c r="XX405" s="25"/>
      <c r="XY405" s="25"/>
      <c r="XZ405" s="25"/>
      <c r="YA405" s="25"/>
      <c r="YB405" s="25"/>
      <c r="YC405" s="25"/>
      <c r="YD405" s="25"/>
      <c r="YE405" s="25"/>
      <c r="YF405" s="25"/>
      <c r="YG405" s="25"/>
      <c r="YH405" s="25"/>
      <c r="YI405" s="25"/>
      <c r="YJ405" s="25"/>
      <c r="YK405" s="25"/>
      <c r="YL405" s="25"/>
      <c r="YM405" s="25"/>
      <c r="YN405" s="25"/>
      <c r="YO405" s="25"/>
      <c r="YP405" s="25"/>
      <c r="YQ405" s="25"/>
      <c r="YR405" s="25"/>
      <c r="YS405" s="25"/>
      <c r="YT405" s="25"/>
      <c r="YU405" s="25"/>
      <c r="YV405" s="25"/>
      <c r="YW405" s="25"/>
      <c r="YX405" s="25"/>
      <c r="YY405" s="25"/>
      <c r="YZ405" s="25"/>
      <c r="ZA405" s="25"/>
      <c r="ZB405" s="25"/>
      <c r="ZC405" s="25"/>
      <c r="ZD405" s="25"/>
      <c r="ZE405" s="25"/>
      <c r="ZF405" s="25"/>
      <c r="ZG405" s="25"/>
      <c r="ZH405" s="25"/>
      <c r="ZI405" s="25"/>
      <c r="ZJ405" s="25"/>
      <c r="ZK405" s="25"/>
      <c r="ZL405" s="25"/>
      <c r="ZM405" s="25"/>
      <c r="ZN405" s="25"/>
      <c r="ZO405" s="25"/>
      <c r="ZP405" s="25"/>
      <c r="ZQ405" s="25"/>
      <c r="ZR405" s="25"/>
      <c r="ZS405" s="25"/>
      <c r="ZT405" s="25"/>
      <c r="ZU405" s="25"/>
      <c r="ZV405" s="25"/>
      <c r="ZW405" s="25"/>
      <c r="ZX405" s="25"/>
      <c r="ZY405" s="25"/>
      <c r="ZZ405" s="25"/>
      <c r="AAA405" s="25"/>
      <c r="AAB405" s="25"/>
      <c r="AAC405" s="25"/>
      <c r="AAD405" s="25"/>
      <c r="AAE405" s="25"/>
      <c r="AAF405" s="25"/>
      <c r="AAG405" s="25"/>
      <c r="AAH405" s="25"/>
      <c r="AAI405" s="25"/>
      <c r="AAJ405" s="25"/>
      <c r="AAK405" s="25"/>
      <c r="AAL405" s="25"/>
      <c r="AAM405" s="25"/>
      <c r="AAN405" s="25"/>
      <c r="AAO405" s="25"/>
      <c r="AAP405" s="25"/>
      <c r="AAQ405" s="25"/>
      <c r="AAR405" s="25"/>
      <c r="AAS405" s="25"/>
      <c r="AAT405" s="25"/>
      <c r="AAU405" s="25"/>
      <c r="AAV405" s="25"/>
      <c r="AAW405" s="25"/>
      <c r="AAX405" s="25"/>
      <c r="AAY405" s="25"/>
      <c r="AAZ405" s="25"/>
      <c r="ABA405" s="25"/>
      <c r="ABB405" s="25"/>
      <c r="ABC405" s="25"/>
      <c r="ABD405" s="25"/>
      <c r="ABE405" s="25"/>
      <c r="ABF405" s="25"/>
      <c r="ABG405" s="25"/>
      <c r="ABH405" s="25"/>
      <c r="ABI405" s="25"/>
      <c r="ABJ405" s="25"/>
      <c r="ABK405" s="25"/>
      <c r="ABL405" s="25"/>
      <c r="ABM405" s="25"/>
      <c r="ABN405" s="25"/>
      <c r="ABO405" s="25"/>
      <c r="ABP405" s="25"/>
      <c r="ABQ405" s="25"/>
      <c r="ABR405" s="25"/>
      <c r="ABS405" s="25"/>
      <c r="ABT405" s="25"/>
      <c r="ABU405" s="25"/>
      <c r="ABV405" s="25"/>
      <c r="ABW405" s="25"/>
      <c r="ABX405" s="25"/>
      <c r="ABY405" s="25"/>
      <c r="ABZ405" s="25"/>
      <c r="ACA405" s="25"/>
      <c r="ACB405" s="25"/>
      <c r="ACC405" s="25"/>
      <c r="ACD405" s="25"/>
      <c r="ACE405" s="25"/>
      <c r="ACF405" s="25"/>
      <c r="ACG405" s="25"/>
      <c r="ACH405" s="25"/>
      <c r="ACI405" s="25"/>
      <c r="ACJ405" s="25"/>
      <c r="ACK405" s="25"/>
      <c r="ACL405" s="25"/>
      <c r="ACM405" s="25"/>
      <c r="ACN405" s="25"/>
      <c r="ACO405" s="25"/>
      <c r="ACP405" s="25"/>
      <c r="ACQ405" s="25"/>
      <c r="ACR405" s="25"/>
      <c r="ACS405" s="25"/>
      <c r="ACT405" s="25"/>
      <c r="ACU405" s="25"/>
      <c r="ACV405" s="25"/>
      <c r="ACW405" s="25"/>
      <c r="ACX405" s="25"/>
      <c r="ACY405" s="25"/>
      <c r="ACZ405" s="25"/>
      <c r="ADA405" s="25"/>
      <c r="ADB405" s="25"/>
      <c r="ADC405" s="25"/>
      <c r="ADD405" s="25"/>
      <c r="ADE405" s="25"/>
      <c r="ADF405" s="25"/>
      <c r="ADG405" s="25"/>
      <c r="ADH405" s="25"/>
      <c r="ADI405" s="25"/>
      <c r="ADJ405" s="25"/>
      <c r="ADK405" s="25"/>
      <c r="ADL405" s="25"/>
      <c r="ADM405" s="25"/>
      <c r="ADN405" s="25"/>
      <c r="ADO405" s="25"/>
      <c r="ADP405" s="25"/>
      <c r="ADQ405" s="25"/>
      <c r="ADR405" s="25"/>
      <c r="ADS405" s="25"/>
      <c r="ADT405" s="25"/>
      <c r="ADU405" s="25"/>
      <c r="ADV405" s="25"/>
      <c r="ADW405" s="25"/>
      <c r="ADX405" s="25"/>
      <c r="ADY405" s="25"/>
      <c r="ADZ405" s="25"/>
      <c r="AEA405" s="25"/>
      <c r="AEB405" s="25"/>
      <c r="AEC405" s="25"/>
      <c r="AED405" s="25"/>
      <c r="AEE405" s="25"/>
      <c r="AEF405" s="25"/>
      <c r="AEG405" s="49"/>
    </row>
    <row r="406" spans="1:813" s="15" customFormat="1" ht="12.75" customHeight="1" x14ac:dyDescent="0.2">
      <c r="A406" s="72">
        <v>5.3</v>
      </c>
      <c r="B406" s="329" t="s">
        <v>226</v>
      </c>
      <c r="C406" s="325">
        <v>58</v>
      </c>
      <c r="D406" s="71" t="s">
        <v>71</v>
      </c>
      <c r="E406" s="109">
        <v>740.15</v>
      </c>
      <c r="F406" s="91">
        <f t="shared" si="7"/>
        <v>42928.7</v>
      </c>
      <c r="G406" s="49"/>
      <c r="AY406" s="45"/>
      <c r="AZ406" s="25"/>
      <c r="BA406" s="663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  <c r="QN406" s="25"/>
      <c r="QO406" s="25"/>
      <c r="QP406" s="25"/>
      <c r="QQ406" s="25"/>
      <c r="QR406" s="25"/>
      <c r="QS406" s="25"/>
      <c r="QT406" s="25"/>
      <c r="QU406" s="25"/>
      <c r="QV406" s="25"/>
      <c r="QW406" s="25"/>
      <c r="QX406" s="25"/>
      <c r="QY406" s="25"/>
      <c r="QZ406" s="25"/>
      <c r="RA406" s="25"/>
      <c r="RB406" s="25"/>
      <c r="RC406" s="25"/>
      <c r="RD406" s="25"/>
      <c r="RE406" s="25"/>
      <c r="RF406" s="25"/>
      <c r="RG406" s="25"/>
      <c r="RH406" s="25"/>
      <c r="RI406" s="25"/>
      <c r="RJ406" s="25"/>
      <c r="RK406" s="25"/>
      <c r="RL406" s="25"/>
      <c r="RM406" s="25"/>
      <c r="RN406" s="25"/>
      <c r="RO406" s="25"/>
      <c r="RP406" s="25"/>
      <c r="RQ406" s="25"/>
      <c r="RR406" s="25"/>
      <c r="RS406" s="25"/>
      <c r="RT406" s="25"/>
      <c r="RU406" s="25"/>
      <c r="RV406" s="25"/>
      <c r="RW406" s="25"/>
      <c r="RX406" s="25"/>
      <c r="RY406" s="25"/>
      <c r="RZ406" s="25"/>
      <c r="SA406" s="25"/>
      <c r="SB406" s="25"/>
      <c r="SC406" s="25"/>
      <c r="SD406" s="25"/>
      <c r="SE406" s="25"/>
      <c r="SF406" s="25"/>
      <c r="SG406" s="25"/>
      <c r="SH406" s="25"/>
      <c r="SI406" s="25"/>
      <c r="SJ406" s="25"/>
      <c r="SK406" s="25"/>
      <c r="SL406" s="25"/>
      <c r="SM406" s="25"/>
      <c r="SN406" s="25"/>
      <c r="SO406" s="25"/>
      <c r="SP406" s="25"/>
      <c r="SQ406" s="25"/>
      <c r="SR406" s="25"/>
      <c r="SS406" s="25"/>
      <c r="ST406" s="25"/>
      <c r="SU406" s="25"/>
      <c r="SV406" s="25"/>
      <c r="SW406" s="25"/>
      <c r="SX406" s="25"/>
      <c r="SY406" s="25"/>
      <c r="SZ406" s="25"/>
      <c r="TA406" s="25"/>
      <c r="TB406" s="25"/>
      <c r="TC406" s="25"/>
      <c r="TD406" s="25"/>
      <c r="TE406" s="25"/>
      <c r="TF406" s="25"/>
      <c r="TG406" s="25"/>
      <c r="TH406" s="25"/>
      <c r="TI406" s="25"/>
      <c r="TJ406" s="25"/>
      <c r="TK406" s="25"/>
      <c r="TL406" s="25"/>
      <c r="TM406" s="25"/>
      <c r="TN406" s="25"/>
      <c r="TO406" s="25"/>
      <c r="TP406" s="25"/>
      <c r="TQ406" s="25"/>
      <c r="TR406" s="25"/>
      <c r="TS406" s="25"/>
      <c r="TT406" s="25"/>
      <c r="TU406" s="25"/>
      <c r="TV406" s="25"/>
      <c r="TW406" s="25"/>
      <c r="TX406" s="25"/>
      <c r="TY406" s="25"/>
      <c r="TZ406" s="25"/>
      <c r="UA406" s="25"/>
      <c r="UB406" s="25"/>
      <c r="UC406" s="25"/>
      <c r="UD406" s="25"/>
      <c r="UE406" s="25"/>
      <c r="UF406" s="25"/>
      <c r="UG406" s="25"/>
      <c r="UH406" s="25"/>
      <c r="UI406" s="25"/>
      <c r="UJ406" s="25"/>
      <c r="UK406" s="25"/>
      <c r="UL406" s="25"/>
      <c r="UM406" s="25"/>
      <c r="UN406" s="25"/>
      <c r="UO406" s="25"/>
      <c r="UP406" s="25"/>
      <c r="UQ406" s="25"/>
      <c r="UR406" s="25"/>
      <c r="US406" s="25"/>
      <c r="UT406" s="25"/>
      <c r="UU406" s="25"/>
      <c r="UV406" s="25"/>
      <c r="UW406" s="25"/>
      <c r="UX406" s="25"/>
      <c r="UY406" s="25"/>
      <c r="UZ406" s="25"/>
      <c r="VA406" s="25"/>
      <c r="VB406" s="25"/>
      <c r="VC406" s="25"/>
      <c r="VD406" s="25"/>
      <c r="VE406" s="25"/>
      <c r="VF406" s="25"/>
      <c r="VG406" s="25"/>
      <c r="VH406" s="25"/>
      <c r="VI406" s="25"/>
      <c r="VJ406" s="25"/>
      <c r="VK406" s="25"/>
      <c r="VL406" s="25"/>
      <c r="VM406" s="25"/>
      <c r="VN406" s="25"/>
      <c r="VO406" s="25"/>
      <c r="VP406" s="25"/>
      <c r="VQ406" s="25"/>
      <c r="VR406" s="25"/>
      <c r="VS406" s="25"/>
      <c r="VT406" s="25"/>
      <c r="VU406" s="25"/>
      <c r="VV406" s="25"/>
      <c r="VW406" s="25"/>
      <c r="VX406" s="25"/>
      <c r="VY406" s="25"/>
      <c r="VZ406" s="25"/>
      <c r="WA406" s="25"/>
      <c r="WB406" s="25"/>
      <c r="WC406" s="25"/>
      <c r="WD406" s="25"/>
      <c r="WE406" s="25"/>
      <c r="WF406" s="25"/>
      <c r="WG406" s="25"/>
      <c r="WH406" s="25"/>
      <c r="WI406" s="25"/>
      <c r="WJ406" s="25"/>
      <c r="WK406" s="25"/>
      <c r="WL406" s="25"/>
      <c r="WM406" s="25"/>
      <c r="WN406" s="25"/>
      <c r="WO406" s="25"/>
      <c r="WP406" s="25"/>
      <c r="WQ406" s="25"/>
      <c r="WR406" s="25"/>
      <c r="WS406" s="25"/>
      <c r="WT406" s="25"/>
      <c r="WU406" s="25"/>
      <c r="WV406" s="25"/>
      <c r="WW406" s="25"/>
      <c r="WX406" s="25"/>
      <c r="WY406" s="25"/>
      <c r="WZ406" s="25"/>
      <c r="XA406" s="25"/>
      <c r="XB406" s="25"/>
      <c r="XC406" s="25"/>
      <c r="XD406" s="25"/>
      <c r="XE406" s="25"/>
      <c r="XF406" s="25"/>
      <c r="XG406" s="25"/>
      <c r="XH406" s="25"/>
      <c r="XI406" s="25"/>
      <c r="XJ406" s="25"/>
      <c r="XK406" s="25"/>
      <c r="XL406" s="25"/>
      <c r="XM406" s="25"/>
      <c r="XN406" s="25"/>
      <c r="XO406" s="25"/>
      <c r="XP406" s="25"/>
      <c r="XQ406" s="25"/>
      <c r="XR406" s="25"/>
      <c r="XS406" s="25"/>
      <c r="XT406" s="25"/>
      <c r="XU406" s="25"/>
      <c r="XV406" s="25"/>
      <c r="XW406" s="25"/>
      <c r="XX406" s="25"/>
      <c r="XY406" s="25"/>
      <c r="XZ406" s="25"/>
      <c r="YA406" s="25"/>
      <c r="YB406" s="25"/>
      <c r="YC406" s="25"/>
      <c r="YD406" s="25"/>
      <c r="YE406" s="25"/>
      <c r="YF406" s="25"/>
      <c r="YG406" s="25"/>
      <c r="YH406" s="25"/>
      <c r="YI406" s="25"/>
      <c r="YJ406" s="25"/>
      <c r="YK406" s="25"/>
      <c r="YL406" s="25"/>
      <c r="YM406" s="25"/>
      <c r="YN406" s="25"/>
      <c r="YO406" s="25"/>
      <c r="YP406" s="25"/>
      <c r="YQ406" s="25"/>
      <c r="YR406" s="25"/>
      <c r="YS406" s="25"/>
      <c r="YT406" s="25"/>
      <c r="YU406" s="25"/>
      <c r="YV406" s="25"/>
      <c r="YW406" s="25"/>
      <c r="YX406" s="25"/>
      <c r="YY406" s="25"/>
      <c r="YZ406" s="25"/>
      <c r="ZA406" s="25"/>
      <c r="ZB406" s="25"/>
      <c r="ZC406" s="25"/>
      <c r="ZD406" s="25"/>
      <c r="ZE406" s="25"/>
      <c r="ZF406" s="25"/>
      <c r="ZG406" s="25"/>
      <c r="ZH406" s="25"/>
      <c r="ZI406" s="25"/>
      <c r="ZJ406" s="25"/>
      <c r="ZK406" s="25"/>
      <c r="ZL406" s="25"/>
      <c r="ZM406" s="25"/>
      <c r="ZN406" s="25"/>
      <c r="ZO406" s="25"/>
      <c r="ZP406" s="25"/>
      <c r="ZQ406" s="25"/>
      <c r="ZR406" s="25"/>
      <c r="ZS406" s="25"/>
      <c r="ZT406" s="25"/>
      <c r="ZU406" s="25"/>
      <c r="ZV406" s="25"/>
      <c r="ZW406" s="25"/>
      <c r="ZX406" s="25"/>
      <c r="ZY406" s="25"/>
      <c r="ZZ406" s="25"/>
      <c r="AAA406" s="25"/>
      <c r="AAB406" s="25"/>
      <c r="AAC406" s="25"/>
      <c r="AAD406" s="25"/>
      <c r="AAE406" s="25"/>
      <c r="AAF406" s="25"/>
      <c r="AAG406" s="25"/>
      <c r="AAH406" s="25"/>
      <c r="AAI406" s="25"/>
      <c r="AAJ406" s="25"/>
      <c r="AAK406" s="25"/>
      <c r="AAL406" s="25"/>
      <c r="AAM406" s="25"/>
      <c r="AAN406" s="25"/>
      <c r="AAO406" s="25"/>
      <c r="AAP406" s="25"/>
      <c r="AAQ406" s="25"/>
      <c r="AAR406" s="25"/>
      <c r="AAS406" s="25"/>
      <c r="AAT406" s="25"/>
      <c r="AAU406" s="25"/>
      <c r="AAV406" s="25"/>
      <c r="AAW406" s="25"/>
      <c r="AAX406" s="25"/>
      <c r="AAY406" s="25"/>
      <c r="AAZ406" s="25"/>
      <c r="ABA406" s="25"/>
      <c r="ABB406" s="25"/>
      <c r="ABC406" s="25"/>
      <c r="ABD406" s="25"/>
      <c r="ABE406" s="25"/>
      <c r="ABF406" s="25"/>
      <c r="ABG406" s="25"/>
      <c r="ABH406" s="25"/>
      <c r="ABI406" s="25"/>
      <c r="ABJ406" s="25"/>
      <c r="ABK406" s="25"/>
      <c r="ABL406" s="25"/>
      <c r="ABM406" s="25"/>
      <c r="ABN406" s="25"/>
      <c r="ABO406" s="25"/>
      <c r="ABP406" s="25"/>
      <c r="ABQ406" s="25"/>
      <c r="ABR406" s="25"/>
      <c r="ABS406" s="25"/>
      <c r="ABT406" s="25"/>
      <c r="ABU406" s="25"/>
      <c r="ABV406" s="25"/>
      <c r="ABW406" s="25"/>
      <c r="ABX406" s="25"/>
      <c r="ABY406" s="25"/>
      <c r="ABZ406" s="25"/>
      <c r="ACA406" s="25"/>
      <c r="ACB406" s="25"/>
      <c r="ACC406" s="25"/>
      <c r="ACD406" s="25"/>
      <c r="ACE406" s="25"/>
      <c r="ACF406" s="25"/>
      <c r="ACG406" s="25"/>
      <c r="ACH406" s="25"/>
      <c r="ACI406" s="25"/>
      <c r="ACJ406" s="25"/>
      <c r="ACK406" s="25"/>
      <c r="ACL406" s="25"/>
      <c r="ACM406" s="25"/>
      <c r="ACN406" s="25"/>
      <c r="ACO406" s="25"/>
      <c r="ACP406" s="25"/>
      <c r="ACQ406" s="25"/>
      <c r="ACR406" s="25"/>
      <c r="ACS406" s="25"/>
      <c r="ACT406" s="25"/>
      <c r="ACU406" s="25"/>
      <c r="ACV406" s="25"/>
      <c r="ACW406" s="25"/>
      <c r="ACX406" s="25"/>
      <c r="ACY406" s="25"/>
      <c r="ACZ406" s="25"/>
      <c r="ADA406" s="25"/>
      <c r="ADB406" s="25"/>
      <c r="ADC406" s="25"/>
      <c r="ADD406" s="25"/>
      <c r="ADE406" s="25"/>
      <c r="ADF406" s="25"/>
      <c r="ADG406" s="25"/>
      <c r="ADH406" s="25"/>
      <c r="ADI406" s="25"/>
      <c r="ADJ406" s="25"/>
      <c r="ADK406" s="25"/>
      <c r="ADL406" s="25"/>
      <c r="ADM406" s="25"/>
      <c r="ADN406" s="25"/>
      <c r="ADO406" s="25"/>
      <c r="ADP406" s="25"/>
      <c r="ADQ406" s="25"/>
      <c r="ADR406" s="25"/>
      <c r="ADS406" s="25"/>
      <c r="ADT406" s="25"/>
      <c r="ADU406" s="25"/>
      <c r="ADV406" s="25"/>
      <c r="ADW406" s="25"/>
      <c r="ADX406" s="25"/>
      <c r="ADY406" s="25"/>
      <c r="ADZ406" s="25"/>
      <c r="AEA406" s="25"/>
      <c r="AEB406" s="25"/>
      <c r="AEC406" s="25"/>
      <c r="AED406" s="25"/>
      <c r="AEE406" s="25"/>
      <c r="AEF406" s="25"/>
      <c r="AEG406" s="49"/>
    </row>
    <row r="407" spans="1:813" s="15" customFormat="1" ht="12.75" customHeight="1" x14ac:dyDescent="0.2">
      <c r="A407" s="72">
        <v>5.4</v>
      </c>
      <c r="B407" s="99" t="s">
        <v>232</v>
      </c>
      <c r="C407" s="325">
        <v>1</v>
      </c>
      <c r="D407" s="71" t="s">
        <v>71</v>
      </c>
      <c r="E407" s="109">
        <v>1786.06</v>
      </c>
      <c r="F407" s="91">
        <f t="shared" ref="F407:F470" si="8">ROUND(C407*E407,2)</f>
        <v>1786.06</v>
      </c>
      <c r="G407" s="49"/>
      <c r="AY407" s="45"/>
      <c r="AZ407" s="25"/>
      <c r="BA407" s="663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  <c r="QN407" s="25"/>
      <c r="QO407" s="25"/>
      <c r="QP407" s="25"/>
      <c r="QQ407" s="25"/>
      <c r="QR407" s="25"/>
      <c r="QS407" s="25"/>
      <c r="QT407" s="25"/>
      <c r="QU407" s="25"/>
      <c r="QV407" s="25"/>
      <c r="QW407" s="25"/>
      <c r="QX407" s="25"/>
      <c r="QY407" s="25"/>
      <c r="QZ407" s="25"/>
      <c r="RA407" s="25"/>
      <c r="RB407" s="25"/>
      <c r="RC407" s="25"/>
      <c r="RD407" s="25"/>
      <c r="RE407" s="25"/>
      <c r="RF407" s="25"/>
      <c r="RG407" s="25"/>
      <c r="RH407" s="25"/>
      <c r="RI407" s="25"/>
      <c r="RJ407" s="25"/>
      <c r="RK407" s="25"/>
      <c r="RL407" s="25"/>
      <c r="RM407" s="25"/>
      <c r="RN407" s="25"/>
      <c r="RO407" s="25"/>
      <c r="RP407" s="25"/>
      <c r="RQ407" s="25"/>
      <c r="RR407" s="25"/>
      <c r="RS407" s="25"/>
      <c r="RT407" s="25"/>
      <c r="RU407" s="25"/>
      <c r="RV407" s="25"/>
      <c r="RW407" s="25"/>
      <c r="RX407" s="25"/>
      <c r="RY407" s="25"/>
      <c r="RZ407" s="25"/>
      <c r="SA407" s="25"/>
      <c r="SB407" s="25"/>
      <c r="SC407" s="25"/>
      <c r="SD407" s="25"/>
      <c r="SE407" s="25"/>
      <c r="SF407" s="25"/>
      <c r="SG407" s="25"/>
      <c r="SH407" s="25"/>
      <c r="SI407" s="25"/>
      <c r="SJ407" s="25"/>
      <c r="SK407" s="25"/>
      <c r="SL407" s="25"/>
      <c r="SM407" s="25"/>
      <c r="SN407" s="25"/>
      <c r="SO407" s="25"/>
      <c r="SP407" s="25"/>
      <c r="SQ407" s="25"/>
      <c r="SR407" s="25"/>
      <c r="SS407" s="25"/>
      <c r="ST407" s="25"/>
      <c r="SU407" s="25"/>
      <c r="SV407" s="25"/>
      <c r="SW407" s="25"/>
      <c r="SX407" s="25"/>
      <c r="SY407" s="25"/>
      <c r="SZ407" s="25"/>
      <c r="TA407" s="25"/>
      <c r="TB407" s="25"/>
      <c r="TC407" s="25"/>
      <c r="TD407" s="25"/>
      <c r="TE407" s="25"/>
      <c r="TF407" s="25"/>
      <c r="TG407" s="25"/>
      <c r="TH407" s="25"/>
      <c r="TI407" s="25"/>
      <c r="TJ407" s="25"/>
      <c r="TK407" s="25"/>
      <c r="TL407" s="25"/>
      <c r="TM407" s="25"/>
      <c r="TN407" s="25"/>
      <c r="TO407" s="25"/>
      <c r="TP407" s="25"/>
      <c r="TQ407" s="25"/>
      <c r="TR407" s="25"/>
      <c r="TS407" s="25"/>
      <c r="TT407" s="25"/>
      <c r="TU407" s="25"/>
      <c r="TV407" s="25"/>
      <c r="TW407" s="25"/>
      <c r="TX407" s="25"/>
      <c r="TY407" s="25"/>
      <c r="TZ407" s="25"/>
      <c r="UA407" s="25"/>
      <c r="UB407" s="25"/>
      <c r="UC407" s="25"/>
      <c r="UD407" s="25"/>
      <c r="UE407" s="25"/>
      <c r="UF407" s="25"/>
      <c r="UG407" s="25"/>
      <c r="UH407" s="25"/>
      <c r="UI407" s="25"/>
      <c r="UJ407" s="25"/>
      <c r="UK407" s="25"/>
      <c r="UL407" s="25"/>
      <c r="UM407" s="25"/>
      <c r="UN407" s="25"/>
      <c r="UO407" s="25"/>
      <c r="UP407" s="25"/>
      <c r="UQ407" s="25"/>
      <c r="UR407" s="25"/>
      <c r="US407" s="25"/>
      <c r="UT407" s="25"/>
      <c r="UU407" s="25"/>
      <c r="UV407" s="25"/>
      <c r="UW407" s="25"/>
      <c r="UX407" s="25"/>
      <c r="UY407" s="25"/>
      <c r="UZ407" s="25"/>
      <c r="VA407" s="25"/>
      <c r="VB407" s="25"/>
      <c r="VC407" s="25"/>
      <c r="VD407" s="25"/>
      <c r="VE407" s="25"/>
      <c r="VF407" s="25"/>
      <c r="VG407" s="25"/>
      <c r="VH407" s="25"/>
      <c r="VI407" s="25"/>
      <c r="VJ407" s="25"/>
      <c r="VK407" s="25"/>
      <c r="VL407" s="25"/>
      <c r="VM407" s="25"/>
      <c r="VN407" s="25"/>
      <c r="VO407" s="25"/>
      <c r="VP407" s="25"/>
      <c r="VQ407" s="25"/>
      <c r="VR407" s="25"/>
      <c r="VS407" s="25"/>
      <c r="VT407" s="25"/>
      <c r="VU407" s="25"/>
      <c r="VV407" s="25"/>
      <c r="VW407" s="25"/>
      <c r="VX407" s="25"/>
      <c r="VY407" s="25"/>
      <c r="VZ407" s="25"/>
      <c r="WA407" s="25"/>
      <c r="WB407" s="25"/>
      <c r="WC407" s="25"/>
      <c r="WD407" s="25"/>
      <c r="WE407" s="25"/>
      <c r="WF407" s="25"/>
      <c r="WG407" s="25"/>
      <c r="WH407" s="25"/>
      <c r="WI407" s="25"/>
      <c r="WJ407" s="25"/>
      <c r="WK407" s="25"/>
      <c r="WL407" s="25"/>
      <c r="WM407" s="25"/>
      <c r="WN407" s="25"/>
      <c r="WO407" s="25"/>
      <c r="WP407" s="25"/>
      <c r="WQ407" s="25"/>
      <c r="WR407" s="25"/>
      <c r="WS407" s="25"/>
      <c r="WT407" s="25"/>
      <c r="WU407" s="25"/>
      <c r="WV407" s="25"/>
      <c r="WW407" s="25"/>
      <c r="WX407" s="25"/>
      <c r="WY407" s="25"/>
      <c r="WZ407" s="25"/>
      <c r="XA407" s="25"/>
      <c r="XB407" s="25"/>
      <c r="XC407" s="25"/>
      <c r="XD407" s="25"/>
      <c r="XE407" s="25"/>
      <c r="XF407" s="25"/>
      <c r="XG407" s="25"/>
      <c r="XH407" s="25"/>
      <c r="XI407" s="25"/>
      <c r="XJ407" s="25"/>
      <c r="XK407" s="25"/>
      <c r="XL407" s="25"/>
      <c r="XM407" s="25"/>
      <c r="XN407" s="25"/>
      <c r="XO407" s="25"/>
      <c r="XP407" s="25"/>
      <c r="XQ407" s="25"/>
      <c r="XR407" s="25"/>
      <c r="XS407" s="25"/>
      <c r="XT407" s="25"/>
      <c r="XU407" s="25"/>
      <c r="XV407" s="25"/>
      <c r="XW407" s="25"/>
      <c r="XX407" s="25"/>
      <c r="XY407" s="25"/>
      <c r="XZ407" s="25"/>
      <c r="YA407" s="25"/>
      <c r="YB407" s="25"/>
      <c r="YC407" s="25"/>
      <c r="YD407" s="25"/>
      <c r="YE407" s="25"/>
      <c r="YF407" s="25"/>
      <c r="YG407" s="25"/>
      <c r="YH407" s="25"/>
      <c r="YI407" s="25"/>
      <c r="YJ407" s="25"/>
      <c r="YK407" s="25"/>
      <c r="YL407" s="25"/>
      <c r="YM407" s="25"/>
      <c r="YN407" s="25"/>
      <c r="YO407" s="25"/>
      <c r="YP407" s="25"/>
      <c r="YQ407" s="25"/>
      <c r="YR407" s="25"/>
      <c r="YS407" s="25"/>
      <c r="YT407" s="25"/>
      <c r="YU407" s="25"/>
      <c r="YV407" s="25"/>
      <c r="YW407" s="25"/>
      <c r="YX407" s="25"/>
      <c r="YY407" s="25"/>
      <c r="YZ407" s="25"/>
      <c r="ZA407" s="25"/>
      <c r="ZB407" s="25"/>
      <c r="ZC407" s="25"/>
      <c r="ZD407" s="25"/>
      <c r="ZE407" s="25"/>
      <c r="ZF407" s="25"/>
      <c r="ZG407" s="25"/>
      <c r="ZH407" s="25"/>
      <c r="ZI407" s="25"/>
      <c r="ZJ407" s="25"/>
      <c r="ZK407" s="25"/>
      <c r="ZL407" s="25"/>
      <c r="ZM407" s="25"/>
      <c r="ZN407" s="25"/>
      <c r="ZO407" s="25"/>
      <c r="ZP407" s="25"/>
      <c r="ZQ407" s="25"/>
      <c r="ZR407" s="25"/>
      <c r="ZS407" s="25"/>
      <c r="ZT407" s="25"/>
      <c r="ZU407" s="25"/>
      <c r="ZV407" s="25"/>
      <c r="ZW407" s="25"/>
      <c r="ZX407" s="25"/>
      <c r="ZY407" s="25"/>
      <c r="ZZ407" s="25"/>
      <c r="AAA407" s="25"/>
      <c r="AAB407" s="25"/>
      <c r="AAC407" s="25"/>
      <c r="AAD407" s="25"/>
      <c r="AAE407" s="25"/>
      <c r="AAF407" s="25"/>
      <c r="AAG407" s="25"/>
      <c r="AAH407" s="25"/>
      <c r="AAI407" s="25"/>
      <c r="AAJ407" s="25"/>
      <c r="AAK407" s="25"/>
      <c r="AAL407" s="25"/>
      <c r="AAM407" s="25"/>
      <c r="AAN407" s="25"/>
      <c r="AAO407" s="25"/>
      <c r="AAP407" s="25"/>
      <c r="AAQ407" s="25"/>
      <c r="AAR407" s="25"/>
      <c r="AAS407" s="25"/>
      <c r="AAT407" s="25"/>
      <c r="AAU407" s="25"/>
      <c r="AAV407" s="25"/>
      <c r="AAW407" s="25"/>
      <c r="AAX407" s="25"/>
      <c r="AAY407" s="25"/>
      <c r="AAZ407" s="25"/>
      <c r="ABA407" s="25"/>
      <c r="ABB407" s="25"/>
      <c r="ABC407" s="25"/>
      <c r="ABD407" s="25"/>
      <c r="ABE407" s="25"/>
      <c r="ABF407" s="25"/>
      <c r="ABG407" s="25"/>
      <c r="ABH407" s="25"/>
      <c r="ABI407" s="25"/>
      <c r="ABJ407" s="25"/>
      <c r="ABK407" s="25"/>
      <c r="ABL407" s="25"/>
      <c r="ABM407" s="25"/>
      <c r="ABN407" s="25"/>
      <c r="ABO407" s="25"/>
      <c r="ABP407" s="25"/>
      <c r="ABQ407" s="25"/>
      <c r="ABR407" s="25"/>
      <c r="ABS407" s="25"/>
      <c r="ABT407" s="25"/>
      <c r="ABU407" s="25"/>
      <c r="ABV407" s="25"/>
      <c r="ABW407" s="25"/>
      <c r="ABX407" s="25"/>
      <c r="ABY407" s="25"/>
      <c r="ABZ407" s="25"/>
      <c r="ACA407" s="25"/>
      <c r="ACB407" s="25"/>
      <c r="ACC407" s="25"/>
      <c r="ACD407" s="25"/>
      <c r="ACE407" s="25"/>
      <c r="ACF407" s="25"/>
      <c r="ACG407" s="25"/>
      <c r="ACH407" s="25"/>
      <c r="ACI407" s="25"/>
      <c r="ACJ407" s="25"/>
      <c r="ACK407" s="25"/>
      <c r="ACL407" s="25"/>
      <c r="ACM407" s="25"/>
      <c r="ACN407" s="25"/>
      <c r="ACO407" s="25"/>
      <c r="ACP407" s="25"/>
      <c r="ACQ407" s="25"/>
      <c r="ACR407" s="25"/>
      <c r="ACS407" s="25"/>
      <c r="ACT407" s="25"/>
      <c r="ACU407" s="25"/>
      <c r="ACV407" s="25"/>
      <c r="ACW407" s="25"/>
      <c r="ACX407" s="25"/>
      <c r="ACY407" s="25"/>
      <c r="ACZ407" s="25"/>
      <c r="ADA407" s="25"/>
      <c r="ADB407" s="25"/>
      <c r="ADC407" s="25"/>
      <c r="ADD407" s="25"/>
      <c r="ADE407" s="25"/>
      <c r="ADF407" s="25"/>
      <c r="ADG407" s="25"/>
      <c r="ADH407" s="25"/>
      <c r="ADI407" s="25"/>
      <c r="ADJ407" s="25"/>
      <c r="ADK407" s="25"/>
      <c r="ADL407" s="25"/>
      <c r="ADM407" s="25"/>
      <c r="ADN407" s="25"/>
      <c r="ADO407" s="25"/>
      <c r="ADP407" s="25"/>
      <c r="ADQ407" s="25"/>
      <c r="ADR407" s="25"/>
      <c r="ADS407" s="25"/>
      <c r="ADT407" s="25"/>
      <c r="ADU407" s="25"/>
      <c r="ADV407" s="25"/>
      <c r="ADW407" s="25"/>
      <c r="ADX407" s="25"/>
      <c r="ADY407" s="25"/>
      <c r="ADZ407" s="25"/>
      <c r="AEA407" s="25"/>
      <c r="AEB407" s="25"/>
      <c r="AEC407" s="25"/>
      <c r="AED407" s="25"/>
      <c r="AEE407" s="25"/>
      <c r="AEF407" s="25"/>
      <c r="AEG407" s="49"/>
    </row>
    <row r="408" spans="1:813" s="15" customFormat="1" ht="12.75" customHeight="1" x14ac:dyDescent="0.2">
      <c r="A408" s="72">
        <v>5.5</v>
      </c>
      <c r="B408" s="99" t="s">
        <v>233</v>
      </c>
      <c r="C408" s="325">
        <v>4</v>
      </c>
      <c r="D408" s="71" t="s">
        <v>71</v>
      </c>
      <c r="E408" s="109">
        <v>1174.58</v>
      </c>
      <c r="F408" s="91">
        <f t="shared" si="8"/>
        <v>4698.32</v>
      </c>
      <c r="G408" s="49"/>
      <c r="AY408" s="45"/>
      <c r="AZ408" s="25"/>
      <c r="BA408" s="663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  <c r="QN408" s="25"/>
      <c r="QO408" s="25"/>
      <c r="QP408" s="25"/>
      <c r="QQ408" s="25"/>
      <c r="QR408" s="25"/>
      <c r="QS408" s="25"/>
      <c r="QT408" s="25"/>
      <c r="QU408" s="25"/>
      <c r="QV408" s="25"/>
      <c r="QW408" s="25"/>
      <c r="QX408" s="25"/>
      <c r="QY408" s="25"/>
      <c r="QZ408" s="25"/>
      <c r="RA408" s="25"/>
      <c r="RB408" s="25"/>
      <c r="RC408" s="25"/>
      <c r="RD408" s="25"/>
      <c r="RE408" s="25"/>
      <c r="RF408" s="25"/>
      <c r="RG408" s="25"/>
      <c r="RH408" s="25"/>
      <c r="RI408" s="25"/>
      <c r="RJ408" s="25"/>
      <c r="RK408" s="25"/>
      <c r="RL408" s="25"/>
      <c r="RM408" s="25"/>
      <c r="RN408" s="25"/>
      <c r="RO408" s="25"/>
      <c r="RP408" s="25"/>
      <c r="RQ408" s="25"/>
      <c r="RR408" s="25"/>
      <c r="RS408" s="25"/>
      <c r="RT408" s="25"/>
      <c r="RU408" s="25"/>
      <c r="RV408" s="25"/>
      <c r="RW408" s="25"/>
      <c r="RX408" s="25"/>
      <c r="RY408" s="25"/>
      <c r="RZ408" s="25"/>
      <c r="SA408" s="25"/>
      <c r="SB408" s="25"/>
      <c r="SC408" s="25"/>
      <c r="SD408" s="25"/>
      <c r="SE408" s="25"/>
      <c r="SF408" s="25"/>
      <c r="SG408" s="25"/>
      <c r="SH408" s="25"/>
      <c r="SI408" s="25"/>
      <c r="SJ408" s="25"/>
      <c r="SK408" s="25"/>
      <c r="SL408" s="25"/>
      <c r="SM408" s="25"/>
      <c r="SN408" s="25"/>
      <c r="SO408" s="25"/>
      <c r="SP408" s="25"/>
      <c r="SQ408" s="25"/>
      <c r="SR408" s="25"/>
      <c r="SS408" s="25"/>
      <c r="ST408" s="25"/>
      <c r="SU408" s="25"/>
      <c r="SV408" s="25"/>
      <c r="SW408" s="25"/>
      <c r="SX408" s="25"/>
      <c r="SY408" s="25"/>
      <c r="SZ408" s="25"/>
      <c r="TA408" s="25"/>
      <c r="TB408" s="25"/>
      <c r="TC408" s="25"/>
      <c r="TD408" s="25"/>
      <c r="TE408" s="25"/>
      <c r="TF408" s="25"/>
      <c r="TG408" s="25"/>
      <c r="TH408" s="25"/>
      <c r="TI408" s="25"/>
      <c r="TJ408" s="25"/>
      <c r="TK408" s="25"/>
      <c r="TL408" s="25"/>
      <c r="TM408" s="25"/>
      <c r="TN408" s="25"/>
      <c r="TO408" s="25"/>
      <c r="TP408" s="25"/>
      <c r="TQ408" s="25"/>
      <c r="TR408" s="25"/>
      <c r="TS408" s="25"/>
      <c r="TT408" s="25"/>
      <c r="TU408" s="25"/>
      <c r="TV408" s="25"/>
      <c r="TW408" s="25"/>
      <c r="TX408" s="25"/>
      <c r="TY408" s="25"/>
      <c r="TZ408" s="25"/>
      <c r="UA408" s="25"/>
      <c r="UB408" s="25"/>
      <c r="UC408" s="25"/>
      <c r="UD408" s="25"/>
      <c r="UE408" s="25"/>
      <c r="UF408" s="25"/>
      <c r="UG408" s="25"/>
      <c r="UH408" s="25"/>
      <c r="UI408" s="25"/>
      <c r="UJ408" s="25"/>
      <c r="UK408" s="25"/>
      <c r="UL408" s="25"/>
      <c r="UM408" s="25"/>
      <c r="UN408" s="25"/>
      <c r="UO408" s="25"/>
      <c r="UP408" s="25"/>
      <c r="UQ408" s="25"/>
      <c r="UR408" s="25"/>
      <c r="US408" s="25"/>
      <c r="UT408" s="25"/>
      <c r="UU408" s="25"/>
      <c r="UV408" s="25"/>
      <c r="UW408" s="25"/>
      <c r="UX408" s="25"/>
      <c r="UY408" s="25"/>
      <c r="UZ408" s="25"/>
      <c r="VA408" s="25"/>
      <c r="VB408" s="25"/>
      <c r="VC408" s="25"/>
      <c r="VD408" s="25"/>
      <c r="VE408" s="25"/>
      <c r="VF408" s="25"/>
      <c r="VG408" s="25"/>
      <c r="VH408" s="25"/>
      <c r="VI408" s="25"/>
      <c r="VJ408" s="25"/>
      <c r="VK408" s="25"/>
      <c r="VL408" s="25"/>
      <c r="VM408" s="25"/>
      <c r="VN408" s="25"/>
      <c r="VO408" s="25"/>
      <c r="VP408" s="25"/>
      <c r="VQ408" s="25"/>
      <c r="VR408" s="25"/>
      <c r="VS408" s="25"/>
      <c r="VT408" s="25"/>
      <c r="VU408" s="25"/>
      <c r="VV408" s="25"/>
      <c r="VW408" s="25"/>
      <c r="VX408" s="25"/>
      <c r="VY408" s="25"/>
      <c r="VZ408" s="25"/>
      <c r="WA408" s="25"/>
      <c r="WB408" s="25"/>
      <c r="WC408" s="25"/>
      <c r="WD408" s="25"/>
      <c r="WE408" s="25"/>
      <c r="WF408" s="25"/>
      <c r="WG408" s="25"/>
      <c r="WH408" s="25"/>
      <c r="WI408" s="25"/>
      <c r="WJ408" s="25"/>
      <c r="WK408" s="25"/>
      <c r="WL408" s="25"/>
      <c r="WM408" s="25"/>
      <c r="WN408" s="25"/>
      <c r="WO408" s="25"/>
      <c r="WP408" s="25"/>
      <c r="WQ408" s="25"/>
      <c r="WR408" s="25"/>
      <c r="WS408" s="25"/>
      <c r="WT408" s="25"/>
      <c r="WU408" s="25"/>
      <c r="WV408" s="25"/>
      <c r="WW408" s="25"/>
      <c r="WX408" s="25"/>
      <c r="WY408" s="25"/>
      <c r="WZ408" s="25"/>
      <c r="XA408" s="25"/>
      <c r="XB408" s="25"/>
      <c r="XC408" s="25"/>
      <c r="XD408" s="25"/>
      <c r="XE408" s="25"/>
      <c r="XF408" s="25"/>
      <c r="XG408" s="25"/>
      <c r="XH408" s="25"/>
      <c r="XI408" s="25"/>
      <c r="XJ408" s="25"/>
      <c r="XK408" s="25"/>
      <c r="XL408" s="25"/>
      <c r="XM408" s="25"/>
      <c r="XN408" s="25"/>
      <c r="XO408" s="25"/>
      <c r="XP408" s="25"/>
      <c r="XQ408" s="25"/>
      <c r="XR408" s="25"/>
      <c r="XS408" s="25"/>
      <c r="XT408" s="25"/>
      <c r="XU408" s="25"/>
      <c r="XV408" s="25"/>
      <c r="XW408" s="25"/>
      <c r="XX408" s="25"/>
      <c r="XY408" s="25"/>
      <c r="XZ408" s="25"/>
      <c r="YA408" s="25"/>
      <c r="YB408" s="25"/>
      <c r="YC408" s="25"/>
      <c r="YD408" s="25"/>
      <c r="YE408" s="25"/>
      <c r="YF408" s="25"/>
      <c r="YG408" s="25"/>
      <c r="YH408" s="25"/>
      <c r="YI408" s="25"/>
      <c r="YJ408" s="25"/>
      <c r="YK408" s="25"/>
      <c r="YL408" s="25"/>
      <c r="YM408" s="25"/>
      <c r="YN408" s="25"/>
      <c r="YO408" s="25"/>
      <c r="YP408" s="25"/>
      <c r="YQ408" s="25"/>
      <c r="YR408" s="25"/>
      <c r="YS408" s="25"/>
      <c r="YT408" s="25"/>
      <c r="YU408" s="25"/>
      <c r="YV408" s="25"/>
      <c r="YW408" s="25"/>
      <c r="YX408" s="25"/>
      <c r="YY408" s="25"/>
      <c r="YZ408" s="25"/>
      <c r="ZA408" s="25"/>
      <c r="ZB408" s="25"/>
      <c r="ZC408" s="25"/>
      <c r="ZD408" s="25"/>
      <c r="ZE408" s="25"/>
      <c r="ZF408" s="25"/>
      <c r="ZG408" s="25"/>
      <c r="ZH408" s="25"/>
      <c r="ZI408" s="25"/>
      <c r="ZJ408" s="25"/>
      <c r="ZK408" s="25"/>
      <c r="ZL408" s="25"/>
      <c r="ZM408" s="25"/>
      <c r="ZN408" s="25"/>
      <c r="ZO408" s="25"/>
      <c r="ZP408" s="25"/>
      <c r="ZQ408" s="25"/>
      <c r="ZR408" s="25"/>
      <c r="ZS408" s="25"/>
      <c r="ZT408" s="25"/>
      <c r="ZU408" s="25"/>
      <c r="ZV408" s="25"/>
      <c r="ZW408" s="25"/>
      <c r="ZX408" s="25"/>
      <c r="ZY408" s="25"/>
      <c r="ZZ408" s="25"/>
      <c r="AAA408" s="25"/>
      <c r="AAB408" s="25"/>
      <c r="AAC408" s="25"/>
      <c r="AAD408" s="25"/>
      <c r="AAE408" s="25"/>
      <c r="AAF408" s="25"/>
      <c r="AAG408" s="25"/>
      <c r="AAH408" s="25"/>
      <c r="AAI408" s="25"/>
      <c r="AAJ408" s="25"/>
      <c r="AAK408" s="25"/>
      <c r="AAL408" s="25"/>
      <c r="AAM408" s="25"/>
      <c r="AAN408" s="25"/>
      <c r="AAO408" s="25"/>
      <c r="AAP408" s="25"/>
      <c r="AAQ408" s="25"/>
      <c r="AAR408" s="25"/>
      <c r="AAS408" s="25"/>
      <c r="AAT408" s="25"/>
      <c r="AAU408" s="25"/>
      <c r="AAV408" s="25"/>
      <c r="AAW408" s="25"/>
      <c r="AAX408" s="25"/>
      <c r="AAY408" s="25"/>
      <c r="AAZ408" s="25"/>
      <c r="ABA408" s="25"/>
      <c r="ABB408" s="25"/>
      <c r="ABC408" s="25"/>
      <c r="ABD408" s="25"/>
      <c r="ABE408" s="25"/>
      <c r="ABF408" s="25"/>
      <c r="ABG408" s="25"/>
      <c r="ABH408" s="25"/>
      <c r="ABI408" s="25"/>
      <c r="ABJ408" s="25"/>
      <c r="ABK408" s="25"/>
      <c r="ABL408" s="25"/>
      <c r="ABM408" s="25"/>
      <c r="ABN408" s="25"/>
      <c r="ABO408" s="25"/>
      <c r="ABP408" s="25"/>
      <c r="ABQ408" s="25"/>
      <c r="ABR408" s="25"/>
      <c r="ABS408" s="25"/>
      <c r="ABT408" s="25"/>
      <c r="ABU408" s="25"/>
      <c r="ABV408" s="25"/>
      <c r="ABW408" s="25"/>
      <c r="ABX408" s="25"/>
      <c r="ABY408" s="25"/>
      <c r="ABZ408" s="25"/>
      <c r="ACA408" s="25"/>
      <c r="ACB408" s="25"/>
      <c r="ACC408" s="25"/>
      <c r="ACD408" s="25"/>
      <c r="ACE408" s="25"/>
      <c r="ACF408" s="25"/>
      <c r="ACG408" s="25"/>
      <c r="ACH408" s="25"/>
      <c r="ACI408" s="25"/>
      <c r="ACJ408" s="25"/>
      <c r="ACK408" s="25"/>
      <c r="ACL408" s="25"/>
      <c r="ACM408" s="25"/>
      <c r="ACN408" s="25"/>
      <c r="ACO408" s="25"/>
      <c r="ACP408" s="25"/>
      <c r="ACQ408" s="25"/>
      <c r="ACR408" s="25"/>
      <c r="ACS408" s="25"/>
      <c r="ACT408" s="25"/>
      <c r="ACU408" s="25"/>
      <c r="ACV408" s="25"/>
      <c r="ACW408" s="25"/>
      <c r="ACX408" s="25"/>
      <c r="ACY408" s="25"/>
      <c r="ACZ408" s="25"/>
      <c r="ADA408" s="25"/>
      <c r="ADB408" s="25"/>
      <c r="ADC408" s="25"/>
      <c r="ADD408" s="25"/>
      <c r="ADE408" s="25"/>
      <c r="ADF408" s="25"/>
      <c r="ADG408" s="25"/>
      <c r="ADH408" s="25"/>
      <c r="ADI408" s="25"/>
      <c r="ADJ408" s="25"/>
      <c r="ADK408" s="25"/>
      <c r="ADL408" s="25"/>
      <c r="ADM408" s="25"/>
      <c r="ADN408" s="25"/>
      <c r="ADO408" s="25"/>
      <c r="ADP408" s="25"/>
      <c r="ADQ408" s="25"/>
      <c r="ADR408" s="25"/>
      <c r="ADS408" s="25"/>
      <c r="ADT408" s="25"/>
      <c r="ADU408" s="25"/>
      <c r="ADV408" s="25"/>
      <c r="ADW408" s="25"/>
      <c r="ADX408" s="25"/>
      <c r="ADY408" s="25"/>
      <c r="ADZ408" s="25"/>
      <c r="AEA408" s="25"/>
      <c r="AEB408" s="25"/>
      <c r="AEC408" s="25"/>
      <c r="AED408" s="25"/>
      <c r="AEE408" s="25"/>
      <c r="AEF408" s="25"/>
      <c r="AEG408" s="49"/>
    </row>
    <row r="409" spans="1:813" s="15" customFormat="1" ht="12.75" customHeight="1" x14ac:dyDescent="0.2">
      <c r="A409" s="72">
        <v>5.6</v>
      </c>
      <c r="B409" s="99" t="s">
        <v>235</v>
      </c>
      <c r="C409" s="325">
        <v>2</v>
      </c>
      <c r="D409" s="71" t="s">
        <v>71</v>
      </c>
      <c r="E409" s="109">
        <v>796.2</v>
      </c>
      <c r="F409" s="91">
        <f t="shared" si="8"/>
        <v>1592.4</v>
      </c>
      <c r="G409" s="49"/>
      <c r="AY409" s="45"/>
      <c r="AZ409" s="25"/>
      <c r="BA409" s="663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  <c r="QN409" s="25"/>
      <c r="QO409" s="25"/>
      <c r="QP409" s="25"/>
      <c r="QQ409" s="25"/>
      <c r="QR409" s="25"/>
      <c r="QS409" s="25"/>
      <c r="QT409" s="25"/>
      <c r="QU409" s="25"/>
      <c r="QV409" s="25"/>
      <c r="QW409" s="25"/>
      <c r="QX409" s="25"/>
      <c r="QY409" s="25"/>
      <c r="QZ409" s="25"/>
      <c r="RA409" s="25"/>
      <c r="RB409" s="25"/>
      <c r="RC409" s="25"/>
      <c r="RD409" s="25"/>
      <c r="RE409" s="25"/>
      <c r="RF409" s="25"/>
      <c r="RG409" s="25"/>
      <c r="RH409" s="25"/>
      <c r="RI409" s="25"/>
      <c r="RJ409" s="25"/>
      <c r="RK409" s="25"/>
      <c r="RL409" s="25"/>
      <c r="RM409" s="25"/>
      <c r="RN409" s="25"/>
      <c r="RO409" s="25"/>
      <c r="RP409" s="25"/>
      <c r="RQ409" s="25"/>
      <c r="RR409" s="25"/>
      <c r="RS409" s="25"/>
      <c r="RT409" s="25"/>
      <c r="RU409" s="25"/>
      <c r="RV409" s="25"/>
      <c r="RW409" s="25"/>
      <c r="RX409" s="25"/>
      <c r="RY409" s="25"/>
      <c r="RZ409" s="25"/>
      <c r="SA409" s="25"/>
      <c r="SB409" s="25"/>
      <c r="SC409" s="25"/>
      <c r="SD409" s="25"/>
      <c r="SE409" s="25"/>
      <c r="SF409" s="25"/>
      <c r="SG409" s="25"/>
      <c r="SH409" s="25"/>
      <c r="SI409" s="25"/>
      <c r="SJ409" s="25"/>
      <c r="SK409" s="25"/>
      <c r="SL409" s="25"/>
      <c r="SM409" s="25"/>
      <c r="SN409" s="25"/>
      <c r="SO409" s="25"/>
      <c r="SP409" s="25"/>
      <c r="SQ409" s="25"/>
      <c r="SR409" s="25"/>
      <c r="SS409" s="25"/>
      <c r="ST409" s="25"/>
      <c r="SU409" s="25"/>
      <c r="SV409" s="25"/>
      <c r="SW409" s="25"/>
      <c r="SX409" s="25"/>
      <c r="SY409" s="25"/>
      <c r="SZ409" s="25"/>
      <c r="TA409" s="25"/>
      <c r="TB409" s="25"/>
      <c r="TC409" s="25"/>
      <c r="TD409" s="25"/>
      <c r="TE409" s="25"/>
      <c r="TF409" s="25"/>
      <c r="TG409" s="25"/>
      <c r="TH409" s="25"/>
      <c r="TI409" s="25"/>
      <c r="TJ409" s="25"/>
      <c r="TK409" s="25"/>
      <c r="TL409" s="25"/>
      <c r="TM409" s="25"/>
      <c r="TN409" s="25"/>
      <c r="TO409" s="25"/>
      <c r="TP409" s="25"/>
      <c r="TQ409" s="25"/>
      <c r="TR409" s="25"/>
      <c r="TS409" s="25"/>
      <c r="TT409" s="25"/>
      <c r="TU409" s="25"/>
      <c r="TV409" s="25"/>
      <c r="TW409" s="25"/>
      <c r="TX409" s="25"/>
      <c r="TY409" s="25"/>
      <c r="TZ409" s="25"/>
      <c r="UA409" s="25"/>
      <c r="UB409" s="25"/>
      <c r="UC409" s="25"/>
      <c r="UD409" s="25"/>
      <c r="UE409" s="25"/>
      <c r="UF409" s="25"/>
      <c r="UG409" s="25"/>
      <c r="UH409" s="25"/>
      <c r="UI409" s="25"/>
      <c r="UJ409" s="25"/>
      <c r="UK409" s="25"/>
      <c r="UL409" s="25"/>
      <c r="UM409" s="25"/>
      <c r="UN409" s="25"/>
      <c r="UO409" s="25"/>
      <c r="UP409" s="25"/>
      <c r="UQ409" s="25"/>
      <c r="UR409" s="25"/>
      <c r="US409" s="25"/>
      <c r="UT409" s="25"/>
      <c r="UU409" s="25"/>
      <c r="UV409" s="25"/>
      <c r="UW409" s="25"/>
      <c r="UX409" s="25"/>
      <c r="UY409" s="25"/>
      <c r="UZ409" s="25"/>
      <c r="VA409" s="25"/>
      <c r="VB409" s="25"/>
      <c r="VC409" s="25"/>
      <c r="VD409" s="25"/>
      <c r="VE409" s="25"/>
      <c r="VF409" s="25"/>
      <c r="VG409" s="25"/>
      <c r="VH409" s="25"/>
      <c r="VI409" s="25"/>
      <c r="VJ409" s="25"/>
      <c r="VK409" s="25"/>
      <c r="VL409" s="25"/>
      <c r="VM409" s="25"/>
      <c r="VN409" s="25"/>
      <c r="VO409" s="25"/>
      <c r="VP409" s="25"/>
      <c r="VQ409" s="25"/>
      <c r="VR409" s="25"/>
      <c r="VS409" s="25"/>
      <c r="VT409" s="25"/>
      <c r="VU409" s="25"/>
      <c r="VV409" s="25"/>
      <c r="VW409" s="25"/>
      <c r="VX409" s="25"/>
      <c r="VY409" s="25"/>
      <c r="VZ409" s="25"/>
      <c r="WA409" s="25"/>
      <c r="WB409" s="25"/>
      <c r="WC409" s="25"/>
      <c r="WD409" s="25"/>
      <c r="WE409" s="25"/>
      <c r="WF409" s="25"/>
      <c r="WG409" s="25"/>
      <c r="WH409" s="25"/>
      <c r="WI409" s="25"/>
      <c r="WJ409" s="25"/>
      <c r="WK409" s="25"/>
      <c r="WL409" s="25"/>
      <c r="WM409" s="25"/>
      <c r="WN409" s="25"/>
      <c r="WO409" s="25"/>
      <c r="WP409" s="25"/>
      <c r="WQ409" s="25"/>
      <c r="WR409" s="25"/>
      <c r="WS409" s="25"/>
      <c r="WT409" s="25"/>
      <c r="WU409" s="25"/>
      <c r="WV409" s="25"/>
      <c r="WW409" s="25"/>
      <c r="WX409" s="25"/>
      <c r="WY409" s="25"/>
      <c r="WZ409" s="25"/>
      <c r="XA409" s="25"/>
      <c r="XB409" s="25"/>
      <c r="XC409" s="25"/>
      <c r="XD409" s="25"/>
      <c r="XE409" s="25"/>
      <c r="XF409" s="25"/>
      <c r="XG409" s="25"/>
      <c r="XH409" s="25"/>
      <c r="XI409" s="25"/>
      <c r="XJ409" s="25"/>
      <c r="XK409" s="25"/>
      <c r="XL409" s="25"/>
      <c r="XM409" s="25"/>
      <c r="XN409" s="25"/>
      <c r="XO409" s="25"/>
      <c r="XP409" s="25"/>
      <c r="XQ409" s="25"/>
      <c r="XR409" s="25"/>
      <c r="XS409" s="25"/>
      <c r="XT409" s="25"/>
      <c r="XU409" s="25"/>
      <c r="XV409" s="25"/>
      <c r="XW409" s="25"/>
      <c r="XX409" s="25"/>
      <c r="XY409" s="25"/>
      <c r="XZ409" s="25"/>
      <c r="YA409" s="25"/>
      <c r="YB409" s="25"/>
      <c r="YC409" s="25"/>
      <c r="YD409" s="25"/>
      <c r="YE409" s="25"/>
      <c r="YF409" s="25"/>
      <c r="YG409" s="25"/>
      <c r="YH409" s="25"/>
      <c r="YI409" s="25"/>
      <c r="YJ409" s="25"/>
      <c r="YK409" s="25"/>
      <c r="YL409" s="25"/>
      <c r="YM409" s="25"/>
      <c r="YN409" s="25"/>
      <c r="YO409" s="25"/>
      <c r="YP409" s="25"/>
      <c r="YQ409" s="25"/>
      <c r="YR409" s="25"/>
      <c r="YS409" s="25"/>
      <c r="YT409" s="25"/>
      <c r="YU409" s="25"/>
      <c r="YV409" s="25"/>
      <c r="YW409" s="25"/>
      <c r="YX409" s="25"/>
      <c r="YY409" s="25"/>
      <c r="YZ409" s="25"/>
      <c r="ZA409" s="25"/>
      <c r="ZB409" s="25"/>
      <c r="ZC409" s="25"/>
      <c r="ZD409" s="25"/>
      <c r="ZE409" s="25"/>
      <c r="ZF409" s="25"/>
      <c r="ZG409" s="25"/>
      <c r="ZH409" s="25"/>
      <c r="ZI409" s="25"/>
      <c r="ZJ409" s="25"/>
      <c r="ZK409" s="25"/>
      <c r="ZL409" s="25"/>
      <c r="ZM409" s="25"/>
      <c r="ZN409" s="25"/>
      <c r="ZO409" s="25"/>
      <c r="ZP409" s="25"/>
      <c r="ZQ409" s="25"/>
      <c r="ZR409" s="25"/>
      <c r="ZS409" s="25"/>
      <c r="ZT409" s="25"/>
      <c r="ZU409" s="25"/>
      <c r="ZV409" s="25"/>
      <c r="ZW409" s="25"/>
      <c r="ZX409" s="25"/>
      <c r="ZY409" s="25"/>
      <c r="ZZ409" s="25"/>
      <c r="AAA409" s="25"/>
      <c r="AAB409" s="25"/>
      <c r="AAC409" s="25"/>
      <c r="AAD409" s="25"/>
      <c r="AAE409" s="25"/>
      <c r="AAF409" s="25"/>
      <c r="AAG409" s="25"/>
      <c r="AAH409" s="25"/>
      <c r="AAI409" s="25"/>
      <c r="AAJ409" s="25"/>
      <c r="AAK409" s="25"/>
      <c r="AAL409" s="25"/>
      <c r="AAM409" s="25"/>
      <c r="AAN409" s="25"/>
      <c r="AAO409" s="25"/>
      <c r="AAP409" s="25"/>
      <c r="AAQ409" s="25"/>
      <c r="AAR409" s="25"/>
      <c r="AAS409" s="25"/>
      <c r="AAT409" s="25"/>
      <c r="AAU409" s="25"/>
      <c r="AAV409" s="25"/>
      <c r="AAW409" s="25"/>
      <c r="AAX409" s="25"/>
      <c r="AAY409" s="25"/>
      <c r="AAZ409" s="25"/>
      <c r="ABA409" s="25"/>
      <c r="ABB409" s="25"/>
      <c r="ABC409" s="25"/>
      <c r="ABD409" s="25"/>
      <c r="ABE409" s="25"/>
      <c r="ABF409" s="25"/>
      <c r="ABG409" s="25"/>
      <c r="ABH409" s="25"/>
      <c r="ABI409" s="25"/>
      <c r="ABJ409" s="25"/>
      <c r="ABK409" s="25"/>
      <c r="ABL409" s="25"/>
      <c r="ABM409" s="25"/>
      <c r="ABN409" s="25"/>
      <c r="ABO409" s="25"/>
      <c r="ABP409" s="25"/>
      <c r="ABQ409" s="25"/>
      <c r="ABR409" s="25"/>
      <c r="ABS409" s="25"/>
      <c r="ABT409" s="25"/>
      <c r="ABU409" s="25"/>
      <c r="ABV409" s="25"/>
      <c r="ABW409" s="25"/>
      <c r="ABX409" s="25"/>
      <c r="ABY409" s="25"/>
      <c r="ABZ409" s="25"/>
      <c r="ACA409" s="25"/>
      <c r="ACB409" s="25"/>
      <c r="ACC409" s="25"/>
      <c r="ACD409" s="25"/>
      <c r="ACE409" s="25"/>
      <c r="ACF409" s="25"/>
      <c r="ACG409" s="25"/>
      <c r="ACH409" s="25"/>
      <c r="ACI409" s="25"/>
      <c r="ACJ409" s="25"/>
      <c r="ACK409" s="25"/>
      <c r="ACL409" s="25"/>
      <c r="ACM409" s="25"/>
      <c r="ACN409" s="25"/>
      <c r="ACO409" s="25"/>
      <c r="ACP409" s="25"/>
      <c r="ACQ409" s="25"/>
      <c r="ACR409" s="25"/>
      <c r="ACS409" s="25"/>
      <c r="ACT409" s="25"/>
      <c r="ACU409" s="25"/>
      <c r="ACV409" s="25"/>
      <c r="ACW409" s="25"/>
      <c r="ACX409" s="25"/>
      <c r="ACY409" s="25"/>
      <c r="ACZ409" s="25"/>
      <c r="ADA409" s="25"/>
      <c r="ADB409" s="25"/>
      <c r="ADC409" s="25"/>
      <c r="ADD409" s="25"/>
      <c r="ADE409" s="25"/>
      <c r="ADF409" s="25"/>
      <c r="ADG409" s="25"/>
      <c r="ADH409" s="25"/>
      <c r="ADI409" s="25"/>
      <c r="ADJ409" s="25"/>
      <c r="ADK409" s="25"/>
      <c r="ADL409" s="25"/>
      <c r="ADM409" s="25"/>
      <c r="ADN409" s="25"/>
      <c r="ADO409" s="25"/>
      <c r="ADP409" s="25"/>
      <c r="ADQ409" s="25"/>
      <c r="ADR409" s="25"/>
      <c r="ADS409" s="25"/>
      <c r="ADT409" s="25"/>
      <c r="ADU409" s="25"/>
      <c r="ADV409" s="25"/>
      <c r="ADW409" s="25"/>
      <c r="ADX409" s="25"/>
      <c r="ADY409" s="25"/>
      <c r="ADZ409" s="25"/>
      <c r="AEA409" s="25"/>
      <c r="AEB409" s="25"/>
      <c r="AEC409" s="25"/>
      <c r="AED409" s="25"/>
      <c r="AEE409" s="25"/>
      <c r="AEF409" s="25"/>
      <c r="AEG409" s="49"/>
    </row>
    <row r="410" spans="1:813" s="15" customFormat="1" ht="12.75" customHeight="1" x14ac:dyDescent="0.2">
      <c r="A410" s="72">
        <v>5.7</v>
      </c>
      <c r="B410" s="99" t="s">
        <v>240</v>
      </c>
      <c r="C410" s="325">
        <v>5</v>
      </c>
      <c r="D410" s="71" t="s">
        <v>71</v>
      </c>
      <c r="E410" s="109">
        <v>85.06</v>
      </c>
      <c r="F410" s="91">
        <f t="shared" si="8"/>
        <v>425.3</v>
      </c>
      <c r="G410" s="49"/>
      <c r="AY410" s="45"/>
      <c r="AZ410" s="25"/>
      <c r="BA410" s="663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  <c r="QN410" s="25"/>
      <c r="QO410" s="25"/>
      <c r="QP410" s="25"/>
      <c r="QQ410" s="25"/>
      <c r="QR410" s="25"/>
      <c r="QS410" s="25"/>
      <c r="QT410" s="25"/>
      <c r="QU410" s="25"/>
      <c r="QV410" s="25"/>
      <c r="QW410" s="25"/>
      <c r="QX410" s="25"/>
      <c r="QY410" s="25"/>
      <c r="QZ410" s="25"/>
      <c r="RA410" s="25"/>
      <c r="RB410" s="25"/>
      <c r="RC410" s="25"/>
      <c r="RD410" s="25"/>
      <c r="RE410" s="25"/>
      <c r="RF410" s="25"/>
      <c r="RG410" s="25"/>
      <c r="RH410" s="25"/>
      <c r="RI410" s="25"/>
      <c r="RJ410" s="25"/>
      <c r="RK410" s="25"/>
      <c r="RL410" s="25"/>
      <c r="RM410" s="25"/>
      <c r="RN410" s="25"/>
      <c r="RO410" s="25"/>
      <c r="RP410" s="25"/>
      <c r="RQ410" s="25"/>
      <c r="RR410" s="25"/>
      <c r="RS410" s="25"/>
      <c r="RT410" s="25"/>
      <c r="RU410" s="25"/>
      <c r="RV410" s="25"/>
      <c r="RW410" s="25"/>
      <c r="RX410" s="25"/>
      <c r="RY410" s="25"/>
      <c r="RZ410" s="25"/>
      <c r="SA410" s="25"/>
      <c r="SB410" s="25"/>
      <c r="SC410" s="25"/>
      <c r="SD410" s="25"/>
      <c r="SE410" s="25"/>
      <c r="SF410" s="25"/>
      <c r="SG410" s="25"/>
      <c r="SH410" s="25"/>
      <c r="SI410" s="25"/>
      <c r="SJ410" s="25"/>
      <c r="SK410" s="25"/>
      <c r="SL410" s="25"/>
      <c r="SM410" s="25"/>
      <c r="SN410" s="25"/>
      <c r="SO410" s="25"/>
      <c r="SP410" s="25"/>
      <c r="SQ410" s="25"/>
      <c r="SR410" s="25"/>
      <c r="SS410" s="25"/>
      <c r="ST410" s="25"/>
      <c r="SU410" s="25"/>
      <c r="SV410" s="25"/>
      <c r="SW410" s="25"/>
      <c r="SX410" s="25"/>
      <c r="SY410" s="25"/>
      <c r="SZ410" s="25"/>
      <c r="TA410" s="25"/>
      <c r="TB410" s="25"/>
      <c r="TC410" s="25"/>
      <c r="TD410" s="25"/>
      <c r="TE410" s="25"/>
      <c r="TF410" s="25"/>
      <c r="TG410" s="25"/>
      <c r="TH410" s="25"/>
      <c r="TI410" s="25"/>
      <c r="TJ410" s="25"/>
      <c r="TK410" s="25"/>
      <c r="TL410" s="25"/>
      <c r="TM410" s="25"/>
      <c r="TN410" s="25"/>
      <c r="TO410" s="25"/>
      <c r="TP410" s="25"/>
      <c r="TQ410" s="25"/>
      <c r="TR410" s="25"/>
      <c r="TS410" s="25"/>
      <c r="TT410" s="25"/>
      <c r="TU410" s="25"/>
      <c r="TV410" s="25"/>
      <c r="TW410" s="25"/>
      <c r="TX410" s="25"/>
      <c r="TY410" s="25"/>
      <c r="TZ410" s="25"/>
      <c r="UA410" s="25"/>
      <c r="UB410" s="25"/>
      <c r="UC410" s="25"/>
      <c r="UD410" s="25"/>
      <c r="UE410" s="25"/>
      <c r="UF410" s="25"/>
      <c r="UG410" s="25"/>
      <c r="UH410" s="25"/>
      <c r="UI410" s="25"/>
      <c r="UJ410" s="25"/>
      <c r="UK410" s="25"/>
      <c r="UL410" s="25"/>
      <c r="UM410" s="25"/>
      <c r="UN410" s="25"/>
      <c r="UO410" s="25"/>
      <c r="UP410" s="25"/>
      <c r="UQ410" s="25"/>
      <c r="UR410" s="25"/>
      <c r="US410" s="25"/>
      <c r="UT410" s="25"/>
      <c r="UU410" s="25"/>
      <c r="UV410" s="25"/>
      <c r="UW410" s="25"/>
      <c r="UX410" s="25"/>
      <c r="UY410" s="25"/>
      <c r="UZ410" s="25"/>
      <c r="VA410" s="25"/>
      <c r="VB410" s="25"/>
      <c r="VC410" s="25"/>
      <c r="VD410" s="25"/>
      <c r="VE410" s="25"/>
      <c r="VF410" s="25"/>
      <c r="VG410" s="25"/>
      <c r="VH410" s="25"/>
      <c r="VI410" s="25"/>
      <c r="VJ410" s="25"/>
      <c r="VK410" s="25"/>
      <c r="VL410" s="25"/>
      <c r="VM410" s="25"/>
      <c r="VN410" s="25"/>
      <c r="VO410" s="25"/>
      <c r="VP410" s="25"/>
      <c r="VQ410" s="25"/>
      <c r="VR410" s="25"/>
      <c r="VS410" s="25"/>
      <c r="VT410" s="25"/>
      <c r="VU410" s="25"/>
      <c r="VV410" s="25"/>
      <c r="VW410" s="25"/>
      <c r="VX410" s="25"/>
      <c r="VY410" s="25"/>
      <c r="VZ410" s="25"/>
      <c r="WA410" s="25"/>
      <c r="WB410" s="25"/>
      <c r="WC410" s="25"/>
      <c r="WD410" s="25"/>
      <c r="WE410" s="25"/>
      <c r="WF410" s="25"/>
      <c r="WG410" s="25"/>
      <c r="WH410" s="25"/>
      <c r="WI410" s="25"/>
      <c r="WJ410" s="25"/>
      <c r="WK410" s="25"/>
      <c r="WL410" s="25"/>
      <c r="WM410" s="25"/>
      <c r="WN410" s="25"/>
      <c r="WO410" s="25"/>
      <c r="WP410" s="25"/>
      <c r="WQ410" s="25"/>
      <c r="WR410" s="25"/>
      <c r="WS410" s="25"/>
      <c r="WT410" s="25"/>
      <c r="WU410" s="25"/>
      <c r="WV410" s="25"/>
      <c r="WW410" s="25"/>
      <c r="WX410" s="25"/>
      <c r="WY410" s="25"/>
      <c r="WZ410" s="25"/>
      <c r="XA410" s="25"/>
      <c r="XB410" s="25"/>
      <c r="XC410" s="25"/>
      <c r="XD410" s="25"/>
      <c r="XE410" s="25"/>
      <c r="XF410" s="25"/>
      <c r="XG410" s="25"/>
      <c r="XH410" s="25"/>
      <c r="XI410" s="25"/>
      <c r="XJ410" s="25"/>
      <c r="XK410" s="25"/>
      <c r="XL410" s="25"/>
      <c r="XM410" s="25"/>
      <c r="XN410" s="25"/>
      <c r="XO410" s="25"/>
      <c r="XP410" s="25"/>
      <c r="XQ410" s="25"/>
      <c r="XR410" s="25"/>
      <c r="XS410" s="25"/>
      <c r="XT410" s="25"/>
      <c r="XU410" s="25"/>
      <c r="XV410" s="25"/>
      <c r="XW410" s="25"/>
      <c r="XX410" s="25"/>
      <c r="XY410" s="25"/>
      <c r="XZ410" s="25"/>
      <c r="YA410" s="25"/>
      <c r="YB410" s="25"/>
      <c r="YC410" s="25"/>
      <c r="YD410" s="25"/>
      <c r="YE410" s="25"/>
      <c r="YF410" s="25"/>
      <c r="YG410" s="25"/>
      <c r="YH410" s="25"/>
      <c r="YI410" s="25"/>
      <c r="YJ410" s="25"/>
      <c r="YK410" s="25"/>
      <c r="YL410" s="25"/>
      <c r="YM410" s="25"/>
      <c r="YN410" s="25"/>
      <c r="YO410" s="25"/>
      <c r="YP410" s="25"/>
      <c r="YQ410" s="25"/>
      <c r="YR410" s="25"/>
      <c r="YS410" s="25"/>
      <c r="YT410" s="25"/>
      <c r="YU410" s="25"/>
      <c r="YV410" s="25"/>
      <c r="YW410" s="25"/>
      <c r="YX410" s="25"/>
      <c r="YY410" s="25"/>
      <c r="YZ410" s="25"/>
      <c r="ZA410" s="25"/>
      <c r="ZB410" s="25"/>
      <c r="ZC410" s="25"/>
      <c r="ZD410" s="25"/>
      <c r="ZE410" s="25"/>
      <c r="ZF410" s="25"/>
      <c r="ZG410" s="25"/>
      <c r="ZH410" s="25"/>
      <c r="ZI410" s="25"/>
      <c r="ZJ410" s="25"/>
      <c r="ZK410" s="25"/>
      <c r="ZL410" s="25"/>
      <c r="ZM410" s="25"/>
      <c r="ZN410" s="25"/>
      <c r="ZO410" s="25"/>
      <c r="ZP410" s="25"/>
      <c r="ZQ410" s="25"/>
      <c r="ZR410" s="25"/>
      <c r="ZS410" s="25"/>
      <c r="ZT410" s="25"/>
      <c r="ZU410" s="25"/>
      <c r="ZV410" s="25"/>
      <c r="ZW410" s="25"/>
      <c r="ZX410" s="25"/>
      <c r="ZY410" s="25"/>
      <c r="ZZ410" s="25"/>
      <c r="AAA410" s="25"/>
      <c r="AAB410" s="25"/>
      <c r="AAC410" s="25"/>
      <c r="AAD410" s="25"/>
      <c r="AAE410" s="25"/>
      <c r="AAF410" s="25"/>
      <c r="AAG410" s="25"/>
      <c r="AAH410" s="25"/>
      <c r="AAI410" s="25"/>
      <c r="AAJ410" s="25"/>
      <c r="AAK410" s="25"/>
      <c r="AAL410" s="25"/>
      <c r="AAM410" s="25"/>
      <c r="AAN410" s="25"/>
      <c r="AAO410" s="25"/>
      <c r="AAP410" s="25"/>
      <c r="AAQ410" s="25"/>
      <c r="AAR410" s="25"/>
      <c r="AAS410" s="25"/>
      <c r="AAT410" s="25"/>
      <c r="AAU410" s="25"/>
      <c r="AAV410" s="25"/>
      <c r="AAW410" s="25"/>
      <c r="AAX410" s="25"/>
      <c r="AAY410" s="25"/>
      <c r="AAZ410" s="25"/>
      <c r="ABA410" s="25"/>
      <c r="ABB410" s="25"/>
      <c r="ABC410" s="25"/>
      <c r="ABD410" s="25"/>
      <c r="ABE410" s="25"/>
      <c r="ABF410" s="25"/>
      <c r="ABG410" s="25"/>
      <c r="ABH410" s="25"/>
      <c r="ABI410" s="25"/>
      <c r="ABJ410" s="25"/>
      <c r="ABK410" s="25"/>
      <c r="ABL410" s="25"/>
      <c r="ABM410" s="25"/>
      <c r="ABN410" s="25"/>
      <c r="ABO410" s="25"/>
      <c r="ABP410" s="25"/>
      <c r="ABQ410" s="25"/>
      <c r="ABR410" s="25"/>
      <c r="ABS410" s="25"/>
      <c r="ABT410" s="25"/>
      <c r="ABU410" s="25"/>
      <c r="ABV410" s="25"/>
      <c r="ABW410" s="25"/>
      <c r="ABX410" s="25"/>
      <c r="ABY410" s="25"/>
      <c r="ABZ410" s="25"/>
      <c r="ACA410" s="25"/>
      <c r="ACB410" s="25"/>
      <c r="ACC410" s="25"/>
      <c r="ACD410" s="25"/>
      <c r="ACE410" s="25"/>
      <c r="ACF410" s="25"/>
      <c r="ACG410" s="25"/>
      <c r="ACH410" s="25"/>
      <c r="ACI410" s="25"/>
      <c r="ACJ410" s="25"/>
      <c r="ACK410" s="25"/>
      <c r="ACL410" s="25"/>
      <c r="ACM410" s="25"/>
      <c r="ACN410" s="25"/>
      <c r="ACO410" s="25"/>
      <c r="ACP410" s="25"/>
      <c r="ACQ410" s="25"/>
      <c r="ACR410" s="25"/>
      <c r="ACS410" s="25"/>
      <c r="ACT410" s="25"/>
      <c r="ACU410" s="25"/>
      <c r="ACV410" s="25"/>
      <c r="ACW410" s="25"/>
      <c r="ACX410" s="25"/>
      <c r="ACY410" s="25"/>
      <c r="ACZ410" s="25"/>
      <c r="ADA410" s="25"/>
      <c r="ADB410" s="25"/>
      <c r="ADC410" s="25"/>
      <c r="ADD410" s="25"/>
      <c r="ADE410" s="25"/>
      <c r="ADF410" s="25"/>
      <c r="ADG410" s="25"/>
      <c r="ADH410" s="25"/>
      <c r="ADI410" s="25"/>
      <c r="ADJ410" s="25"/>
      <c r="ADK410" s="25"/>
      <c r="ADL410" s="25"/>
      <c r="ADM410" s="25"/>
      <c r="ADN410" s="25"/>
      <c r="ADO410" s="25"/>
      <c r="ADP410" s="25"/>
      <c r="ADQ410" s="25"/>
      <c r="ADR410" s="25"/>
      <c r="ADS410" s="25"/>
      <c r="ADT410" s="25"/>
      <c r="ADU410" s="25"/>
      <c r="ADV410" s="25"/>
      <c r="ADW410" s="25"/>
      <c r="ADX410" s="25"/>
      <c r="ADY410" s="25"/>
      <c r="ADZ410" s="25"/>
      <c r="AEA410" s="25"/>
      <c r="AEB410" s="25"/>
      <c r="AEC410" s="25"/>
      <c r="AED410" s="25"/>
      <c r="AEE410" s="25"/>
      <c r="AEF410" s="25"/>
      <c r="AEG410" s="49"/>
    </row>
    <row r="411" spans="1:813" s="15" customFormat="1" ht="12.75" customHeight="1" x14ac:dyDescent="0.2">
      <c r="A411" s="72">
        <v>5.8</v>
      </c>
      <c r="B411" s="99" t="s">
        <v>312</v>
      </c>
      <c r="C411" s="325">
        <v>5</v>
      </c>
      <c r="D411" s="71" t="s">
        <v>71</v>
      </c>
      <c r="E411" s="109">
        <v>1150</v>
      </c>
      <c r="F411" s="91">
        <f t="shared" si="8"/>
        <v>5750</v>
      </c>
      <c r="G411" s="49"/>
      <c r="AY411" s="45"/>
      <c r="AZ411" s="25"/>
      <c r="BA411" s="663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  <c r="QN411" s="25"/>
      <c r="QO411" s="25"/>
      <c r="QP411" s="25"/>
      <c r="QQ411" s="25"/>
      <c r="QR411" s="25"/>
      <c r="QS411" s="25"/>
      <c r="QT411" s="25"/>
      <c r="QU411" s="25"/>
      <c r="QV411" s="25"/>
      <c r="QW411" s="25"/>
      <c r="QX411" s="25"/>
      <c r="QY411" s="25"/>
      <c r="QZ411" s="25"/>
      <c r="RA411" s="25"/>
      <c r="RB411" s="25"/>
      <c r="RC411" s="25"/>
      <c r="RD411" s="25"/>
      <c r="RE411" s="25"/>
      <c r="RF411" s="25"/>
      <c r="RG411" s="25"/>
      <c r="RH411" s="25"/>
      <c r="RI411" s="25"/>
      <c r="RJ411" s="25"/>
      <c r="RK411" s="25"/>
      <c r="RL411" s="25"/>
      <c r="RM411" s="25"/>
      <c r="RN411" s="25"/>
      <c r="RO411" s="25"/>
      <c r="RP411" s="25"/>
      <c r="RQ411" s="25"/>
      <c r="RR411" s="25"/>
      <c r="RS411" s="25"/>
      <c r="RT411" s="25"/>
      <c r="RU411" s="25"/>
      <c r="RV411" s="25"/>
      <c r="RW411" s="25"/>
      <c r="RX411" s="25"/>
      <c r="RY411" s="25"/>
      <c r="RZ411" s="25"/>
      <c r="SA411" s="25"/>
      <c r="SB411" s="25"/>
      <c r="SC411" s="25"/>
      <c r="SD411" s="25"/>
      <c r="SE411" s="25"/>
      <c r="SF411" s="25"/>
      <c r="SG411" s="25"/>
      <c r="SH411" s="25"/>
      <c r="SI411" s="25"/>
      <c r="SJ411" s="25"/>
      <c r="SK411" s="25"/>
      <c r="SL411" s="25"/>
      <c r="SM411" s="25"/>
      <c r="SN411" s="25"/>
      <c r="SO411" s="25"/>
      <c r="SP411" s="25"/>
      <c r="SQ411" s="25"/>
      <c r="SR411" s="25"/>
      <c r="SS411" s="25"/>
      <c r="ST411" s="25"/>
      <c r="SU411" s="25"/>
      <c r="SV411" s="25"/>
      <c r="SW411" s="25"/>
      <c r="SX411" s="25"/>
      <c r="SY411" s="25"/>
      <c r="SZ411" s="25"/>
      <c r="TA411" s="25"/>
      <c r="TB411" s="25"/>
      <c r="TC411" s="25"/>
      <c r="TD411" s="25"/>
      <c r="TE411" s="25"/>
      <c r="TF411" s="25"/>
      <c r="TG411" s="25"/>
      <c r="TH411" s="25"/>
      <c r="TI411" s="25"/>
      <c r="TJ411" s="25"/>
      <c r="TK411" s="25"/>
      <c r="TL411" s="25"/>
      <c r="TM411" s="25"/>
      <c r="TN411" s="25"/>
      <c r="TO411" s="25"/>
      <c r="TP411" s="25"/>
      <c r="TQ411" s="25"/>
      <c r="TR411" s="25"/>
      <c r="TS411" s="25"/>
      <c r="TT411" s="25"/>
      <c r="TU411" s="25"/>
      <c r="TV411" s="25"/>
      <c r="TW411" s="25"/>
      <c r="TX411" s="25"/>
      <c r="TY411" s="25"/>
      <c r="TZ411" s="25"/>
      <c r="UA411" s="25"/>
      <c r="UB411" s="25"/>
      <c r="UC411" s="25"/>
      <c r="UD411" s="25"/>
      <c r="UE411" s="25"/>
      <c r="UF411" s="25"/>
      <c r="UG411" s="25"/>
      <c r="UH411" s="25"/>
      <c r="UI411" s="25"/>
      <c r="UJ411" s="25"/>
      <c r="UK411" s="25"/>
      <c r="UL411" s="25"/>
      <c r="UM411" s="25"/>
      <c r="UN411" s="25"/>
      <c r="UO411" s="25"/>
      <c r="UP411" s="25"/>
      <c r="UQ411" s="25"/>
      <c r="UR411" s="25"/>
      <c r="US411" s="25"/>
      <c r="UT411" s="25"/>
      <c r="UU411" s="25"/>
      <c r="UV411" s="25"/>
      <c r="UW411" s="25"/>
      <c r="UX411" s="25"/>
      <c r="UY411" s="25"/>
      <c r="UZ411" s="25"/>
      <c r="VA411" s="25"/>
      <c r="VB411" s="25"/>
      <c r="VC411" s="25"/>
      <c r="VD411" s="25"/>
      <c r="VE411" s="25"/>
      <c r="VF411" s="25"/>
      <c r="VG411" s="25"/>
      <c r="VH411" s="25"/>
      <c r="VI411" s="25"/>
      <c r="VJ411" s="25"/>
      <c r="VK411" s="25"/>
      <c r="VL411" s="25"/>
      <c r="VM411" s="25"/>
      <c r="VN411" s="25"/>
      <c r="VO411" s="25"/>
      <c r="VP411" s="25"/>
      <c r="VQ411" s="25"/>
      <c r="VR411" s="25"/>
      <c r="VS411" s="25"/>
      <c r="VT411" s="25"/>
      <c r="VU411" s="25"/>
      <c r="VV411" s="25"/>
      <c r="VW411" s="25"/>
      <c r="VX411" s="25"/>
      <c r="VY411" s="25"/>
      <c r="VZ411" s="25"/>
      <c r="WA411" s="25"/>
      <c r="WB411" s="25"/>
      <c r="WC411" s="25"/>
      <c r="WD411" s="25"/>
      <c r="WE411" s="25"/>
      <c r="WF411" s="25"/>
      <c r="WG411" s="25"/>
      <c r="WH411" s="25"/>
      <c r="WI411" s="25"/>
      <c r="WJ411" s="25"/>
      <c r="WK411" s="25"/>
      <c r="WL411" s="25"/>
      <c r="WM411" s="25"/>
      <c r="WN411" s="25"/>
      <c r="WO411" s="25"/>
      <c r="WP411" s="25"/>
      <c r="WQ411" s="25"/>
      <c r="WR411" s="25"/>
      <c r="WS411" s="25"/>
      <c r="WT411" s="25"/>
      <c r="WU411" s="25"/>
      <c r="WV411" s="25"/>
      <c r="WW411" s="25"/>
      <c r="WX411" s="25"/>
      <c r="WY411" s="25"/>
      <c r="WZ411" s="25"/>
      <c r="XA411" s="25"/>
      <c r="XB411" s="25"/>
      <c r="XC411" s="25"/>
      <c r="XD411" s="25"/>
      <c r="XE411" s="25"/>
      <c r="XF411" s="25"/>
      <c r="XG411" s="25"/>
      <c r="XH411" s="25"/>
      <c r="XI411" s="25"/>
      <c r="XJ411" s="25"/>
      <c r="XK411" s="25"/>
      <c r="XL411" s="25"/>
      <c r="XM411" s="25"/>
      <c r="XN411" s="25"/>
      <c r="XO411" s="25"/>
      <c r="XP411" s="25"/>
      <c r="XQ411" s="25"/>
      <c r="XR411" s="25"/>
      <c r="XS411" s="25"/>
      <c r="XT411" s="25"/>
      <c r="XU411" s="25"/>
      <c r="XV411" s="25"/>
      <c r="XW411" s="25"/>
      <c r="XX411" s="25"/>
      <c r="XY411" s="25"/>
      <c r="XZ411" s="25"/>
      <c r="YA411" s="25"/>
      <c r="YB411" s="25"/>
      <c r="YC411" s="25"/>
      <c r="YD411" s="25"/>
      <c r="YE411" s="25"/>
      <c r="YF411" s="25"/>
      <c r="YG411" s="25"/>
      <c r="YH411" s="25"/>
      <c r="YI411" s="25"/>
      <c r="YJ411" s="25"/>
      <c r="YK411" s="25"/>
      <c r="YL411" s="25"/>
      <c r="YM411" s="25"/>
      <c r="YN411" s="25"/>
      <c r="YO411" s="25"/>
      <c r="YP411" s="25"/>
      <c r="YQ411" s="25"/>
      <c r="YR411" s="25"/>
      <c r="YS411" s="25"/>
      <c r="YT411" s="25"/>
      <c r="YU411" s="25"/>
      <c r="YV411" s="25"/>
      <c r="YW411" s="25"/>
      <c r="YX411" s="25"/>
      <c r="YY411" s="25"/>
      <c r="YZ411" s="25"/>
      <c r="ZA411" s="25"/>
      <c r="ZB411" s="25"/>
      <c r="ZC411" s="25"/>
      <c r="ZD411" s="25"/>
      <c r="ZE411" s="25"/>
      <c r="ZF411" s="25"/>
      <c r="ZG411" s="25"/>
      <c r="ZH411" s="25"/>
      <c r="ZI411" s="25"/>
      <c r="ZJ411" s="25"/>
      <c r="ZK411" s="25"/>
      <c r="ZL411" s="25"/>
      <c r="ZM411" s="25"/>
      <c r="ZN411" s="25"/>
      <c r="ZO411" s="25"/>
      <c r="ZP411" s="25"/>
      <c r="ZQ411" s="25"/>
      <c r="ZR411" s="25"/>
      <c r="ZS411" s="25"/>
      <c r="ZT411" s="25"/>
      <c r="ZU411" s="25"/>
      <c r="ZV411" s="25"/>
      <c r="ZW411" s="25"/>
      <c r="ZX411" s="25"/>
      <c r="ZY411" s="25"/>
      <c r="ZZ411" s="25"/>
      <c r="AAA411" s="25"/>
      <c r="AAB411" s="25"/>
      <c r="AAC411" s="25"/>
      <c r="AAD411" s="25"/>
      <c r="AAE411" s="25"/>
      <c r="AAF411" s="25"/>
      <c r="AAG411" s="25"/>
      <c r="AAH411" s="25"/>
      <c r="AAI411" s="25"/>
      <c r="AAJ411" s="25"/>
      <c r="AAK411" s="25"/>
      <c r="AAL411" s="25"/>
      <c r="AAM411" s="25"/>
      <c r="AAN411" s="25"/>
      <c r="AAO411" s="25"/>
      <c r="AAP411" s="25"/>
      <c r="AAQ411" s="25"/>
      <c r="AAR411" s="25"/>
      <c r="AAS411" s="25"/>
      <c r="AAT411" s="25"/>
      <c r="AAU411" s="25"/>
      <c r="AAV411" s="25"/>
      <c r="AAW411" s="25"/>
      <c r="AAX411" s="25"/>
      <c r="AAY411" s="25"/>
      <c r="AAZ411" s="25"/>
      <c r="ABA411" s="25"/>
      <c r="ABB411" s="25"/>
      <c r="ABC411" s="25"/>
      <c r="ABD411" s="25"/>
      <c r="ABE411" s="25"/>
      <c r="ABF411" s="25"/>
      <c r="ABG411" s="25"/>
      <c r="ABH411" s="25"/>
      <c r="ABI411" s="25"/>
      <c r="ABJ411" s="25"/>
      <c r="ABK411" s="25"/>
      <c r="ABL411" s="25"/>
      <c r="ABM411" s="25"/>
      <c r="ABN411" s="25"/>
      <c r="ABO411" s="25"/>
      <c r="ABP411" s="25"/>
      <c r="ABQ411" s="25"/>
      <c r="ABR411" s="25"/>
      <c r="ABS411" s="25"/>
      <c r="ABT411" s="25"/>
      <c r="ABU411" s="25"/>
      <c r="ABV411" s="25"/>
      <c r="ABW411" s="25"/>
      <c r="ABX411" s="25"/>
      <c r="ABY411" s="25"/>
      <c r="ABZ411" s="25"/>
      <c r="ACA411" s="25"/>
      <c r="ACB411" s="25"/>
      <c r="ACC411" s="25"/>
      <c r="ACD411" s="25"/>
      <c r="ACE411" s="25"/>
      <c r="ACF411" s="25"/>
      <c r="ACG411" s="25"/>
      <c r="ACH411" s="25"/>
      <c r="ACI411" s="25"/>
      <c r="ACJ411" s="25"/>
      <c r="ACK411" s="25"/>
      <c r="ACL411" s="25"/>
      <c r="ACM411" s="25"/>
      <c r="ACN411" s="25"/>
      <c r="ACO411" s="25"/>
      <c r="ACP411" s="25"/>
      <c r="ACQ411" s="25"/>
      <c r="ACR411" s="25"/>
      <c r="ACS411" s="25"/>
      <c r="ACT411" s="25"/>
      <c r="ACU411" s="25"/>
      <c r="ACV411" s="25"/>
      <c r="ACW411" s="25"/>
      <c r="ACX411" s="25"/>
      <c r="ACY411" s="25"/>
      <c r="ACZ411" s="25"/>
      <c r="ADA411" s="25"/>
      <c r="ADB411" s="25"/>
      <c r="ADC411" s="25"/>
      <c r="ADD411" s="25"/>
      <c r="ADE411" s="25"/>
      <c r="ADF411" s="25"/>
      <c r="ADG411" s="25"/>
      <c r="ADH411" s="25"/>
      <c r="ADI411" s="25"/>
      <c r="ADJ411" s="25"/>
      <c r="ADK411" s="25"/>
      <c r="ADL411" s="25"/>
      <c r="ADM411" s="25"/>
      <c r="ADN411" s="25"/>
      <c r="ADO411" s="25"/>
      <c r="ADP411" s="25"/>
      <c r="ADQ411" s="25"/>
      <c r="ADR411" s="25"/>
      <c r="ADS411" s="25"/>
      <c r="ADT411" s="25"/>
      <c r="ADU411" s="25"/>
      <c r="ADV411" s="25"/>
      <c r="ADW411" s="25"/>
      <c r="ADX411" s="25"/>
      <c r="ADY411" s="25"/>
      <c r="ADZ411" s="25"/>
      <c r="AEA411" s="25"/>
      <c r="AEB411" s="25"/>
      <c r="AEC411" s="25"/>
      <c r="AED411" s="25"/>
      <c r="AEE411" s="25"/>
      <c r="AEF411" s="25"/>
      <c r="AEG411" s="49"/>
    </row>
    <row r="412" spans="1:813" s="15" customFormat="1" ht="12.75" customHeight="1" x14ac:dyDescent="0.2">
      <c r="A412" s="72">
        <v>5.9</v>
      </c>
      <c r="B412" s="99" t="s">
        <v>245</v>
      </c>
      <c r="C412" s="325">
        <v>3.11</v>
      </c>
      <c r="D412" s="71" t="s">
        <v>246</v>
      </c>
      <c r="E412" s="109">
        <v>405.1</v>
      </c>
      <c r="F412" s="91">
        <f t="shared" si="8"/>
        <v>1259.8599999999999</v>
      </c>
      <c r="G412" s="49"/>
      <c r="AY412" s="45"/>
      <c r="AZ412" s="25"/>
      <c r="BA412" s="663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  <c r="QN412" s="25"/>
      <c r="QO412" s="25"/>
      <c r="QP412" s="25"/>
      <c r="QQ412" s="25"/>
      <c r="QR412" s="25"/>
      <c r="QS412" s="25"/>
      <c r="QT412" s="25"/>
      <c r="QU412" s="25"/>
      <c r="QV412" s="25"/>
      <c r="QW412" s="25"/>
      <c r="QX412" s="25"/>
      <c r="QY412" s="25"/>
      <c r="QZ412" s="25"/>
      <c r="RA412" s="25"/>
      <c r="RB412" s="25"/>
      <c r="RC412" s="25"/>
      <c r="RD412" s="25"/>
      <c r="RE412" s="25"/>
      <c r="RF412" s="25"/>
      <c r="RG412" s="25"/>
      <c r="RH412" s="25"/>
      <c r="RI412" s="25"/>
      <c r="RJ412" s="25"/>
      <c r="RK412" s="25"/>
      <c r="RL412" s="25"/>
      <c r="RM412" s="25"/>
      <c r="RN412" s="25"/>
      <c r="RO412" s="25"/>
      <c r="RP412" s="25"/>
      <c r="RQ412" s="25"/>
      <c r="RR412" s="25"/>
      <c r="RS412" s="25"/>
      <c r="RT412" s="25"/>
      <c r="RU412" s="25"/>
      <c r="RV412" s="25"/>
      <c r="RW412" s="25"/>
      <c r="RX412" s="25"/>
      <c r="RY412" s="25"/>
      <c r="RZ412" s="25"/>
      <c r="SA412" s="25"/>
      <c r="SB412" s="25"/>
      <c r="SC412" s="25"/>
      <c r="SD412" s="25"/>
      <c r="SE412" s="25"/>
      <c r="SF412" s="25"/>
      <c r="SG412" s="25"/>
      <c r="SH412" s="25"/>
      <c r="SI412" s="25"/>
      <c r="SJ412" s="25"/>
      <c r="SK412" s="25"/>
      <c r="SL412" s="25"/>
      <c r="SM412" s="25"/>
      <c r="SN412" s="25"/>
      <c r="SO412" s="25"/>
      <c r="SP412" s="25"/>
      <c r="SQ412" s="25"/>
      <c r="SR412" s="25"/>
      <c r="SS412" s="25"/>
      <c r="ST412" s="25"/>
      <c r="SU412" s="25"/>
      <c r="SV412" s="25"/>
      <c r="SW412" s="25"/>
      <c r="SX412" s="25"/>
      <c r="SY412" s="25"/>
      <c r="SZ412" s="25"/>
      <c r="TA412" s="25"/>
      <c r="TB412" s="25"/>
      <c r="TC412" s="25"/>
      <c r="TD412" s="25"/>
      <c r="TE412" s="25"/>
      <c r="TF412" s="25"/>
      <c r="TG412" s="25"/>
      <c r="TH412" s="25"/>
      <c r="TI412" s="25"/>
      <c r="TJ412" s="25"/>
      <c r="TK412" s="25"/>
      <c r="TL412" s="25"/>
      <c r="TM412" s="25"/>
      <c r="TN412" s="25"/>
      <c r="TO412" s="25"/>
      <c r="TP412" s="25"/>
      <c r="TQ412" s="25"/>
      <c r="TR412" s="25"/>
      <c r="TS412" s="25"/>
      <c r="TT412" s="25"/>
      <c r="TU412" s="25"/>
      <c r="TV412" s="25"/>
      <c r="TW412" s="25"/>
      <c r="TX412" s="25"/>
      <c r="TY412" s="25"/>
      <c r="TZ412" s="25"/>
      <c r="UA412" s="25"/>
      <c r="UB412" s="25"/>
      <c r="UC412" s="25"/>
      <c r="UD412" s="25"/>
      <c r="UE412" s="25"/>
      <c r="UF412" s="25"/>
      <c r="UG412" s="25"/>
      <c r="UH412" s="25"/>
      <c r="UI412" s="25"/>
      <c r="UJ412" s="25"/>
      <c r="UK412" s="25"/>
      <c r="UL412" s="25"/>
      <c r="UM412" s="25"/>
      <c r="UN412" s="25"/>
      <c r="UO412" s="25"/>
      <c r="UP412" s="25"/>
      <c r="UQ412" s="25"/>
      <c r="UR412" s="25"/>
      <c r="US412" s="25"/>
      <c r="UT412" s="25"/>
      <c r="UU412" s="25"/>
      <c r="UV412" s="25"/>
      <c r="UW412" s="25"/>
      <c r="UX412" s="25"/>
      <c r="UY412" s="25"/>
      <c r="UZ412" s="25"/>
      <c r="VA412" s="25"/>
      <c r="VB412" s="25"/>
      <c r="VC412" s="25"/>
      <c r="VD412" s="25"/>
      <c r="VE412" s="25"/>
      <c r="VF412" s="25"/>
      <c r="VG412" s="25"/>
      <c r="VH412" s="25"/>
      <c r="VI412" s="25"/>
      <c r="VJ412" s="25"/>
      <c r="VK412" s="25"/>
      <c r="VL412" s="25"/>
      <c r="VM412" s="25"/>
      <c r="VN412" s="25"/>
      <c r="VO412" s="25"/>
      <c r="VP412" s="25"/>
      <c r="VQ412" s="25"/>
      <c r="VR412" s="25"/>
      <c r="VS412" s="25"/>
      <c r="VT412" s="25"/>
      <c r="VU412" s="25"/>
      <c r="VV412" s="25"/>
      <c r="VW412" s="25"/>
      <c r="VX412" s="25"/>
      <c r="VY412" s="25"/>
      <c r="VZ412" s="25"/>
      <c r="WA412" s="25"/>
      <c r="WB412" s="25"/>
      <c r="WC412" s="25"/>
      <c r="WD412" s="25"/>
      <c r="WE412" s="25"/>
      <c r="WF412" s="25"/>
      <c r="WG412" s="25"/>
      <c r="WH412" s="25"/>
      <c r="WI412" s="25"/>
      <c r="WJ412" s="25"/>
      <c r="WK412" s="25"/>
      <c r="WL412" s="25"/>
      <c r="WM412" s="25"/>
      <c r="WN412" s="25"/>
      <c r="WO412" s="25"/>
      <c r="WP412" s="25"/>
      <c r="WQ412" s="25"/>
      <c r="WR412" s="25"/>
      <c r="WS412" s="25"/>
      <c r="WT412" s="25"/>
      <c r="WU412" s="25"/>
      <c r="WV412" s="25"/>
      <c r="WW412" s="25"/>
      <c r="WX412" s="25"/>
      <c r="WY412" s="25"/>
      <c r="WZ412" s="25"/>
      <c r="XA412" s="25"/>
      <c r="XB412" s="25"/>
      <c r="XC412" s="25"/>
      <c r="XD412" s="25"/>
      <c r="XE412" s="25"/>
      <c r="XF412" s="25"/>
      <c r="XG412" s="25"/>
      <c r="XH412" s="25"/>
      <c r="XI412" s="25"/>
      <c r="XJ412" s="25"/>
      <c r="XK412" s="25"/>
      <c r="XL412" s="25"/>
      <c r="XM412" s="25"/>
      <c r="XN412" s="25"/>
      <c r="XO412" s="25"/>
      <c r="XP412" s="25"/>
      <c r="XQ412" s="25"/>
      <c r="XR412" s="25"/>
      <c r="XS412" s="25"/>
      <c r="XT412" s="25"/>
      <c r="XU412" s="25"/>
      <c r="XV412" s="25"/>
      <c r="XW412" s="25"/>
      <c r="XX412" s="25"/>
      <c r="XY412" s="25"/>
      <c r="XZ412" s="25"/>
      <c r="YA412" s="25"/>
      <c r="YB412" s="25"/>
      <c r="YC412" s="25"/>
      <c r="YD412" s="25"/>
      <c r="YE412" s="25"/>
      <c r="YF412" s="25"/>
      <c r="YG412" s="25"/>
      <c r="YH412" s="25"/>
      <c r="YI412" s="25"/>
      <c r="YJ412" s="25"/>
      <c r="YK412" s="25"/>
      <c r="YL412" s="25"/>
      <c r="YM412" s="25"/>
      <c r="YN412" s="25"/>
      <c r="YO412" s="25"/>
      <c r="YP412" s="25"/>
      <c r="YQ412" s="25"/>
      <c r="YR412" s="25"/>
      <c r="YS412" s="25"/>
      <c r="YT412" s="25"/>
      <c r="YU412" s="25"/>
      <c r="YV412" s="25"/>
      <c r="YW412" s="25"/>
      <c r="YX412" s="25"/>
      <c r="YY412" s="25"/>
      <c r="YZ412" s="25"/>
      <c r="ZA412" s="25"/>
      <c r="ZB412" s="25"/>
      <c r="ZC412" s="25"/>
      <c r="ZD412" s="25"/>
      <c r="ZE412" s="25"/>
      <c r="ZF412" s="25"/>
      <c r="ZG412" s="25"/>
      <c r="ZH412" s="25"/>
      <c r="ZI412" s="25"/>
      <c r="ZJ412" s="25"/>
      <c r="ZK412" s="25"/>
      <c r="ZL412" s="25"/>
      <c r="ZM412" s="25"/>
      <c r="ZN412" s="25"/>
      <c r="ZO412" s="25"/>
      <c r="ZP412" s="25"/>
      <c r="ZQ412" s="25"/>
      <c r="ZR412" s="25"/>
      <c r="ZS412" s="25"/>
      <c r="ZT412" s="25"/>
      <c r="ZU412" s="25"/>
      <c r="ZV412" s="25"/>
      <c r="ZW412" s="25"/>
      <c r="ZX412" s="25"/>
      <c r="ZY412" s="25"/>
      <c r="ZZ412" s="25"/>
      <c r="AAA412" s="25"/>
      <c r="AAB412" s="25"/>
      <c r="AAC412" s="25"/>
      <c r="AAD412" s="25"/>
      <c r="AAE412" s="25"/>
      <c r="AAF412" s="25"/>
      <c r="AAG412" s="25"/>
      <c r="AAH412" s="25"/>
      <c r="AAI412" s="25"/>
      <c r="AAJ412" s="25"/>
      <c r="AAK412" s="25"/>
      <c r="AAL412" s="25"/>
      <c r="AAM412" s="25"/>
      <c r="AAN412" s="25"/>
      <c r="AAO412" s="25"/>
      <c r="AAP412" s="25"/>
      <c r="AAQ412" s="25"/>
      <c r="AAR412" s="25"/>
      <c r="AAS412" s="25"/>
      <c r="AAT412" s="25"/>
      <c r="AAU412" s="25"/>
      <c r="AAV412" s="25"/>
      <c r="AAW412" s="25"/>
      <c r="AAX412" s="25"/>
      <c r="AAY412" s="25"/>
      <c r="AAZ412" s="25"/>
      <c r="ABA412" s="25"/>
      <c r="ABB412" s="25"/>
      <c r="ABC412" s="25"/>
      <c r="ABD412" s="25"/>
      <c r="ABE412" s="25"/>
      <c r="ABF412" s="25"/>
      <c r="ABG412" s="25"/>
      <c r="ABH412" s="25"/>
      <c r="ABI412" s="25"/>
      <c r="ABJ412" s="25"/>
      <c r="ABK412" s="25"/>
      <c r="ABL412" s="25"/>
      <c r="ABM412" s="25"/>
      <c r="ABN412" s="25"/>
      <c r="ABO412" s="25"/>
      <c r="ABP412" s="25"/>
      <c r="ABQ412" s="25"/>
      <c r="ABR412" s="25"/>
      <c r="ABS412" s="25"/>
      <c r="ABT412" s="25"/>
      <c r="ABU412" s="25"/>
      <c r="ABV412" s="25"/>
      <c r="ABW412" s="25"/>
      <c r="ABX412" s="25"/>
      <c r="ABY412" s="25"/>
      <c r="ABZ412" s="25"/>
      <c r="ACA412" s="25"/>
      <c r="ACB412" s="25"/>
      <c r="ACC412" s="25"/>
      <c r="ACD412" s="25"/>
      <c r="ACE412" s="25"/>
      <c r="ACF412" s="25"/>
      <c r="ACG412" s="25"/>
      <c r="ACH412" s="25"/>
      <c r="ACI412" s="25"/>
      <c r="ACJ412" s="25"/>
      <c r="ACK412" s="25"/>
      <c r="ACL412" s="25"/>
      <c r="ACM412" s="25"/>
      <c r="ACN412" s="25"/>
      <c r="ACO412" s="25"/>
      <c r="ACP412" s="25"/>
      <c r="ACQ412" s="25"/>
      <c r="ACR412" s="25"/>
      <c r="ACS412" s="25"/>
      <c r="ACT412" s="25"/>
      <c r="ACU412" s="25"/>
      <c r="ACV412" s="25"/>
      <c r="ACW412" s="25"/>
      <c r="ACX412" s="25"/>
      <c r="ACY412" s="25"/>
      <c r="ACZ412" s="25"/>
      <c r="ADA412" s="25"/>
      <c r="ADB412" s="25"/>
      <c r="ADC412" s="25"/>
      <c r="ADD412" s="25"/>
      <c r="ADE412" s="25"/>
      <c r="ADF412" s="25"/>
      <c r="ADG412" s="25"/>
      <c r="ADH412" s="25"/>
      <c r="ADI412" s="25"/>
      <c r="ADJ412" s="25"/>
      <c r="ADK412" s="25"/>
      <c r="ADL412" s="25"/>
      <c r="ADM412" s="25"/>
      <c r="ADN412" s="25"/>
      <c r="ADO412" s="25"/>
      <c r="ADP412" s="25"/>
      <c r="ADQ412" s="25"/>
      <c r="ADR412" s="25"/>
      <c r="ADS412" s="25"/>
      <c r="ADT412" s="25"/>
      <c r="ADU412" s="25"/>
      <c r="ADV412" s="25"/>
      <c r="ADW412" s="25"/>
      <c r="ADX412" s="25"/>
      <c r="ADY412" s="25"/>
      <c r="ADZ412" s="25"/>
      <c r="AEA412" s="25"/>
      <c r="AEB412" s="25"/>
      <c r="AEC412" s="25"/>
      <c r="AED412" s="25"/>
      <c r="AEE412" s="25"/>
      <c r="AEF412" s="25"/>
      <c r="AEG412" s="49"/>
    </row>
    <row r="413" spans="1:813" s="15" customFormat="1" x14ac:dyDescent="0.2">
      <c r="A413" s="72"/>
      <c r="B413" s="99"/>
      <c r="C413" s="325"/>
      <c r="D413" s="71"/>
      <c r="E413" s="109"/>
      <c r="F413" s="91"/>
      <c r="G413" s="49"/>
      <c r="AY413" s="45"/>
      <c r="AZ413" s="25"/>
      <c r="BA413" s="663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  <c r="QN413" s="25"/>
      <c r="QO413" s="25"/>
      <c r="QP413" s="25"/>
      <c r="QQ413" s="25"/>
      <c r="QR413" s="25"/>
      <c r="QS413" s="25"/>
      <c r="QT413" s="25"/>
      <c r="QU413" s="25"/>
      <c r="QV413" s="25"/>
      <c r="QW413" s="25"/>
      <c r="QX413" s="25"/>
      <c r="QY413" s="25"/>
      <c r="QZ413" s="25"/>
      <c r="RA413" s="25"/>
      <c r="RB413" s="25"/>
      <c r="RC413" s="25"/>
      <c r="RD413" s="25"/>
      <c r="RE413" s="25"/>
      <c r="RF413" s="25"/>
      <c r="RG413" s="25"/>
      <c r="RH413" s="25"/>
      <c r="RI413" s="25"/>
      <c r="RJ413" s="25"/>
      <c r="RK413" s="25"/>
      <c r="RL413" s="25"/>
      <c r="RM413" s="25"/>
      <c r="RN413" s="25"/>
      <c r="RO413" s="25"/>
      <c r="RP413" s="25"/>
      <c r="RQ413" s="25"/>
      <c r="RR413" s="25"/>
      <c r="RS413" s="25"/>
      <c r="RT413" s="25"/>
      <c r="RU413" s="25"/>
      <c r="RV413" s="25"/>
      <c r="RW413" s="25"/>
      <c r="RX413" s="25"/>
      <c r="RY413" s="25"/>
      <c r="RZ413" s="25"/>
      <c r="SA413" s="25"/>
      <c r="SB413" s="25"/>
      <c r="SC413" s="25"/>
      <c r="SD413" s="25"/>
      <c r="SE413" s="25"/>
      <c r="SF413" s="25"/>
      <c r="SG413" s="25"/>
      <c r="SH413" s="25"/>
      <c r="SI413" s="25"/>
      <c r="SJ413" s="25"/>
      <c r="SK413" s="25"/>
      <c r="SL413" s="25"/>
      <c r="SM413" s="25"/>
      <c r="SN413" s="25"/>
      <c r="SO413" s="25"/>
      <c r="SP413" s="25"/>
      <c r="SQ413" s="25"/>
      <c r="SR413" s="25"/>
      <c r="SS413" s="25"/>
      <c r="ST413" s="25"/>
      <c r="SU413" s="25"/>
      <c r="SV413" s="25"/>
      <c r="SW413" s="25"/>
      <c r="SX413" s="25"/>
      <c r="SY413" s="25"/>
      <c r="SZ413" s="25"/>
      <c r="TA413" s="25"/>
      <c r="TB413" s="25"/>
      <c r="TC413" s="25"/>
      <c r="TD413" s="25"/>
      <c r="TE413" s="25"/>
      <c r="TF413" s="25"/>
      <c r="TG413" s="25"/>
      <c r="TH413" s="25"/>
      <c r="TI413" s="25"/>
      <c r="TJ413" s="25"/>
      <c r="TK413" s="25"/>
      <c r="TL413" s="25"/>
      <c r="TM413" s="25"/>
      <c r="TN413" s="25"/>
      <c r="TO413" s="25"/>
      <c r="TP413" s="25"/>
      <c r="TQ413" s="25"/>
      <c r="TR413" s="25"/>
      <c r="TS413" s="25"/>
      <c r="TT413" s="25"/>
      <c r="TU413" s="25"/>
      <c r="TV413" s="25"/>
      <c r="TW413" s="25"/>
      <c r="TX413" s="25"/>
      <c r="TY413" s="25"/>
      <c r="TZ413" s="25"/>
      <c r="UA413" s="25"/>
      <c r="UB413" s="25"/>
      <c r="UC413" s="25"/>
      <c r="UD413" s="25"/>
      <c r="UE413" s="25"/>
      <c r="UF413" s="25"/>
      <c r="UG413" s="25"/>
      <c r="UH413" s="25"/>
      <c r="UI413" s="25"/>
      <c r="UJ413" s="25"/>
      <c r="UK413" s="25"/>
      <c r="UL413" s="25"/>
      <c r="UM413" s="25"/>
      <c r="UN413" s="25"/>
      <c r="UO413" s="25"/>
      <c r="UP413" s="25"/>
      <c r="UQ413" s="25"/>
      <c r="UR413" s="25"/>
      <c r="US413" s="25"/>
      <c r="UT413" s="25"/>
      <c r="UU413" s="25"/>
      <c r="UV413" s="25"/>
      <c r="UW413" s="25"/>
      <c r="UX413" s="25"/>
      <c r="UY413" s="25"/>
      <c r="UZ413" s="25"/>
      <c r="VA413" s="25"/>
      <c r="VB413" s="25"/>
      <c r="VC413" s="25"/>
      <c r="VD413" s="25"/>
      <c r="VE413" s="25"/>
      <c r="VF413" s="25"/>
      <c r="VG413" s="25"/>
      <c r="VH413" s="25"/>
      <c r="VI413" s="25"/>
      <c r="VJ413" s="25"/>
      <c r="VK413" s="25"/>
      <c r="VL413" s="25"/>
      <c r="VM413" s="25"/>
      <c r="VN413" s="25"/>
      <c r="VO413" s="25"/>
      <c r="VP413" s="25"/>
      <c r="VQ413" s="25"/>
      <c r="VR413" s="25"/>
      <c r="VS413" s="25"/>
      <c r="VT413" s="25"/>
      <c r="VU413" s="25"/>
      <c r="VV413" s="25"/>
      <c r="VW413" s="25"/>
      <c r="VX413" s="25"/>
      <c r="VY413" s="25"/>
      <c r="VZ413" s="25"/>
      <c r="WA413" s="25"/>
      <c r="WB413" s="25"/>
      <c r="WC413" s="25"/>
      <c r="WD413" s="25"/>
      <c r="WE413" s="25"/>
      <c r="WF413" s="25"/>
      <c r="WG413" s="25"/>
      <c r="WH413" s="25"/>
      <c r="WI413" s="25"/>
      <c r="WJ413" s="25"/>
      <c r="WK413" s="25"/>
      <c r="WL413" s="25"/>
      <c r="WM413" s="25"/>
      <c r="WN413" s="25"/>
      <c r="WO413" s="25"/>
      <c r="WP413" s="25"/>
      <c r="WQ413" s="25"/>
      <c r="WR413" s="25"/>
      <c r="WS413" s="25"/>
      <c r="WT413" s="25"/>
      <c r="WU413" s="25"/>
      <c r="WV413" s="25"/>
      <c r="WW413" s="25"/>
      <c r="WX413" s="25"/>
      <c r="WY413" s="25"/>
      <c r="WZ413" s="25"/>
      <c r="XA413" s="25"/>
      <c r="XB413" s="25"/>
      <c r="XC413" s="25"/>
      <c r="XD413" s="25"/>
      <c r="XE413" s="25"/>
      <c r="XF413" s="25"/>
      <c r="XG413" s="25"/>
      <c r="XH413" s="25"/>
      <c r="XI413" s="25"/>
      <c r="XJ413" s="25"/>
      <c r="XK413" s="25"/>
      <c r="XL413" s="25"/>
      <c r="XM413" s="25"/>
      <c r="XN413" s="25"/>
      <c r="XO413" s="25"/>
      <c r="XP413" s="25"/>
      <c r="XQ413" s="25"/>
      <c r="XR413" s="25"/>
      <c r="XS413" s="25"/>
      <c r="XT413" s="25"/>
      <c r="XU413" s="25"/>
      <c r="XV413" s="25"/>
      <c r="XW413" s="25"/>
      <c r="XX413" s="25"/>
      <c r="XY413" s="25"/>
      <c r="XZ413" s="25"/>
      <c r="YA413" s="25"/>
      <c r="YB413" s="25"/>
      <c r="YC413" s="25"/>
      <c r="YD413" s="25"/>
      <c r="YE413" s="25"/>
      <c r="YF413" s="25"/>
      <c r="YG413" s="25"/>
      <c r="YH413" s="25"/>
      <c r="YI413" s="25"/>
      <c r="YJ413" s="25"/>
      <c r="YK413" s="25"/>
      <c r="YL413" s="25"/>
      <c r="YM413" s="25"/>
      <c r="YN413" s="25"/>
      <c r="YO413" s="25"/>
      <c r="YP413" s="25"/>
      <c r="YQ413" s="25"/>
      <c r="YR413" s="25"/>
      <c r="YS413" s="25"/>
      <c r="YT413" s="25"/>
      <c r="YU413" s="25"/>
      <c r="YV413" s="25"/>
      <c r="YW413" s="25"/>
      <c r="YX413" s="25"/>
      <c r="YY413" s="25"/>
      <c r="YZ413" s="25"/>
      <c r="ZA413" s="25"/>
      <c r="ZB413" s="25"/>
      <c r="ZC413" s="25"/>
      <c r="ZD413" s="25"/>
      <c r="ZE413" s="25"/>
      <c r="ZF413" s="25"/>
      <c r="ZG413" s="25"/>
      <c r="ZH413" s="25"/>
      <c r="ZI413" s="25"/>
      <c r="ZJ413" s="25"/>
      <c r="ZK413" s="25"/>
      <c r="ZL413" s="25"/>
      <c r="ZM413" s="25"/>
      <c r="ZN413" s="25"/>
      <c r="ZO413" s="25"/>
      <c r="ZP413" s="25"/>
      <c r="ZQ413" s="25"/>
      <c r="ZR413" s="25"/>
      <c r="ZS413" s="25"/>
      <c r="ZT413" s="25"/>
      <c r="ZU413" s="25"/>
      <c r="ZV413" s="25"/>
      <c r="ZW413" s="25"/>
      <c r="ZX413" s="25"/>
      <c r="ZY413" s="25"/>
      <c r="ZZ413" s="25"/>
      <c r="AAA413" s="25"/>
      <c r="AAB413" s="25"/>
      <c r="AAC413" s="25"/>
      <c r="AAD413" s="25"/>
      <c r="AAE413" s="25"/>
      <c r="AAF413" s="25"/>
      <c r="AAG413" s="25"/>
      <c r="AAH413" s="25"/>
      <c r="AAI413" s="25"/>
      <c r="AAJ413" s="25"/>
      <c r="AAK413" s="25"/>
      <c r="AAL413" s="25"/>
      <c r="AAM413" s="25"/>
      <c r="AAN413" s="25"/>
      <c r="AAO413" s="25"/>
      <c r="AAP413" s="25"/>
      <c r="AAQ413" s="25"/>
      <c r="AAR413" s="25"/>
      <c r="AAS413" s="25"/>
      <c r="AAT413" s="25"/>
      <c r="AAU413" s="25"/>
      <c r="AAV413" s="25"/>
      <c r="AAW413" s="25"/>
      <c r="AAX413" s="25"/>
      <c r="AAY413" s="25"/>
      <c r="AAZ413" s="25"/>
      <c r="ABA413" s="25"/>
      <c r="ABB413" s="25"/>
      <c r="ABC413" s="25"/>
      <c r="ABD413" s="25"/>
      <c r="ABE413" s="25"/>
      <c r="ABF413" s="25"/>
      <c r="ABG413" s="25"/>
      <c r="ABH413" s="25"/>
      <c r="ABI413" s="25"/>
      <c r="ABJ413" s="25"/>
      <c r="ABK413" s="25"/>
      <c r="ABL413" s="25"/>
      <c r="ABM413" s="25"/>
      <c r="ABN413" s="25"/>
      <c r="ABO413" s="25"/>
      <c r="ABP413" s="25"/>
      <c r="ABQ413" s="25"/>
      <c r="ABR413" s="25"/>
      <c r="ABS413" s="25"/>
      <c r="ABT413" s="25"/>
      <c r="ABU413" s="25"/>
      <c r="ABV413" s="25"/>
      <c r="ABW413" s="25"/>
      <c r="ABX413" s="25"/>
      <c r="ABY413" s="25"/>
      <c r="ABZ413" s="25"/>
      <c r="ACA413" s="25"/>
      <c r="ACB413" s="25"/>
      <c r="ACC413" s="25"/>
      <c r="ACD413" s="25"/>
      <c r="ACE413" s="25"/>
      <c r="ACF413" s="25"/>
      <c r="ACG413" s="25"/>
      <c r="ACH413" s="25"/>
      <c r="ACI413" s="25"/>
      <c r="ACJ413" s="25"/>
      <c r="ACK413" s="25"/>
      <c r="ACL413" s="25"/>
      <c r="ACM413" s="25"/>
      <c r="ACN413" s="25"/>
      <c r="ACO413" s="25"/>
      <c r="ACP413" s="25"/>
      <c r="ACQ413" s="25"/>
      <c r="ACR413" s="25"/>
      <c r="ACS413" s="25"/>
      <c r="ACT413" s="25"/>
      <c r="ACU413" s="25"/>
      <c r="ACV413" s="25"/>
      <c r="ACW413" s="25"/>
      <c r="ACX413" s="25"/>
      <c r="ACY413" s="25"/>
      <c r="ACZ413" s="25"/>
      <c r="ADA413" s="25"/>
      <c r="ADB413" s="25"/>
      <c r="ADC413" s="25"/>
      <c r="ADD413" s="25"/>
      <c r="ADE413" s="25"/>
      <c r="ADF413" s="25"/>
      <c r="ADG413" s="25"/>
      <c r="ADH413" s="25"/>
      <c r="ADI413" s="25"/>
      <c r="ADJ413" s="25"/>
      <c r="ADK413" s="25"/>
      <c r="ADL413" s="25"/>
      <c r="ADM413" s="25"/>
      <c r="ADN413" s="25"/>
      <c r="ADO413" s="25"/>
      <c r="ADP413" s="25"/>
      <c r="ADQ413" s="25"/>
      <c r="ADR413" s="25"/>
      <c r="ADS413" s="25"/>
      <c r="ADT413" s="25"/>
      <c r="ADU413" s="25"/>
      <c r="ADV413" s="25"/>
      <c r="ADW413" s="25"/>
      <c r="ADX413" s="25"/>
      <c r="ADY413" s="25"/>
      <c r="ADZ413" s="25"/>
      <c r="AEA413" s="25"/>
      <c r="AEB413" s="25"/>
      <c r="AEC413" s="25"/>
      <c r="AED413" s="25"/>
      <c r="AEE413" s="25"/>
      <c r="AEF413" s="25"/>
      <c r="AEG413" s="49"/>
    </row>
    <row r="414" spans="1:813" s="15" customFormat="1" ht="12.75" customHeight="1" x14ac:dyDescent="0.2">
      <c r="A414" s="73">
        <v>6</v>
      </c>
      <c r="B414" s="289" t="s">
        <v>132</v>
      </c>
      <c r="C414" s="342"/>
      <c r="D414" s="71"/>
      <c r="E414" s="303"/>
      <c r="F414" s="91">
        <f t="shared" si="8"/>
        <v>0</v>
      </c>
      <c r="G414" s="49"/>
      <c r="AY414" s="45"/>
      <c r="AZ414" s="25"/>
      <c r="BA414" s="663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  <c r="QN414" s="25"/>
      <c r="QO414" s="25"/>
      <c r="QP414" s="25"/>
      <c r="QQ414" s="25"/>
      <c r="QR414" s="25"/>
      <c r="QS414" s="25"/>
      <c r="QT414" s="25"/>
      <c r="QU414" s="25"/>
      <c r="QV414" s="25"/>
      <c r="QW414" s="25"/>
      <c r="QX414" s="25"/>
      <c r="QY414" s="25"/>
      <c r="QZ414" s="25"/>
      <c r="RA414" s="25"/>
      <c r="RB414" s="25"/>
      <c r="RC414" s="25"/>
      <c r="RD414" s="25"/>
      <c r="RE414" s="25"/>
      <c r="RF414" s="25"/>
      <c r="RG414" s="25"/>
      <c r="RH414" s="25"/>
      <c r="RI414" s="25"/>
      <c r="RJ414" s="25"/>
      <c r="RK414" s="25"/>
      <c r="RL414" s="25"/>
      <c r="RM414" s="25"/>
      <c r="RN414" s="25"/>
      <c r="RO414" s="25"/>
      <c r="RP414" s="25"/>
      <c r="RQ414" s="25"/>
      <c r="RR414" s="25"/>
      <c r="RS414" s="25"/>
      <c r="RT414" s="25"/>
      <c r="RU414" s="25"/>
      <c r="RV414" s="25"/>
      <c r="RW414" s="25"/>
      <c r="RX414" s="25"/>
      <c r="RY414" s="25"/>
      <c r="RZ414" s="25"/>
      <c r="SA414" s="25"/>
      <c r="SB414" s="25"/>
      <c r="SC414" s="25"/>
      <c r="SD414" s="25"/>
      <c r="SE414" s="25"/>
      <c r="SF414" s="25"/>
      <c r="SG414" s="25"/>
      <c r="SH414" s="25"/>
      <c r="SI414" s="25"/>
      <c r="SJ414" s="25"/>
      <c r="SK414" s="25"/>
      <c r="SL414" s="25"/>
      <c r="SM414" s="25"/>
      <c r="SN414" s="25"/>
      <c r="SO414" s="25"/>
      <c r="SP414" s="25"/>
      <c r="SQ414" s="25"/>
      <c r="SR414" s="25"/>
      <c r="SS414" s="25"/>
      <c r="ST414" s="25"/>
      <c r="SU414" s="25"/>
      <c r="SV414" s="25"/>
      <c r="SW414" s="25"/>
      <c r="SX414" s="25"/>
      <c r="SY414" s="25"/>
      <c r="SZ414" s="25"/>
      <c r="TA414" s="25"/>
      <c r="TB414" s="25"/>
      <c r="TC414" s="25"/>
      <c r="TD414" s="25"/>
      <c r="TE414" s="25"/>
      <c r="TF414" s="25"/>
      <c r="TG414" s="25"/>
      <c r="TH414" s="25"/>
      <c r="TI414" s="25"/>
      <c r="TJ414" s="25"/>
      <c r="TK414" s="25"/>
      <c r="TL414" s="25"/>
      <c r="TM414" s="25"/>
      <c r="TN414" s="25"/>
      <c r="TO414" s="25"/>
      <c r="TP414" s="25"/>
      <c r="TQ414" s="25"/>
      <c r="TR414" s="25"/>
      <c r="TS414" s="25"/>
      <c r="TT414" s="25"/>
      <c r="TU414" s="25"/>
      <c r="TV414" s="25"/>
      <c r="TW414" s="25"/>
      <c r="TX414" s="25"/>
      <c r="TY414" s="25"/>
      <c r="TZ414" s="25"/>
      <c r="UA414" s="25"/>
      <c r="UB414" s="25"/>
      <c r="UC414" s="25"/>
      <c r="UD414" s="25"/>
      <c r="UE414" s="25"/>
      <c r="UF414" s="25"/>
      <c r="UG414" s="25"/>
      <c r="UH414" s="25"/>
      <c r="UI414" s="25"/>
      <c r="UJ414" s="25"/>
      <c r="UK414" s="25"/>
      <c r="UL414" s="25"/>
      <c r="UM414" s="25"/>
      <c r="UN414" s="25"/>
      <c r="UO414" s="25"/>
      <c r="UP414" s="25"/>
      <c r="UQ414" s="25"/>
      <c r="UR414" s="25"/>
      <c r="US414" s="25"/>
      <c r="UT414" s="25"/>
      <c r="UU414" s="25"/>
      <c r="UV414" s="25"/>
      <c r="UW414" s="25"/>
      <c r="UX414" s="25"/>
      <c r="UY414" s="25"/>
      <c r="UZ414" s="25"/>
      <c r="VA414" s="25"/>
      <c r="VB414" s="25"/>
      <c r="VC414" s="25"/>
      <c r="VD414" s="25"/>
      <c r="VE414" s="25"/>
      <c r="VF414" s="25"/>
      <c r="VG414" s="25"/>
      <c r="VH414" s="25"/>
      <c r="VI414" s="25"/>
      <c r="VJ414" s="25"/>
      <c r="VK414" s="25"/>
      <c r="VL414" s="25"/>
      <c r="VM414" s="25"/>
      <c r="VN414" s="25"/>
      <c r="VO414" s="25"/>
      <c r="VP414" s="25"/>
      <c r="VQ414" s="25"/>
      <c r="VR414" s="25"/>
      <c r="VS414" s="25"/>
      <c r="VT414" s="25"/>
      <c r="VU414" s="25"/>
      <c r="VV414" s="25"/>
      <c r="VW414" s="25"/>
      <c r="VX414" s="25"/>
      <c r="VY414" s="25"/>
      <c r="VZ414" s="25"/>
      <c r="WA414" s="25"/>
      <c r="WB414" s="25"/>
      <c r="WC414" s="25"/>
      <c r="WD414" s="25"/>
      <c r="WE414" s="25"/>
      <c r="WF414" s="25"/>
      <c r="WG414" s="25"/>
      <c r="WH414" s="25"/>
      <c r="WI414" s="25"/>
      <c r="WJ414" s="25"/>
      <c r="WK414" s="25"/>
      <c r="WL414" s="25"/>
      <c r="WM414" s="25"/>
      <c r="WN414" s="25"/>
      <c r="WO414" s="25"/>
      <c r="WP414" s="25"/>
      <c r="WQ414" s="25"/>
      <c r="WR414" s="25"/>
      <c r="WS414" s="25"/>
      <c r="WT414" s="25"/>
      <c r="WU414" s="25"/>
      <c r="WV414" s="25"/>
      <c r="WW414" s="25"/>
      <c r="WX414" s="25"/>
      <c r="WY414" s="25"/>
      <c r="WZ414" s="25"/>
      <c r="XA414" s="25"/>
      <c r="XB414" s="25"/>
      <c r="XC414" s="25"/>
      <c r="XD414" s="25"/>
      <c r="XE414" s="25"/>
      <c r="XF414" s="25"/>
      <c r="XG414" s="25"/>
      <c r="XH414" s="25"/>
      <c r="XI414" s="25"/>
      <c r="XJ414" s="25"/>
      <c r="XK414" s="25"/>
      <c r="XL414" s="25"/>
      <c r="XM414" s="25"/>
      <c r="XN414" s="25"/>
      <c r="XO414" s="25"/>
      <c r="XP414" s="25"/>
      <c r="XQ414" s="25"/>
      <c r="XR414" s="25"/>
      <c r="XS414" s="25"/>
      <c r="XT414" s="25"/>
      <c r="XU414" s="25"/>
      <c r="XV414" s="25"/>
      <c r="XW414" s="25"/>
      <c r="XX414" s="25"/>
      <c r="XY414" s="25"/>
      <c r="XZ414" s="25"/>
      <c r="YA414" s="25"/>
      <c r="YB414" s="25"/>
      <c r="YC414" s="25"/>
      <c r="YD414" s="25"/>
      <c r="YE414" s="25"/>
      <c r="YF414" s="25"/>
      <c r="YG414" s="25"/>
      <c r="YH414" s="25"/>
      <c r="YI414" s="25"/>
      <c r="YJ414" s="25"/>
      <c r="YK414" s="25"/>
      <c r="YL414" s="25"/>
      <c r="YM414" s="25"/>
      <c r="YN414" s="25"/>
      <c r="YO414" s="25"/>
      <c r="YP414" s="25"/>
      <c r="YQ414" s="25"/>
      <c r="YR414" s="25"/>
      <c r="YS414" s="25"/>
      <c r="YT414" s="25"/>
      <c r="YU414" s="25"/>
      <c r="YV414" s="25"/>
      <c r="YW414" s="25"/>
      <c r="YX414" s="25"/>
      <c r="YY414" s="25"/>
      <c r="YZ414" s="25"/>
      <c r="ZA414" s="25"/>
      <c r="ZB414" s="25"/>
      <c r="ZC414" s="25"/>
      <c r="ZD414" s="25"/>
      <c r="ZE414" s="25"/>
      <c r="ZF414" s="25"/>
      <c r="ZG414" s="25"/>
      <c r="ZH414" s="25"/>
      <c r="ZI414" s="25"/>
      <c r="ZJ414" s="25"/>
      <c r="ZK414" s="25"/>
      <c r="ZL414" s="25"/>
      <c r="ZM414" s="25"/>
      <c r="ZN414" s="25"/>
      <c r="ZO414" s="25"/>
      <c r="ZP414" s="25"/>
      <c r="ZQ414" s="25"/>
      <c r="ZR414" s="25"/>
      <c r="ZS414" s="25"/>
      <c r="ZT414" s="25"/>
      <c r="ZU414" s="25"/>
      <c r="ZV414" s="25"/>
      <c r="ZW414" s="25"/>
      <c r="ZX414" s="25"/>
      <c r="ZY414" s="25"/>
      <c r="ZZ414" s="25"/>
      <c r="AAA414" s="25"/>
      <c r="AAB414" s="25"/>
      <c r="AAC414" s="25"/>
      <c r="AAD414" s="25"/>
      <c r="AAE414" s="25"/>
      <c r="AAF414" s="25"/>
      <c r="AAG414" s="25"/>
      <c r="AAH414" s="25"/>
      <c r="AAI414" s="25"/>
      <c r="AAJ414" s="25"/>
      <c r="AAK414" s="25"/>
      <c r="AAL414" s="25"/>
      <c r="AAM414" s="25"/>
      <c r="AAN414" s="25"/>
      <c r="AAO414" s="25"/>
      <c r="AAP414" s="25"/>
      <c r="AAQ414" s="25"/>
      <c r="AAR414" s="25"/>
      <c r="AAS414" s="25"/>
      <c r="AAT414" s="25"/>
      <c r="AAU414" s="25"/>
      <c r="AAV414" s="25"/>
      <c r="AAW414" s="25"/>
      <c r="AAX414" s="25"/>
      <c r="AAY414" s="25"/>
      <c r="AAZ414" s="25"/>
      <c r="ABA414" s="25"/>
      <c r="ABB414" s="25"/>
      <c r="ABC414" s="25"/>
      <c r="ABD414" s="25"/>
      <c r="ABE414" s="25"/>
      <c r="ABF414" s="25"/>
      <c r="ABG414" s="25"/>
      <c r="ABH414" s="25"/>
      <c r="ABI414" s="25"/>
      <c r="ABJ414" s="25"/>
      <c r="ABK414" s="25"/>
      <c r="ABL414" s="25"/>
      <c r="ABM414" s="25"/>
      <c r="ABN414" s="25"/>
      <c r="ABO414" s="25"/>
      <c r="ABP414" s="25"/>
      <c r="ABQ414" s="25"/>
      <c r="ABR414" s="25"/>
      <c r="ABS414" s="25"/>
      <c r="ABT414" s="25"/>
      <c r="ABU414" s="25"/>
      <c r="ABV414" s="25"/>
      <c r="ABW414" s="25"/>
      <c r="ABX414" s="25"/>
      <c r="ABY414" s="25"/>
      <c r="ABZ414" s="25"/>
      <c r="ACA414" s="25"/>
      <c r="ACB414" s="25"/>
      <c r="ACC414" s="25"/>
      <c r="ACD414" s="25"/>
      <c r="ACE414" s="25"/>
      <c r="ACF414" s="25"/>
      <c r="ACG414" s="25"/>
      <c r="ACH414" s="25"/>
      <c r="ACI414" s="25"/>
      <c r="ACJ414" s="25"/>
      <c r="ACK414" s="25"/>
      <c r="ACL414" s="25"/>
      <c r="ACM414" s="25"/>
      <c r="ACN414" s="25"/>
      <c r="ACO414" s="25"/>
      <c r="ACP414" s="25"/>
      <c r="ACQ414" s="25"/>
      <c r="ACR414" s="25"/>
      <c r="ACS414" s="25"/>
      <c r="ACT414" s="25"/>
      <c r="ACU414" s="25"/>
      <c r="ACV414" s="25"/>
      <c r="ACW414" s="25"/>
      <c r="ACX414" s="25"/>
      <c r="ACY414" s="25"/>
      <c r="ACZ414" s="25"/>
      <c r="ADA414" s="25"/>
      <c r="ADB414" s="25"/>
      <c r="ADC414" s="25"/>
      <c r="ADD414" s="25"/>
      <c r="ADE414" s="25"/>
      <c r="ADF414" s="25"/>
      <c r="ADG414" s="25"/>
      <c r="ADH414" s="25"/>
      <c r="ADI414" s="25"/>
      <c r="ADJ414" s="25"/>
      <c r="ADK414" s="25"/>
      <c r="ADL414" s="25"/>
      <c r="ADM414" s="25"/>
      <c r="ADN414" s="25"/>
      <c r="ADO414" s="25"/>
      <c r="ADP414" s="25"/>
      <c r="ADQ414" s="25"/>
      <c r="ADR414" s="25"/>
      <c r="ADS414" s="25"/>
      <c r="ADT414" s="25"/>
      <c r="ADU414" s="25"/>
      <c r="ADV414" s="25"/>
      <c r="ADW414" s="25"/>
      <c r="ADX414" s="25"/>
      <c r="ADY414" s="25"/>
      <c r="ADZ414" s="25"/>
      <c r="AEA414" s="25"/>
      <c r="AEB414" s="25"/>
      <c r="AEC414" s="25"/>
      <c r="AED414" s="25"/>
      <c r="AEE414" s="25"/>
      <c r="AEF414" s="25"/>
      <c r="AEG414" s="49"/>
    </row>
    <row r="415" spans="1:813" s="15" customFormat="1" ht="12.75" customHeight="1" x14ac:dyDescent="0.2">
      <c r="A415" s="75">
        <v>6.1</v>
      </c>
      <c r="B415" s="99" t="s">
        <v>248</v>
      </c>
      <c r="C415" s="325">
        <v>4</v>
      </c>
      <c r="D415" s="71" t="s">
        <v>71</v>
      </c>
      <c r="E415" s="109">
        <v>17622.5</v>
      </c>
      <c r="F415" s="91">
        <f t="shared" si="8"/>
        <v>70490</v>
      </c>
      <c r="G415" s="49"/>
      <c r="AY415" s="45"/>
      <c r="AZ415" s="25"/>
      <c r="BA415" s="663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  <c r="QN415" s="25"/>
      <c r="QO415" s="25"/>
      <c r="QP415" s="25"/>
      <c r="QQ415" s="25"/>
      <c r="QR415" s="25"/>
      <c r="QS415" s="25"/>
      <c r="QT415" s="25"/>
      <c r="QU415" s="25"/>
      <c r="QV415" s="25"/>
      <c r="QW415" s="25"/>
      <c r="QX415" s="25"/>
      <c r="QY415" s="25"/>
      <c r="QZ415" s="25"/>
      <c r="RA415" s="25"/>
      <c r="RB415" s="25"/>
      <c r="RC415" s="25"/>
      <c r="RD415" s="25"/>
      <c r="RE415" s="25"/>
      <c r="RF415" s="25"/>
      <c r="RG415" s="25"/>
      <c r="RH415" s="25"/>
      <c r="RI415" s="25"/>
      <c r="RJ415" s="25"/>
      <c r="RK415" s="25"/>
      <c r="RL415" s="25"/>
      <c r="RM415" s="25"/>
      <c r="RN415" s="25"/>
      <c r="RO415" s="25"/>
      <c r="RP415" s="25"/>
      <c r="RQ415" s="25"/>
      <c r="RR415" s="25"/>
      <c r="RS415" s="25"/>
      <c r="RT415" s="25"/>
      <c r="RU415" s="25"/>
      <c r="RV415" s="25"/>
      <c r="RW415" s="25"/>
      <c r="RX415" s="25"/>
      <c r="RY415" s="25"/>
      <c r="RZ415" s="25"/>
      <c r="SA415" s="25"/>
      <c r="SB415" s="25"/>
      <c r="SC415" s="25"/>
      <c r="SD415" s="25"/>
      <c r="SE415" s="25"/>
      <c r="SF415" s="25"/>
      <c r="SG415" s="25"/>
      <c r="SH415" s="25"/>
      <c r="SI415" s="25"/>
      <c r="SJ415" s="25"/>
      <c r="SK415" s="25"/>
      <c r="SL415" s="25"/>
      <c r="SM415" s="25"/>
      <c r="SN415" s="25"/>
      <c r="SO415" s="25"/>
      <c r="SP415" s="25"/>
      <c r="SQ415" s="25"/>
      <c r="SR415" s="25"/>
      <c r="SS415" s="25"/>
      <c r="ST415" s="25"/>
      <c r="SU415" s="25"/>
      <c r="SV415" s="25"/>
      <c r="SW415" s="25"/>
      <c r="SX415" s="25"/>
      <c r="SY415" s="25"/>
      <c r="SZ415" s="25"/>
      <c r="TA415" s="25"/>
      <c r="TB415" s="25"/>
      <c r="TC415" s="25"/>
      <c r="TD415" s="25"/>
      <c r="TE415" s="25"/>
      <c r="TF415" s="25"/>
      <c r="TG415" s="25"/>
      <c r="TH415" s="25"/>
      <c r="TI415" s="25"/>
      <c r="TJ415" s="25"/>
      <c r="TK415" s="25"/>
      <c r="TL415" s="25"/>
      <c r="TM415" s="25"/>
      <c r="TN415" s="25"/>
      <c r="TO415" s="25"/>
      <c r="TP415" s="25"/>
      <c r="TQ415" s="25"/>
      <c r="TR415" s="25"/>
      <c r="TS415" s="25"/>
      <c r="TT415" s="25"/>
      <c r="TU415" s="25"/>
      <c r="TV415" s="25"/>
      <c r="TW415" s="25"/>
      <c r="TX415" s="25"/>
      <c r="TY415" s="25"/>
      <c r="TZ415" s="25"/>
      <c r="UA415" s="25"/>
      <c r="UB415" s="25"/>
      <c r="UC415" s="25"/>
      <c r="UD415" s="25"/>
      <c r="UE415" s="25"/>
      <c r="UF415" s="25"/>
      <c r="UG415" s="25"/>
      <c r="UH415" s="25"/>
      <c r="UI415" s="25"/>
      <c r="UJ415" s="25"/>
      <c r="UK415" s="25"/>
      <c r="UL415" s="25"/>
      <c r="UM415" s="25"/>
      <c r="UN415" s="25"/>
      <c r="UO415" s="25"/>
      <c r="UP415" s="25"/>
      <c r="UQ415" s="25"/>
      <c r="UR415" s="25"/>
      <c r="US415" s="25"/>
      <c r="UT415" s="25"/>
      <c r="UU415" s="25"/>
      <c r="UV415" s="25"/>
      <c r="UW415" s="25"/>
      <c r="UX415" s="25"/>
      <c r="UY415" s="25"/>
      <c r="UZ415" s="25"/>
      <c r="VA415" s="25"/>
      <c r="VB415" s="25"/>
      <c r="VC415" s="25"/>
      <c r="VD415" s="25"/>
      <c r="VE415" s="25"/>
      <c r="VF415" s="25"/>
      <c r="VG415" s="25"/>
      <c r="VH415" s="25"/>
      <c r="VI415" s="25"/>
      <c r="VJ415" s="25"/>
      <c r="VK415" s="25"/>
      <c r="VL415" s="25"/>
      <c r="VM415" s="25"/>
      <c r="VN415" s="25"/>
      <c r="VO415" s="25"/>
      <c r="VP415" s="25"/>
      <c r="VQ415" s="25"/>
      <c r="VR415" s="25"/>
      <c r="VS415" s="25"/>
      <c r="VT415" s="25"/>
      <c r="VU415" s="25"/>
      <c r="VV415" s="25"/>
      <c r="VW415" s="25"/>
      <c r="VX415" s="25"/>
      <c r="VY415" s="25"/>
      <c r="VZ415" s="25"/>
      <c r="WA415" s="25"/>
      <c r="WB415" s="25"/>
      <c r="WC415" s="25"/>
      <c r="WD415" s="25"/>
      <c r="WE415" s="25"/>
      <c r="WF415" s="25"/>
      <c r="WG415" s="25"/>
      <c r="WH415" s="25"/>
      <c r="WI415" s="25"/>
      <c r="WJ415" s="25"/>
      <c r="WK415" s="25"/>
      <c r="WL415" s="25"/>
      <c r="WM415" s="25"/>
      <c r="WN415" s="25"/>
      <c r="WO415" s="25"/>
      <c r="WP415" s="25"/>
      <c r="WQ415" s="25"/>
      <c r="WR415" s="25"/>
      <c r="WS415" s="25"/>
      <c r="WT415" s="25"/>
      <c r="WU415" s="25"/>
      <c r="WV415" s="25"/>
      <c r="WW415" s="25"/>
      <c r="WX415" s="25"/>
      <c r="WY415" s="25"/>
      <c r="WZ415" s="25"/>
      <c r="XA415" s="25"/>
      <c r="XB415" s="25"/>
      <c r="XC415" s="25"/>
      <c r="XD415" s="25"/>
      <c r="XE415" s="25"/>
      <c r="XF415" s="25"/>
      <c r="XG415" s="25"/>
      <c r="XH415" s="25"/>
      <c r="XI415" s="25"/>
      <c r="XJ415" s="25"/>
      <c r="XK415" s="25"/>
      <c r="XL415" s="25"/>
      <c r="XM415" s="25"/>
      <c r="XN415" s="25"/>
      <c r="XO415" s="25"/>
      <c r="XP415" s="25"/>
      <c r="XQ415" s="25"/>
      <c r="XR415" s="25"/>
      <c r="XS415" s="25"/>
      <c r="XT415" s="25"/>
      <c r="XU415" s="25"/>
      <c r="XV415" s="25"/>
      <c r="XW415" s="25"/>
      <c r="XX415" s="25"/>
      <c r="XY415" s="25"/>
      <c r="XZ415" s="25"/>
      <c r="YA415" s="25"/>
      <c r="YB415" s="25"/>
      <c r="YC415" s="25"/>
      <c r="YD415" s="25"/>
      <c r="YE415" s="25"/>
      <c r="YF415" s="25"/>
      <c r="YG415" s="25"/>
      <c r="YH415" s="25"/>
      <c r="YI415" s="25"/>
      <c r="YJ415" s="25"/>
      <c r="YK415" s="25"/>
      <c r="YL415" s="25"/>
      <c r="YM415" s="25"/>
      <c r="YN415" s="25"/>
      <c r="YO415" s="25"/>
      <c r="YP415" s="25"/>
      <c r="YQ415" s="25"/>
      <c r="YR415" s="25"/>
      <c r="YS415" s="25"/>
      <c r="YT415" s="25"/>
      <c r="YU415" s="25"/>
      <c r="YV415" s="25"/>
      <c r="YW415" s="25"/>
      <c r="YX415" s="25"/>
      <c r="YY415" s="25"/>
      <c r="YZ415" s="25"/>
      <c r="ZA415" s="25"/>
      <c r="ZB415" s="25"/>
      <c r="ZC415" s="25"/>
      <c r="ZD415" s="25"/>
      <c r="ZE415" s="25"/>
      <c r="ZF415" s="25"/>
      <c r="ZG415" s="25"/>
      <c r="ZH415" s="25"/>
      <c r="ZI415" s="25"/>
      <c r="ZJ415" s="25"/>
      <c r="ZK415" s="25"/>
      <c r="ZL415" s="25"/>
      <c r="ZM415" s="25"/>
      <c r="ZN415" s="25"/>
      <c r="ZO415" s="25"/>
      <c r="ZP415" s="25"/>
      <c r="ZQ415" s="25"/>
      <c r="ZR415" s="25"/>
      <c r="ZS415" s="25"/>
      <c r="ZT415" s="25"/>
      <c r="ZU415" s="25"/>
      <c r="ZV415" s="25"/>
      <c r="ZW415" s="25"/>
      <c r="ZX415" s="25"/>
      <c r="ZY415" s="25"/>
      <c r="ZZ415" s="25"/>
      <c r="AAA415" s="25"/>
      <c r="AAB415" s="25"/>
      <c r="AAC415" s="25"/>
      <c r="AAD415" s="25"/>
      <c r="AAE415" s="25"/>
      <c r="AAF415" s="25"/>
      <c r="AAG415" s="25"/>
      <c r="AAH415" s="25"/>
      <c r="AAI415" s="25"/>
      <c r="AAJ415" s="25"/>
      <c r="AAK415" s="25"/>
      <c r="AAL415" s="25"/>
      <c r="AAM415" s="25"/>
      <c r="AAN415" s="25"/>
      <c r="AAO415" s="25"/>
      <c r="AAP415" s="25"/>
      <c r="AAQ415" s="25"/>
      <c r="AAR415" s="25"/>
      <c r="AAS415" s="25"/>
      <c r="AAT415" s="25"/>
      <c r="AAU415" s="25"/>
      <c r="AAV415" s="25"/>
      <c r="AAW415" s="25"/>
      <c r="AAX415" s="25"/>
      <c r="AAY415" s="25"/>
      <c r="AAZ415" s="25"/>
      <c r="ABA415" s="25"/>
      <c r="ABB415" s="25"/>
      <c r="ABC415" s="25"/>
      <c r="ABD415" s="25"/>
      <c r="ABE415" s="25"/>
      <c r="ABF415" s="25"/>
      <c r="ABG415" s="25"/>
      <c r="ABH415" s="25"/>
      <c r="ABI415" s="25"/>
      <c r="ABJ415" s="25"/>
      <c r="ABK415" s="25"/>
      <c r="ABL415" s="25"/>
      <c r="ABM415" s="25"/>
      <c r="ABN415" s="25"/>
      <c r="ABO415" s="25"/>
      <c r="ABP415" s="25"/>
      <c r="ABQ415" s="25"/>
      <c r="ABR415" s="25"/>
      <c r="ABS415" s="25"/>
      <c r="ABT415" s="25"/>
      <c r="ABU415" s="25"/>
      <c r="ABV415" s="25"/>
      <c r="ABW415" s="25"/>
      <c r="ABX415" s="25"/>
      <c r="ABY415" s="25"/>
      <c r="ABZ415" s="25"/>
      <c r="ACA415" s="25"/>
      <c r="ACB415" s="25"/>
      <c r="ACC415" s="25"/>
      <c r="ACD415" s="25"/>
      <c r="ACE415" s="25"/>
      <c r="ACF415" s="25"/>
      <c r="ACG415" s="25"/>
      <c r="ACH415" s="25"/>
      <c r="ACI415" s="25"/>
      <c r="ACJ415" s="25"/>
      <c r="ACK415" s="25"/>
      <c r="ACL415" s="25"/>
      <c r="ACM415" s="25"/>
      <c r="ACN415" s="25"/>
      <c r="ACO415" s="25"/>
      <c r="ACP415" s="25"/>
      <c r="ACQ415" s="25"/>
      <c r="ACR415" s="25"/>
      <c r="ACS415" s="25"/>
      <c r="ACT415" s="25"/>
      <c r="ACU415" s="25"/>
      <c r="ACV415" s="25"/>
      <c r="ACW415" s="25"/>
      <c r="ACX415" s="25"/>
      <c r="ACY415" s="25"/>
      <c r="ACZ415" s="25"/>
      <c r="ADA415" s="25"/>
      <c r="ADB415" s="25"/>
      <c r="ADC415" s="25"/>
      <c r="ADD415" s="25"/>
      <c r="ADE415" s="25"/>
      <c r="ADF415" s="25"/>
      <c r="ADG415" s="25"/>
      <c r="ADH415" s="25"/>
      <c r="ADI415" s="25"/>
      <c r="ADJ415" s="25"/>
      <c r="ADK415" s="25"/>
      <c r="ADL415" s="25"/>
      <c r="ADM415" s="25"/>
      <c r="ADN415" s="25"/>
      <c r="ADO415" s="25"/>
      <c r="ADP415" s="25"/>
      <c r="ADQ415" s="25"/>
      <c r="ADR415" s="25"/>
      <c r="ADS415" s="25"/>
      <c r="ADT415" s="25"/>
      <c r="ADU415" s="25"/>
      <c r="ADV415" s="25"/>
      <c r="ADW415" s="25"/>
      <c r="ADX415" s="25"/>
      <c r="ADY415" s="25"/>
      <c r="ADZ415" s="25"/>
      <c r="AEA415" s="25"/>
      <c r="AEB415" s="25"/>
      <c r="AEC415" s="25"/>
      <c r="AED415" s="25"/>
      <c r="AEE415" s="25"/>
      <c r="AEF415" s="25"/>
      <c r="AEG415" s="49"/>
    </row>
    <row r="416" spans="1:813" s="15" customFormat="1" ht="12.75" customHeight="1" x14ac:dyDescent="0.2">
      <c r="A416" s="75">
        <v>6.2</v>
      </c>
      <c r="B416" s="99" t="s">
        <v>249</v>
      </c>
      <c r="C416" s="325">
        <v>4</v>
      </c>
      <c r="D416" s="71" t="s">
        <v>71</v>
      </c>
      <c r="E416" s="109">
        <v>2327.5</v>
      </c>
      <c r="F416" s="91">
        <f t="shared" si="8"/>
        <v>9310</v>
      </c>
      <c r="G416" s="49"/>
      <c r="AY416" s="45"/>
      <c r="AZ416" s="25"/>
      <c r="BA416" s="663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  <c r="QN416" s="25"/>
      <c r="QO416" s="25"/>
      <c r="QP416" s="25"/>
      <c r="QQ416" s="25"/>
      <c r="QR416" s="25"/>
      <c r="QS416" s="25"/>
      <c r="QT416" s="25"/>
      <c r="QU416" s="25"/>
      <c r="QV416" s="25"/>
      <c r="QW416" s="25"/>
      <c r="QX416" s="25"/>
      <c r="QY416" s="25"/>
      <c r="QZ416" s="25"/>
      <c r="RA416" s="25"/>
      <c r="RB416" s="25"/>
      <c r="RC416" s="25"/>
      <c r="RD416" s="25"/>
      <c r="RE416" s="25"/>
      <c r="RF416" s="25"/>
      <c r="RG416" s="25"/>
      <c r="RH416" s="25"/>
      <c r="RI416" s="25"/>
      <c r="RJ416" s="25"/>
      <c r="RK416" s="25"/>
      <c r="RL416" s="25"/>
      <c r="RM416" s="25"/>
      <c r="RN416" s="25"/>
      <c r="RO416" s="25"/>
      <c r="RP416" s="25"/>
      <c r="RQ416" s="25"/>
      <c r="RR416" s="25"/>
      <c r="RS416" s="25"/>
      <c r="RT416" s="25"/>
      <c r="RU416" s="25"/>
      <c r="RV416" s="25"/>
      <c r="RW416" s="25"/>
      <c r="RX416" s="25"/>
      <c r="RY416" s="25"/>
      <c r="RZ416" s="25"/>
      <c r="SA416" s="25"/>
      <c r="SB416" s="25"/>
      <c r="SC416" s="25"/>
      <c r="SD416" s="25"/>
      <c r="SE416" s="25"/>
      <c r="SF416" s="25"/>
      <c r="SG416" s="25"/>
      <c r="SH416" s="25"/>
      <c r="SI416" s="25"/>
      <c r="SJ416" s="25"/>
      <c r="SK416" s="25"/>
      <c r="SL416" s="25"/>
      <c r="SM416" s="25"/>
      <c r="SN416" s="25"/>
      <c r="SO416" s="25"/>
      <c r="SP416" s="25"/>
      <c r="SQ416" s="25"/>
      <c r="SR416" s="25"/>
      <c r="SS416" s="25"/>
      <c r="ST416" s="25"/>
      <c r="SU416" s="25"/>
      <c r="SV416" s="25"/>
      <c r="SW416" s="25"/>
      <c r="SX416" s="25"/>
      <c r="SY416" s="25"/>
      <c r="SZ416" s="25"/>
      <c r="TA416" s="25"/>
      <c r="TB416" s="25"/>
      <c r="TC416" s="25"/>
      <c r="TD416" s="25"/>
      <c r="TE416" s="25"/>
      <c r="TF416" s="25"/>
      <c r="TG416" s="25"/>
      <c r="TH416" s="25"/>
      <c r="TI416" s="25"/>
      <c r="TJ416" s="25"/>
      <c r="TK416" s="25"/>
      <c r="TL416" s="25"/>
      <c r="TM416" s="25"/>
      <c r="TN416" s="25"/>
      <c r="TO416" s="25"/>
      <c r="TP416" s="25"/>
      <c r="TQ416" s="25"/>
      <c r="TR416" s="25"/>
      <c r="TS416" s="25"/>
      <c r="TT416" s="25"/>
      <c r="TU416" s="25"/>
      <c r="TV416" s="25"/>
      <c r="TW416" s="25"/>
      <c r="TX416" s="25"/>
      <c r="TY416" s="25"/>
      <c r="TZ416" s="25"/>
      <c r="UA416" s="25"/>
      <c r="UB416" s="25"/>
      <c r="UC416" s="25"/>
      <c r="UD416" s="25"/>
      <c r="UE416" s="25"/>
      <c r="UF416" s="25"/>
      <c r="UG416" s="25"/>
      <c r="UH416" s="25"/>
      <c r="UI416" s="25"/>
      <c r="UJ416" s="25"/>
      <c r="UK416" s="25"/>
      <c r="UL416" s="25"/>
      <c r="UM416" s="25"/>
      <c r="UN416" s="25"/>
      <c r="UO416" s="25"/>
      <c r="UP416" s="25"/>
      <c r="UQ416" s="25"/>
      <c r="UR416" s="25"/>
      <c r="US416" s="25"/>
      <c r="UT416" s="25"/>
      <c r="UU416" s="25"/>
      <c r="UV416" s="25"/>
      <c r="UW416" s="25"/>
      <c r="UX416" s="25"/>
      <c r="UY416" s="25"/>
      <c r="UZ416" s="25"/>
      <c r="VA416" s="25"/>
      <c r="VB416" s="25"/>
      <c r="VC416" s="25"/>
      <c r="VD416" s="25"/>
      <c r="VE416" s="25"/>
      <c r="VF416" s="25"/>
      <c r="VG416" s="25"/>
      <c r="VH416" s="25"/>
      <c r="VI416" s="25"/>
      <c r="VJ416" s="25"/>
      <c r="VK416" s="25"/>
      <c r="VL416" s="25"/>
      <c r="VM416" s="25"/>
      <c r="VN416" s="25"/>
      <c r="VO416" s="25"/>
      <c r="VP416" s="25"/>
      <c r="VQ416" s="25"/>
      <c r="VR416" s="25"/>
      <c r="VS416" s="25"/>
      <c r="VT416" s="25"/>
      <c r="VU416" s="25"/>
      <c r="VV416" s="25"/>
      <c r="VW416" s="25"/>
      <c r="VX416" s="25"/>
      <c r="VY416" s="25"/>
      <c r="VZ416" s="25"/>
      <c r="WA416" s="25"/>
      <c r="WB416" s="25"/>
      <c r="WC416" s="25"/>
      <c r="WD416" s="25"/>
      <c r="WE416" s="25"/>
      <c r="WF416" s="25"/>
      <c r="WG416" s="25"/>
      <c r="WH416" s="25"/>
      <c r="WI416" s="25"/>
      <c r="WJ416" s="25"/>
      <c r="WK416" s="25"/>
      <c r="WL416" s="25"/>
      <c r="WM416" s="25"/>
      <c r="WN416" s="25"/>
      <c r="WO416" s="25"/>
      <c r="WP416" s="25"/>
      <c r="WQ416" s="25"/>
      <c r="WR416" s="25"/>
      <c r="WS416" s="25"/>
      <c r="WT416" s="25"/>
      <c r="WU416" s="25"/>
      <c r="WV416" s="25"/>
      <c r="WW416" s="25"/>
      <c r="WX416" s="25"/>
      <c r="WY416" s="25"/>
      <c r="WZ416" s="25"/>
      <c r="XA416" s="25"/>
      <c r="XB416" s="25"/>
      <c r="XC416" s="25"/>
      <c r="XD416" s="25"/>
      <c r="XE416" s="25"/>
      <c r="XF416" s="25"/>
      <c r="XG416" s="25"/>
      <c r="XH416" s="25"/>
      <c r="XI416" s="25"/>
      <c r="XJ416" s="25"/>
      <c r="XK416" s="25"/>
      <c r="XL416" s="25"/>
      <c r="XM416" s="25"/>
      <c r="XN416" s="25"/>
      <c r="XO416" s="25"/>
      <c r="XP416" s="25"/>
      <c r="XQ416" s="25"/>
      <c r="XR416" s="25"/>
      <c r="XS416" s="25"/>
      <c r="XT416" s="25"/>
      <c r="XU416" s="25"/>
      <c r="XV416" s="25"/>
      <c r="XW416" s="25"/>
      <c r="XX416" s="25"/>
      <c r="XY416" s="25"/>
      <c r="XZ416" s="25"/>
      <c r="YA416" s="25"/>
      <c r="YB416" s="25"/>
      <c r="YC416" s="25"/>
      <c r="YD416" s="25"/>
      <c r="YE416" s="25"/>
      <c r="YF416" s="25"/>
      <c r="YG416" s="25"/>
      <c r="YH416" s="25"/>
      <c r="YI416" s="25"/>
      <c r="YJ416" s="25"/>
      <c r="YK416" s="25"/>
      <c r="YL416" s="25"/>
      <c r="YM416" s="25"/>
      <c r="YN416" s="25"/>
      <c r="YO416" s="25"/>
      <c r="YP416" s="25"/>
      <c r="YQ416" s="25"/>
      <c r="YR416" s="25"/>
      <c r="YS416" s="25"/>
      <c r="YT416" s="25"/>
      <c r="YU416" s="25"/>
      <c r="YV416" s="25"/>
      <c r="YW416" s="25"/>
      <c r="YX416" s="25"/>
      <c r="YY416" s="25"/>
      <c r="YZ416" s="25"/>
      <c r="ZA416" s="25"/>
      <c r="ZB416" s="25"/>
      <c r="ZC416" s="25"/>
      <c r="ZD416" s="25"/>
      <c r="ZE416" s="25"/>
      <c r="ZF416" s="25"/>
      <c r="ZG416" s="25"/>
      <c r="ZH416" s="25"/>
      <c r="ZI416" s="25"/>
      <c r="ZJ416" s="25"/>
      <c r="ZK416" s="25"/>
      <c r="ZL416" s="25"/>
      <c r="ZM416" s="25"/>
      <c r="ZN416" s="25"/>
      <c r="ZO416" s="25"/>
      <c r="ZP416" s="25"/>
      <c r="ZQ416" s="25"/>
      <c r="ZR416" s="25"/>
      <c r="ZS416" s="25"/>
      <c r="ZT416" s="25"/>
      <c r="ZU416" s="25"/>
      <c r="ZV416" s="25"/>
      <c r="ZW416" s="25"/>
      <c r="ZX416" s="25"/>
      <c r="ZY416" s="25"/>
      <c r="ZZ416" s="25"/>
      <c r="AAA416" s="25"/>
      <c r="AAB416" s="25"/>
      <c r="AAC416" s="25"/>
      <c r="AAD416" s="25"/>
      <c r="AAE416" s="25"/>
      <c r="AAF416" s="25"/>
      <c r="AAG416" s="25"/>
      <c r="AAH416" s="25"/>
      <c r="AAI416" s="25"/>
      <c r="AAJ416" s="25"/>
      <c r="AAK416" s="25"/>
      <c r="AAL416" s="25"/>
      <c r="AAM416" s="25"/>
      <c r="AAN416" s="25"/>
      <c r="AAO416" s="25"/>
      <c r="AAP416" s="25"/>
      <c r="AAQ416" s="25"/>
      <c r="AAR416" s="25"/>
      <c r="AAS416" s="25"/>
      <c r="AAT416" s="25"/>
      <c r="AAU416" s="25"/>
      <c r="AAV416" s="25"/>
      <c r="AAW416" s="25"/>
      <c r="AAX416" s="25"/>
      <c r="AAY416" s="25"/>
      <c r="AAZ416" s="25"/>
      <c r="ABA416" s="25"/>
      <c r="ABB416" s="25"/>
      <c r="ABC416" s="25"/>
      <c r="ABD416" s="25"/>
      <c r="ABE416" s="25"/>
      <c r="ABF416" s="25"/>
      <c r="ABG416" s="25"/>
      <c r="ABH416" s="25"/>
      <c r="ABI416" s="25"/>
      <c r="ABJ416" s="25"/>
      <c r="ABK416" s="25"/>
      <c r="ABL416" s="25"/>
      <c r="ABM416" s="25"/>
      <c r="ABN416" s="25"/>
      <c r="ABO416" s="25"/>
      <c r="ABP416" s="25"/>
      <c r="ABQ416" s="25"/>
      <c r="ABR416" s="25"/>
      <c r="ABS416" s="25"/>
      <c r="ABT416" s="25"/>
      <c r="ABU416" s="25"/>
      <c r="ABV416" s="25"/>
      <c r="ABW416" s="25"/>
      <c r="ABX416" s="25"/>
      <c r="ABY416" s="25"/>
      <c r="ABZ416" s="25"/>
      <c r="ACA416" s="25"/>
      <c r="ACB416" s="25"/>
      <c r="ACC416" s="25"/>
      <c r="ACD416" s="25"/>
      <c r="ACE416" s="25"/>
      <c r="ACF416" s="25"/>
      <c r="ACG416" s="25"/>
      <c r="ACH416" s="25"/>
      <c r="ACI416" s="25"/>
      <c r="ACJ416" s="25"/>
      <c r="ACK416" s="25"/>
      <c r="ACL416" s="25"/>
      <c r="ACM416" s="25"/>
      <c r="ACN416" s="25"/>
      <c r="ACO416" s="25"/>
      <c r="ACP416" s="25"/>
      <c r="ACQ416" s="25"/>
      <c r="ACR416" s="25"/>
      <c r="ACS416" s="25"/>
      <c r="ACT416" s="25"/>
      <c r="ACU416" s="25"/>
      <c r="ACV416" s="25"/>
      <c r="ACW416" s="25"/>
      <c r="ACX416" s="25"/>
      <c r="ACY416" s="25"/>
      <c r="ACZ416" s="25"/>
      <c r="ADA416" s="25"/>
      <c r="ADB416" s="25"/>
      <c r="ADC416" s="25"/>
      <c r="ADD416" s="25"/>
      <c r="ADE416" s="25"/>
      <c r="ADF416" s="25"/>
      <c r="ADG416" s="25"/>
      <c r="ADH416" s="25"/>
      <c r="ADI416" s="25"/>
      <c r="ADJ416" s="25"/>
      <c r="ADK416" s="25"/>
      <c r="ADL416" s="25"/>
      <c r="ADM416" s="25"/>
      <c r="ADN416" s="25"/>
      <c r="ADO416" s="25"/>
      <c r="ADP416" s="25"/>
      <c r="ADQ416" s="25"/>
      <c r="ADR416" s="25"/>
      <c r="ADS416" s="25"/>
      <c r="ADT416" s="25"/>
      <c r="ADU416" s="25"/>
      <c r="ADV416" s="25"/>
      <c r="ADW416" s="25"/>
      <c r="ADX416" s="25"/>
      <c r="ADY416" s="25"/>
      <c r="ADZ416" s="25"/>
      <c r="AEA416" s="25"/>
      <c r="AEB416" s="25"/>
      <c r="AEC416" s="25"/>
      <c r="AED416" s="25"/>
      <c r="AEE416" s="25"/>
      <c r="AEF416" s="25"/>
      <c r="AEG416" s="49"/>
    </row>
    <row r="417" spans="1:813" s="15" customFormat="1" ht="12.75" customHeight="1" x14ac:dyDescent="0.2">
      <c r="A417" s="72"/>
      <c r="B417" s="99"/>
      <c r="C417" s="325"/>
      <c r="D417" s="71"/>
      <c r="E417" s="303"/>
      <c r="F417" s="91">
        <f t="shared" si="8"/>
        <v>0</v>
      </c>
      <c r="G417" s="49"/>
      <c r="AY417" s="45"/>
      <c r="AZ417" s="25"/>
      <c r="BA417" s="663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  <c r="QN417" s="25"/>
      <c r="QO417" s="25"/>
      <c r="QP417" s="25"/>
      <c r="QQ417" s="25"/>
      <c r="QR417" s="25"/>
      <c r="QS417" s="25"/>
      <c r="QT417" s="25"/>
      <c r="QU417" s="25"/>
      <c r="QV417" s="25"/>
      <c r="QW417" s="25"/>
      <c r="QX417" s="25"/>
      <c r="QY417" s="25"/>
      <c r="QZ417" s="25"/>
      <c r="RA417" s="25"/>
      <c r="RB417" s="25"/>
      <c r="RC417" s="25"/>
      <c r="RD417" s="25"/>
      <c r="RE417" s="25"/>
      <c r="RF417" s="25"/>
      <c r="RG417" s="25"/>
      <c r="RH417" s="25"/>
      <c r="RI417" s="25"/>
      <c r="RJ417" s="25"/>
      <c r="RK417" s="25"/>
      <c r="RL417" s="25"/>
      <c r="RM417" s="25"/>
      <c r="RN417" s="25"/>
      <c r="RO417" s="25"/>
      <c r="RP417" s="25"/>
      <c r="RQ417" s="25"/>
      <c r="RR417" s="25"/>
      <c r="RS417" s="25"/>
      <c r="RT417" s="25"/>
      <c r="RU417" s="25"/>
      <c r="RV417" s="25"/>
      <c r="RW417" s="25"/>
      <c r="RX417" s="25"/>
      <c r="RY417" s="25"/>
      <c r="RZ417" s="25"/>
      <c r="SA417" s="25"/>
      <c r="SB417" s="25"/>
      <c r="SC417" s="25"/>
      <c r="SD417" s="25"/>
      <c r="SE417" s="25"/>
      <c r="SF417" s="25"/>
      <c r="SG417" s="25"/>
      <c r="SH417" s="25"/>
      <c r="SI417" s="25"/>
      <c r="SJ417" s="25"/>
      <c r="SK417" s="25"/>
      <c r="SL417" s="25"/>
      <c r="SM417" s="25"/>
      <c r="SN417" s="25"/>
      <c r="SO417" s="25"/>
      <c r="SP417" s="25"/>
      <c r="SQ417" s="25"/>
      <c r="SR417" s="25"/>
      <c r="SS417" s="25"/>
      <c r="ST417" s="25"/>
      <c r="SU417" s="25"/>
      <c r="SV417" s="25"/>
      <c r="SW417" s="25"/>
      <c r="SX417" s="25"/>
      <c r="SY417" s="25"/>
      <c r="SZ417" s="25"/>
      <c r="TA417" s="25"/>
      <c r="TB417" s="25"/>
      <c r="TC417" s="25"/>
      <c r="TD417" s="25"/>
      <c r="TE417" s="25"/>
      <c r="TF417" s="25"/>
      <c r="TG417" s="25"/>
      <c r="TH417" s="25"/>
      <c r="TI417" s="25"/>
      <c r="TJ417" s="25"/>
      <c r="TK417" s="25"/>
      <c r="TL417" s="25"/>
      <c r="TM417" s="25"/>
      <c r="TN417" s="25"/>
      <c r="TO417" s="25"/>
      <c r="TP417" s="25"/>
      <c r="TQ417" s="25"/>
      <c r="TR417" s="25"/>
      <c r="TS417" s="25"/>
      <c r="TT417" s="25"/>
      <c r="TU417" s="25"/>
      <c r="TV417" s="25"/>
      <c r="TW417" s="25"/>
      <c r="TX417" s="25"/>
      <c r="TY417" s="25"/>
      <c r="TZ417" s="25"/>
      <c r="UA417" s="25"/>
      <c r="UB417" s="25"/>
      <c r="UC417" s="25"/>
      <c r="UD417" s="25"/>
      <c r="UE417" s="25"/>
      <c r="UF417" s="25"/>
      <c r="UG417" s="25"/>
      <c r="UH417" s="25"/>
      <c r="UI417" s="25"/>
      <c r="UJ417" s="25"/>
      <c r="UK417" s="25"/>
      <c r="UL417" s="25"/>
      <c r="UM417" s="25"/>
      <c r="UN417" s="25"/>
      <c r="UO417" s="25"/>
      <c r="UP417" s="25"/>
      <c r="UQ417" s="25"/>
      <c r="UR417" s="25"/>
      <c r="US417" s="25"/>
      <c r="UT417" s="25"/>
      <c r="UU417" s="25"/>
      <c r="UV417" s="25"/>
      <c r="UW417" s="25"/>
      <c r="UX417" s="25"/>
      <c r="UY417" s="25"/>
      <c r="UZ417" s="25"/>
      <c r="VA417" s="25"/>
      <c r="VB417" s="25"/>
      <c r="VC417" s="25"/>
      <c r="VD417" s="25"/>
      <c r="VE417" s="25"/>
      <c r="VF417" s="25"/>
      <c r="VG417" s="25"/>
      <c r="VH417" s="25"/>
      <c r="VI417" s="25"/>
      <c r="VJ417" s="25"/>
      <c r="VK417" s="25"/>
      <c r="VL417" s="25"/>
      <c r="VM417" s="25"/>
      <c r="VN417" s="25"/>
      <c r="VO417" s="25"/>
      <c r="VP417" s="25"/>
      <c r="VQ417" s="25"/>
      <c r="VR417" s="25"/>
      <c r="VS417" s="25"/>
      <c r="VT417" s="25"/>
      <c r="VU417" s="25"/>
      <c r="VV417" s="25"/>
      <c r="VW417" s="25"/>
      <c r="VX417" s="25"/>
      <c r="VY417" s="25"/>
      <c r="VZ417" s="25"/>
      <c r="WA417" s="25"/>
      <c r="WB417" s="25"/>
      <c r="WC417" s="25"/>
      <c r="WD417" s="25"/>
      <c r="WE417" s="25"/>
      <c r="WF417" s="25"/>
      <c r="WG417" s="25"/>
      <c r="WH417" s="25"/>
      <c r="WI417" s="25"/>
      <c r="WJ417" s="25"/>
      <c r="WK417" s="25"/>
      <c r="WL417" s="25"/>
      <c r="WM417" s="25"/>
      <c r="WN417" s="25"/>
      <c r="WO417" s="25"/>
      <c r="WP417" s="25"/>
      <c r="WQ417" s="25"/>
      <c r="WR417" s="25"/>
      <c r="WS417" s="25"/>
      <c r="WT417" s="25"/>
      <c r="WU417" s="25"/>
      <c r="WV417" s="25"/>
      <c r="WW417" s="25"/>
      <c r="WX417" s="25"/>
      <c r="WY417" s="25"/>
      <c r="WZ417" s="25"/>
      <c r="XA417" s="25"/>
      <c r="XB417" s="25"/>
      <c r="XC417" s="25"/>
      <c r="XD417" s="25"/>
      <c r="XE417" s="25"/>
      <c r="XF417" s="25"/>
      <c r="XG417" s="25"/>
      <c r="XH417" s="25"/>
      <c r="XI417" s="25"/>
      <c r="XJ417" s="25"/>
      <c r="XK417" s="25"/>
      <c r="XL417" s="25"/>
      <c r="XM417" s="25"/>
      <c r="XN417" s="25"/>
      <c r="XO417" s="25"/>
      <c r="XP417" s="25"/>
      <c r="XQ417" s="25"/>
      <c r="XR417" s="25"/>
      <c r="XS417" s="25"/>
      <c r="XT417" s="25"/>
      <c r="XU417" s="25"/>
      <c r="XV417" s="25"/>
      <c r="XW417" s="25"/>
      <c r="XX417" s="25"/>
      <c r="XY417" s="25"/>
      <c r="XZ417" s="25"/>
      <c r="YA417" s="25"/>
      <c r="YB417" s="25"/>
      <c r="YC417" s="25"/>
      <c r="YD417" s="25"/>
      <c r="YE417" s="25"/>
      <c r="YF417" s="25"/>
      <c r="YG417" s="25"/>
      <c r="YH417" s="25"/>
      <c r="YI417" s="25"/>
      <c r="YJ417" s="25"/>
      <c r="YK417" s="25"/>
      <c r="YL417" s="25"/>
      <c r="YM417" s="25"/>
      <c r="YN417" s="25"/>
      <c r="YO417" s="25"/>
      <c r="YP417" s="25"/>
      <c r="YQ417" s="25"/>
      <c r="YR417" s="25"/>
      <c r="YS417" s="25"/>
      <c r="YT417" s="25"/>
      <c r="YU417" s="25"/>
      <c r="YV417" s="25"/>
      <c r="YW417" s="25"/>
      <c r="YX417" s="25"/>
      <c r="YY417" s="25"/>
      <c r="YZ417" s="25"/>
      <c r="ZA417" s="25"/>
      <c r="ZB417" s="25"/>
      <c r="ZC417" s="25"/>
      <c r="ZD417" s="25"/>
      <c r="ZE417" s="25"/>
      <c r="ZF417" s="25"/>
      <c r="ZG417" s="25"/>
      <c r="ZH417" s="25"/>
      <c r="ZI417" s="25"/>
      <c r="ZJ417" s="25"/>
      <c r="ZK417" s="25"/>
      <c r="ZL417" s="25"/>
      <c r="ZM417" s="25"/>
      <c r="ZN417" s="25"/>
      <c r="ZO417" s="25"/>
      <c r="ZP417" s="25"/>
      <c r="ZQ417" s="25"/>
      <c r="ZR417" s="25"/>
      <c r="ZS417" s="25"/>
      <c r="ZT417" s="25"/>
      <c r="ZU417" s="25"/>
      <c r="ZV417" s="25"/>
      <c r="ZW417" s="25"/>
      <c r="ZX417" s="25"/>
      <c r="ZY417" s="25"/>
      <c r="ZZ417" s="25"/>
      <c r="AAA417" s="25"/>
      <c r="AAB417" s="25"/>
      <c r="AAC417" s="25"/>
      <c r="AAD417" s="25"/>
      <c r="AAE417" s="25"/>
      <c r="AAF417" s="25"/>
      <c r="AAG417" s="25"/>
      <c r="AAH417" s="25"/>
      <c r="AAI417" s="25"/>
      <c r="AAJ417" s="25"/>
      <c r="AAK417" s="25"/>
      <c r="AAL417" s="25"/>
      <c r="AAM417" s="25"/>
      <c r="AAN417" s="25"/>
      <c r="AAO417" s="25"/>
      <c r="AAP417" s="25"/>
      <c r="AAQ417" s="25"/>
      <c r="AAR417" s="25"/>
      <c r="AAS417" s="25"/>
      <c r="AAT417" s="25"/>
      <c r="AAU417" s="25"/>
      <c r="AAV417" s="25"/>
      <c r="AAW417" s="25"/>
      <c r="AAX417" s="25"/>
      <c r="AAY417" s="25"/>
      <c r="AAZ417" s="25"/>
      <c r="ABA417" s="25"/>
      <c r="ABB417" s="25"/>
      <c r="ABC417" s="25"/>
      <c r="ABD417" s="25"/>
      <c r="ABE417" s="25"/>
      <c r="ABF417" s="25"/>
      <c r="ABG417" s="25"/>
      <c r="ABH417" s="25"/>
      <c r="ABI417" s="25"/>
      <c r="ABJ417" s="25"/>
      <c r="ABK417" s="25"/>
      <c r="ABL417" s="25"/>
      <c r="ABM417" s="25"/>
      <c r="ABN417" s="25"/>
      <c r="ABO417" s="25"/>
      <c r="ABP417" s="25"/>
      <c r="ABQ417" s="25"/>
      <c r="ABR417" s="25"/>
      <c r="ABS417" s="25"/>
      <c r="ABT417" s="25"/>
      <c r="ABU417" s="25"/>
      <c r="ABV417" s="25"/>
      <c r="ABW417" s="25"/>
      <c r="ABX417" s="25"/>
      <c r="ABY417" s="25"/>
      <c r="ABZ417" s="25"/>
      <c r="ACA417" s="25"/>
      <c r="ACB417" s="25"/>
      <c r="ACC417" s="25"/>
      <c r="ACD417" s="25"/>
      <c r="ACE417" s="25"/>
      <c r="ACF417" s="25"/>
      <c r="ACG417" s="25"/>
      <c r="ACH417" s="25"/>
      <c r="ACI417" s="25"/>
      <c r="ACJ417" s="25"/>
      <c r="ACK417" s="25"/>
      <c r="ACL417" s="25"/>
      <c r="ACM417" s="25"/>
      <c r="ACN417" s="25"/>
      <c r="ACO417" s="25"/>
      <c r="ACP417" s="25"/>
      <c r="ACQ417" s="25"/>
      <c r="ACR417" s="25"/>
      <c r="ACS417" s="25"/>
      <c r="ACT417" s="25"/>
      <c r="ACU417" s="25"/>
      <c r="ACV417" s="25"/>
      <c r="ACW417" s="25"/>
      <c r="ACX417" s="25"/>
      <c r="ACY417" s="25"/>
      <c r="ACZ417" s="25"/>
      <c r="ADA417" s="25"/>
      <c r="ADB417" s="25"/>
      <c r="ADC417" s="25"/>
      <c r="ADD417" s="25"/>
      <c r="ADE417" s="25"/>
      <c r="ADF417" s="25"/>
      <c r="ADG417" s="25"/>
      <c r="ADH417" s="25"/>
      <c r="ADI417" s="25"/>
      <c r="ADJ417" s="25"/>
      <c r="ADK417" s="25"/>
      <c r="ADL417" s="25"/>
      <c r="ADM417" s="25"/>
      <c r="ADN417" s="25"/>
      <c r="ADO417" s="25"/>
      <c r="ADP417" s="25"/>
      <c r="ADQ417" s="25"/>
      <c r="ADR417" s="25"/>
      <c r="ADS417" s="25"/>
      <c r="ADT417" s="25"/>
      <c r="ADU417" s="25"/>
      <c r="ADV417" s="25"/>
      <c r="ADW417" s="25"/>
      <c r="ADX417" s="25"/>
      <c r="ADY417" s="25"/>
      <c r="ADZ417" s="25"/>
      <c r="AEA417" s="25"/>
      <c r="AEB417" s="25"/>
      <c r="AEC417" s="25"/>
      <c r="AED417" s="25"/>
      <c r="AEE417" s="25"/>
      <c r="AEF417" s="25"/>
      <c r="AEG417" s="49"/>
    </row>
    <row r="418" spans="1:813" s="15" customFormat="1" ht="12.75" customHeight="1" x14ac:dyDescent="0.2">
      <c r="A418" s="73">
        <v>7</v>
      </c>
      <c r="B418" s="289" t="s">
        <v>250</v>
      </c>
      <c r="C418" s="342"/>
      <c r="D418" s="71"/>
      <c r="E418" s="303"/>
      <c r="F418" s="91">
        <f t="shared" si="8"/>
        <v>0</v>
      </c>
      <c r="G418" s="49"/>
      <c r="AY418" s="45"/>
      <c r="AZ418" s="25"/>
      <c r="BA418" s="663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  <c r="QN418" s="25"/>
      <c r="QO418" s="25"/>
      <c r="QP418" s="25"/>
      <c r="QQ418" s="25"/>
      <c r="QR418" s="25"/>
      <c r="QS418" s="25"/>
      <c r="QT418" s="25"/>
      <c r="QU418" s="25"/>
      <c r="QV418" s="25"/>
      <c r="QW418" s="25"/>
      <c r="QX418" s="25"/>
      <c r="QY418" s="25"/>
      <c r="QZ418" s="25"/>
      <c r="RA418" s="25"/>
      <c r="RB418" s="25"/>
      <c r="RC418" s="25"/>
      <c r="RD418" s="25"/>
      <c r="RE418" s="25"/>
      <c r="RF418" s="25"/>
      <c r="RG418" s="25"/>
      <c r="RH418" s="25"/>
      <c r="RI418" s="25"/>
      <c r="RJ418" s="25"/>
      <c r="RK418" s="25"/>
      <c r="RL418" s="25"/>
      <c r="RM418" s="25"/>
      <c r="RN418" s="25"/>
      <c r="RO418" s="25"/>
      <c r="RP418" s="25"/>
      <c r="RQ418" s="25"/>
      <c r="RR418" s="25"/>
      <c r="RS418" s="25"/>
      <c r="RT418" s="25"/>
      <c r="RU418" s="25"/>
      <c r="RV418" s="25"/>
      <c r="RW418" s="25"/>
      <c r="RX418" s="25"/>
      <c r="RY418" s="25"/>
      <c r="RZ418" s="25"/>
      <c r="SA418" s="25"/>
      <c r="SB418" s="25"/>
      <c r="SC418" s="25"/>
      <c r="SD418" s="25"/>
      <c r="SE418" s="25"/>
      <c r="SF418" s="25"/>
      <c r="SG418" s="25"/>
      <c r="SH418" s="25"/>
      <c r="SI418" s="25"/>
      <c r="SJ418" s="25"/>
      <c r="SK418" s="25"/>
      <c r="SL418" s="25"/>
      <c r="SM418" s="25"/>
      <c r="SN418" s="25"/>
      <c r="SO418" s="25"/>
      <c r="SP418" s="25"/>
      <c r="SQ418" s="25"/>
      <c r="SR418" s="25"/>
      <c r="SS418" s="25"/>
      <c r="ST418" s="25"/>
      <c r="SU418" s="25"/>
      <c r="SV418" s="25"/>
      <c r="SW418" s="25"/>
      <c r="SX418" s="25"/>
      <c r="SY418" s="25"/>
      <c r="SZ418" s="25"/>
      <c r="TA418" s="25"/>
      <c r="TB418" s="25"/>
      <c r="TC418" s="25"/>
      <c r="TD418" s="25"/>
      <c r="TE418" s="25"/>
      <c r="TF418" s="25"/>
      <c r="TG418" s="25"/>
      <c r="TH418" s="25"/>
      <c r="TI418" s="25"/>
      <c r="TJ418" s="25"/>
      <c r="TK418" s="25"/>
      <c r="TL418" s="25"/>
      <c r="TM418" s="25"/>
      <c r="TN418" s="25"/>
      <c r="TO418" s="25"/>
      <c r="TP418" s="25"/>
      <c r="TQ418" s="25"/>
      <c r="TR418" s="25"/>
      <c r="TS418" s="25"/>
      <c r="TT418" s="25"/>
      <c r="TU418" s="25"/>
      <c r="TV418" s="25"/>
      <c r="TW418" s="25"/>
      <c r="TX418" s="25"/>
      <c r="TY418" s="25"/>
      <c r="TZ418" s="25"/>
      <c r="UA418" s="25"/>
      <c r="UB418" s="25"/>
      <c r="UC418" s="25"/>
      <c r="UD418" s="25"/>
      <c r="UE418" s="25"/>
      <c r="UF418" s="25"/>
      <c r="UG418" s="25"/>
      <c r="UH418" s="25"/>
      <c r="UI418" s="25"/>
      <c r="UJ418" s="25"/>
      <c r="UK418" s="25"/>
      <c r="UL418" s="25"/>
      <c r="UM418" s="25"/>
      <c r="UN418" s="25"/>
      <c r="UO418" s="25"/>
      <c r="UP418" s="25"/>
      <c r="UQ418" s="25"/>
      <c r="UR418" s="25"/>
      <c r="US418" s="25"/>
      <c r="UT418" s="25"/>
      <c r="UU418" s="25"/>
      <c r="UV418" s="25"/>
      <c r="UW418" s="25"/>
      <c r="UX418" s="25"/>
      <c r="UY418" s="25"/>
      <c r="UZ418" s="25"/>
      <c r="VA418" s="25"/>
      <c r="VB418" s="25"/>
      <c r="VC418" s="25"/>
      <c r="VD418" s="25"/>
      <c r="VE418" s="25"/>
      <c r="VF418" s="25"/>
      <c r="VG418" s="25"/>
      <c r="VH418" s="25"/>
      <c r="VI418" s="25"/>
      <c r="VJ418" s="25"/>
      <c r="VK418" s="25"/>
      <c r="VL418" s="25"/>
      <c r="VM418" s="25"/>
      <c r="VN418" s="25"/>
      <c r="VO418" s="25"/>
      <c r="VP418" s="25"/>
      <c r="VQ418" s="25"/>
      <c r="VR418" s="25"/>
      <c r="VS418" s="25"/>
      <c r="VT418" s="25"/>
      <c r="VU418" s="25"/>
      <c r="VV418" s="25"/>
      <c r="VW418" s="25"/>
      <c r="VX418" s="25"/>
      <c r="VY418" s="25"/>
      <c r="VZ418" s="25"/>
      <c r="WA418" s="25"/>
      <c r="WB418" s="25"/>
      <c r="WC418" s="25"/>
      <c r="WD418" s="25"/>
      <c r="WE418" s="25"/>
      <c r="WF418" s="25"/>
      <c r="WG418" s="25"/>
      <c r="WH418" s="25"/>
      <c r="WI418" s="25"/>
      <c r="WJ418" s="25"/>
      <c r="WK418" s="25"/>
      <c r="WL418" s="25"/>
      <c r="WM418" s="25"/>
      <c r="WN418" s="25"/>
      <c r="WO418" s="25"/>
      <c r="WP418" s="25"/>
      <c r="WQ418" s="25"/>
      <c r="WR418" s="25"/>
      <c r="WS418" s="25"/>
      <c r="WT418" s="25"/>
      <c r="WU418" s="25"/>
      <c r="WV418" s="25"/>
      <c r="WW418" s="25"/>
      <c r="WX418" s="25"/>
      <c r="WY418" s="25"/>
      <c r="WZ418" s="25"/>
      <c r="XA418" s="25"/>
      <c r="XB418" s="25"/>
      <c r="XC418" s="25"/>
      <c r="XD418" s="25"/>
      <c r="XE418" s="25"/>
      <c r="XF418" s="25"/>
      <c r="XG418" s="25"/>
      <c r="XH418" s="25"/>
      <c r="XI418" s="25"/>
      <c r="XJ418" s="25"/>
      <c r="XK418" s="25"/>
      <c r="XL418" s="25"/>
      <c r="XM418" s="25"/>
      <c r="XN418" s="25"/>
      <c r="XO418" s="25"/>
      <c r="XP418" s="25"/>
      <c r="XQ418" s="25"/>
      <c r="XR418" s="25"/>
      <c r="XS418" s="25"/>
      <c r="XT418" s="25"/>
      <c r="XU418" s="25"/>
      <c r="XV418" s="25"/>
      <c r="XW418" s="25"/>
      <c r="XX418" s="25"/>
      <c r="XY418" s="25"/>
      <c r="XZ418" s="25"/>
      <c r="YA418" s="25"/>
      <c r="YB418" s="25"/>
      <c r="YC418" s="25"/>
      <c r="YD418" s="25"/>
      <c r="YE418" s="25"/>
      <c r="YF418" s="25"/>
      <c r="YG418" s="25"/>
      <c r="YH418" s="25"/>
      <c r="YI418" s="25"/>
      <c r="YJ418" s="25"/>
      <c r="YK418" s="25"/>
      <c r="YL418" s="25"/>
      <c r="YM418" s="25"/>
      <c r="YN418" s="25"/>
      <c r="YO418" s="25"/>
      <c r="YP418" s="25"/>
      <c r="YQ418" s="25"/>
      <c r="YR418" s="25"/>
      <c r="YS418" s="25"/>
      <c r="YT418" s="25"/>
      <c r="YU418" s="25"/>
      <c r="YV418" s="25"/>
      <c r="YW418" s="25"/>
      <c r="YX418" s="25"/>
      <c r="YY418" s="25"/>
      <c r="YZ418" s="25"/>
      <c r="ZA418" s="25"/>
      <c r="ZB418" s="25"/>
      <c r="ZC418" s="25"/>
      <c r="ZD418" s="25"/>
      <c r="ZE418" s="25"/>
      <c r="ZF418" s="25"/>
      <c r="ZG418" s="25"/>
      <c r="ZH418" s="25"/>
      <c r="ZI418" s="25"/>
      <c r="ZJ418" s="25"/>
      <c r="ZK418" s="25"/>
      <c r="ZL418" s="25"/>
      <c r="ZM418" s="25"/>
      <c r="ZN418" s="25"/>
      <c r="ZO418" s="25"/>
      <c r="ZP418" s="25"/>
      <c r="ZQ418" s="25"/>
      <c r="ZR418" s="25"/>
      <c r="ZS418" s="25"/>
      <c r="ZT418" s="25"/>
      <c r="ZU418" s="25"/>
      <c r="ZV418" s="25"/>
      <c r="ZW418" s="25"/>
      <c r="ZX418" s="25"/>
      <c r="ZY418" s="25"/>
      <c r="ZZ418" s="25"/>
      <c r="AAA418" s="25"/>
      <c r="AAB418" s="25"/>
      <c r="AAC418" s="25"/>
      <c r="AAD418" s="25"/>
      <c r="AAE418" s="25"/>
      <c r="AAF418" s="25"/>
      <c r="AAG418" s="25"/>
      <c r="AAH418" s="25"/>
      <c r="AAI418" s="25"/>
      <c r="AAJ418" s="25"/>
      <c r="AAK418" s="25"/>
      <c r="AAL418" s="25"/>
      <c r="AAM418" s="25"/>
      <c r="AAN418" s="25"/>
      <c r="AAO418" s="25"/>
      <c r="AAP418" s="25"/>
      <c r="AAQ418" s="25"/>
      <c r="AAR418" s="25"/>
      <c r="AAS418" s="25"/>
      <c r="AAT418" s="25"/>
      <c r="AAU418" s="25"/>
      <c r="AAV418" s="25"/>
      <c r="AAW418" s="25"/>
      <c r="AAX418" s="25"/>
      <c r="AAY418" s="25"/>
      <c r="AAZ418" s="25"/>
      <c r="ABA418" s="25"/>
      <c r="ABB418" s="25"/>
      <c r="ABC418" s="25"/>
      <c r="ABD418" s="25"/>
      <c r="ABE418" s="25"/>
      <c r="ABF418" s="25"/>
      <c r="ABG418" s="25"/>
      <c r="ABH418" s="25"/>
      <c r="ABI418" s="25"/>
      <c r="ABJ418" s="25"/>
      <c r="ABK418" s="25"/>
      <c r="ABL418" s="25"/>
      <c r="ABM418" s="25"/>
      <c r="ABN418" s="25"/>
      <c r="ABO418" s="25"/>
      <c r="ABP418" s="25"/>
      <c r="ABQ418" s="25"/>
      <c r="ABR418" s="25"/>
      <c r="ABS418" s="25"/>
      <c r="ABT418" s="25"/>
      <c r="ABU418" s="25"/>
      <c r="ABV418" s="25"/>
      <c r="ABW418" s="25"/>
      <c r="ABX418" s="25"/>
      <c r="ABY418" s="25"/>
      <c r="ABZ418" s="25"/>
      <c r="ACA418" s="25"/>
      <c r="ACB418" s="25"/>
      <c r="ACC418" s="25"/>
      <c r="ACD418" s="25"/>
      <c r="ACE418" s="25"/>
      <c r="ACF418" s="25"/>
      <c r="ACG418" s="25"/>
      <c r="ACH418" s="25"/>
      <c r="ACI418" s="25"/>
      <c r="ACJ418" s="25"/>
      <c r="ACK418" s="25"/>
      <c r="ACL418" s="25"/>
      <c r="ACM418" s="25"/>
      <c r="ACN418" s="25"/>
      <c r="ACO418" s="25"/>
      <c r="ACP418" s="25"/>
      <c r="ACQ418" s="25"/>
      <c r="ACR418" s="25"/>
      <c r="ACS418" s="25"/>
      <c r="ACT418" s="25"/>
      <c r="ACU418" s="25"/>
      <c r="ACV418" s="25"/>
      <c r="ACW418" s="25"/>
      <c r="ACX418" s="25"/>
      <c r="ACY418" s="25"/>
      <c r="ACZ418" s="25"/>
      <c r="ADA418" s="25"/>
      <c r="ADB418" s="25"/>
      <c r="ADC418" s="25"/>
      <c r="ADD418" s="25"/>
      <c r="ADE418" s="25"/>
      <c r="ADF418" s="25"/>
      <c r="ADG418" s="25"/>
      <c r="ADH418" s="25"/>
      <c r="ADI418" s="25"/>
      <c r="ADJ418" s="25"/>
      <c r="ADK418" s="25"/>
      <c r="ADL418" s="25"/>
      <c r="ADM418" s="25"/>
      <c r="ADN418" s="25"/>
      <c r="ADO418" s="25"/>
      <c r="ADP418" s="25"/>
      <c r="ADQ418" s="25"/>
      <c r="ADR418" s="25"/>
      <c r="ADS418" s="25"/>
      <c r="ADT418" s="25"/>
      <c r="ADU418" s="25"/>
      <c r="ADV418" s="25"/>
      <c r="ADW418" s="25"/>
      <c r="ADX418" s="25"/>
      <c r="ADY418" s="25"/>
      <c r="ADZ418" s="25"/>
      <c r="AEA418" s="25"/>
      <c r="AEB418" s="25"/>
      <c r="AEC418" s="25"/>
      <c r="AED418" s="25"/>
      <c r="AEE418" s="25"/>
      <c r="AEF418" s="25"/>
      <c r="AEG418" s="49"/>
    </row>
    <row r="419" spans="1:813" s="15" customFormat="1" ht="12.75" customHeight="1" x14ac:dyDescent="0.2">
      <c r="A419" s="92">
        <v>7.1</v>
      </c>
      <c r="B419" s="87" t="s">
        <v>251</v>
      </c>
      <c r="C419" s="349">
        <v>1</v>
      </c>
      <c r="D419" s="71" t="s">
        <v>71</v>
      </c>
      <c r="E419" s="350">
        <v>108359.54</v>
      </c>
      <c r="F419" s="91">
        <f t="shared" si="8"/>
        <v>108359.54</v>
      </c>
      <c r="G419" s="49"/>
      <c r="AY419" s="45"/>
      <c r="AZ419" s="25"/>
      <c r="BA419" s="663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  <c r="QN419" s="25"/>
      <c r="QO419" s="25"/>
      <c r="QP419" s="25"/>
      <c r="QQ419" s="25"/>
      <c r="QR419" s="25"/>
      <c r="QS419" s="25"/>
      <c r="QT419" s="25"/>
      <c r="QU419" s="25"/>
      <c r="QV419" s="25"/>
      <c r="QW419" s="25"/>
      <c r="QX419" s="25"/>
      <c r="QY419" s="25"/>
      <c r="QZ419" s="25"/>
      <c r="RA419" s="25"/>
      <c r="RB419" s="25"/>
      <c r="RC419" s="25"/>
      <c r="RD419" s="25"/>
      <c r="RE419" s="25"/>
      <c r="RF419" s="25"/>
      <c r="RG419" s="25"/>
      <c r="RH419" s="25"/>
      <c r="RI419" s="25"/>
      <c r="RJ419" s="25"/>
      <c r="RK419" s="25"/>
      <c r="RL419" s="25"/>
      <c r="RM419" s="25"/>
      <c r="RN419" s="25"/>
      <c r="RO419" s="25"/>
      <c r="RP419" s="25"/>
      <c r="RQ419" s="25"/>
      <c r="RR419" s="25"/>
      <c r="RS419" s="25"/>
      <c r="RT419" s="25"/>
      <c r="RU419" s="25"/>
      <c r="RV419" s="25"/>
      <c r="RW419" s="25"/>
      <c r="RX419" s="25"/>
      <c r="RY419" s="25"/>
      <c r="RZ419" s="25"/>
      <c r="SA419" s="25"/>
      <c r="SB419" s="25"/>
      <c r="SC419" s="25"/>
      <c r="SD419" s="25"/>
      <c r="SE419" s="25"/>
      <c r="SF419" s="25"/>
      <c r="SG419" s="25"/>
      <c r="SH419" s="25"/>
      <c r="SI419" s="25"/>
      <c r="SJ419" s="25"/>
      <c r="SK419" s="25"/>
      <c r="SL419" s="25"/>
      <c r="SM419" s="25"/>
      <c r="SN419" s="25"/>
      <c r="SO419" s="25"/>
      <c r="SP419" s="25"/>
      <c r="SQ419" s="25"/>
      <c r="SR419" s="25"/>
      <c r="SS419" s="25"/>
      <c r="ST419" s="25"/>
      <c r="SU419" s="25"/>
      <c r="SV419" s="25"/>
      <c r="SW419" s="25"/>
      <c r="SX419" s="25"/>
      <c r="SY419" s="25"/>
      <c r="SZ419" s="25"/>
      <c r="TA419" s="25"/>
      <c r="TB419" s="25"/>
      <c r="TC419" s="25"/>
      <c r="TD419" s="25"/>
      <c r="TE419" s="25"/>
      <c r="TF419" s="25"/>
      <c r="TG419" s="25"/>
      <c r="TH419" s="25"/>
      <c r="TI419" s="25"/>
      <c r="TJ419" s="25"/>
      <c r="TK419" s="25"/>
      <c r="TL419" s="25"/>
      <c r="TM419" s="25"/>
      <c r="TN419" s="25"/>
      <c r="TO419" s="25"/>
      <c r="TP419" s="25"/>
      <c r="TQ419" s="25"/>
      <c r="TR419" s="25"/>
      <c r="TS419" s="25"/>
      <c r="TT419" s="25"/>
      <c r="TU419" s="25"/>
      <c r="TV419" s="25"/>
      <c r="TW419" s="25"/>
      <c r="TX419" s="25"/>
      <c r="TY419" s="25"/>
      <c r="TZ419" s="25"/>
      <c r="UA419" s="25"/>
      <c r="UB419" s="25"/>
      <c r="UC419" s="25"/>
      <c r="UD419" s="25"/>
      <c r="UE419" s="25"/>
      <c r="UF419" s="25"/>
      <c r="UG419" s="25"/>
      <c r="UH419" s="25"/>
      <c r="UI419" s="25"/>
      <c r="UJ419" s="25"/>
      <c r="UK419" s="25"/>
      <c r="UL419" s="25"/>
      <c r="UM419" s="25"/>
      <c r="UN419" s="25"/>
      <c r="UO419" s="25"/>
      <c r="UP419" s="25"/>
      <c r="UQ419" s="25"/>
      <c r="UR419" s="25"/>
      <c r="US419" s="25"/>
      <c r="UT419" s="25"/>
      <c r="UU419" s="25"/>
      <c r="UV419" s="25"/>
      <c r="UW419" s="25"/>
      <c r="UX419" s="25"/>
      <c r="UY419" s="25"/>
      <c r="UZ419" s="25"/>
      <c r="VA419" s="25"/>
      <c r="VB419" s="25"/>
      <c r="VC419" s="25"/>
      <c r="VD419" s="25"/>
      <c r="VE419" s="25"/>
      <c r="VF419" s="25"/>
      <c r="VG419" s="25"/>
      <c r="VH419" s="25"/>
      <c r="VI419" s="25"/>
      <c r="VJ419" s="25"/>
      <c r="VK419" s="25"/>
      <c r="VL419" s="25"/>
      <c r="VM419" s="25"/>
      <c r="VN419" s="25"/>
      <c r="VO419" s="25"/>
      <c r="VP419" s="25"/>
      <c r="VQ419" s="25"/>
      <c r="VR419" s="25"/>
      <c r="VS419" s="25"/>
      <c r="VT419" s="25"/>
      <c r="VU419" s="25"/>
      <c r="VV419" s="25"/>
      <c r="VW419" s="25"/>
      <c r="VX419" s="25"/>
      <c r="VY419" s="25"/>
      <c r="VZ419" s="25"/>
      <c r="WA419" s="25"/>
      <c r="WB419" s="25"/>
      <c r="WC419" s="25"/>
      <c r="WD419" s="25"/>
      <c r="WE419" s="25"/>
      <c r="WF419" s="25"/>
      <c r="WG419" s="25"/>
      <c r="WH419" s="25"/>
      <c r="WI419" s="25"/>
      <c r="WJ419" s="25"/>
      <c r="WK419" s="25"/>
      <c r="WL419" s="25"/>
      <c r="WM419" s="25"/>
      <c r="WN419" s="25"/>
      <c r="WO419" s="25"/>
      <c r="WP419" s="25"/>
      <c r="WQ419" s="25"/>
      <c r="WR419" s="25"/>
      <c r="WS419" s="25"/>
      <c r="WT419" s="25"/>
      <c r="WU419" s="25"/>
      <c r="WV419" s="25"/>
      <c r="WW419" s="25"/>
      <c r="WX419" s="25"/>
      <c r="WY419" s="25"/>
      <c r="WZ419" s="25"/>
      <c r="XA419" s="25"/>
      <c r="XB419" s="25"/>
      <c r="XC419" s="25"/>
      <c r="XD419" s="25"/>
      <c r="XE419" s="25"/>
      <c r="XF419" s="25"/>
      <c r="XG419" s="25"/>
      <c r="XH419" s="25"/>
      <c r="XI419" s="25"/>
      <c r="XJ419" s="25"/>
      <c r="XK419" s="25"/>
      <c r="XL419" s="25"/>
      <c r="XM419" s="25"/>
      <c r="XN419" s="25"/>
      <c r="XO419" s="25"/>
      <c r="XP419" s="25"/>
      <c r="XQ419" s="25"/>
      <c r="XR419" s="25"/>
      <c r="XS419" s="25"/>
      <c r="XT419" s="25"/>
      <c r="XU419" s="25"/>
      <c r="XV419" s="25"/>
      <c r="XW419" s="25"/>
      <c r="XX419" s="25"/>
      <c r="XY419" s="25"/>
      <c r="XZ419" s="25"/>
      <c r="YA419" s="25"/>
      <c r="YB419" s="25"/>
      <c r="YC419" s="25"/>
      <c r="YD419" s="25"/>
      <c r="YE419" s="25"/>
      <c r="YF419" s="25"/>
      <c r="YG419" s="25"/>
      <c r="YH419" s="25"/>
      <c r="YI419" s="25"/>
      <c r="YJ419" s="25"/>
      <c r="YK419" s="25"/>
      <c r="YL419" s="25"/>
      <c r="YM419" s="25"/>
      <c r="YN419" s="25"/>
      <c r="YO419" s="25"/>
      <c r="YP419" s="25"/>
      <c r="YQ419" s="25"/>
      <c r="YR419" s="25"/>
      <c r="YS419" s="25"/>
      <c r="YT419" s="25"/>
      <c r="YU419" s="25"/>
      <c r="YV419" s="25"/>
      <c r="YW419" s="25"/>
      <c r="YX419" s="25"/>
      <c r="YY419" s="25"/>
      <c r="YZ419" s="25"/>
      <c r="ZA419" s="25"/>
      <c r="ZB419" s="25"/>
      <c r="ZC419" s="25"/>
      <c r="ZD419" s="25"/>
      <c r="ZE419" s="25"/>
      <c r="ZF419" s="25"/>
      <c r="ZG419" s="25"/>
      <c r="ZH419" s="25"/>
      <c r="ZI419" s="25"/>
      <c r="ZJ419" s="25"/>
      <c r="ZK419" s="25"/>
      <c r="ZL419" s="25"/>
      <c r="ZM419" s="25"/>
      <c r="ZN419" s="25"/>
      <c r="ZO419" s="25"/>
      <c r="ZP419" s="25"/>
      <c r="ZQ419" s="25"/>
      <c r="ZR419" s="25"/>
      <c r="ZS419" s="25"/>
      <c r="ZT419" s="25"/>
      <c r="ZU419" s="25"/>
      <c r="ZV419" s="25"/>
      <c r="ZW419" s="25"/>
      <c r="ZX419" s="25"/>
      <c r="ZY419" s="25"/>
      <c r="ZZ419" s="25"/>
      <c r="AAA419" s="25"/>
      <c r="AAB419" s="25"/>
      <c r="AAC419" s="25"/>
      <c r="AAD419" s="25"/>
      <c r="AAE419" s="25"/>
      <c r="AAF419" s="25"/>
      <c r="AAG419" s="25"/>
      <c r="AAH419" s="25"/>
      <c r="AAI419" s="25"/>
      <c r="AAJ419" s="25"/>
      <c r="AAK419" s="25"/>
      <c r="AAL419" s="25"/>
      <c r="AAM419" s="25"/>
      <c r="AAN419" s="25"/>
      <c r="AAO419" s="25"/>
      <c r="AAP419" s="25"/>
      <c r="AAQ419" s="25"/>
      <c r="AAR419" s="25"/>
      <c r="AAS419" s="25"/>
      <c r="AAT419" s="25"/>
      <c r="AAU419" s="25"/>
      <c r="AAV419" s="25"/>
      <c r="AAW419" s="25"/>
      <c r="AAX419" s="25"/>
      <c r="AAY419" s="25"/>
      <c r="AAZ419" s="25"/>
      <c r="ABA419" s="25"/>
      <c r="ABB419" s="25"/>
      <c r="ABC419" s="25"/>
      <c r="ABD419" s="25"/>
      <c r="ABE419" s="25"/>
      <c r="ABF419" s="25"/>
      <c r="ABG419" s="25"/>
      <c r="ABH419" s="25"/>
      <c r="ABI419" s="25"/>
      <c r="ABJ419" s="25"/>
      <c r="ABK419" s="25"/>
      <c r="ABL419" s="25"/>
      <c r="ABM419" s="25"/>
      <c r="ABN419" s="25"/>
      <c r="ABO419" s="25"/>
      <c r="ABP419" s="25"/>
      <c r="ABQ419" s="25"/>
      <c r="ABR419" s="25"/>
      <c r="ABS419" s="25"/>
      <c r="ABT419" s="25"/>
      <c r="ABU419" s="25"/>
      <c r="ABV419" s="25"/>
      <c r="ABW419" s="25"/>
      <c r="ABX419" s="25"/>
      <c r="ABY419" s="25"/>
      <c r="ABZ419" s="25"/>
      <c r="ACA419" s="25"/>
      <c r="ACB419" s="25"/>
      <c r="ACC419" s="25"/>
      <c r="ACD419" s="25"/>
      <c r="ACE419" s="25"/>
      <c r="ACF419" s="25"/>
      <c r="ACG419" s="25"/>
      <c r="ACH419" s="25"/>
      <c r="ACI419" s="25"/>
      <c r="ACJ419" s="25"/>
      <c r="ACK419" s="25"/>
      <c r="ACL419" s="25"/>
      <c r="ACM419" s="25"/>
      <c r="ACN419" s="25"/>
      <c r="ACO419" s="25"/>
      <c r="ACP419" s="25"/>
      <c r="ACQ419" s="25"/>
      <c r="ACR419" s="25"/>
      <c r="ACS419" s="25"/>
      <c r="ACT419" s="25"/>
      <c r="ACU419" s="25"/>
      <c r="ACV419" s="25"/>
      <c r="ACW419" s="25"/>
      <c r="ACX419" s="25"/>
      <c r="ACY419" s="25"/>
      <c r="ACZ419" s="25"/>
      <c r="ADA419" s="25"/>
      <c r="ADB419" s="25"/>
      <c r="ADC419" s="25"/>
      <c r="ADD419" s="25"/>
      <c r="ADE419" s="25"/>
      <c r="ADF419" s="25"/>
      <c r="ADG419" s="25"/>
      <c r="ADH419" s="25"/>
      <c r="ADI419" s="25"/>
      <c r="ADJ419" s="25"/>
      <c r="ADK419" s="25"/>
      <c r="ADL419" s="25"/>
      <c r="ADM419" s="25"/>
      <c r="ADN419" s="25"/>
      <c r="ADO419" s="25"/>
      <c r="ADP419" s="25"/>
      <c r="ADQ419" s="25"/>
      <c r="ADR419" s="25"/>
      <c r="ADS419" s="25"/>
      <c r="ADT419" s="25"/>
      <c r="ADU419" s="25"/>
      <c r="ADV419" s="25"/>
      <c r="ADW419" s="25"/>
      <c r="ADX419" s="25"/>
      <c r="ADY419" s="25"/>
      <c r="ADZ419" s="25"/>
      <c r="AEA419" s="25"/>
      <c r="AEB419" s="25"/>
      <c r="AEC419" s="25"/>
      <c r="AED419" s="25"/>
      <c r="AEE419" s="25"/>
      <c r="AEF419" s="25"/>
      <c r="AEG419" s="49"/>
    </row>
    <row r="420" spans="1:813" s="15" customFormat="1" ht="6.75" customHeight="1" x14ac:dyDescent="0.2">
      <c r="A420" s="92"/>
      <c r="B420" s="87"/>
      <c r="C420" s="349"/>
      <c r="D420" s="71"/>
      <c r="E420" s="350"/>
      <c r="F420" s="91">
        <f t="shared" si="8"/>
        <v>0</v>
      </c>
      <c r="G420" s="49"/>
      <c r="AY420" s="45"/>
      <c r="AZ420" s="25"/>
      <c r="BA420" s="663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  <c r="QN420" s="25"/>
      <c r="QO420" s="25"/>
      <c r="QP420" s="25"/>
      <c r="QQ420" s="25"/>
      <c r="QR420" s="25"/>
      <c r="QS420" s="25"/>
      <c r="QT420" s="25"/>
      <c r="QU420" s="25"/>
      <c r="QV420" s="25"/>
      <c r="QW420" s="25"/>
      <c r="QX420" s="25"/>
      <c r="QY420" s="25"/>
      <c r="QZ420" s="25"/>
      <c r="RA420" s="25"/>
      <c r="RB420" s="25"/>
      <c r="RC420" s="25"/>
      <c r="RD420" s="25"/>
      <c r="RE420" s="25"/>
      <c r="RF420" s="25"/>
      <c r="RG420" s="25"/>
      <c r="RH420" s="25"/>
      <c r="RI420" s="25"/>
      <c r="RJ420" s="25"/>
      <c r="RK420" s="25"/>
      <c r="RL420" s="25"/>
      <c r="RM420" s="25"/>
      <c r="RN420" s="25"/>
      <c r="RO420" s="25"/>
      <c r="RP420" s="25"/>
      <c r="RQ420" s="25"/>
      <c r="RR420" s="25"/>
      <c r="RS420" s="25"/>
      <c r="RT420" s="25"/>
      <c r="RU420" s="25"/>
      <c r="RV420" s="25"/>
      <c r="RW420" s="25"/>
      <c r="RX420" s="25"/>
      <c r="RY420" s="25"/>
      <c r="RZ420" s="25"/>
      <c r="SA420" s="25"/>
      <c r="SB420" s="25"/>
      <c r="SC420" s="25"/>
      <c r="SD420" s="25"/>
      <c r="SE420" s="25"/>
      <c r="SF420" s="25"/>
      <c r="SG420" s="25"/>
      <c r="SH420" s="25"/>
      <c r="SI420" s="25"/>
      <c r="SJ420" s="25"/>
      <c r="SK420" s="25"/>
      <c r="SL420" s="25"/>
      <c r="SM420" s="25"/>
      <c r="SN420" s="25"/>
      <c r="SO420" s="25"/>
      <c r="SP420" s="25"/>
      <c r="SQ420" s="25"/>
      <c r="SR420" s="25"/>
      <c r="SS420" s="25"/>
      <c r="ST420" s="25"/>
      <c r="SU420" s="25"/>
      <c r="SV420" s="25"/>
      <c r="SW420" s="25"/>
      <c r="SX420" s="25"/>
      <c r="SY420" s="25"/>
      <c r="SZ420" s="25"/>
      <c r="TA420" s="25"/>
      <c r="TB420" s="25"/>
      <c r="TC420" s="25"/>
      <c r="TD420" s="25"/>
      <c r="TE420" s="25"/>
      <c r="TF420" s="25"/>
      <c r="TG420" s="25"/>
      <c r="TH420" s="25"/>
      <c r="TI420" s="25"/>
      <c r="TJ420" s="25"/>
      <c r="TK420" s="25"/>
      <c r="TL420" s="25"/>
      <c r="TM420" s="25"/>
      <c r="TN420" s="25"/>
      <c r="TO420" s="25"/>
      <c r="TP420" s="25"/>
      <c r="TQ420" s="25"/>
      <c r="TR420" s="25"/>
      <c r="TS420" s="25"/>
      <c r="TT420" s="25"/>
      <c r="TU420" s="25"/>
      <c r="TV420" s="25"/>
      <c r="TW420" s="25"/>
      <c r="TX420" s="25"/>
      <c r="TY420" s="25"/>
      <c r="TZ420" s="25"/>
      <c r="UA420" s="25"/>
      <c r="UB420" s="25"/>
      <c r="UC420" s="25"/>
      <c r="UD420" s="25"/>
      <c r="UE420" s="25"/>
      <c r="UF420" s="25"/>
      <c r="UG420" s="25"/>
      <c r="UH420" s="25"/>
      <c r="UI420" s="25"/>
      <c r="UJ420" s="25"/>
      <c r="UK420" s="25"/>
      <c r="UL420" s="25"/>
      <c r="UM420" s="25"/>
      <c r="UN420" s="25"/>
      <c r="UO420" s="25"/>
      <c r="UP420" s="25"/>
      <c r="UQ420" s="25"/>
      <c r="UR420" s="25"/>
      <c r="US420" s="25"/>
      <c r="UT420" s="25"/>
      <c r="UU420" s="25"/>
      <c r="UV420" s="25"/>
      <c r="UW420" s="25"/>
      <c r="UX420" s="25"/>
      <c r="UY420" s="25"/>
      <c r="UZ420" s="25"/>
      <c r="VA420" s="25"/>
      <c r="VB420" s="25"/>
      <c r="VC420" s="25"/>
      <c r="VD420" s="25"/>
      <c r="VE420" s="25"/>
      <c r="VF420" s="25"/>
      <c r="VG420" s="25"/>
      <c r="VH420" s="25"/>
      <c r="VI420" s="25"/>
      <c r="VJ420" s="25"/>
      <c r="VK420" s="25"/>
      <c r="VL420" s="25"/>
      <c r="VM420" s="25"/>
      <c r="VN420" s="25"/>
      <c r="VO420" s="25"/>
      <c r="VP420" s="25"/>
      <c r="VQ420" s="25"/>
      <c r="VR420" s="25"/>
      <c r="VS420" s="25"/>
      <c r="VT420" s="25"/>
      <c r="VU420" s="25"/>
      <c r="VV420" s="25"/>
      <c r="VW420" s="25"/>
      <c r="VX420" s="25"/>
      <c r="VY420" s="25"/>
      <c r="VZ420" s="25"/>
      <c r="WA420" s="25"/>
      <c r="WB420" s="25"/>
      <c r="WC420" s="25"/>
      <c r="WD420" s="25"/>
      <c r="WE420" s="25"/>
      <c r="WF420" s="25"/>
      <c r="WG420" s="25"/>
      <c r="WH420" s="25"/>
      <c r="WI420" s="25"/>
      <c r="WJ420" s="25"/>
      <c r="WK420" s="25"/>
      <c r="WL420" s="25"/>
      <c r="WM420" s="25"/>
      <c r="WN420" s="25"/>
      <c r="WO420" s="25"/>
      <c r="WP420" s="25"/>
      <c r="WQ420" s="25"/>
      <c r="WR420" s="25"/>
      <c r="WS420" s="25"/>
      <c r="WT420" s="25"/>
      <c r="WU420" s="25"/>
      <c r="WV420" s="25"/>
      <c r="WW420" s="25"/>
      <c r="WX420" s="25"/>
      <c r="WY420" s="25"/>
      <c r="WZ420" s="25"/>
      <c r="XA420" s="25"/>
      <c r="XB420" s="25"/>
      <c r="XC420" s="25"/>
      <c r="XD420" s="25"/>
      <c r="XE420" s="25"/>
      <c r="XF420" s="25"/>
      <c r="XG420" s="25"/>
      <c r="XH420" s="25"/>
      <c r="XI420" s="25"/>
      <c r="XJ420" s="25"/>
      <c r="XK420" s="25"/>
      <c r="XL420" s="25"/>
      <c r="XM420" s="25"/>
      <c r="XN420" s="25"/>
      <c r="XO420" s="25"/>
      <c r="XP420" s="25"/>
      <c r="XQ420" s="25"/>
      <c r="XR420" s="25"/>
      <c r="XS420" s="25"/>
      <c r="XT420" s="25"/>
      <c r="XU420" s="25"/>
      <c r="XV420" s="25"/>
      <c r="XW420" s="25"/>
      <c r="XX420" s="25"/>
      <c r="XY420" s="25"/>
      <c r="XZ420" s="25"/>
      <c r="YA420" s="25"/>
      <c r="YB420" s="25"/>
      <c r="YC420" s="25"/>
      <c r="YD420" s="25"/>
      <c r="YE420" s="25"/>
      <c r="YF420" s="25"/>
      <c r="YG420" s="25"/>
      <c r="YH420" s="25"/>
      <c r="YI420" s="25"/>
      <c r="YJ420" s="25"/>
      <c r="YK420" s="25"/>
      <c r="YL420" s="25"/>
      <c r="YM420" s="25"/>
      <c r="YN420" s="25"/>
      <c r="YO420" s="25"/>
      <c r="YP420" s="25"/>
      <c r="YQ420" s="25"/>
      <c r="YR420" s="25"/>
      <c r="YS420" s="25"/>
      <c r="YT420" s="25"/>
      <c r="YU420" s="25"/>
      <c r="YV420" s="25"/>
      <c r="YW420" s="25"/>
      <c r="YX420" s="25"/>
      <c r="YY420" s="25"/>
      <c r="YZ420" s="25"/>
      <c r="ZA420" s="25"/>
      <c r="ZB420" s="25"/>
      <c r="ZC420" s="25"/>
      <c r="ZD420" s="25"/>
      <c r="ZE420" s="25"/>
      <c r="ZF420" s="25"/>
      <c r="ZG420" s="25"/>
      <c r="ZH420" s="25"/>
      <c r="ZI420" s="25"/>
      <c r="ZJ420" s="25"/>
      <c r="ZK420" s="25"/>
      <c r="ZL420" s="25"/>
      <c r="ZM420" s="25"/>
      <c r="ZN420" s="25"/>
      <c r="ZO420" s="25"/>
      <c r="ZP420" s="25"/>
      <c r="ZQ420" s="25"/>
      <c r="ZR420" s="25"/>
      <c r="ZS420" s="25"/>
      <c r="ZT420" s="25"/>
      <c r="ZU420" s="25"/>
      <c r="ZV420" s="25"/>
      <c r="ZW420" s="25"/>
      <c r="ZX420" s="25"/>
      <c r="ZY420" s="25"/>
      <c r="ZZ420" s="25"/>
      <c r="AAA420" s="25"/>
      <c r="AAB420" s="25"/>
      <c r="AAC420" s="25"/>
      <c r="AAD420" s="25"/>
      <c r="AAE420" s="25"/>
      <c r="AAF420" s="25"/>
      <c r="AAG420" s="25"/>
      <c r="AAH420" s="25"/>
      <c r="AAI420" s="25"/>
      <c r="AAJ420" s="25"/>
      <c r="AAK420" s="25"/>
      <c r="AAL420" s="25"/>
      <c r="AAM420" s="25"/>
      <c r="AAN420" s="25"/>
      <c r="AAO420" s="25"/>
      <c r="AAP420" s="25"/>
      <c r="AAQ420" s="25"/>
      <c r="AAR420" s="25"/>
      <c r="AAS420" s="25"/>
      <c r="AAT420" s="25"/>
      <c r="AAU420" s="25"/>
      <c r="AAV420" s="25"/>
      <c r="AAW420" s="25"/>
      <c r="AAX420" s="25"/>
      <c r="AAY420" s="25"/>
      <c r="AAZ420" s="25"/>
      <c r="ABA420" s="25"/>
      <c r="ABB420" s="25"/>
      <c r="ABC420" s="25"/>
      <c r="ABD420" s="25"/>
      <c r="ABE420" s="25"/>
      <c r="ABF420" s="25"/>
      <c r="ABG420" s="25"/>
      <c r="ABH420" s="25"/>
      <c r="ABI420" s="25"/>
      <c r="ABJ420" s="25"/>
      <c r="ABK420" s="25"/>
      <c r="ABL420" s="25"/>
      <c r="ABM420" s="25"/>
      <c r="ABN420" s="25"/>
      <c r="ABO420" s="25"/>
      <c r="ABP420" s="25"/>
      <c r="ABQ420" s="25"/>
      <c r="ABR420" s="25"/>
      <c r="ABS420" s="25"/>
      <c r="ABT420" s="25"/>
      <c r="ABU420" s="25"/>
      <c r="ABV420" s="25"/>
      <c r="ABW420" s="25"/>
      <c r="ABX420" s="25"/>
      <c r="ABY420" s="25"/>
      <c r="ABZ420" s="25"/>
      <c r="ACA420" s="25"/>
      <c r="ACB420" s="25"/>
      <c r="ACC420" s="25"/>
      <c r="ACD420" s="25"/>
      <c r="ACE420" s="25"/>
      <c r="ACF420" s="25"/>
      <c r="ACG420" s="25"/>
      <c r="ACH420" s="25"/>
      <c r="ACI420" s="25"/>
      <c r="ACJ420" s="25"/>
      <c r="ACK420" s="25"/>
      <c r="ACL420" s="25"/>
      <c r="ACM420" s="25"/>
      <c r="ACN420" s="25"/>
      <c r="ACO420" s="25"/>
      <c r="ACP420" s="25"/>
      <c r="ACQ420" s="25"/>
      <c r="ACR420" s="25"/>
      <c r="ACS420" s="25"/>
      <c r="ACT420" s="25"/>
      <c r="ACU420" s="25"/>
      <c r="ACV420" s="25"/>
      <c r="ACW420" s="25"/>
      <c r="ACX420" s="25"/>
      <c r="ACY420" s="25"/>
      <c r="ACZ420" s="25"/>
      <c r="ADA420" s="25"/>
      <c r="ADB420" s="25"/>
      <c r="ADC420" s="25"/>
      <c r="ADD420" s="25"/>
      <c r="ADE420" s="25"/>
      <c r="ADF420" s="25"/>
      <c r="ADG420" s="25"/>
      <c r="ADH420" s="25"/>
      <c r="ADI420" s="25"/>
      <c r="ADJ420" s="25"/>
      <c r="ADK420" s="25"/>
      <c r="ADL420" s="25"/>
      <c r="ADM420" s="25"/>
      <c r="ADN420" s="25"/>
      <c r="ADO420" s="25"/>
      <c r="ADP420" s="25"/>
      <c r="ADQ420" s="25"/>
      <c r="ADR420" s="25"/>
      <c r="ADS420" s="25"/>
      <c r="ADT420" s="25"/>
      <c r="ADU420" s="25"/>
      <c r="ADV420" s="25"/>
      <c r="ADW420" s="25"/>
      <c r="ADX420" s="25"/>
      <c r="ADY420" s="25"/>
      <c r="ADZ420" s="25"/>
      <c r="AEA420" s="25"/>
      <c r="AEB420" s="25"/>
      <c r="AEC420" s="25"/>
      <c r="AED420" s="25"/>
      <c r="AEE420" s="25"/>
      <c r="AEF420" s="25"/>
      <c r="AEG420" s="49"/>
    </row>
    <row r="421" spans="1:813" s="15" customFormat="1" ht="31.5" customHeight="1" x14ac:dyDescent="0.2">
      <c r="A421" s="316">
        <v>8</v>
      </c>
      <c r="B421" s="81" t="s">
        <v>313</v>
      </c>
      <c r="C421" s="333"/>
      <c r="D421" s="334"/>
      <c r="E421" s="335"/>
      <c r="F421" s="91">
        <f t="shared" si="8"/>
        <v>0</v>
      </c>
      <c r="G421" s="49"/>
      <c r="AY421" s="45"/>
      <c r="AZ421" s="25"/>
      <c r="BA421" s="663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  <c r="QN421" s="25"/>
      <c r="QO421" s="25"/>
      <c r="QP421" s="25"/>
      <c r="QQ421" s="25"/>
      <c r="QR421" s="25"/>
      <c r="QS421" s="25"/>
      <c r="QT421" s="25"/>
      <c r="QU421" s="25"/>
      <c r="QV421" s="25"/>
      <c r="QW421" s="25"/>
      <c r="QX421" s="25"/>
      <c r="QY421" s="25"/>
      <c r="QZ421" s="25"/>
      <c r="RA421" s="25"/>
      <c r="RB421" s="25"/>
      <c r="RC421" s="25"/>
      <c r="RD421" s="25"/>
      <c r="RE421" s="25"/>
      <c r="RF421" s="25"/>
      <c r="RG421" s="25"/>
      <c r="RH421" s="25"/>
      <c r="RI421" s="25"/>
      <c r="RJ421" s="25"/>
      <c r="RK421" s="25"/>
      <c r="RL421" s="25"/>
      <c r="RM421" s="25"/>
      <c r="RN421" s="25"/>
      <c r="RO421" s="25"/>
      <c r="RP421" s="25"/>
      <c r="RQ421" s="25"/>
      <c r="RR421" s="25"/>
      <c r="RS421" s="25"/>
      <c r="RT421" s="25"/>
      <c r="RU421" s="25"/>
      <c r="RV421" s="25"/>
      <c r="RW421" s="25"/>
      <c r="RX421" s="25"/>
      <c r="RY421" s="25"/>
      <c r="RZ421" s="25"/>
      <c r="SA421" s="25"/>
      <c r="SB421" s="25"/>
      <c r="SC421" s="25"/>
      <c r="SD421" s="25"/>
      <c r="SE421" s="25"/>
      <c r="SF421" s="25"/>
      <c r="SG421" s="25"/>
      <c r="SH421" s="25"/>
      <c r="SI421" s="25"/>
      <c r="SJ421" s="25"/>
      <c r="SK421" s="25"/>
      <c r="SL421" s="25"/>
      <c r="SM421" s="25"/>
      <c r="SN421" s="25"/>
      <c r="SO421" s="25"/>
      <c r="SP421" s="25"/>
      <c r="SQ421" s="25"/>
      <c r="SR421" s="25"/>
      <c r="SS421" s="25"/>
      <c r="ST421" s="25"/>
      <c r="SU421" s="25"/>
      <c r="SV421" s="25"/>
      <c r="SW421" s="25"/>
      <c r="SX421" s="25"/>
      <c r="SY421" s="25"/>
      <c r="SZ421" s="25"/>
      <c r="TA421" s="25"/>
      <c r="TB421" s="25"/>
      <c r="TC421" s="25"/>
      <c r="TD421" s="25"/>
      <c r="TE421" s="25"/>
      <c r="TF421" s="25"/>
      <c r="TG421" s="25"/>
      <c r="TH421" s="25"/>
      <c r="TI421" s="25"/>
      <c r="TJ421" s="25"/>
      <c r="TK421" s="25"/>
      <c r="TL421" s="25"/>
      <c r="TM421" s="25"/>
      <c r="TN421" s="25"/>
      <c r="TO421" s="25"/>
      <c r="TP421" s="25"/>
      <c r="TQ421" s="25"/>
      <c r="TR421" s="25"/>
      <c r="TS421" s="25"/>
      <c r="TT421" s="25"/>
      <c r="TU421" s="25"/>
      <c r="TV421" s="25"/>
      <c r="TW421" s="25"/>
      <c r="TX421" s="25"/>
      <c r="TY421" s="25"/>
      <c r="TZ421" s="25"/>
      <c r="UA421" s="25"/>
      <c r="UB421" s="25"/>
      <c r="UC421" s="25"/>
      <c r="UD421" s="25"/>
      <c r="UE421" s="25"/>
      <c r="UF421" s="25"/>
      <c r="UG421" s="25"/>
      <c r="UH421" s="25"/>
      <c r="UI421" s="25"/>
      <c r="UJ421" s="25"/>
      <c r="UK421" s="25"/>
      <c r="UL421" s="25"/>
      <c r="UM421" s="25"/>
      <c r="UN421" s="25"/>
      <c r="UO421" s="25"/>
      <c r="UP421" s="25"/>
      <c r="UQ421" s="25"/>
      <c r="UR421" s="25"/>
      <c r="US421" s="25"/>
      <c r="UT421" s="25"/>
      <c r="UU421" s="25"/>
      <c r="UV421" s="25"/>
      <c r="UW421" s="25"/>
      <c r="UX421" s="25"/>
      <c r="UY421" s="25"/>
      <c r="UZ421" s="25"/>
      <c r="VA421" s="25"/>
      <c r="VB421" s="25"/>
      <c r="VC421" s="25"/>
      <c r="VD421" s="25"/>
      <c r="VE421" s="25"/>
      <c r="VF421" s="25"/>
      <c r="VG421" s="25"/>
      <c r="VH421" s="25"/>
      <c r="VI421" s="25"/>
      <c r="VJ421" s="25"/>
      <c r="VK421" s="25"/>
      <c r="VL421" s="25"/>
      <c r="VM421" s="25"/>
      <c r="VN421" s="25"/>
      <c r="VO421" s="25"/>
      <c r="VP421" s="25"/>
      <c r="VQ421" s="25"/>
      <c r="VR421" s="25"/>
      <c r="VS421" s="25"/>
      <c r="VT421" s="25"/>
      <c r="VU421" s="25"/>
      <c r="VV421" s="25"/>
      <c r="VW421" s="25"/>
      <c r="VX421" s="25"/>
      <c r="VY421" s="25"/>
      <c r="VZ421" s="25"/>
      <c r="WA421" s="25"/>
      <c r="WB421" s="25"/>
      <c r="WC421" s="25"/>
      <c r="WD421" s="25"/>
      <c r="WE421" s="25"/>
      <c r="WF421" s="25"/>
      <c r="WG421" s="25"/>
      <c r="WH421" s="25"/>
      <c r="WI421" s="25"/>
      <c r="WJ421" s="25"/>
      <c r="WK421" s="25"/>
      <c r="WL421" s="25"/>
      <c r="WM421" s="25"/>
      <c r="WN421" s="25"/>
      <c r="WO421" s="25"/>
      <c r="WP421" s="25"/>
      <c r="WQ421" s="25"/>
      <c r="WR421" s="25"/>
      <c r="WS421" s="25"/>
      <c r="WT421" s="25"/>
      <c r="WU421" s="25"/>
      <c r="WV421" s="25"/>
      <c r="WW421" s="25"/>
      <c r="WX421" s="25"/>
      <c r="WY421" s="25"/>
      <c r="WZ421" s="25"/>
      <c r="XA421" s="25"/>
      <c r="XB421" s="25"/>
      <c r="XC421" s="25"/>
      <c r="XD421" s="25"/>
      <c r="XE421" s="25"/>
      <c r="XF421" s="25"/>
      <c r="XG421" s="25"/>
      <c r="XH421" s="25"/>
      <c r="XI421" s="25"/>
      <c r="XJ421" s="25"/>
      <c r="XK421" s="25"/>
      <c r="XL421" s="25"/>
      <c r="XM421" s="25"/>
      <c r="XN421" s="25"/>
      <c r="XO421" s="25"/>
      <c r="XP421" s="25"/>
      <c r="XQ421" s="25"/>
      <c r="XR421" s="25"/>
      <c r="XS421" s="25"/>
      <c r="XT421" s="25"/>
      <c r="XU421" s="25"/>
      <c r="XV421" s="25"/>
      <c r="XW421" s="25"/>
      <c r="XX421" s="25"/>
      <c r="XY421" s="25"/>
      <c r="XZ421" s="25"/>
      <c r="YA421" s="25"/>
      <c r="YB421" s="25"/>
      <c r="YC421" s="25"/>
      <c r="YD421" s="25"/>
      <c r="YE421" s="25"/>
      <c r="YF421" s="25"/>
      <c r="YG421" s="25"/>
      <c r="YH421" s="25"/>
      <c r="YI421" s="25"/>
      <c r="YJ421" s="25"/>
      <c r="YK421" s="25"/>
      <c r="YL421" s="25"/>
      <c r="YM421" s="25"/>
      <c r="YN421" s="25"/>
      <c r="YO421" s="25"/>
      <c r="YP421" s="25"/>
      <c r="YQ421" s="25"/>
      <c r="YR421" s="25"/>
      <c r="YS421" s="25"/>
      <c r="YT421" s="25"/>
      <c r="YU421" s="25"/>
      <c r="YV421" s="25"/>
      <c r="YW421" s="25"/>
      <c r="YX421" s="25"/>
      <c r="YY421" s="25"/>
      <c r="YZ421" s="25"/>
      <c r="ZA421" s="25"/>
      <c r="ZB421" s="25"/>
      <c r="ZC421" s="25"/>
      <c r="ZD421" s="25"/>
      <c r="ZE421" s="25"/>
      <c r="ZF421" s="25"/>
      <c r="ZG421" s="25"/>
      <c r="ZH421" s="25"/>
      <c r="ZI421" s="25"/>
      <c r="ZJ421" s="25"/>
      <c r="ZK421" s="25"/>
      <c r="ZL421" s="25"/>
      <c r="ZM421" s="25"/>
      <c r="ZN421" s="25"/>
      <c r="ZO421" s="25"/>
      <c r="ZP421" s="25"/>
      <c r="ZQ421" s="25"/>
      <c r="ZR421" s="25"/>
      <c r="ZS421" s="25"/>
      <c r="ZT421" s="25"/>
      <c r="ZU421" s="25"/>
      <c r="ZV421" s="25"/>
      <c r="ZW421" s="25"/>
      <c r="ZX421" s="25"/>
      <c r="ZY421" s="25"/>
      <c r="ZZ421" s="25"/>
      <c r="AAA421" s="25"/>
      <c r="AAB421" s="25"/>
      <c r="AAC421" s="25"/>
      <c r="AAD421" s="25"/>
      <c r="AAE421" s="25"/>
      <c r="AAF421" s="25"/>
      <c r="AAG421" s="25"/>
      <c r="AAH421" s="25"/>
      <c r="AAI421" s="25"/>
      <c r="AAJ421" s="25"/>
      <c r="AAK421" s="25"/>
      <c r="AAL421" s="25"/>
      <c r="AAM421" s="25"/>
      <c r="AAN421" s="25"/>
      <c r="AAO421" s="25"/>
      <c r="AAP421" s="25"/>
      <c r="AAQ421" s="25"/>
      <c r="AAR421" s="25"/>
      <c r="AAS421" s="25"/>
      <c r="AAT421" s="25"/>
      <c r="AAU421" s="25"/>
      <c r="AAV421" s="25"/>
      <c r="AAW421" s="25"/>
      <c r="AAX421" s="25"/>
      <c r="AAY421" s="25"/>
      <c r="AAZ421" s="25"/>
      <c r="ABA421" s="25"/>
      <c r="ABB421" s="25"/>
      <c r="ABC421" s="25"/>
      <c r="ABD421" s="25"/>
      <c r="ABE421" s="25"/>
      <c r="ABF421" s="25"/>
      <c r="ABG421" s="25"/>
      <c r="ABH421" s="25"/>
      <c r="ABI421" s="25"/>
      <c r="ABJ421" s="25"/>
      <c r="ABK421" s="25"/>
      <c r="ABL421" s="25"/>
      <c r="ABM421" s="25"/>
      <c r="ABN421" s="25"/>
      <c r="ABO421" s="25"/>
      <c r="ABP421" s="25"/>
      <c r="ABQ421" s="25"/>
      <c r="ABR421" s="25"/>
      <c r="ABS421" s="25"/>
      <c r="ABT421" s="25"/>
      <c r="ABU421" s="25"/>
      <c r="ABV421" s="25"/>
      <c r="ABW421" s="25"/>
      <c r="ABX421" s="25"/>
      <c r="ABY421" s="25"/>
      <c r="ABZ421" s="25"/>
      <c r="ACA421" s="25"/>
      <c r="ACB421" s="25"/>
      <c r="ACC421" s="25"/>
      <c r="ACD421" s="25"/>
      <c r="ACE421" s="25"/>
      <c r="ACF421" s="25"/>
      <c r="ACG421" s="25"/>
      <c r="ACH421" s="25"/>
      <c r="ACI421" s="25"/>
      <c r="ACJ421" s="25"/>
      <c r="ACK421" s="25"/>
      <c r="ACL421" s="25"/>
      <c r="ACM421" s="25"/>
      <c r="ACN421" s="25"/>
      <c r="ACO421" s="25"/>
      <c r="ACP421" s="25"/>
      <c r="ACQ421" s="25"/>
      <c r="ACR421" s="25"/>
      <c r="ACS421" s="25"/>
      <c r="ACT421" s="25"/>
      <c r="ACU421" s="25"/>
      <c r="ACV421" s="25"/>
      <c r="ACW421" s="25"/>
      <c r="ACX421" s="25"/>
      <c r="ACY421" s="25"/>
      <c r="ACZ421" s="25"/>
      <c r="ADA421" s="25"/>
      <c r="ADB421" s="25"/>
      <c r="ADC421" s="25"/>
      <c r="ADD421" s="25"/>
      <c r="ADE421" s="25"/>
      <c r="ADF421" s="25"/>
      <c r="ADG421" s="25"/>
      <c r="ADH421" s="25"/>
      <c r="ADI421" s="25"/>
      <c r="ADJ421" s="25"/>
      <c r="ADK421" s="25"/>
      <c r="ADL421" s="25"/>
      <c r="ADM421" s="25"/>
      <c r="ADN421" s="25"/>
      <c r="ADO421" s="25"/>
      <c r="ADP421" s="25"/>
      <c r="ADQ421" s="25"/>
      <c r="ADR421" s="25"/>
      <c r="ADS421" s="25"/>
      <c r="ADT421" s="25"/>
      <c r="ADU421" s="25"/>
      <c r="ADV421" s="25"/>
      <c r="ADW421" s="25"/>
      <c r="ADX421" s="25"/>
      <c r="ADY421" s="25"/>
      <c r="ADZ421" s="25"/>
      <c r="AEA421" s="25"/>
      <c r="AEB421" s="25"/>
      <c r="AEC421" s="25"/>
      <c r="AED421" s="25"/>
      <c r="AEE421" s="25"/>
      <c r="AEF421" s="25"/>
      <c r="AEG421" s="49"/>
    </row>
    <row r="422" spans="1:813" s="15" customFormat="1" ht="12.75" customHeight="1" x14ac:dyDescent="0.2">
      <c r="A422" s="71" t="s">
        <v>314</v>
      </c>
      <c r="B422" s="87" t="s">
        <v>70</v>
      </c>
      <c r="C422" s="336">
        <v>60</v>
      </c>
      <c r="D422" s="337" t="s">
        <v>82</v>
      </c>
      <c r="E422" s="356">
        <v>5.5</v>
      </c>
      <c r="F422" s="91">
        <f t="shared" si="8"/>
        <v>330</v>
      </c>
      <c r="G422" s="49"/>
      <c r="AY422" s="45"/>
      <c r="AZ422" s="25"/>
      <c r="BA422" s="663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  <c r="QN422" s="25"/>
      <c r="QO422" s="25"/>
      <c r="QP422" s="25"/>
      <c r="QQ422" s="25"/>
      <c r="QR422" s="25"/>
      <c r="QS422" s="25"/>
      <c r="QT422" s="25"/>
      <c r="QU422" s="25"/>
      <c r="QV422" s="25"/>
      <c r="QW422" s="25"/>
      <c r="QX422" s="25"/>
      <c r="QY422" s="25"/>
      <c r="QZ422" s="25"/>
      <c r="RA422" s="25"/>
      <c r="RB422" s="25"/>
      <c r="RC422" s="25"/>
      <c r="RD422" s="25"/>
      <c r="RE422" s="25"/>
      <c r="RF422" s="25"/>
      <c r="RG422" s="25"/>
      <c r="RH422" s="25"/>
      <c r="RI422" s="25"/>
      <c r="RJ422" s="25"/>
      <c r="RK422" s="25"/>
      <c r="RL422" s="25"/>
      <c r="RM422" s="25"/>
      <c r="RN422" s="25"/>
      <c r="RO422" s="25"/>
      <c r="RP422" s="25"/>
      <c r="RQ422" s="25"/>
      <c r="RR422" s="25"/>
      <c r="RS422" s="25"/>
      <c r="RT422" s="25"/>
      <c r="RU422" s="25"/>
      <c r="RV422" s="25"/>
      <c r="RW422" s="25"/>
      <c r="RX422" s="25"/>
      <c r="RY422" s="25"/>
      <c r="RZ422" s="25"/>
      <c r="SA422" s="25"/>
      <c r="SB422" s="25"/>
      <c r="SC422" s="25"/>
      <c r="SD422" s="25"/>
      <c r="SE422" s="25"/>
      <c r="SF422" s="25"/>
      <c r="SG422" s="25"/>
      <c r="SH422" s="25"/>
      <c r="SI422" s="25"/>
      <c r="SJ422" s="25"/>
      <c r="SK422" s="25"/>
      <c r="SL422" s="25"/>
      <c r="SM422" s="25"/>
      <c r="SN422" s="25"/>
      <c r="SO422" s="25"/>
      <c r="SP422" s="25"/>
      <c r="SQ422" s="25"/>
      <c r="SR422" s="25"/>
      <c r="SS422" s="25"/>
      <c r="ST422" s="25"/>
      <c r="SU422" s="25"/>
      <c r="SV422" s="25"/>
      <c r="SW422" s="25"/>
      <c r="SX422" s="25"/>
      <c r="SY422" s="25"/>
      <c r="SZ422" s="25"/>
      <c r="TA422" s="25"/>
      <c r="TB422" s="25"/>
      <c r="TC422" s="25"/>
      <c r="TD422" s="25"/>
      <c r="TE422" s="25"/>
      <c r="TF422" s="25"/>
      <c r="TG422" s="25"/>
      <c r="TH422" s="25"/>
      <c r="TI422" s="25"/>
      <c r="TJ422" s="25"/>
      <c r="TK422" s="25"/>
      <c r="TL422" s="25"/>
      <c r="TM422" s="25"/>
      <c r="TN422" s="25"/>
      <c r="TO422" s="25"/>
      <c r="TP422" s="25"/>
      <c r="TQ422" s="25"/>
      <c r="TR422" s="25"/>
      <c r="TS422" s="25"/>
      <c r="TT422" s="25"/>
      <c r="TU422" s="25"/>
      <c r="TV422" s="25"/>
      <c r="TW422" s="25"/>
      <c r="TX422" s="25"/>
      <c r="TY422" s="25"/>
      <c r="TZ422" s="25"/>
      <c r="UA422" s="25"/>
      <c r="UB422" s="25"/>
      <c r="UC422" s="25"/>
      <c r="UD422" s="25"/>
      <c r="UE422" s="25"/>
      <c r="UF422" s="25"/>
      <c r="UG422" s="25"/>
      <c r="UH422" s="25"/>
      <c r="UI422" s="25"/>
      <c r="UJ422" s="25"/>
      <c r="UK422" s="25"/>
      <c r="UL422" s="25"/>
      <c r="UM422" s="25"/>
      <c r="UN422" s="25"/>
      <c r="UO422" s="25"/>
      <c r="UP422" s="25"/>
      <c r="UQ422" s="25"/>
      <c r="UR422" s="25"/>
      <c r="US422" s="25"/>
      <c r="UT422" s="25"/>
      <c r="UU422" s="25"/>
      <c r="UV422" s="25"/>
      <c r="UW422" s="25"/>
      <c r="UX422" s="25"/>
      <c r="UY422" s="25"/>
      <c r="UZ422" s="25"/>
      <c r="VA422" s="25"/>
      <c r="VB422" s="25"/>
      <c r="VC422" s="25"/>
      <c r="VD422" s="25"/>
      <c r="VE422" s="25"/>
      <c r="VF422" s="25"/>
      <c r="VG422" s="25"/>
      <c r="VH422" s="25"/>
      <c r="VI422" s="25"/>
      <c r="VJ422" s="25"/>
      <c r="VK422" s="25"/>
      <c r="VL422" s="25"/>
      <c r="VM422" s="25"/>
      <c r="VN422" s="25"/>
      <c r="VO422" s="25"/>
      <c r="VP422" s="25"/>
      <c r="VQ422" s="25"/>
      <c r="VR422" s="25"/>
      <c r="VS422" s="25"/>
      <c r="VT422" s="25"/>
      <c r="VU422" s="25"/>
      <c r="VV422" s="25"/>
      <c r="VW422" s="25"/>
      <c r="VX422" s="25"/>
      <c r="VY422" s="25"/>
      <c r="VZ422" s="25"/>
      <c r="WA422" s="25"/>
      <c r="WB422" s="25"/>
      <c r="WC422" s="25"/>
      <c r="WD422" s="25"/>
      <c r="WE422" s="25"/>
      <c r="WF422" s="25"/>
      <c r="WG422" s="25"/>
      <c r="WH422" s="25"/>
      <c r="WI422" s="25"/>
      <c r="WJ422" s="25"/>
      <c r="WK422" s="25"/>
      <c r="WL422" s="25"/>
      <c r="WM422" s="25"/>
      <c r="WN422" s="25"/>
      <c r="WO422" s="25"/>
      <c r="WP422" s="25"/>
      <c r="WQ422" s="25"/>
      <c r="WR422" s="25"/>
      <c r="WS422" s="25"/>
      <c r="WT422" s="25"/>
      <c r="WU422" s="25"/>
      <c r="WV422" s="25"/>
      <c r="WW422" s="25"/>
      <c r="WX422" s="25"/>
      <c r="WY422" s="25"/>
      <c r="WZ422" s="25"/>
      <c r="XA422" s="25"/>
      <c r="XB422" s="25"/>
      <c r="XC422" s="25"/>
      <c r="XD422" s="25"/>
      <c r="XE422" s="25"/>
      <c r="XF422" s="25"/>
      <c r="XG422" s="25"/>
      <c r="XH422" s="25"/>
      <c r="XI422" s="25"/>
      <c r="XJ422" s="25"/>
      <c r="XK422" s="25"/>
      <c r="XL422" s="25"/>
      <c r="XM422" s="25"/>
      <c r="XN422" s="25"/>
      <c r="XO422" s="25"/>
      <c r="XP422" s="25"/>
      <c r="XQ422" s="25"/>
      <c r="XR422" s="25"/>
      <c r="XS422" s="25"/>
      <c r="XT422" s="25"/>
      <c r="XU422" s="25"/>
      <c r="XV422" s="25"/>
      <c r="XW422" s="25"/>
      <c r="XX422" s="25"/>
      <c r="XY422" s="25"/>
      <c r="XZ422" s="25"/>
      <c r="YA422" s="25"/>
      <c r="YB422" s="25"/>
      <c r="YC422" s="25"/>
      <c r="YD422" s="25"/>
      <c r="YE422" s="25"/>
      <c r="YF422" s="25"/>
      <c r="YG422" s="25"/>
      <c r="YH422" s="25"/>
      <c r="YI422" s="25"/>
      <c r="YJ422" s="25"/>
      <c r="YK422" s="25"/>
      <c r="YL422" s="25"/>
      <c r="YM422" s="25"/>
      <c r="YN422" s="25"/>
      <c r="YO422" s="25"/>
      <c r="YP422" s="25"/>
      <c r="YQ422" s="25"/>
      <c r="YR422" s="25"/>
      <c r="YS422" s="25"/>
      <c r="YT422" s="25"/>
      <c r="YU422" s="25"/>
      <c r="YV422" s="25"/>
      <c r="YW422" s="25"/>
      <c r="YX422" s="25"/>
      <c r="YY422" s="25"/>
      <c r="YZ422" s="25"/>
      <c r="ZA422" s="25"/>
      <c r="ZB422" s="25"/>
      <c r="ZC422" s="25"/>
      <c r="ZD422" s="25"/>
      <c r="ZE422" s="25"/>
      <c r="ZF422" s="25"/>
      <c r="ZG422" s="25"/>
      <c r="ZH422" s="25"/>
      <c r="ZI422" s="25"/>
      <c r="ZJ422" s="25"/>
      <c r="ZK422" s="25"/>
      <c r="ZL422" s="25"/>
      <c r="ZM422" s="25"/>
      <c r="ZN422" s="25"/>
      <c r="ZO422" s="25"/>
      <c r="ZP422" s="25"/>
      <c r="ZQ422" s="25"/>
      <c r="ZR422" s="25"/>
      <c r="ZS422" s="25"/>
      <c r="ZT422" s="25"/>
      <c r="ZU422" s="25"/>
      <c r="ZV422" s="25"/>
      <c r="ZW422" s="25"/>
      <c r="ZX422" s="25"/>
      <c r="ZY422" s="25"/>
      <c r="ZZ422" s="25"/>
      <c r="AAA422" s="25"/>
      <c r="AAB422" s="25"/>
      <c r="AAC422" s="25"/>
      <c r="AAD422" s="25"/>
      <c r="AAE422" s="25"/>
      <c r="AAF422" s="25"/>
      <c r="AAG422" s="25"/>
      <c r="AAH422" s="25"/>
      <c r="AAI422" s="25"/>
      <c r="AAJ422" s="25"/>
      <c r="AAK422" s="25"/>
      <c r="AAL422" s="25"/>
      <c r="AAM422" s="25"/>
      <c r="AAN422" s="25"/>
      <c r="AAO422" s="25"/>
      <c r="AAP422" s="25"/>
      <c r="AAQ422" s="25"/>
      <c r="AAR422" s="25"/>
      <c r="AAS422" s="25"/>
      <c r="AAT422" s="25"/>
      <c r="AAU422" s="25"/>
      <c r="AAV422" s="25"/>
      <c r="AAW422" s="25"/>
      <c r="AAX422" s="25"/>
      <c r="AAY422" s="25"/>
      <c r="AAZ422" s="25"/>
      <c r="ABA422" s="25"/>
      <c r="ABB422" s="25"/>
      <c r="ABC422" s="25"/>
      <c r="ABD422" s="25"/>
      <c r="ABE422" s="25"/>
      <c r="ABF422" s="25"/>
      <c r="ABG422" s="25"/>
      <c r="ABH422" s="25"/>
      <c r="ABI422" s="25"/>
      <c r="ABJ422" s="25"/>
      <c r="ABK422" s="25"/>
      <c r="ABL422" s="25"/>
      <c r="ABM422" s="25"/>
      <c r="ABN422" s="25"/>
      <c r="ABO422" s="25"/>
      <c r="ABP422" s="25"/>
      <c r="ABQ422" s="25"/>
      <c r="ABR422" s="25"/>
      <c r="ABS422" s="25"/>
      <c r="ABT422" s="25"/>
      <c r="ABU422" s="25"/>
      <c r="ABV422" s="25"/>
      <c r="ABW422" s="25"/>
      <c r="ABX422" s="25"/>
      <c r="ABY422" s="25"/>
      <c r="ABZ422" s="25"/>
      <c r="ACA422" s="25"/>
      <c r="ACB422" s="25"/>
      <c r="ACC422" s="25"/>
      <c r="ACD422" s="25"/>
      <c r="ACE422" s="25"/>
      <c r="ACF422" s="25"/>
      <c r="ACG422" s="25"/>
      <c r="ACH422" s="25"/>
      <c r="ACI422" s="25"/>
      <c r="ACJ422" s="25"/>
      <c r="ACK422" s="25"/>
      <c r="ACL422" s="25"/>
      <c r="ACM422" s="25"/>
      <c r="ACN422" s="25"/>
      <c r="ACO422" s="25"/>
      <c r="ACP422" s="25"/>
      <c r="ACQ422" s="25"/>
      <c r="ACR422" s="25"/>
      <c r="ACS422" s="25"/>
      <c r="ACT422" s="25"/>
      <c r="ACU422" s="25"/>
      <c r="ACV422" s="25"/>
      <c r="ACW422" s="25"/>
      <c r="ACX422" s="25"/>
      <c r="ACY422" s="25"/>
      <c r="ACZ422" s="25"/>
      <c r="ADA422" s="25"/>
      <c r="ADB422" s="25"/>
      <c r="ADC422" s="25"/>
      <c r="ADD422" s="25"/>
      <c r="ADE422" s="25"/>
      <c r="ADF422" s="25"/>
      <c r="ADG422" s="25"/>
      <c r="ADH422" s="25"/>
      <c r="ADI422" s="25"/>
      <c r="ADJ422" s="25"/>
      <c r="ADK422" s="25"/>
      <c r="ADL422" s="25"/>
      <c r="ADM422" s="25"/>
      <c r="ADN422" s="25"/>
      <c r="ADO422" s="25"/>
      <c r="ADP422" s="25"/>
      <c r="ADQ422" s="25"/>
      <c r="ADR422" s="25"/>
      <c r="ADS422" s="25"/>
      <c r="ADT422" s="25"/>
      <c r="ADU422" s="25"/>
      <c r="ADV422" s="25"/>
      <c r="ADW422" s="25"/>
      <c r="ADX422" s="25"/>
      <c r="ADY422" s="25"/>
      <c r="ADZ422" s="25"/>
      <c r="AEA422" s="25"/>
      <c r="AEB422" s="25"/>
      <c r="AEC422" s="25"/>
      <c r="AED422" s="25"/>
      <c r="AEE422" s="25"/>
      <c r="AEF422" s="25"/>
      <c r="AEG422" s="49"/>
    </row>
    <row r="423" spans="1:813" s="15" customFormat="1" ht="12.75" customHeight="1" x14ac:dyDescent="0.2">
      <c r="A423" s="71" t="s">
        <v>315</v>
      </c>
      <c r="B423" s="99" t="s">
        <v>316</v>
      </c>
      <c r="C423" s="338">
        <v>60</v>
      </c>
      <c r="D423" s="101" t="s">
        <v>82</v>
      </c>
      <c r="E423" s="95">
        <v>985.21</v>
      </c>
      <c r="F423" s="91">
        <f t="shared" si="8"/>
        <v>59112.6</v>
      </c>
      <c r="G423" s="49"/>
      <c r="AY423" s="45"/>
      <c r="AZ423" s="25"/>
      <c r="BA423" s="663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  <c r="QN423" s="25"/>
      <c r="QO423" s="25"/>
      <c r="QP423" s="25"/>
      <c r="QQ423" s="25"/>
      <c r="QR423" s="25"/>
      <c r="QS423" s="25"/>
      <c r="QT423" s="25"/>
      <c r="QU423" s="25"/>
      <c r="QV423" s="25"/>
      <c r="QW423" s="25"/>
      <c r="QX423" s="25"/>
      <c r="QY423" s="25"/>
      <c r="QZ423" s="25"/>
      <c r="RA423" s="25"/>
      <c r="RB423" s="25"/>
      <c r="RC423" s="25"/>
      <c r="RD423" s="25"/>
      <c r="RE423" s="25"/>
      <c r="RF423" s="25"/>
      <c r="RG423" s="25"/>
      <c r="RH423" s="25"/>
      <c r="RI423" s="25"/>
      <c r="RJ423" s="25"/>
      <c r="RK423" s="25"/>
      <c r="RL423" s="25"/>
      <c r="RM423" s="25"/>
      <c r="RN423" s="25"/>
      <c r="RO423" s="25"/>
      <c r="RP423" s="25"/>
      <c r="RQ423" s="25"/>
      <c r="RR423" s="25"/>
      <c r="RS423" s="25"/>
      <c r="RT423" s="25"/>
      <c r="RU423" s="25"/>
      <c r="RV423" s="25"/>
      <c r="RW423" s="25"/>
      <c r="RX423" s="25"/>
      <c r="RY423" s="25"/>
      <c r="RZ423" s="25"/>
      <c r="SA423" s="25"/>
      <c r="SB423" s="25"/>
      <c r="SC423" s="25"/>
      <c r="SD423" s="25"/>
      <c r="SE423" s="25"/>
      <c r="SF423" s="25"/>
      <c r="SG423" s="25"/>
      <c r="SH423" s="25"/>
      <c r="SI423" s="25"/>
      <c r="SJ423" s="25"/>
      <c r="SK423" s="25"/>
      <c r="SL423" s="25"/>
      <c r="SM423" s="25"/>
      <c r="SN423" s="25"/>
      <c r="SO423" s="25"/>
      <c r="SP423" s="25"/>
      <c r="SQ423" s="25"/>
      <c r="SR423" s="25"/>
      <c r="SS423" s="25"/>
      <c r="ST423" s="25"/>
      <c r="SU423" s="25"/>
      <c r="SV423" s="25"/>
      <c r="SW423" s="25"/>
      <c r="SX423" s="25"/>
      <c r="SY423" s="25"/>
      <c r="SZ423" s="25"/>
      <c r="TA423" s="25"/>
      <c r="TB423" s="25"/>
      <c r="TC423" s="25"/>
      <c r="TD423" s="25"/>
      <c r="TE423" s="25"/>
      <c r="TF423" s="25"/>
      <c r="TG423" s="25"/>
      <c r="TH423" s="25"/>
      <c r="TI423" s="25"/>
      <c r="TJ423" s="25"/>
      <c r="TK423" s="25"/>
      <c r="TL423" s="25"/>
      <c r="TM423" s="25"/>
      <c r="TN423" s="25"/>
      <c r="TO423" s="25"/>
      <c r="TP423" s="25"/>
      <c r="TQ423" s="25"/>
      <c r="TR423" s="25"/>
      <c r="TS423" s="25"/>
      <c r="TT423" s="25"/>
      <c r="TU423" s="25"/>
      <c r="TV423" s="25"/>
      <c r="TW423" s="25"/>
      <c r="TX423" s="25"/>
      <c r="TY423" s="25"/>
      <c r="TZ423" s="25"/>
      <c r="UA423" s="25"/>
      <c r="UB423" s="25"/>
      <c r="UC423" s="25"/>
      <c r="UD423" s="25"/>
      <c r="UE423" s="25"/>
      <c r="UF423" s="25"/>
      <c r="UG423" s="25"/>
      <c r="UH423" s="25"/>
      <c r="UI423" s="25"/>
      <c r="UJ423" s="25"/>
      <c r="UK423" s="25"/>
      <c r="UL423" s="25"/>
      <c r="UM423" s="25"/>
      <c r="UN423" s="25"/>
      <c r="UO423" s="25"/>
      <c r="UP423" s="25"/>
      <c r="UQ423" s="25"/>
      <c r="UR423" s="25"/>
      <c r="US423" s="25"/>
      <c r="UT423" s="25"/>
      <c r="UU423" s="25"/>
      <c r="UV423" s="25"/>
      <c r="UW423" s="25"/>
      <c r="UX423" s="25"/>
      <c r="UY423" s="25"/>
      <c r="UZ423" s="25"/>
      <c r="VA423" s="25"/>
      <c r="VB423" s="25"/>
      <c r="VC423" s="25"/>
      <c r="VD423" s="25"/>
      <c r="VE423" s="25"/>
      <c r="VF423" s="25"/>
      <c r="VG423" s="25"/>
      <c r="VH423" s="25"/>
      <c r="VI423" s="25"/>
      <c r="VJ423" s="25"/>
      <c r="VK423" s="25"/>
      <c r="VL423" s="25"/>
      <c r="VM423" s="25"/>
      <c r="VN423" s="25"/>
      <c r="VO423" s="25"/>
      <c r="VP423" s="25"/>
      <c r="VQ423" s="25"/>
      <c r="VR423" s="25"/>
      <c r="VS423" s="25"/>
      <c r="VT423" s="25"/>
      <c r="VU423" s="25"/>
      <c r="VV423" s="25"/>
      <c r="VW423" s="25"/>
      <c r="VX423" s="25"/>
      <c r="VY423" s="25"/>
      <c r="VZ423" s="25"/>
      <c r="WA423" s="25"/>
      <c r="WB423" s="25"/>
      <c r="WC423" s="25"/>
      <c r="WD423" s="25"/>
      <c r="WE423" s="25"/>
      <c r="WF423" s="25"/>
      <c r="WG423" s="25"/>
      <c r="WH423" s="25"/>
      <c r="WI423" s="25"/>
      <c r="WJ423" s="25"/>
      <c r="WK423" s="25"/>
      <c r="WL423" s="25"/>
      <c r="WM423" s="25"/>
      <c r="WN423" s="25"/>
      <c r="WO423" s="25"/>
      <c r="WP423" s="25"/>
      <c r="WQ423" s="25"/>
      <c r="WR423" s="25"/>
      <c r="WS423" s="25"/>
      <c r="WT423" s="25"/>
      <c r="WU423" s="25"/>
      <c r="WV423" s="25"/>
      <c r="WW423" s="25"/>
      <c r="WX423" s="25"/>
      <c r="WY423" s="25"/>
      <c r="WZ423" s="25"/>
      <c r="XA423" s="25"/>
      <c r="XB423" s="25"/>
      <c r="XC423" s="25"/>
      <c r="XD423" s="25"/>
      <c r="XE423" s="25"/>
      <c r="XF423" s="25"/>
      <c r="XG423" s="25"/>
      <c r="XH423" s="25"/>
      <c r="XI423" s="25"/>
      <c r="XJ423" s="25"/>
      <c r="XK423" s="25"/>
      <c r="XL423" s="25"/>
      <c r="XM423" s="25"/>
      <c r="XN423" s="25"/>
      <c r="XO423" s="25"/>
      <c r="XP423" s="25"/>
      <c r="XQ423" s="25"/>
      <c r="XR423" s="25"/>
      <c r="XS423" s="25"/>
      <c r="XT423" s="25"/>
      <c r="XU423" s="25"/>
      <c r="XV423" s="25"/>
      <c r="XW423" s="25"/>
      <c r="XX423" s="25"/>
      <c r="XY423" s="25"/>
      <c r="XZ423" s="25"/>
      <c r="YA423" s="25"/>
      <c r="YB423" s="25"/>
      <c r="YC423" s="25"/>
      <c r="YD423" s="25"/>
      <c r="YE423" s="25"/>
      <c r="YF423" s="25"/>
      <c r="YG423" s="25"/>
      <c r="YH423" s="25"/>
      <c r="YI423" s="25"/>
      <c r="YJ423" s="25"/>
      <c r="YK423" s="25"/>
      <c r="YL423" s="25"/>
      <c r="YM423" s="25"/>
      <c r="YN423" s="25"/>
      <c r="YO423" s="25"/>
      <c r="YP423" s="25"/>
      <c r="YQ423" s="25"/>
      <c r="YR423" s="25"/>
      <c r="YS423" s="25"/>
      <c r="YT423" s="25"/>
      <c r="YU423" s="25"/>
      <c r="YV423" s="25"/>
      <c r="YW423" s="25"/>
      <c r="YX423" s="25"/>
      <c r="YY423" s="25"/>
      <c r="YZ423" s="25"/>
      <c r="ZA423" s="25"/>
      <c r="ZB423" s="25"/>
      <c r="ZC423" s="25"/>
      <c r="ZD423" s="25"/>
      <c r="ZE423" s="25"/>
      <c r="ZF423" s="25"/>
      <c r="ZG423" s="25"/>
      <c r="ZH423" s="25"/>
      <c r="ZI423" s="25"/>
      <c r="ZJ423" s="25"/>
      <c r="ZK423" s="25"/>
      <c r="ZL423" s="25"/>
      <c r="ZM423" s="25"/>
      <c r="ZN423" s="25"/>
      <c r="ZO423" s="25"/>
      <c r="ZP423" s="25"/>
      <c r="ZQ423" s="25"/>
      <c r="ZR423" s="25"/>
      <c r="ZS423" s="25"/>
      <c r="ZT423" s="25"/>
      <c r="ZU423" s="25"/>
      <c r="ZV423" s="25"/>
      <c r="ZW423" s="25"/>
      <c r="ZX423" s="25"/>
      <c r="ZY423" s="25"/>
      <c r="ZZ423" s="25"/>
      <c r="AAA423" s="25"/>
      <c r="AAB423" s="25"/>
      <c r="AAC423" s="25"/>
      <c r="AAD423" s="25"/>
      <c r="AAE423" s="25"/>
      <c r="AAF423" s="25"/>
      <c r="AAG423" s="25"/>
      <c r="AAH423" s="25"/>
      <c r="AAI423" s="25"/>
      <c r="AAJ423" s="25"/>
      <c r="AAK423" s="25"/>
      <c r="AAL423" s="25"/>
      <c r="AAM423" s="25"/>
      <c r="AAN423" s="25"/>
      <c r="AAO423" s="25"/>
      <c r="AAP423" s="25"/>
      <c r="AAQ423" s="25"/>
      <c r="AAR423" s="25"/>
      <c r="AAS423" s="25"/>
      <c r="AAT423" s="25"/>
      <c r="AAU423" s="25"/>
      <c r="AAV423" s="25"/>
      <c r="AAW423" s="25"/>
      <c r="AAX423" s="25"/>
      <c r="AAY423" s="25"/>
      <c r="AAZ423" s="25"/>
      <c r="ABA423" s="25"/>
      <c r="ABB423" s="25"/>
      <c r="ABC423" s="25"/>
      <c r="ABD423" s="25"/>
      <c r="ABE423" s="25"/>
      <c r="ABF423" s="25"/>
      <c r="ABG423" s="25"/>
      <c r="ABH423" s="25"/>
      <c r="ABI423" s="25"/>
      <c r="ABJ423" s="25"/>
      <c r="ABK423" s="25"/>
      <c r="ABL423" s="25"/>
      <c r="ABM423" s="25"/>
      <c r="ABN423" s="25"/>
      <c r="ABO423" s="25"/>
      <c r="ABP423" s="25"/>
      <c r="ABQ423" s="25"/>
      <c r="ABR423" s="25"/>
      <c r="ABS423" s="25"/>
      <c r="ABT423" s="25"/>
      <c r="ABU423" s="25"/>
      <c r="ABV423" s="25"/>
      <c r="ABW423" s="25"/>
      <c r="ABX423" s="25"/>
      <c r="ABY423" s="25"/>
      <c r="ABZ423" s="25"/>
      <c r="ACA423" s="25"/>
      <c r="ACB423" s="25"/>
      <c r="ACC423" s="25"/>
      <c r="ACD423" s="25"/>
      <c r="ACE423" s="25"/>
      <c r="ACF423" s="25"/>
      <c r="ACG423" s="25"/>
      <c r="ACH423" s="25"/>
      <c r="ACI423" s="25"/>
      <c r="ACJ423" s="25"/>
      <c r="ACK423" s="25"/>
      <c r="ACL423" s="25"/>
      <c r="ACM423" s="25"/>
      <c r="ACN423" s="25"/>
      <c r="ACO423" s="25"/>
      <c r="ACP423" s="25"/>
      <c r="ACQ423" s="25"/>
      <c r="ACR423" s="25"/>
      <c r="ACS423" s="25"/>
      <c r="ACT423" s="25"/>
      <c r="ACU423" s="25"/>
      <c r="ACV423" s="25"/>
      <c r="ACW423" s="25"/>
      <c r="ACX423" s="25"/>
      <c r="ACY423" s="25"/>
      <c r="ACZ423" s="25"/>
      <c r="ADA423" s="25"/>
      <c r="ADB423" s="25"/>
      <c r="ADC423" s="25"/>
      <c r="ADD423" s="25"/>
      <c r="ADE423" s="25"/>
      <c r="ADF423" s="25"/>
      <c r="ADG423" s="25"/>
      <c r="ADH423" s="25"/>
      <c r="ADI423" s="25"/>
      <c r="ADJ423" s="25"/>
      <c r="ADK423" s="25"/>
      <c r="ADL423" s="25"/>
      <c r="ADM423" s="25"/>
      <c r="ADN423" s="25"/>
      <c r="ADO423" s="25"/>
      <c r="ADP423" s="25"/>
      <c r="ADQ423" s="25"/>
      <c r="ADR423" s="25"/>
      <c r="ADS423" s="25"/>
      <c r="ADT423" s="25"/>
      <c r="ADU423" s="25"/>
      <c r="ADV423" s="25"/>
      <c r="ADW423" s="25"/>
      <c r="ADX423" s="25"/>
      <c r="ADY423" s="25"/>
      <c r="ADZ423" s="25"/>
      <c r="AEA423" s="25"/>
      <c r="AEB423" s="25"/>
      <c r="AEC423" s="25"/>
      <c r="AED423" s="25"/>
      <c r="AEE423" s="25"/>
      <c r="AEF423" s="25"/>
      <c r="AEG423" s="49"/>
    </row>
    <row r="424" spans="1:813" s="15" customFormat="1" ht="12.75" customHeight="1" x14ac:dyDescent="0.2">
      <c r="A424" s="71" t="s">
        <v>317</v>
      </c>
      <c r="B424" s="99" t="s">
        <v>318</v>
      </c>
      <c r="C424" s="338">
        <v>40</v>
      </c>
      <c r="D424" s="101" t="s">
        <v>71</v>
      </c>
      <c r="E424" s="95">
        <v>2315.1</v>
      </c>
      <c r="F424" s="91">
        <f t="shared" si="8"/>
        <v>92604</v>
      </c>
      <c r="G424" s="49"/>
      <c r="AY424" s="45"/>
      <c r="AZ424" s="25"/>
      <c r="BA424" s="663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  <c r="QN424" s="25"/>
      <c r="QO424" s="25"/>
      <c r="QP424" s="25"/>
      <c r="QQ424" s="25"/>
      <c r="QR424" s="25"/>
      <c r="QS424" s="25"/>
      <c r="QT424" s="25"/>
      <c r="QU424" s="25"/>
      <c r="QV424" s="25"/>
      <c r="QW424" s="25"/>
      <c r="QX424" s="25"/>
      <c r="QY424" s="25"/>
      <c r="QZ424" s="25"/>
      <c r="RA424" s="25"/>
      <c r="RB424" s="25"/>
      <c r="RC424" s="25"/>
      <c r="RD424" s="25"/>
      <c r="RE424" s="25"/>
      <c r="RF424" s="25"/>
      <c r="RG424" s="25"/>
      <c r="RH424" s="25"/>
      <c r="RI424" s="25"/>
      <c r="RJ424" s="25"/>
      <c r="RK424" s="25"/>
      <c r="RL424" s="25"/>
      <c r="RM424" s="25"/>
      <c r="RN424" s="25"/>
      <c r="RO424" s="25"/>
      <c r="RP424" s="25"/>
      <c r="RQ424" s="25"/>
      <c r="RR424" s="25"/>
      <c r="RS424" s="25"/>
      <c r="RT424" s="25"/>
      <c r="RU424" s="25"/>
      <c r="RV424" s="25"/>
      <c r="RW424" s="25"/>
      <c r="RX424" s="25"/>
      <c r="RY424" s="25"/>
      <c r="RZ424" s="25"/>
      <c r="SA424" s="25"/>
      <c r="SB424" s="25"/>
      <c r="SC424" s="25"/>
      <c r="SD424" s="25"/>
      <c r="SE424" s="25"/>
      <c r="SF424" s="25"/>
      <c r="SG424" s="25"/>
      <c r="SH424" s="25"/>
      <c r="SI424" s="25"/>
      <c r="SJ424" s="25"/>
      <c r="SK424" s="25"/>
      <c r="SL424" s="25"/>
      <c r="SM424" s="25"/>
      <c r="SN424" s="25"/>
      <c r="SO424" s="25"/>
      <c r="SP424" s="25"/>
      <c r="SQ424" s="25"/>
      <c r="SR424" s="25"/>
      <c r="SS424" s="25"/>
      <c r="ST424" s="25"/>
      <c r="SU424" s="25"/>
      <c r="SV424" s="25"/>
      <c r="SW424" s="25"/>
      <c r="SX424" s="25"/>
      <c r="SY424" s="25"/>
      <c r="SZ424" s="25"/>
      <c r="TA424" s="25"/>
      <c r="TB424" s="25"/>
      <c r="TC424" s="25"/>
      <c r="TD424" s="25"/>
      <c r="TE424" s="25"/>
      <c r="TF424" s="25"/>
      <c r="TG424" s="25"/>
      <c r="TH424" s="25"/>
      <c r="TI424" s="25"/>
      <c r="TJ424" s="25"/>
      <c r="TK424" s="25"/>
      <c r="TL424" s="25"/>
      <c r="TM424" s="25"/>
      <c r="TN424" s="25"/>
      <c r="TO424" s="25"/>
      <c r="TP424" s="25"/>
      <c r="TQ424" s="25"/>
      <c r="TR424" s="25"/>
      <c r="TS424" s="25"/>
      <c r="TT424" s="25"/>
      <c r="TU424" s="25"/>
      <c r="TV424" s="25"/>
      <c r="TW424" s="25"/>
      <c r="TX424" s="25"/>
      <c r="TY424" s="25"/>
      <c r="TZ424" s="25"/>
      <c r="UA424" s="25"/>
      <c r="UB424" s="25"/>
      <c r="UC424" s="25"/>
      <c r="UD424" s="25"/>
      <c r="UE424" s="25"/>
      <c r="UF424" s="25"/>
      <c r="UG424" s="25"/>
      <c r="UH424" s="25"/>
      <c r="UI424" s="25"/>
      <c r="UJ424" s="25"/>
      <c r="UK424" s="25"/>
      <c r="UL424" s="25"/>
      <c r="UM424" s="25"/>
      <c r="UN424" s="25"/>
      <c r="UO424" s="25"/>
      <c r="UP424" s="25"/>
      <c r="UQ424" s="25"/>
      <c r="UR424" s="25"/>
      <c r="US424" s="25"/>
      <c r="UT424" s="25"/>
      <c r="UU424" s="25"/>
      <c r="UV424" s="25"/>
      <c r="UW424" s="25"/>
      <c r="UX424" s="25"/>
      <c r="UY424" s="25"/>
      <c r="UZ424" s="25"/>
      <c r="VA424" s="25"/>
      <c r="VB424" s="25"/>
      <c r="VC424" s="25"/>
      <c r="VD424" s="25"/>
      <c r="VE424" s="25"/>
      <c r="VF424" s="25"/>
      <c r="VG424" s="25"/>
      <c r="VH424" s="25"/>
      <c r="VI424" s="25"/>
      <c r="VJ424" s="25"/>
      <c r="VK424" s="25"/>
      <c r="VL424" s="25"/>
      <c r="VM424" s="25"/>
      <c r="VN424" s="25"/>
      <c r="VO424" s="25"/>
      <c r="VP424" s="25"/>
      <c r="VQ424" s="25"/>
      <c r="VR424" s="25"/>
      <c r="VS424" s="25"/>
      <c r="VT424" s="25"/>
      <c r="VU424" s="25"/>
      <c r="VV424" s="25"/>
      <c r="VW424" s="25"/>
      <c r="VX424" s="25"/>
      <c r="VY424" s="25"/>
      <c r="VZ424" s="25"/>
      <c r="WA424" s="25"/>
      <c r="WB424" s="25"/>
      <c r="WC424" s="25"/>
      <c r="WD424" s="25"/>
      <c r="WE424" s="25"/>
      <c r="WF424" s="25"/>
      <c r="WG424" s="25"/>
      <c r="WH424" s="25"/>
      <c r="WI424" s="25"/>
      <c r="WJ424" s="25"/>
      <c r="WK424" s="25"/>
      <c r="WL424" s="25"/>
      <c r="WM424" s="25"/>
      <c r="WN424" s="25"/>
      <c r="WO424" s="25"/>
      <c r="WP424" s="25"/>
      <c r="WQ424" s="25"/>
      <c r="WR424" s="25"/>
      <c r="WS424" s="25"/>
      <c r="WT424" s="25"/>
      <c r="WU424" s="25"/>
      <c r="WV424" s="25"/>
      <c r="WW424" s="25"/>
      <c r="WX424" s="25"/>
      <c r="WY424" s="25"/>
      <c r="WZ424" s="25"/>
      <c r="XA424" s="25"/>
      <c r="XB424" s="25"/>
      <c r="XC424" s="25"/>
      <c r="XD424" s="25"/>
      <c r="XE424" s="25"/>
      <c r="XF424" s="25"/>
      <c r="XG424" s="25"/>
      <c r="XH424" s="25"/>
      <c r="XI424" s="25"/>
      <c r="XJ424" s="25"/>
      <c r="XK424" s="25"/>
      <c r="XL424" s="25"/>
      <c r="XM424" s="25"/>
      <c r="XN424" s="25"/>
      <c r="XO424" s="25"/>
      <c r="XP424" s="25"/>
      <c r="XQ424" s="25"/>
      <c r="XR424" s="25"/>
      <c r="XS424" s="25"/>
      <c r="XT424" s="25"/>
      <c r="XU424" s="25"/>
      <c r="XV424" s="25"/>
      <c r="XW424" s="25"/>
      <c r="XX424" s="25"/>
      <c r="XY424" s="25"/>
      <c r="XZ424" s="25"/>
      <c r="YA424" s="25"/>
      <c r="YB424" s="25"/>
      <c r="YC424" s="25"/>
      <c r="YD424" s="25"/>
      <c r="YE424" s="25"/>
      <c r="YF424" s="25"/>
      <c r="YG424" s="25"/>
      <c r="YH424" s="25"/>
      <c r="YI424" s="25"/>
      <c r="YJ424" s="25"/>
      <c r="YK424" s="25"/>
      <c r="YL424" s="25"/>
      <c r="YM424" s="25"/>
      <c r="YN424" s="25"/>
      <c r="YO424" s="25"/>
      <c r="YP424" s="25"/>
      <c r="YQ424" s="25"/>
      <c r="YR424" s="25"/>
      <c r="YS424" s="25"/>
      <c r="YT424" s="25"/>
      <c r="YU424" s="25"/>
      <c r="YV424" s="25"/>
      <c r="YW424" s="25"/>
      <c r="YX424" s="25"/>
      <c r="YY424" s="25"/>
      <c r="YZ424" s="25"/>
      <c r="ZA424" s="25"/>
      <c r="ZB424" s="25"/>
      <c r="ZC424" s="25"/>
      <c r="ZD424" s="25"/>
      <c r="ZE424" s="25"/>
      <c r="ZF424" s="25"/>
      <c r="ZG424" s="25"/>
      <c r="ZH424" s="25"/>
      <c r="ZI424" s="25"/>
      <c r="ZJ424" s="25"/>
      <c r="ZK424" s="25"/>
      <c r="ZL424" s="25"/>
      <c r="ZM424" s="25"/>
      <c r="ZN424" s="25"/>
      <c r="ZO424" s="25"/>
      <c r="ZP424" s="25"/>
      <c r="ZQ424" s="25"/>
      <c r="ZR424" s="25"/>
      <c r="ZS424" s="25"/>
      <c r="ZT424" s="25"/>
      <c r="ZU424" s="25"/>
      <c r="ZV424" s="25"/>
      <c r="ZW424" s="25"/>
      <c r="ZX424" s="25"/>
      <c r="ZY424" s="25"/>
      <c r="ZZ424" s="25"/>
      <c r="AAA424" s="25"/>
      <c r="AAB424" s="25"/>
      <c r="AAC424" s="25"/>
      <c r="AAD424" s="25"/>
      <c r="AAE424" s="25"/>
      <c r="AAF424" s="25"/>
      <c r="AAG424" s="25"/>
      <c r="AAH424" s="25"/>
      <c r="AAI424" s="25"/>
      <c r="AAJ424" s="25"/>
      <c r="AAK424" s="25"/>
      <c r="AAL424" s="25"/>
      <c r="AAM424" s="25"/>
      <c r="AAN424" s="25"/>
      <c r="AAO424" s="25"/>
      <c r="AAP424" s="25"/>
      <c r="AAQ424" s="25"/>
      <c r="AAR424" s="25"/>
      <c r="AAS424" s="25"/>
      <c r="AAT424" s="25"/>
      <c r="AAU424" s="25"/>
      <c r="AAV424" s="25"/>
      <c r="AAW424" s="25"/>
      <c r="AAX424" s="25"/>
      <c r="AAY424" s="25"/>
      <c r="AAZ424" s="25"/>
      <c r="ABA424" s="25"/>
      <c r="ABB424" s="25"/>
      <c r="ABC424" s="25"/>
      <c r="ABD424" s="25"/>
      <c r="ABE424" s="25"/>
      <c r="ABF424" s="25"/>
      <c r="ABG424" s="25"/>
      <c r="ABH424" s="25"/>
      <c r="ABI424" s="25"/>
      <c r="ABJ424" s="25"/>
      <c r="ABK424" s="25"/>
      <c r="ABL424" s="25"/>
      <c r="ABM424" s="25"/>
      <c r="ABN424" s="25"/>
      <c r="ABO424" s="25"/>
      <c r="ABP424" s="25"/>
      <c r="ABQ424" s="25"/>
      <c r="ABR424" s="25"/>
      <c r="ABS424" s="25"/>
      <c r="ABT424" s="25"/>
      <c r="ABU424" s="25"/>
      <c r="ABV424" s="25"/>
      <c r="ABW424" s="25"/>
      <c r="ABX424" s="25"/>
      <c r="ABY424" s="25"/>
      <c r="ABZ424" s="25"/>
      <c r="ACA424" s="25"/>
      <c r="ACB424" s="25"/>
      <c r="ACC424" s="25"/>
      <c r="ACD424" s="25"/>
      <c r="ACE424" s="25"/>
      <c r="ACF424" s="25"/>
      <c r="ACG424" s="25"/>
      <c r="ACH424" s="25"/>
      <c r="ACI424" s="25"/>
      <c r="ACJ424" s="25"/>
      <c r="ACK424" s="25"/>
      <c r="ACL424" s="25"/>
      <c r="ACM424" s="25"/>
      <c r="ACN424" s="25"/>
      <c r="ACO424" s="25"/>
      <c r="ACP424" s="25"/>
      <c r="ACQ424" s="25"/>
      <c r="ACR424" s="25"/>
      <c r="ACS424" s="25"/>
      <c r="ACT424" s="25"/>
      <c r="ACU424" s="25"/>
      <c r="ACV424" s="25"/>
      <c r="ACW424" s="25"/>
      <c r="ACX424" s="25"/>
      <c r="ACY424" s="25"/>
      <c r="ACZ424" s="25"/>
      <c r="ADA424" s="25"/>
      <c r="ADB424" s="25"/>
      <c r="ADC424" s="25"/>
      <c r="ADD424" s="25"/>
      <c r="ADE424" s="25"/>
      <c r="ADF424" s="25"/>
      <c r="ADG424" s="25"/>
      <c r="ADH424" s="25"/>
      <c r="ADI424" s="25"/>
      <c r="ADJ424" s="25"/>
      <c r="ADK424" s="25"/>
      <c r="ADL424" s="25"/>
      <c r="ADM424" s="25"/>
      <c r="ADN424" s="25"/>
      <c r="ADO424" s="25"/>
      <c r="ADP424" s="25"/>
      <c r="ADQ424" s="25"/>
      <c r="ADR424" s="25"/>
      <c r="ADS424" s="25"/>
      <c r="ADT424" s="25"/>
      <c r="ADU424" s="25"/>
      <c r="ADV424" s="25"/>
      <c r="ADW424" s="25"/>
      <c r="ADX424" s="25"/>
      <c r="ADY424" s="25"/>
      <c r="ADZ424" s="25"/>
      <c r="AEA424" s="25"/>
      <c r="AEB424" s="25"/>
      <c r="AEC424" s="25"/>
      <c r="AED424" s="25"/>
      <c r="AEE424" s="25"/>
      <c r="AEF424" s="25"/>
      <c r="AEG424" s="49"/>
    </row>
    <row r="425" spans="1:813" s="15" customFormat="1" ht="12.75" customHeight="1" x14ac:dyDescent="0.2">
      <c r="A425" s="71" t="s">
        <v>319</v>
      </c>
      <c r="B425" s="99" t="s">
        <v>320</v>
      </c>
      <c r="C425" s="338">
        <v>20</v>
      </c>
      <c r="D425" s="101" t="s">
        <v>71</v>
      </c>
      <c r="E425" s="95">
        <v>1128.2</v>
      </c>
      <c r="F425" s="91">
        <f t="shared" si="8"/>
        <v>22564</v>
      </c>
      <c r="G425" s="49"/>
      <c r="AY425" s="45"/>
      <c r="AZ425" s="25"/>
      <c r="BA425" s="663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  <c r="QN425" s="25"/>
      <c r="QO425" s="25"/>
      <c r="QP425" s="25"/>
      <c r="QQ425" s="25"/>
      <c r="QR425" s="25"/>
      <c r="QS425" s="25"/>
      <c r="QT425" s="25"/>
      <c r="QU425" s="25"/>
      <c r="QV425" s="25"/>
      <c r="QW425" s="25"/>
      <c r="QX425" s="25"/>
      <c r="QY425" s="25"/>
      <c r="QZ425" s="25"/>
      <c r="RA425" s="25"/>
      <c r="RB425" s="25"/>
      <c r="RC425" s="25"/>
      <c r="RD425" s="25"/>
      <c r="RE425" s="25"/>
      <c r="RF425" s="25"/>
      <c r="RG425" s="25"/>
      <c r="RH425" s="25"/>
      <c r="RI425" s="25"/>
      <c r="RJ425" s="25"/>
      <c r="RK425" s="25"/>
      <c r="RL425" s="25"/>
      <c r="RM425" s="25"/>
      <c r="RN425" s="25"/>
      <c r="RO425" s="25"/>
      <c r="RP425" s="25"/>
      <c r="RQ425" s="25"/>
      <c r="RR425" s="25"/>
      <c r="RS425" s="25"/>
      <c r="RT425" s="25"/>
      <c r="RU425" s="25"/>
      <c r="RV425" s="25"/>
      <c r="RW425" s="25"/>
      <c r="RX425" s="25"/>
      <c r="RY425" s="25"/>
      <c r="RZ425" s="25"/>
      <c r="SA425" s="25"/>
      <c r="SB425" s="25"/>
      <c r="SC425" s="25"/>
      <c r="SD425" s="25"/>
      <c r="SE425" s="25"/>
      <c r="SF425" s="25"/>
      <c r="SG425" s="25"/>
      <c r="SH425" s="25"/>
      <c r="SI425" s="25"/>
      <c r="SJ425" s="25"/>
      <c r="SK425" s="25"/>
      <c r="SL425" s="25"/>
      <c r="SM425" s="25"/>
      <c r="SN425" s="25"/>
      <c r="SO425" s="25"/>
      <c r="SP425" s="25"/>
      <c r="SQ425" s="25"/>
      <c r="SR425" s="25"/>
      <c r="SS425" s="25"/>
      <c r="ST425" s="25"/>
      <c r="SU425" s="25"/>
      <c r="SV425" s="25"/>
      <c r="SW425" s="25"/>
      <c r="SX425" s="25"/>
      <c r="SY425" s="25"/>
      <c r="SZ425" s="25"/>
      <c r="TA425" s="25"/>
      <c r="TB425" s="25"/>
      <c r="TC425" s="25"/>
      <c r="TD425" s="25"/>
      <c r="TE425" s="25"/>
      <c r="TF425" s="25"/>
      <c r="TG425" s="25"/>
      <c r="TH425" s="25"/>
      <c r="TI425" s="25"/>
      <c r="TJ425" s="25"/>
      <c r="TK425" s="25"/>
      <c r="TL425" s="25"/>
      <c r="TM425" s="25"/>
      <c r="TN425" s="25"/>
      <c r="TO425" s="25"/>
      <c r="TP425" s="25"/>
      <c r="TQ425" s="25"/>
      <c r="TR425" s="25"/>
      <c r="TS425" s="25"/>
      <c r="TT425" s="25"/>
      <c r="TU425" s="25"/>
      <c r="TV425" s="25"/>
      <c r="TW425" s="25"/>
      <c r="TX425" s="25"/>
      <c r="TY425" s="25"/>
      <c r="TZ425" s="25"/>
      <c r="UA425" s="25"/>
      <c r="UB425" s="25"/>
      <c r="UC425" s="25"/>
      <c r="UD425" s="25"/>
      <c r="UE425" s="25"/>
      <c r="UF425" s="25"/>
      <c r="UG425" s="25"/>
      <c r="UH425" s="25"/>
      <c r="UI425" s="25"/>
      <c r="UJ425" s="25"/>
      <c r="UK425" s="25"/>
      <c r="UL425" s="25"/>
      <c r="UM425" s="25"/>
      <c r="UN425" s="25"/>
      <c r="UO425" s="25"/>
      <c r="UP425" s="25"/>
      <c r="UQ425" s="25"/>
      <c r="UR425" s="25"/>
      <c r="US425" s="25"/>
      <c r="UT425" s="25"/>
      <c r="UU425" s="25"/>
      <c r="UV425" s="25"/>
      <c r="UW425" s="25"/>
      <c r="UX425" s="25"/>
      <c r="UY425" s="25"/>
      <c r="UZ425" s="25"/>
      <c r="VA425" s="25"/>
      <c r="VB425" s="25"/>
      <c r="VC425" s="25"/>
      <c r="VD425" s="25"/>
      <c r="VE425" s="25"/>
      <c r="VF425" s="25"/>
      <c r="VG425" s="25"/>
      <c r="VH425" s="25"/>
      <c r="VI425" s="25"/>
      <c r="VJ425" s="25"/>
      <c r="VK425" s="25"/>
      <c r="VL425" s="25"/>
      <c r="VM425" s="25"/>
      <c r="VN425" s="25"/>
      <c r="VO425" s="25"/>
      <c r="VP425" s="25"/>
      <c r="VQ425" s="25"/>
      <c r="VR425" s="25"/>
      <c r="VS425" s="25"/>
      <c r="VT425" s="25"/>
      <c r="VU425" s="25"/>
      <c r="VV425" s="25"/>
      <c r="VW425" s="25"/>
      <c r="VX425" s="25"/>
      <c r="VY425" s="25"/>
      <c r="VZ425" s="25"/>
      <c r="WA425" s="25"/>
      <c r="WB425" s="25"/>
      <c r="WC425" s="25"/>
      <c r="WD425" s="25"/>
      <c r="WE425" s="25"/>
      <c r="WF425" s="25"/>
      <c r="WG425" s="25"/>
      <c r="WH425" s="25"/>
      <c r="WI425" s="25"/>
      <c r="WJ425" s="25"/>
      <c r="WK425" s="25"/>
      <c r="WL425" s="25"/>
      <c r="WM425" s="25"/>
      <c r="WN425" s="25"/>
      <c r="WO425" s="25"/>
      <c r="WP425" s="25"/>
      <c r="WQ425" s="25"/>
      <c r="WR425" s="25"/>
      <c r="WS425" s="25"/>
      <c r="WT425" s="25"/>
      <c r="WU425" s="25"/>
      <c r="WV425" s="25"/>
      <c r="WW425" s="25"/>
      <c r="WX425" s="25"/>
      <c r="WY425" s="25"/>
      <c r="WZ425" s="25"/>
      <c r="XA425" s="25"/>
      <c r="XB425" s="25"/>
      <c r="XC425" s="25"/>
      <c r="XD425" s="25"/>
      <c r="XE425" s="25"/>
      <c r="XF425" s="25"/>
      <c r="XG425" s="25"/>
      <c r="XH425" s="25"/>
      <c r="XI425" s="25"/>
      <c r="XJ425" s="25"/>
      <c r="XK425" s="25"/>
      <c r="XL425" s="25"/>
      <c r="XM425" s="25"/>
      <c r="XN425" s="25"/>
      <c r="XO425" s="25"/>
      <c r="XP425" s="25"/>
      <c r="XQ425" s="25"/>
      <c r="XR425" s="25"/>
      <c r="XS425" s="25"/>
      <c r="XT425" s="25"/>
      <c r="XU425" s="25"/>
      <c r="XV425" s="25"/>
      <c r="XW425" s="25"/>
      <c r="XX425" s="25"/>
      <c r="XY425" s="25"/>
      <c r="XZ425" s="25"/>
      <c r="YA425" s="25"/>
      <c r="YB425" s="25"/>
      <c r="YC425" s="25"/>
      <c r="YD425" s="25"/>
      <c r="YE425" s="25"/>
      <c r="YF425" s="25"/>
      <c r="YG425" s="25"/>
      <c r="YH425" s="25"/>
      <c r="YI425" s="25"/>
      <c r="YJ425" s="25"/>
      <c r="YK425" s="25"/>
      <c r="YL425" s="25"/>
      <c r="YM425" s="25"/>
      <c r="YN425" s="25"/>
      <c r="YO425" s="25"/>
      <c r="YP425" s="25"/>
      <c r="YQ425" s="25"/>
      <c r="YR425" s="25"/>
      <c r="YS425" s="25"/>
      <c r="YT425" s="25"/>
      <c r="YU425" s="25"/>
      <c r="YV425" s="25"/>
      <c r="YW425" s="25"/>
      <c r="YX425" s="25"/>
      <c r="YY425" s="25"/>
      <c r="YZ425" s="25"/>
      <c r="ZA425" s="25"/>
      <c r="ZB425" s="25"/>
      <c r="ZC425" s="25"/>
      <c r="ZD425" s="25"/>
      <c r="ZE425" s="25"/>
      <c r="ZF425" s="25"/>
      <c r="ZG425" s="25"/>
      <c r="ZH425" s="25"/>
      <c r="ZI425" s="25"/>
      <c r="ZJ425" s="25"/>
      <c r="ZK425" s="25"/>
      <c r="ZL425" s="25"/>
      <c r="ZM425" s="25"/>
      <c r="ZN425" s="25"/>
      <c r="ZO425" s="25"/>
      <c r="ZP425" s="25"/>
      <c r="ZQ425" s="25"/>
      <c r="ZR425" s="25"/>
      <c r="ZS425" s="25"/>
      <c r="ZT425" s="25"/>
      <c r="ZU425" s="25"/>
      <c r="ZV425" s="25"/>
      <c r="ZW425" s="25"/>
      <c r="ZX425" s="25"/>
      <c r="ZY425" s="25"/>
      <c r="ZZ425" s="25"/>
      <c r="AAA425" s="25"/>
      <c r="AAB425" s="25"/>
      <c r="AAC425" s="25"/>
      <c r="AAD425" s="25"/>
      <c r="AAE425" s="25"/>
      <c r="AAF425" s="25"/>
      <c r="AAG425" s="25"/>
      <c r="AAH425" s="25"/>
      <c r="AAI425" s="25"/>
      <c r="AAJ425" s="25"/>
      <c r="AAK425" s="25"/>
      <c r="AAL425" s="25"/>
      <c r="AAM425" s="25"/>
      <c r="AAN425" s="25"/>
      <c r="AAO425" s="25"/>
      <c r="AAP425" s="25"/>
      <c r="AAQ425" s="25"/>
      <c r="AAR425" s="25"/>
      <c r="AAS425" s="25"/>
      <c r="AAT425" s="25"/>
      <c r="AAU425" s="25"/>
      <c r="AAV425" s="25"/>
      <c r="AAW425" s="25"/>
      <c r="AAX425" s="25"/>
      <c r="AAY425" s="25"/>
      <c r="AAZ425" s="25"/>
      <c r="ABA425" s="25"/>
      <c r="ABB425" s="25"/>
      <c r="ABC425" s="25"/>
      <c r="ABD425" s="25"/>
      <c r="ABE425" s="25"/>
      <c r="ABF425" s="25"/>
      <c r="ABG425" s="25"/>
      <c r="ABH425" s="25"/>
      <c r="ABI425" s="25"/>
      <c r="ABJ425" s="25"/>
      <c r="ABK425" s="25"/>
      <c r="ABL425" s="25"/>
      <c r="ABM425" s="25"/>
      <c r="ABN425" s="25"/>
      <c r="ABO425" s="25"/>
      <c r="ABP425" s="25"/>
      <c r="ABQ425" s="25"/>
      <c r="ABR425" s="25"/>
      <c r="ABS425" s="25"/>
      <c r="ABT425" s="25"/>
      <c r="ABU425" s="25"/>
      <c r="ABV425" s="25"/>
      <c r="ABW425" s="25"/>
      <c r="ABX425" s="25"/>
      <c r="ABY425" s="25"/>
      <c r="ABZ425" s="25"/>
      <c r="ACA425" s="25"/>
      <c r="ACB425" s="25"/>
      <c r="ACC425" s="25"/>
      <c r="ACD425" s="25"/>
      <c r="ACE425" s="25"/>
      <c r="ACF425" s="25"/>
      <c r="ACG425" s="25"/>
      <c r="ACH425" s="25"/>
      <c r="ACI425" s="25"/>
      <c r="ACJ425" s="25"/>
      <c r="ACK425" s="25"/>
      <c r="ACL425" s="25"/>
      <c r="ACM425" s="25"/>
      <c r="ACN425" s="25"/>
      <c r="ACO425" s="25"/>
      <c r="ACP425" s="25"/>
      <c r="ACQ425" s="25"/>
      <c r="ACR425" s="25"/>
      <c r="ACS425" s="25"/>
      <c r="ACT425" s="25"/>
      <c r="ACU425" s="25"/>
      <c r="ACV425" s="25"/>
      <c r="ACW425" s="25"/>
      <c r="ACX425" s="25"/>
      <c r="ACY425" s="25"/>
      <c r="ACZ425" s="25"/>
      <c r="ADA425" s="25"/>
      <c r="ADB425" s="25"/>
      <c r="ADC425" s="25"/>
      <c r="ADD425" s="25"/>
      <c r="ADE425" s="25"/>
      <c r="ADF425" s="25"/>
      <c r="ADG425" s="25"/>
      <c r="ADH425" s="25"/>
      <c r="ADI425" s="25"/>
      <c r="ADJ425" s="25"/>
      <c r="ADK425" s="25"/>
      <c r="ADL425" s="25"/>
      <c r="ADM425" s="25"/>
      <c r="ADN425" s="25"/>
      <c r="ADO425" s="25"/>
      <c r="ADP425" s="25"/>
      <c r="ADQ425" s="25"/>
      <c r="ADR425" s="25"/>
      <c r="ADS425" s="25"/>
      <c r="ADT425" s="25"/>
      <c r="ADU425" s="25"/>
      <c r="ADV425" s="25"/>
      <c r="ADW425" s="25"/>
      <c r="ADX425" s="25"/>
      <c r="ADY425" s="25"/>
      <c r="ADZ425" s="25"/>
      <c r="AEA425" s="25"/>
      <c r="AEB425" s="25"/>
      <c r="AEC425" s="25"/>
      <c r="AED425" s="25"/>
      <c r="AEE425" s="25"/>
      <c r="AEF425" s="25"/>
      <c r="AEG425" s="49"/>
    </row>
    <row r="426" spans="1:813" s="15" customFormat="1" ht="12.75" customHeight="1" x14ac:dyDescent="0.2">
      <c r="A426" s="71" t="s">
        <v>321</v>
      </c>
      <c r="B426" s="99" t="s">
        <v>170</v>
      </c>
      <c r="C426" s="338">
        <v>20</v>
      </c>
      <c r="D426" s="101" t="s">
        <v>71</v>
      </c>
      <c r="E426" s="95">
        <v>375</v>
      </c>
      <c r="F426" s="91">
        <f t="shared" si="8"/>
        <v>7500</v>
      </c>
      <c r="G426" s="49"/>
      <c r="AY426" s="45"/>
      <c r="AZ426" s="25"/>
      <c r="BA426" s="663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  <c r="QN426" s="25"/>
      <c r="QO426" s="25"/>
      <c r="QP426" s="25"/>
      <c r="QQ426" s="25"/>
      <c r="QR426" s="25"/>
      <c r="QS426" s="25"/>
      <c r="QT426" s="25"/>
      <c r="QU426" s="25"/>
      <c r="QV426" s="25"/>
      <c r="QW426" s="25"/>
      <c r="QX426" s="25"/>
      <c r="QY426" s="25"/>
      <c r="QZ426" s="25"/>
      <c r="RA426" s="25"/>
      <c r="RB426" s="25"/>
      <c r="RC426" s="25"/>
      <c r="RD426" s="25"/>
      <c r="RE426" s="25"/>
      <c r="RF426" s="25"/>
      <c r="RG426" s="25"/>
      <c r="RH426" s="25"/>
      <c r="RI426" s="25"/>
      <c r="RJ426" s="25"/>
      <c r="RK426" s="25"/>
      <c r="RL426" s="25"/>
      <c r="RM426" s="25"/>
      <c r="RN426" s="25"/>
      <c r="RO426" s="25"/>
      <c r="RP426" s="25"/>
      <c r="RQ426" s="25"/>
      <c r="RR426" s="25"/>
      <c r="RS426" s="25"/>
      <c r="RT426" s="25"/>
      <c r="RU426" s="25"/>
      <c r="RV426" s="25"/>
      <c r="RW426" s="25"/>
      <c r="RX426" s="25"/>
      <c r="RY426" s="25"/>
      <c r="RZ426" s="25"/>
      <c r="SA426" s="25"/>
      <c r="SB426" s="25"/>
      <c r="SC426" s="25"/>
      <c r="SD426" s="25"/>
      <c r="SE426" s="25"/>
      <c r="SF426" s="25"/>
      <c r="SG426" s="25"/>
      <c r="SH426" s="25"/>
      <c r="SI426" s="25"/>
      <c r="SJ426" s="25"/>
      <c r="SK426" s="25"/>
      <c r="SL426" s="25"/>
      <c r="SM426" s="25"/>
      <c r="SN426" s="25"/>
      <c r="SO426" s="25"/>
      <c r="SP426" s="25"/>
      <c r="SQ426" s="25"/>
      <c r="SR426" s="25"/>
      <c r="SS426" s="25"/>
      <c r="ST426" s="25"/>
      <c r="SU426" s="25"/>
      <c r="SV426" s="25"/>
      <c r="SW426" s="25"/>
      <c r="SX426" s="25"/>
      <c r="SY426" s="25"/>
      <c r="SZ426" s="25"/>
      <c r="TA426" s="25"/>
      <c r="TB426" s="25"/>
      <c r="TC426" s="25"/>
      <c r="TD426" s="25"/>
      <c r="TE426" s="25"/>
      <c r="TF426" s="25"/>
      <c r="TG426" s="25"/>
      <c r="TH426" s="25"/>
      <c r="TI426" s="25"/>
      <c r="TJ426" s="25"/>
      <c r="TK426" s="25"/>
      <c r="TL426" s="25"/>
      <c r="TM426" s="25"/>
      <c r="TN426" s="25"/>
      <c r="TO426" s="25"/>
      <c r="TP426" s="25"/>
      <c r="TQ426" s="25"/>
      <c r="TR426" s="25"/>
      <c r="TS426" s="25"/>
      <c r="TT426" s="25"/>
      <c r="TU426" s="25"/>
      <c r="TV426" s="25"/>
      <c r="TW426" s="25"/>
      <c r="TX426" s="25"/>
      <c r="TY426" s="25"/>
      <c r="TZ426" s="25"/>
      <c r="UA426" s="25"/>
      <c r="UB426" s="25"/>
      <c r="UC426" s="25"/>
      <c r="UD426" s="25"/>
      <c r="UE426" s="25"/>
      <c r="UF426" s="25"/>
      <c r="UG426" s="25"/>
      <c r="UH426" s="25"/>
      <c r="UI426" s="25"/>
      <c r="UJ426" s="25"/>
      <c r="UK426" s="25"/>
      <c r="UL426" s="25"/>
      <c r="UM426" s="25"/>
      <c r="UN426" s="25"/>
      <c r="UO426" s="25"/>
      <c r="UP426" s="25"/>
      <c r="UQ426" s="25"/>
      <c r="UR426" s="25"/>
      <c r="US426" s="25"/>
      <c r="UT426" s="25"/>
      <c r="UU426" s="25"/>
      <c r="UV426" s="25"/>
      <c r="UW426" s="25"/>
      <c r="UX426" s="25"/>
      <c r="UY426" s="25"/>
      <c r="UZ426" s="25"/>
      <c r="VA426" s="25"/>
      <c r="VB426" s="25"/>
      <c r="VC426" s="25"/>
      <c r="VD426" s="25"/>
      <c r="VE426" s="25"/>
      <c r="VF426" s="25"/>
      <c r="VG426" s="25"/>
      <c r="VH426" s="25"/>
      <c r="VI426" s="25"/>
      <c r="VJ426" s="25"/>
      <c r="VK426" s="25"/>
      <c r="VL426" s="25"/>
      <c r="VM426" s="25"/>
      <c r="VN426" s="25"/>
      <c r="VO426" s="25"/>
      <c r="VP426" s="25"/>
      <c r="VQ426" s="25"/>
      <c r="VR426" s="25"/>
      <c r="VS426" s="25"/>
      <c r="VT426" s="25"/>
      <c r="VU426" s="25"/>
      <c r="VV426" s="25"/>
      <c r="VW426" s="25"/>
      <c r="VX426" s="25"/>
      <c r="VY426" s="25"/>
      <c r="VZ426" s="25"/>
      <c r="WA426" s="25"/>
      <c r="WB426" s="25"/>
      <c r="WC426" s="25"/>
      <c r="WD426" s="25"/>
      <c r="WE426" s="25"/>
      <c r="WF426" s="25"/>
      <c r="WG426" s="25"/>
      <c r="WH426" s="25"/>
      <c r="WI426" s="25"/>
      <c r="WJ426" s="25"/>
      <c r="WK426" s="25"/>
      <c r="WL426" s="25"/>
      <c r="WM426" s="25"/>
      <c r="WN426" s="25"/>
      <c r="WO426" s="25"/>
      <c r="WP426" s="25"/>
      <c r="WQ426" s="25"/>
      <c r="WR426" s="25"/>
      <c r="WS426" s="25"/>
      <c r="WT426" s="25"/>
      <c r="WU426" s="25"/>
      <c r="WV426" s="25"/>
      <c r="WW426" s="25"/>
      <c r="WX426" s="25"/>
      <c r="WY426" s="25"/>
      <c r="WZ426" s="25"/>
      <c r="XA426" s="25"/>
      <c r="XB426" s="25"/>
      <c r="XC426" s="25"/>
      <c r="XD426" s="25"/>
      <c r="XE426" s="25"/>
      <c r="XF426" s="25"/>
      <c r="XG426" s="25"/>
      <c r="XH426" s="25"/>
      <c r="XI426" s="25"/>
      <c r="XJ426" s="25"/>
      <c r="XK426" s="25"/>
      <c r="XL426" s="25"/>
      <c r="XM426" s="25"/>
      <c r="XN426" s="25"/>
      <c r="XO426" s="25"/>
      <c r="XP426" s="25"/>
      <c r="XQ426" s="25"/>
      <c r="XR426" s="25"/>
      <c r="XS426" s="25"/>
      <c r="XT426" s="25"/>
      <c r="XU426" s="25"/>
      <c r="XV426" s="25"/>
      <c r="XW426" s="25"/>
      <c r="XX426" s="25"/>
      <c r="XY426" s="25"/>
      <c r="XZ426" s="25"/>
      <c r="YA426" s="25"/>
      <c r="YB426" s="25"/>
      <c r="YC426" s="25"/>
      <c r="YD426" s="25"/>
      <c r="YE426" s="25"/>
      <c r="YF426" s="25"/>
      <c r="YG426" s="25"/>
      <c r="YH426" s="25"/>
      <c r="YI426" s="25"/>
      <c r="YJ426" s="25"/>
      <c r="YK426" s="25"/>
      <c r="YL426" s="25"/>
      <c r="YM426" s="25"/>
      <c r="YN426" s="25"/>
      <c r="YO426" s="25"/>
      <c r="YP426" s="25"/>
      <c r="YQ426" s="25"/>
      <c r="YR426" s="25"/>
      <c r="YS426" s="25"/>
      <c r="YT426" s="25"/>
      <c r="YU426" s="25"/>
      <c r="YV426" s="25"/>
      <c r="YW426" s="25"/>
      <c r="YX426" s="25"/>
      <c r="YY426" s="25"/>
      <c r="YZ426" s="25"/>
      <c r="ZA426" s="25"/>
      <c r="ZB426" s="25"/>
      <c r="ZC426" s="25"/>
      <c r="ZD426" s="25"/>
      <c r="ZE426" s="25"/>
      <c r="ZF426" s="25"/>
      <c r="ZG426" s="25"/>
      <c r="ZH426" s="25"/>
      <c r="ZI426" s="25"/>
      <c r="ZJ426" s="25"/>
      <c r="ZK426" s="25"/>
      <c r="ZL426" s="25"/>
      <c r="ZM426" s="25"/>
      <c r="ZN426" s="25"/>
      <c r="ZO426" s="25"/>
      <c r="ZP426" s="25"/>
      <c r="ZQ426" s="25"/>
      <c r="ZR426" s="25"/>
      <c r="ZS426" s="25"/>
      <c r="ZT426" s="25"/>
      <c r="ZU426" s="25"/>
      <c r="ZV426" s="25"/>
      <c r="ZW426" s="25"/>
      <c r="ZX426" s="25"/>
      <c r="ZY426" s="25"/>
      <c r="ZZ426" s="25"/>
      <c r="AAA426" s="25"/>
      <c r="AAB426" s="25"/>
      <c r="AAC426" s="25"/>
      <c r="AAD426" s="25"/>
      <c r="AAE426" s="25"/>
      <c r="AAF426" s="25"/>
      <c r="AAG426" s="25"/>
      <c r="AAH426" s="25"/>
      <c r="AAI426" s="25"/>
      <c r="AAJ426" s="25"/>
      <c r="AAK426" s="25"/>
      <c r="AAL426" s="25"/>
      <c r="AAM426" s="25"/>
      <c r="AAN426" s="25"/>
      <c r="AAO426" s="25"/>
      <c r="AAP426" s="25"/>
      <c r="AAQ426" s="25"/>
      <c r="AAR426" s="25"/>
      <c r="AAS426" s="25"/>
      <c r="AAT426" s="25"/>
      <c r="AAU426" s="25"/>
      <c r="AAV426" s="25"/>
      <c r="AAW426" s="25"/>
      <c r="AAX426" s="25"/>
      <c r="AAY426" s="25"/>
      <c r="AAZ426" s="25"/>
      <c r="ABA426" s="25"/>
      <c r="ABB426" s="25"/>
      <c r="ABC426" s="25"/>
      <c r="ABD426" s="25"/>
      <c r="ABE426" s="25"/>
      <c r="ABF426" s="25"/>
      <c r="ABG426" s="25"/>
      <c r="ABH426" s="25"/>
      <c r="ABI426" s="25"/>
      <c r="ABJ426" s="25"/>
      <c r="ABK426" s="25"/>
      <c r="ABL426" s="25"/>
      <c r="ABM426" s="25"/>
      <c r="ABN426" s="25"/>
      <c r="ABO426" s="25"/>
      <c r="ABP426" s="25"/>
      <c r="ABQ426" s="25"/>
      <c r="ABR426" s="25"/>
      <c r="ABS426" s="25"/>
      <c r="ABT426" s="25"/>
      <c r="ABU426" s="25"/>
      <c r="ABV426" s="25"/>
      <c r="ABW426" s="25"/>
      <c r="ABX426" s="25"/>
      <c r="ABY426" s="25"/>
      <c r="ABZ426" s="25"/>
      <c r="ACA426" s="25"/>
      <c r="ACB426" s="25"/>
      <c r="ACC426" s="25"/>
      <c r="ACD426" s="25"/>
      <c r="ACE426" s="25"/>
      <c r="ACF426" s="25"/>
      <c r="ACG426" s="25"/>
      <c r="ACH426" s="25"/>
      <c r="ACI426" s="25"/>
      <c r="ACJ426" s="25"/>
      <c r="ACK426" s="25"/>
      <c r="ACL426" s="25"/>
      <c r="ACM426" s="25"/>
      <c r="ACN426" s="25"/>
      <c r="ACO426" s="25"/>
      <c r="ACP426" s="25"/>
      <c r="ACQ426" s="25"/>
      <c r="ACR426" s="25"/>
      <c r="ACS426" s="25"/>
      <c r="ACT426" s="25"/>
      <c r="ACU426" s="25"/>
      <c r="ACV426" s="25"/>
      <c r="ACW426" s="25"/>
      <c r="ACX426" s="25"/>
      <c r="ACY426" s="25"/>
      <c r="ACZ426" s="25"/>
      <c r="ADA426" s="25"/>
      <c r="ADB426" s="25"/>
      <c r="ADC426" s="25"/>
      <c r="ADD426" s="25"/>
      <c r="ADE426" s="25"/>
      <c r="ADF426" s="25"/>
      <c r="ADG426" s="25"/>
      <c r="ADH426" s="25"/>
      <c r="ADI426" s="25"/>
      <c r="ADJ426" s="25"/>
      <c r="ADK426" s="25"/>
      <c r="ADL426" s="25"/>
      <c r="ADM426" s="25"/>
      <c r="ADN426" s="25"/>
      <c r="ADO426" s="25"/>
      <c r="ADP426" s="25"/>
      <c r="ADQ426" s="25"/>
      <c r="ADR426" s="25"/>
      <c r="ADS426" s="25"/>
      <c r="ADT426" s="25"/>
      <c r="ADU426" s="25"/>
      <c r="ADV426" s="25"/>
      <c r="ADW426" s="25"/>
      <c r="ADX426" s="25"/>
      <c r="ADY426" s="25"/>
      <c r="ADZ426" s="25"/>
      <c r="AEA426" s="25"/>
      <c r="AEB426" s="25"/>
      <c r="AEC426" s="25"/>
      <c r="AED426" s="25"/>
      <c r="AEE426" s="25"/>
      <c r="AEF426" s="25"/>
      <c r="AEG426" s="49"/>
    </row>
    <row r="427" spans="1:813" s="15" customFormat="1" ht="12.75" customHeight="1" x14ac:dyDescent="0.2">
      <c r="A427" s="71" t="s">
        <v>322</v>
      </c>
      <c r="B427" s="99" t="s">
        <v>172</v>
      </c>
      <c r="C427" s="338">
        <f>0.65*60</f>
        <v>39</v>
      </c>
      <c r="D427" s="101" t="s">
        <v>75</v>
      </c>
      <c r="E427" s="95">
        <v>165.11</v>
      </c>
      <c r="F427" s="91">
        <f t="shared" si="8"/>
        <v>6439.29</v>
      </c>
      <c r="G427" s="49"/>
      <c r="AY427" s="45"/>
      <c r="AZ427" s="25"/>
      <c r="BA427" s="663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  <c r="QN427" s="25"/>
      <c r="QO427" s="25"/>
      <c r="QP427" s="25"/>
      <c r="QQ427" s="25"/>
      <c r="QR427" s="25"/>
      <c r="QS427" s="25"/>
      <c r="QT427" s="25"/>
      <c r="QU427" s="25"/>
      <c r="QV427" s="25"/>
      <c r="QW427" s="25"/>
      <c r="QX427" s="25"/>
      <c r="QY427" s="25"/>
      <c r="QZ427" s="25"/>
      <c r="RA427" s="25"/>
      <c r="RB427" s="25"/>
      <c r="RC427" s="25"/>
      <c r="RD427" s="25"/>
      <c r="RE427" s="25"/>
      <c r="RF427" s="25"/>
      <c r="RG427" s="25"/>
      <c r="RH427" s="25"/>
      <c r="RI427" s="25"/>
      <c r="RJ427" s="25"/>
      <c r="RK427" s="25"/>
      <c r="RL427" s="25"/>
      <c r="RM427" s="25"/>
      <c r="RN427" s="25"/>
      <c r="RO427" s="25"/>
      <c r="RP427" s="25"/>
      <c r="RQ427" s="25"/>
      <c r="RR427" s="25"/>
      <c r="RS427" s="25"/>
      <c r="RT427" s="25"/>
      <c r="RU427" s="25"/>
      <c r="RV427" s="25"/>
      <c r="RW427" s="25"/>
      <c r="RX427" s="25"/>
      <c r="RY427" s="25"/>
      <c r="RZ427" s="25"/>
      <c r="SA427" s="25"/>
      <c r="SB427" s="25"/>
      <c r="SC427" s="25"/>
      <c r="SD427" s="25"/>
      <c r="SE427" s="25"/>
      <c r="SF427" s="25"/>
      <c r="SG427" s="25"/>
      <c r="SH427" s="25"/>
      <c r="SI427" s="25"/>
      <c r="SJ427" s="25"/>
      <c r="SK427" s="25"/>
      <c r="SL427" s="25"/>
      <c r="SM427" s="25"/>
      <c r="SN427" s="25"/>
      <c r="SO427" s="25"/>
      <c r="SP427" s="25"/>
      <c r="SQ427" s="25"/>
      <c r="SR427" s="25"/>
      <c r="SS427" s="25"/>
      <c r="ST427" s="25"/>
      <c r="SU427" s="25"/>
      <c r="SV427" s="25"/>
      <c r="SW427" s="25"/>
      <c r="SX427" s="25"/>
      <c r="SY427" s="25"/>
      <c r="SZ427" s="25"/>
      <c r="TA427" s="25"/>
      <c r="TB427" s="25"/>
      <c r="TC427" s="25"/>
      <c r="TD427" s="25"/>
      <c r="TE427" s="25"/>
      <c r="TF427" s="25"/>
      <c r="TG427" s="25"/>
      <c r="TH427" s="25"/>
      <c r="TI427" s="25"/>
      <c r="TJ427" s="25"/>
      <c r="TK427" s="25"/>
      <c r="TL427" s="25"/>
      <c r="TM427" s="25"/>
      <c r="TN427" s="25"/>
      <c r="TO427" s="25"/>
      <c r="TP427" s="25"/>
      <c r="TQ427" s="25"/>
      <c r="TR427" s="25"/>
      <c r="TS427" s="25"/>
      <c r="TT427" s="25"/>
      <c r="TU427" s="25"/>
      <c r="TV427" s="25"/>
      <c r="TW427" s="25"/>
      <c r="TX427" s="25"/>
      <c r="TY427" s="25"/>
      <c r="TZ427" s="25"/>
      <c r="UA427" s="25"/>
      <c r="UB427" s="25"/>
      <c r="UC427" s="25"/>
      <c r="UD427" s="25"/>
      <c r="UE427" s="25"/>
      <c r="UF427" s="25"/>
      <c r="UG427" s="25"/>
      <c r="UH427" s="25"/>
      <c r="UI427" s="25"/>
      <c r="UJ427" s="25"/>
      <c r="UK427" s="25"/>
      <c r="UL427" s="25"/>
      <c r="UM427" s="25"/>
      <c r="UN427" s="25"/>
      <c r="UO427" s="25"/>
      <c r="UP427" s="25"/>
      <c r="UQ427" s="25"/>
      <c r="UR427" s="25"/>
      <c r="US427" s="25"/>
      <c r="UT427" s="25"/>
      <c r="UU427" s="25"/>
      <c r="UV427" s="25"/>
      <c r="UW427" s="25"/>
      <c r="UX427" s="25"/>
      <c r="UY427" s="25"/>
      <c r="UZ427" s="25"/>
      <c r="VA427" s="25"/>
      <c r="VB427" s="25"/>
      <c r="VC427" s="25"/>
      <c r="VD427" s="25"/>
      <c r="VE427" s="25"/>
      <c r="VF427" s="25"/>
      <c r="VG427" s="25"/>
      <c r="VH427" s="25"/>
      <c r="VI427" s="25"/>
      <c r="VJ427" s="25"/>
      <c r="VK427" s="25"/>
      <c r="VL427" s="25"/>
      <c r="VM427" s="25"/>
      <c r="VN427" s="25"/>
      <c r="VO427" s="25"/>
      <c r="VP427" s="25"/>
      <c r="VQ427" s="25"/>
      <c r="VR427" s="25"/>
      <c r="VS427" s="25"/>
      <c r="VT427" s="25"/>
      <c r="VU427" s="25"/>
      <c r="VV427" s="25"/>
      <c r="VW427" s="25"/>
      <c r="VX427" s="25"/>
      <c r="VY427" s="25"/>
      <c r="VZ427" s="25"/>
      <c r="WA427" s="25"/>
      <c r="WB427" s="25"/>
      <c r="WC427" s="25"/>
      <c r="WD427" s="25"/>
      <c r="WE427" s="25"/>
      <c r="WF427" s="25"/>
      <c r="WG427" s="25"/>
      <c r="WH427" s="25"/>
      <c r="WI427" s="25"/>
      <c r="WJ427" s="25"/>
      <c r="WK427" s="25"/>
      <c r="WL427" s="25"/>
      <c r="WM427" s="25"/>
      <c r="WN427" s="25"/>
      <c r="WO427" s="25"/>
      <c r="WP427" s="25"/>
      <c r="WQ427" s="25"/>
      <c r="WR427" s="25"/>
      <c r="WS427" s="25"/>
      <c r="WT427" s="25"/>
      <c r="WU427" s="25"/>
      <c r="WV427" s="25"/>
      <c r="WW427" s="25"/>
      <c r="WX427" s="25"/>
      <c r="WY427" s="25"/>
      <c r="WZ427" s="25"/>
      <c r="XA427" s="25"/>
      <c r="XB427" s="25"/>
      <c r="XC427" s="25"/>
      <c r="XD427" s="25"/>
      <c r="XE427" s="25"/>
      <c r="XF427" s="25"/>
      <c r="XG427" s="25"/>
      <c r="XH427" s="25"/>
      <c r="XI427" s="25"/>
      <c r="XJ427" s="25"/>
      <c r="XK427" s="25"/>
      <c r="XL427" s="25"/>
      <c r="XM427" s="25"/>
      <c r="XN427" s="25"/>
      <c r="XO427" s="25"/>
      <c r="XP427" s="25"/>
      <c r="XQ427" s="25"/>
      <c r="XR427" s="25"/>
      <c r="XS427" s="25"/>
      <c r="XT427" s="25"/>
      <c r="XU427" s="25"/>
      <c r="XV427" s="25"/>
      <c r="XW427" s="25"/>
      <c r="XX427" s="25"/>
      <c r="XY427" s="25"/>
      <c r="XZ427" s="25"/>
      <c r="YA427" s="25"/>
      <c r="YB427" s="25"/>
      <c r="YC427" s="25"/>
      <c r="YD427" s="25"/>
      <c r="YE427" s="25"/>
      <c r="YF427" s="25"/>
      <c r="YG427" s="25"/>
      <c r="YH427" s="25"/>
      <c r="YI427" s="25"/>
      <c r="YJ427" s="25"/>
      <c r="YK427" s="25"/>
      <c r="YL427" s="25"/>
      <c r="YM427" s="25"/>
      <c r="YN427" s="25"/>
      <c r="YO427" s="25"/>
      <c r="YP427" s="25"/>
      <c r="YQ427" s="25"/>
      <c r="YR427" s="25"/>
      <c r="YS427" s="25"/>
      <c r="YT427" s="25"/>
      <c r="YU427" s="25"/>
      <c r="YV427" s="25"/>
      <c r="YW427" s="25"/>
      <c r="YX427" s="25"/>
      <c r="YY427" s="25"/>
      <c r="YZ427" s="25"/>
      <c r="ZA427" s="25"/>
      <c r="ZB427" s="25"/>
      <c r="ZC427" s="25"/>
      <c r="ZD427" s="25"/>
      <c r="ZE427" s="25"/>
      <c r="ZF427" s="25"/>
      <c r="ZG427" s="25"/>
      <c r="ZH427" s="25"/>
      <c r="ZI427" s="25"/>
      <c r="ZJ427" s="25"/>
      <c r="ZK427" s="25"/>
      <c r="ZL427" s="25"/>
      <c r="ZM427" s="25"/>
      <c r="ZN427" s="25"/>
      <c r="ZO427" s="25"/>
      <c r="ZP427" s="25"/>
      <c r="ZQ427" s="25"/>
      <c r="ZR427" s="25"/>
      <c r="ZS427" s="25"/>
      <c r="ZT427" s="25"/>
      <c r="ZU427" s="25"/>
      <c r="ZV427" s="25"/>
      <c r="ZW427" s="25"/>
      <c r="ZX427" s="25"/>
      <c r="ZY427" s="25"/>
      <c r="ZZ427" s="25"/>
      <c r="AAA427" s="25"/>
      <c r="AAB427" s="25"/>
      <c r="AAC427" s="25"/>
      <c r="AAD427" s="25"/>
      <c r="AAE427" s="25"/>
      <c r="AAF427" s="25"/>
      <c r="AAG427" s="25"/>
      <c r="AAH427" s="25"/>
      <c r="AAI427" s="25"/>
      <c r="AAJ427" s="25"/>
      <c r="AAK427" s="25"/>
      <c r="AAL427" s="25"/>
      <c r="AAM427" s="25"/>
      <c r="AAN427" s="25"/>
      <c r="AAO427" s="25"/>
      <c r="AAP427" s="25"/>
      <c r="AAQ427" s="25"/>
      <c r="AAR427" s="25"/>
      <c r="AAS427" s="25"/>
      <c r="AAT427" s="25"/>
      <c r="AAU427" s="25"/>
      <c r="AAV427" s="25"/>
      <c r="AAW427" s="25"/>
      <c r="AAX427" s="25"/>
      <c r="AAY427" s="25"/>
      <c r="AAZ427" s="25"/>
      <c r="ABA427" s="25"/>
      <c r="ABB427" s="25"/>
      <c r="ABC427" s="25"/>
      <c r="ABD427" s="25"/>
      <c r="ABE427" s="25"/>
      <c r="ABF427" s="25"/>
      <c r="ABG427" s="25"/>
      <c r="ABH427" s="25"/>
      <c r="ABI427" s="25"/>
      <c r="ABJ427" s="25"/>
      <c r="ABK427" s="25"/>
      <c r="ABL427" s="25"/>
      <c r="ABM427" s="25"/>
      <c r="ABN427" s="25"/>
      <c r="ABO427" s="25"/>
      <c r="ABP427" s="25"/>
      <c r="ABQ427" s="25"/>
      <c r="ABR427" s="25"/>
      <c r="ABS427" s="25"/>
      <c r="ABT427" s="25"/>
      <c r="ABU427" s="25"/>
      <c r="ABV427" s="25"/>
      <c r="ABW427" s="25"/>
      <c r="ABX427" s="25"/>
      <c r="ABY427" s="25"/>
      <c r="ABZ427" s="25"/>
      <c r="ACA427" s="25"/>
      <c r="ACB427" s="25"/>
      <c r="ACC427" s="25"/>
      <c r="ACD427" s="25"/>
      <c r="ACE427" s="25"/>
      <c r="ACF427" s="25"/>
      <c r="ACG427" s="25"/>
      <c r="ACH427" s="25"/>
      <c r="ACI427" s="25"/>
      <c r="ACJ427" s="25"/>
      <c r="ACK427" s="25"/>
      <c r="ACL427" s="25"/>
      <c r="ACM427" s="25"/>
      <c r="ACN427" s="25"/>
      <c r="ACO427" s="25"/>
      <c r="ACP427" s="25"/>
      <c r="ACQ427" s="25"/>
      <c r="ACR427" s="25"/>
      <c r="ACS427" s="25"/>
      <c r="ACT427" s="25"/>
      <c r="ACU427" s="25"/>
      <c r="ACV427" s="25"/>
      <c r="ACW427" s="25"/>
      <c r="ACX427" s="25"/>
      <c r="ACY427" s="25"/>
      <c r="ACZ427" s="25"/>
      <c r="ADA427" s="25"/>
      <c r="ADB427" s="25"/>
      <c r="ADC427" s="25"/>
      <c r="ADD427" s="25"/>
      <c r="ADE427" s="25"/>
      <c r="ADF427" s="25"/>
      <c r="ADG427" s="25"/>
      <c r="ADH427" s="25"/>
      <c r="ADI427" s="25"/>
      <c r="ADJ427" s="25"/>
      <c r="ADK427" s="25"/>
      <c r="ADL427" s="25"/>
      <c r="ADM427" s="25"/>
      <c r="ADN427" s="25"/>
      <c r="ADO427" s="25"/>
      <c r="ADP427" s="25"/>
      <c r="ADQ427" s="25"/>
      <c r="ADR427" s="25"/>
      <c r="ADS427" s="25"/>
      <c r="ADT427" s="25"/>
      <c r="ADU427" s="25"/>
      <c r="ADV427" s="25"/>
      <c r="ADW427" s="25"/>
      <c r="ADX427" s="25"/>
      <c r="ADY427" s="25"/>
      <c r="ADZ427" s="25"/>
      <c r="AEA427" s="25"/>
      <c r="AEB427" s="25"/>
      <c r="AEC427" s="25"/>
      <c r="AED427" s="25"/>
      <c r="AEE427" s="25"/>
      <c r="AEF427" s="25"/>
      <c r="AEG427" s="49"/>
    </row>
    <row r="428" spans="1:813" s="15" customFormat="1" ht="12.75" customHeight="1" x14ac:dyDescent="0.2">
      <c r="A428" s="71" t="s">
        <v>323</v>
      </c>
      <c r="B428" s="99" t="s">
        <v>174</v>
      </c>
      <c r="C428" s="338">
        <f>+C427*0.95</f>
        <v>37.049999999999997</v>
      </c>
      <c r="D428" s="101" t="s">
        <v>75</v>
      </c>
      <c r="E428" s="325">
        <v>134.34</v>
      </c>
      <c r="F428" s="91">
        <f t="shared" si="8"/>
        <v>4977.3</v>
      </c>
      <c r="G428" s="49"/>
      <c r="AY428" s="45"/>
      <c r="AZ428" s="25"/>
      <c r="BA428" s="663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  <c r="QN428" s="25"/>
      <c r="QO428" s="25"/>
      <c r="QP428" s="25"/>
      <c r="QQ428" s="25"/>
      <c r="QR428" s="25"/>
      <c r="QS428" s="25"/>
      <c r="QT428" s="25"/>
      <c r="QU428" s="25"/>
      <c r="QV428" s="25"/>
      <c r="QW428" s="25"/>
      <c r="QX428" s="25"/>
      <c r="QY428" s="25"/>
      <c r="QZ428" s="25"/>
      <c r="RA428" s="25"/>
      <c r="RB428" s="25"/>
      <c r="RC428" s="25"/>
      <c r="RD428" s="25"/>
      <c r="RE428" s="25"/>
      <c r="RF428" s="25"/>
      <c r="RG428" s="25"/>
      <c r="RH428" s="25"/>
      <c r="RI428" s="25"/>
      <c r="RJ428" s="25"/>
      <c r="RK428" s="25"/>
      <c r="RL428" s="25"/>
      <c r="RM428" s="25"/>
      <c r="RN428" s="25"/>
      <c r="RO428" s="25"/>
      <c r="RP428" s="25"/>
      <c r="RQ428" s="25"/>
      <c r="RR428" s="25"/>
      <c r="RS428" s="25"/>
      <c r="RT428" s="25"/>
      <c r="RU428" s="25"/>
      <c r="RV428" s="25"/>
      <c r="RW428" s="25"/>
      <c r="RX428" s="25"/>
      <c r="RY428" s="25"/>
      <c r="RZ428" s="25"/>
      <c r="SA428" s="25"/>
      <c r="SB428" s="25"/>
      <c r="SC428" s="25"/>
      <c r="SD428" s="25"/>
      <c r="SE428" s="25"/>
      <c r="SF428" s="25"/>
      <c r="SG428" s="25"/>
      <c r="SH428" s="25"/>
      <c r="SI428" s="25"/>
      <c r="SJ428" s="25"/>
      <c r="SK428" s="25"/>
      <c r="SL428" s="25"/>
      <c r="SM428" s="25"/>
      <c r="SN428" s="25"/>
      <c r="SO428" s="25"/>
      <c r="SP428" s="25"/>
      <c r="SQ428" s="25"/>
      <c r="SR428" s="25"/>
      <c r="SS428" s="25"/>
      <c r="ST428" s="25"/>
      <c r="SU428" s="25"/>
      <c r="SV428" s="25"/>
      <c r="SW428" s="25"/>
      <c r="SX428" s="25"/>
      <c r="SY428" s="25"/>
      <c r="SZ428" s="25"/>
      <c r="TA428" s="25"/>
      <c r="TB428" s="25"/>
      <c r="TC428" s="25"/>
      <c r="TD428" s="25"/>
      <c r="TE428" s="25"/>
      <c r="TF428" s="25"/>
      <c r="TG428" s="25"/>
      <c r="TH428" s="25"/>
      <c r="TI428" s="25"/>
      <c r="TJ428" s="25"/>
      <c r="TK428" s="25"/>
      <c r="TL428" s="25"/>
      <c r="TM428" s="25"/>
      <c r="TN428" s="25"/>
      <c r="TO428" s="25"/>
      <c r="TP428" s="25"/>
      <c r="TQ428" s="25"/>
      <c r="TR428" s="25"/>
      <c r="TS428" s="25"/>
      <c r="TT428" s="25"/>
      <c r="TU428" s="25"/>
      <c r="TV428" s="25"/>
      <c r="TW428" s="25"/>
      <c r="TX428" s="25"/>
      <c r="TY428" s="25"/>
      <c r="TZ428" s="25"/>
      <c r="UA428" s="25"/>
      <c r="UB428" s="25"/>
      <c r="UC428" s="25"/>
      <c r="UD428" s="25"/>
      <c r="UE428" s="25"/>
      <c r="UF428" s="25"/>
      <c r="UG428" s="25"/>
      <c r="UH428" s="25"/>
      <c r="UI428" s="25"/>
      <c r="UJ428" s="25"/>
      <c r="UK428" s="25"/>
      <c r="UL428" s="25"/>
      <c r="UM428" s="25"/>
      <c r="UN428" s="25"/>
      <c r="UO428" s="25"/>
      <c r="UP428" s="25"/>
      <c r="UQ428" s="25"/>
      <c r="UR428" s="25"/>
      <c r="US428" s="25"/>
      <c r="UT428" s="25"/>
      <c r="UU428" s="25"/>
      <c r="UV428" s="25"/>
      <c r="UW428" s="25"/>
      <c r="UX428" s="25"/>
      <c r="UY428" s="25"/>
      <c r="UZ428" s="25"/>
      <c r="VA428" s="25"/>
      <c r="VB428" s="25"/>
      <c r="VC428" s="25"/>
      <c r="VD428" s="25"/>
      <c r="VE428" s="25"/>
      <c r="VF428" s="25"/>
      <c r="VG428" s="25"/>
      <c r="VH428" s="25"/>
      <c r="VI428" s="25"/>
      <c r="VJ428" s="25"/>
      <c r="VK428" s="25"/>
      <c r="VL428" s="25"/>
      <c r="VM428" s="25"/>
      <c r="VN428" s="25"/>
      <c r="VO428" s="25"/>
      <c r="VP428" s="25"/>
      <c r="VQ428" s="25"/>
      <c r="VR428" s="25"/>
      <c r="VS428" s="25"/>
      <c r="VT428" s="25"/>
      <c r="VU428" s="25"/>
      <c r="VV428" s="25"/>
      <c r="VW428" s="25"/>
      <c r="VX428" s="25"/>
      <c r="VY428" s="25"/>
      <c r="VZ428" s="25"/>
      <c r="WA428" s="25"/>
      <c r="WB428" s="25"/>
      <c r="WC428" s="25"/>
      <c r="WD428" s="25"/>
      <c r="WE428" s="25"/>
      <c r="WF428" s="25"/>
      <c r="WG428" s="25"/>
      <c r="WH428" s="25"/>
      <c r="WI428" s="25"/>
      <c r="WJ428" s="25"/>
      <c r="WK428" s="25"/>
      <c r="WL428" s="25"/>
      <c r="WM428" s="25"/>
      <c r="WN428" s="25"/>
      <c r="WO428" s="25"/>
      <c r="WP428" s="25"/>
      <c r="WQ428" s="25"/>
      <c r="WR428" s="25"/>
      <c r="WS428" s="25"/>
      <c r="WT428" s="25"/>
      <c r="WU428" s="25"/>
      <c r="WV428" s="25"/>
      <c r="WW428" s="25"/>
      <c r="WX428" s="25"/>
      <c r="WY428" s="25"/>
      <c r="WZ428" s="25"/>
      <c r="XA428" s="25"/>
      <c r="XB428" s="25"/>
      <c r="XC428" s="25"/>
      <c r="XD428" s="25"/>
      <c r="XE428" s="25"/>
      <c r="XF428" s="25"/>
      <c r="XG428" s="25"/>
      <c r="XH428" s="25"/>
      <c r="XI428" s="25"/>
      <c r="XJ428" s="25"/>
      <c r="XK428" s="25"/>
      <c r="XL428" s="25"/>
      <c r="XM428" s="25"/>
      <c r="XN428" s="25"/>
      <c r="XO428" s="25"/>
      <c r="XP428" s="25"/>
      <c r="XQ428" s="25"/>
      <c r="XR428" s="25"/>
      <c r="XS428" s="25"/>
      <c r="XT428" s="25"/>
      <c r="XU428" s="25"/>
      <c r="XV428" s="25"/>
      <c r="XW428" s="25"/>
      <c r="XX428" s="25"/>
      <c r="XY428" s="25"/>
      <c r="XZ428" s="25"/>
      <c r="YA428" s="25"/>
      <c r="YB428" s="25"/>
      <c r="YC428" s="25"/>
      <c r="YD428" s="25"/>
      <c r="YE428" s="25"/>
      <c r="YF428" s="25"/>
      <c r="YG428" s="25"/>
      <c r="YH428" s="25"/>
      <c r="YI428" s="25"/>
      <c r="YJ428" s="25"/>
      <c r="YK428" s="25"/>
      <c r="YL428" s="25"/>
      <c r="YM428" s="25"/>
      <c r="YN428" s="25"/>
      <c r="YO428" s="25"/>
      <c r="YP428" s="25"/>
      <c r="YQ428" s="25"/>
      <c r="YR428" s="25"/>
      <c r="YS428" s="25"/>
      <c r="YT428" s="25"/>
      <c r="YU428" s="25"/>
      <c r="YV428" s="25"/>
      <c r="YW428" s="25"/>
      <c r="YX428" s="25"/>
      <c r="YY428" s="25"/>
      <c r="YZ428" s="25"/>
      <c r="ZA428" s="25"/>
      <c r="ZB428" s="25"/>
      <c r="ZC428" s="25"/>
      <c r="ZD428" s="25"/>
      <c r="ZE428" s="25"/>
      <c r="ZF428" s="25"/>
      <c r="ZG428" s="25"/>
      <c r="ZH428" s="25"/>
      <c r="ZI428" s="25"/>
      <c r="ZJ428" s="25"/>
      <c r="ZK428" s="25"/>
      <c r="ZL428" s="25"/>
      <c r="ZM428" s="25"/>
      <c r="ZN428" s="25"/>
      <c r="ZO428" s="25"/>
      <c r="ZP428" s="25"/>
      <c r="ZQ428" s="25"/>
      <c r="ZR428" s="25"/>
      <c r="ZS428" s="25"/>
      <c r="ZT428" s="25"/>
      <c r="ZU428" s="25"/>
      <c r="ZV428" s="25"/>
      <c r="ZW428" s="25"/>
      <c r="ZX428" s="25"/>
      <c r="ZY428" s="25"/>
      <c r="ZZ428" s="25"/>
      <c r="AAA428" s="25"/>
      <c r="AAB428" s="25"/>
      <c r="AAC428" s="25"/>
      <c r="AAD428" s="25"/>
      <c r="AAE428" s="25"/>
      <c r="AAF428" s="25"/>
      <c r="AAG428" s="25"/>
      <c r="AAH428" s="25"/>
      <c r="AAI428" s="25"/>
      <c r="AAJ428" s="25"/>
      <c r="AAK428" s="25"/>
      <c r="AAL428" s="25"/>
      <c r="AAM428" s="25"/>
      <c r="AAN428" s="25"/>
      <c r="AAO428" s="25"/>
      <c r="AAP428" s="25"/>
      <c r="AAQ428" s="25"/>
      <c r="AAR428" s="25"/>
      <c r="AAS428" s="25"/>
      <c r="AAT428" s="25"/>
      <c r="AAU428" s="25"/>
      <c r="AAV428" s="25"/>
      <c r="AAW428" s="25"/>
      <c r="AAX428" s="25"/>
      <c r="AAY428" s="25"/>
      <c r="AAZ428" s="25"/>
      <c r="ABA428" s="25"/>
      <c r="ABB428" s="25"/>
      <c r="ABC428" s="25"/>
      <c r="ABD428" s="25"/>
      <c r="ABE428" s="25"/>
      <c r="ABF428" s="25"/>
      <c r="ABG428" s="25"/>
      <c r="ABH428" s="25"/>
      <c r="ABI428" s="25"/>
      <c r="ABJ428" s="25"/>
      <c r="ABK428" s="25"/>
      <c r="ABL428" s="25"/>
      <c r="ABM428" s="25"/>
      <c r="ABN428" s="25"/>
      <c r="ABO428" s="25"/>
      <c r="ABP428" s="25"/>
      <c r="ABQ428" s="25"/>
      <c r="ABR428" s="25"/>
      <c r="ABS428" s="25"/>
      <c r="ABT428" s="25"/>
      <c r="ABU428" s="25"/>
      <c r="ABV428" s="25"/>
      <c r="ABW428" s="25"/>
      <c r="ABX428" s="25"/>
      <c r="ABY428" s="25"/>
      <c r="ABZ428" s="25"/>
      <c r="ACA428" s="25"/>
      <c r="ACB428" s="25"/>
      <c r="ACC428" s="25"/>
      <c r="ACD428" s="25"/>
      <c r="ACE428" s="25"/>
      <c r="ACF428" s="25"/>
      <c r="ACG428" s="25"/>
      <c r="ACH428" s="25"/>
      <c r="ACI428" s="25"/>
      <c r="ACJ428" s="25"/>
      <c r="ACK428" s="25"/>
      <c r="ACL428" s="25"/>
      <c r="ACM428" s="25"/>
      <c r="ACN428" s="25"/>
      <c r="ACO428" s="25"/>
      <c r="ACP428" s="25"/>
      <c r="ACQ428" s="25"/>
      <c r="ACR428" s="25"/>
      <c r="ACS428" s="25"/>
      <c r="ACT428" s="25"/>
      <c r="ACU428" s="25"/>
      <c r="ACV428" s="25"/>
      <c r="ACW428" s="25"/>
      <c r="ACX428" s="25"/>
      <c r="ACY428" s="25"/>
      <c r="ACZ428" s="25"/>
      <c r="ADA428" s="25"/>
      <c r="ADB428" s="25"/>
      <c r="ADC428" s="25"/>
      <c r="ADD428" s="25"/>
      <c r="ADE428" s="25"/>
      <c r="ADF428" s="25"/>
      <c r="ADG428" s="25"/>
      <c r="ADH428" s="25"/>
      <c r="ADI428" s="25"/>
      <c r="ADJ428" s="25"/>
      <c r="ADK428" s="25"/>
      <c r="ADL428" s="25"/>
      <c r="ADM428" s="25"/>
      <c r="ADN428" s="25"/>
      <c r="ADO428" s="25"/>
      <c r="ADP428" s="25"/>
      <c r="ADQ428" s="25"/>
      <c r="ADR428" s="25"/>
      <c r="ADS428" s="25"/>
      <c r="ADT428" s="25"/>
      <c r="ADU428" s="25"/>
      <c r="ADV428" s="25"/>
      <c r="ADW428" s="25"/>
      <c r="ADX428" s="25"/>
      <c r="ADY428" s="25"/>
      <c r="ADZ428" s="25"/>
      <c r="AEA428" s="25"/>
      <c r="AEB428" s="25"/>
      <c r="AEC428" s="25"/>
      <c r="AED428" s="25"/>
      <c r="AEE428" s="25"/>
      <c r="AEF428" s="25"/>
      <c r="AEG428" s="49"/>
    </row>
    <row r="429" spans="1:813" s="15" customFormat="1" ht="12.75" customHeight="1" x14ac:dyDescent="0.2">
      <c r="A429" s="71" t="s">
        <v>324</v>
      </c>
      <c r="B429" s="99" t="s">
        <v>325</v>
      </c>
      <c r="C429" s="338">
        <v>5.46</v>
      </c>
      <c r="D429" s="101" t="s">
        <v>75</v>
      </c>
      <c r="E429" s="325">
        <v>185.17</v>
      </c>
      <c r="F429" s="91">
        <f t="shared" si="8"/>
        <v>1011.03</v>
      </c>
      <c r="G429" s="49"/>
      <c r="AY429" s="45"/>
      <c r="AZ429" s="25"/>
      <c r="BA429" s="663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  <c r="QN429" s="25"/>
      <c r="QO429" s="25"/>
      <c r="QP429" s="25"/>
      <c r="QQ429" s="25"/>
      <c r="QR429" s="25"/>
      <c r="QS429" s="25"/>
      <c r="QT429" s="25"/>
      <c r="QU429" s="25"/>
      <c r="QV429" s="25"/>
      <c r="QW429" s="25"/>
      <c r="QX429" s="25"/>
      <c r="QY429" s="25"/>
      <c r="QZ429" s="25"/>
      <c r="RA429" s="25"/>
      <c r="RB429" s="25"/>
      <c r="RC429" s="25"/>
      <c r="RD429" s="25"/>
      <c r="RE429" s="25"/>
      <c r="RF429" s="25"/>
      <c r="RG429" s="25"/>
      <c r="RH429" s="25"/>
      <c r="RI429" s="25"/>
      <c r="RJ429" s="25"/>
      <c r="RK429" s="25"/>
      <c r="RL429" s="25"/>
      <c r="RM429" s="25"/>
      <c r="RN429" s="25"/>
      <c r="RO429" s="25"/>
      <c r="RP429" s="25"/>
      <c r="RQ429" s="25"/>
      <c r="RR429" s="25"/>
      <c r="RS429" s="25"/>
      <c r="RT429" s="25"/>
      <c r="RU429" s="25"/>
      <c r="RV429" s="25"/>
      <c r="RW429" s="25"/>
      <c r="RX429" s="25"/>
      <c r="RY429" s="25"/>
      <c r="RZ429" s="25"/>
      <c r="SA429" s="25"/>
      <c r="SB429" s="25"/>
      <c r="SC429" s="25"/>
      <c r="SD429" s="25"/>
      <c r="SE429" s="25"/>
      <c r="SF429" s="25"/>
      <c r="SG429" s="25"/>
      <c r="SH429" s="25"/>
      <c r="SI429" s="25"/>
      <c r="SJ429" s="25"/>
      <c r="SK429" s="25"/>
      <c r="SL429" s="25"/>
      <c r="SM429" s="25"/>
      <c r="SN429" s="25"/>
      <c r="SO429" s="25"/>
      <c r="SP429" s="25"/>
      <c r="SQ429" s="25"/>
      <c r="SR429" s="25"/>
      <c r="SS429" s="25"/>
      <c r="ST429" s="25"/>
      <c r="SU429" s="25"/>
      <c r="SV429" s="25"/>
      <c r="SW429" s="25"/>
      <c r="SX429" s="25"/>
      <c r="SY429" s="25"/>
      <c r="SZ429" s="25"/>
      <c r="TA429" s="25"/>
      <c r="TB429" s="25"/>
      <c r="TC429" s="25"/>
      <c r="TD429" s="25"/>
      <c r="TE429" s="25"/>
      <c r="TF429" s="25"/>
      <c r="TG429" s="25"/>
      <c r="TH429" s="25"/>
      <c r="TI429" s="25"/>
      <c r="TJ429" s="25"/>
      <c r="TK429" s="25"/>
      <c r="TL429" s="25"/>
      <c r="TM429" s="25"/>
      <c r="TN429" s="25"/>
      <c r="TO429" s="25"/>
      <c r="TP429" s="25"/>
      <c r="TQ429" s="25"/>
      <c r="TR429" s="25"/>
      <c r="TS429" s="25"/>
      <c r="TT429" s="25"/>
      <c r="TU429" s="25"/>
      <c r="TV429" s="25"/>
      <c r="TW429" s="25"/>
      <c r="TX429" s="25"/>
      <c r="TY429" s="25"/>
      <c r="TZ429" s="25"/>
      <c r="UA429" s="25"/>
      <c r="UB429" s="25"/>
      <c r="UC429" s="25"/>
      <c r="UD429" s="25"/>
      <c r="UE429" s="25"/>
      <c r="UF429" s="25"/>
      <c r="UG429" s="25"/>
      <c r="UH429" s="25"/>
      <c r="UI429" s="25"/>
      <c r="UJ429" s="25"/>
      <c r="UK429" s="25"/>
      <c r="UL429" s="25"/>
      <c r="UM429" s="25"/>
      <c r="UN429" s="25"/>
      <c r="UO429" s="25"/>
      <c r="UP429" s="25"/>
      <c r="UQ429" s="25"/>
      <c r="UR429" s="25"/>
      <c r="US429" s="25"/>
      <c r="UT429" s="25"/>
      <c r="UU429" s="25"/>
      <c r="UV429" s="25"/>
      <c r="UW429" s="25"/>
      <c r="UX429" s="25"/>
      <c r="UY429" s="25"/>
      <c r="UZ429" s="25"/>
      <c r="VA429" s="25"/>
      <c r="VB429" s="25"/>
      <c r="VC429" s="25"/>
      <c r="VD429" s="25"/>
      <c r="VE429" s="25"/>
      <c r="VF429" s="25"/>
      <c r="VG429" s="25"/>
      <c r="VH429" s="25"/>
      <c r="VI429" s="25"/>
      <c r="VJ429" s="25"/>
      <c r="VK429" s="25"/>
      <c r="VL429" s="25"/>
      <c r="VM429" s="25"/>
      <c r="VN429" s="25"/>
      <c r="VO429" s="25"/>
      <c r="VP429" s="25"/>
      <c r="VQ429" s="25"/>
      <c r="VR429" s="25"/>
      <c r="VS429" s="25"/>
      <c r="VT429" s="25"/>
      <c r="VU429" s="25"/>
      <c r="VV429" s="25"/>
      <c r="VW429" s="25"/>
      <c r="VX429" s="25"/>
      <c r="VY429" s="25"/>
      <c r="VZ429" s="25"/>
      <c r="WA429" s="25"/>
      <c r="WB429" s="25"/>
      <c r="WC429" s="25"/>
      <c r="WD429" s="25"/>
      <c r="WE429" s="25"/>
      <c r="WF429" s="25"/>
      <c r="WG429" s="25"/>
      <c r="WH429" s="25"/>
      <c r="WI429" s="25"/>
      <c r="WJ429" s="25"/>
      <c r="WK429" s="25"/>
      <c r="WL429" s="25"/>
      <c r="WM429" s="25"/>
      <c r="WN429" s="25"/>
      <c r="WO429" s="25"/>
      <c r="WP429" s="25"/>
      <c r="WQ429" s="25"/>
      <c r="WR429" s="25"/>
      <c r="WS429" s="25"/>
      <c r="WT429" s="25"/>
      <c r="WU429" s="25"/>
      <c r="WV429" s="25"/>
      <c r="WW429" s="25"/>
      <c r="WX429" s="25"/>
      <c r="WY429" s="25"/>
      <c r="WZ429" s="25"/>
      <c r="XA429" s="25"/>
      <c r="XB429" s="25"/>
      <c r="XC429" s="25"/>
      <c r="XD429" s="25"/>
      <c r="XE429" s="25"/>
      <c r="XF429" s="25"/>
      <c r="XG429" s="25"/>
      <c r="XH429" s="25"/>
      <c r="XI429" s="25"/>
      <c r="XJ429" s="25"/>
      <c r="XK429" s="25"/>
      <c r="XL429" s="25"/>
      <c r="XM429" s="25"/>
      <c r="XN429" s="25"/>
      <c r="XO429" s="25"/>
      <c r="XP429" s="25"/>
      <c r="XQ429" s="25"/>
      <c r="XR429" s="25"/>
      <c r="XS429" s="25"/>
      <c r="XT429" s="25"/>
      <c r="XU429" s="25"/>
      <c r="XV429" s="25"/>
      <c r="XW429" s="25"/>
      <c r="XX429" s="25"/>
      <c r="XY429" s="25"/>
      <c r="XZ429" s="25"/>
      <c r="YA429" s="25"/>
      <c r="YB429" s="25"/>
      <c r="YC429" s="25"/>
      <c r="YD429" s="25"/>
      <c r="YE429" s="25"/>
      <c r="YF429" s="25"/>
      <c r="YG429" s="25"/>
      <c r="YH429" s="25"/>
      <c r="YI429" s="25"/>
      <c r="YJ429" s="25"/>
      <c r="YK429" s="25"/>
      <c r="YL429" s="25"/>
      <c r="YM429" s="25"/>
      <c r="YN429" s="25"/>
      <c r="YO429" s="25"/>
      <c r="YP429" s="25"/>
      <c r="YQ429" s="25"/>
      <c r="YR429" s="25"/>
      <c r="YS429" s="25"/>
      <c r="YT429" s="25"/>
      <c r="YU429" s="25"/>
      <c r="YV429" s="25"/>
      <c r="YW429" s="25"/>
      <c r="YX429" s="25"/>
      <c r="YY429" s="25"/>
      <c r="YZ429" s="25"/>
      <c r="ZA429" s="25"/>
      <c r="ZB429" s="25"/>
      <c r="ZC429" s="25"/>
      <c r="ZD429" s="25"/>
      <c r="ZE429" s="25"/>
      <c r="ZF429" s="25"/>
      <c r="ZG429" s="25"/>
      <c r="ZH429" s="25"/>
      <c r="ZI429" s="25"/>
      <c r="ZJ429" s="25"/>
      <c r="ZK429" s="25"/>
      <c r="ZL429" s="25"/>
      <c r="ZM429" s="25"/>
      <c r="ZN429" s="25"/>
      <c r="ZO429" s="25"/>
      <c r="ZP429" s="25"/>
      <c r="ZQ429" s="25"/>
      <c r="ZR429" s="25"/>
      <c r="ZS429" s="25"/>
      <c r="ZT429" s="25"/>
      <c r="ZU429" s="25"/>
      <c r="ZV429" s="25"/>
      <c r="ZW429" s="25"/>
      <c r="ZX429" s="25"/>
      <c r="ZY429" s="25"/>
      <c r="ZZ429" s="25"/>
      <c r="AAA429" s="25"/>
      <c r="AAB429" s="25"/>
      <c r="AAC429" s="25"/>
      <c r="AAD429" s="25"/>
      <c r="AAE429" s="25"/>
      <c r="AAF429" s="25"/>
      <c r="AAG429" s="25"/>
      <c r="AAH429" s="25"/>
      <c r="AAI429" s="25"/>
      <c r="AAJ429" s="25"/>
      <c r="AAK429" s="25"/>
      <c r="AAL429" s="25"/>
      <c r="AAM429" s="25"/>
      <c r="AAN429" s="25"/>
      <c r="AAO429" s="25"/>
      <c r="AAP429" s="25"/>
      <c r="AAQ429" s="25"/>
      <c r="AAR429" s="25"/>
      <c r="AAS429" s="25"/>
      <c r="AAT429" s="25"/>
      <c r="AAU429" s="25"/>
      <c r="AAV429" s="25"/>
      <c r="AAW429" s="25"/>
      <c r="AAX429" s="25"/>
      <c r="AAY429" s="25"/>
      <c r="AAZ429" s="25"/>
      <c r="ABA429" s="25"/>
      <c r="ABB429" s="25"/>
      <c r="ABC429" s="25"/>
      <c r="ABD429" s="25"/>
      <c r="ABE429" s="25"/>
      <c r="ABF429" s="25"/>
      <c r="ABG429" s="25"/>
      <c r="ABH429" s="25"/>
      <c r="ABI429" s="25"/>
      <c r="ABJ429" s="25"/>
      <c r="ABK429" s="25"/>
      <c r="ABL429" s="25"/>
      <c r="ABM429" s="25"/>
      <c r="ABN429" s="25"/>
      <c r="ABO429" s="25"/>
      <c r="ABP429" s="25"/>
      <c r="ABQ429" s="25"/>
      <c r="ABR429" s="25"/>
      <c r="ABS429" s="25"/>
      <c r="ABT429" s="25"/>
      <c r="ABU429" s="25"/>
      <c r="ABV429" s="25"/>
      <c r="ABW429" s="25"/>
      <c r="ABX429" s="25"/>
      <c r="ABY429" s="25"/>
      <c r="ABZ429" s="25"/>
      <c r="ACA429" s="25"/>
      <c r="ACB429" s="25"/>
      <c r="ACC429" s="25"/>
      <c r="ACD429" s="25"/>
      <c r="ACE429" s="25"/>
      <c r="ACF429" s="25"/>
      <c r="ACG429" s="25"/>
      <c r="ACH429" s="25"/>
      <c r="ACI429" s="25"/>
      <c r="ACJ429" s="25"/>
      <c r="ACK429" s="25"/>
      <c r="ACL429" s="25"/>
      <c r="ACM429" s="25"/>
      <c r="ACN429" s="25"/>
      <c r="ACO429" s="25"/>
      <c r="ACP429" s="25"/>
      <c r="ACQ429" s="25"/>
      <c r="ACR429" s="25"/>
      <c r="ACS429" s="25"/>
      <c r="ACT429" s="25"/>
      <c r="ACU429" s="25"/>
      <c r="ACV429" s="25"/>
      <c r="ACW429" s="25"/>
      <c r="ACX429" s="25"/>
      <c r="ACY429" s="25"/>
      <c r="ACZ429" s="25"/>
      <c r="ADA429" s="25"/>
      <c r="ADB429" s="25"/>
      <c r="ADC429" s="25"/>
      <c r="ADD429" s="25"/>
      <c r="ADE429" s="25"/>
      <c r="ADF429" s="25"/>
      <c r="ADG429" s="25"/>
      <c r="ADH429" s="25"/>
      <c r="ADI429" s="25"/>
      <c r="ADJ429" s="25"/>
      <c r="ADK429" s="25"/>
      <c r="ADL429" s="25"/>
      <c r="ADM429" s="25"/>
      <c r="ADN429" s="25"/>
      <c r="ADO429" s="25"/>
      <c r="ADP429" s="25"/>
      <c r="ADQ429" s="25"/>
      <c r="ADR429" s="25"/>
      <c r="ADS429" s="25"/>
      <c r="ADT429" s="25"/>
      <c r="ADU429" s="25"/>
      <c r="ADV429" s="25"/>
      <c r="ADW429" s="25"/>
      <c r="ADX429" s="25"/>
      <c r="ADY429" s="25"/>
      <c r="ADZ429" s="25"/>
      <c r="AEA429" s="25"/>
      <c r="AEB429" s="25"/>
      <c r="AEC429" s="25"/>
      <c r="AED429" s="25"/>
      <c r="AEE429" s="25"/>
      <c r="AEF429" s="25"/>
      <c r="AEG429" s="49"/>
    </row>
    <row r="430" spans="1:813" s="15" customFormat="1" ht="12.75" customHeight="1" x14ac:dyDescent="0.2">
      <c r="A430" s="71" t="s">
        <v>326</v>
      </c>
      <c r="B430" s="87" t="s">
        <v>178</v>
      </c>
      <c r="C430" s="338">
        <v>10</v>
      </c>
      <c r="D430" s="101" t="s">
        <v>71</v>
      </c>
      <c r="E430" s="95">
        <v>8500</v>
      </c>
      <c r="F430" s="91">
        <f t="shared" si="8"/>
        <v>85000</v>
      </c>
      <c r="G430" s="49"/>
      <c r="AY430" s="45"/>
      <c r="AZ430" s="25"/>
      <c r="BA430" s="663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  <c r="QN430" s="25"/>
      <c r="QO430" s="25"/>
      <c r="QP430" s="25"/>
      <c r="QQ430" s="25"/>
      <c r="QR430" s="25"/>
      <c r="QS430" s="25"/>
      <c r="QT430" s="25"/>
      <c r="QU430" s="25"/>
      <c r="QV430" s="25"/>
      <c r="QW430" s="25"/>
      <c r="QX430" s="25"/>
      <c r="QY430" s="25"/>
      <c r="QZ430" s="25"/>
      <c r="RA430" s="25"/>
      <c r="RB430" s="25"/>
      <c r="RC430" s="25"/>
      <c r="RD430" s="25"/>
      <c r="RE430" s="25"/>
      <c r="RF430" s="25"/>
      <c r="RG430" s="25"/>
      <c r="RH430" s="25"/>
      <c r="RI430" s="25"/>
      <c r="RJ430" s="25"/>
      <c r="RK430" s="25"/>
      <c r="RL430" s="25"/>
      <c r="RM430" s="25"/>
      <c r="RN430" s="25"/>
      <c r="RO430" s="25"/>
      <c r="RP430" s="25"/>
      <c r="RQ430" s="25"/>
      <c r="RR430" s="25"/>
      <c r="RS430" s="25"/>
      <c r="RT430" s="25"/>
      <c r="RU430" s="25"/>
      <c r="RV430" s="25"/>
      <c r="RW430" s="25"/>
      <c r="RX430" s="25"/>
      <c r="RY430" s="25"/>
      <c r="RZ430" s="25"/>
      <c r="SA430" s="25"/>
      <c r="SB430" s="25"/>
      <c r="SC430" s="25"/>
      <c r="SD430" s="25"/>
      <c r="SE430" s="25"/>
      <c r="SF430" s="25"/>
      <c r="SG430" s="25"/>
      <c r="SH430" s="25"/>
      <c r="SI430" s="25"/>
      <c r="SJ430" s="25"/>
      <c r="SK430" s="25"/>
      <c r="SL430" s="25"/>
      <c r="SM430" s="25"/>
      <c r="SN430" s="25"/>
      <c r="SO430" s="25"/>
      <c r="SP430" s="25"/>
      <c r="SQ430" s="25"/>
      <c r="SR430" s="25"/>
      <c r="SS430" s="25"/>
      <c r="ST430" s="25"/>
      <c r="SU430" s="25"/>
      <c r="SV430" s="25"/>
      <c r="SW430" s="25"/>
      <c r="SX430" s="25"/>
      <c r="SY430" s="25"/>
      <c r="SZ430" s="25"/>
      <c r="TA430" s="25"/>
      <c r="TB430" s="25"/>
      <c r="TC430" s="25"/>
      <c r="TD430" s="25"/>
      <c r="TE430" s="25"/>
      <c r="TF430" s="25"/>
      <c r="TG430" s="25"/>
      <c r="TH430" s="25"/>
      <c r="TI430" s="25"/>
      <c r="TJ430" s="25"/>
      <c r="TK430" s="25"/>
      <c r="TL430" s="25"/>
      <c r="TM430" s="25"/>
      <c r="TN430" s="25"/>
      <c r="TO430" s="25"/>
      <c r="TP430" s="25"/>
      <c r="TQ430" s="25"/>
      <c r="TR430" s="25"/>
      <c r="TS430" s="25"/>
      <c r="TT430" s="25"/>
      <c r="TU430" s="25"/>
      <c r="TV430" s="25"/>
      <c r="TW430" s="25"/>
      <c r="TX430" s="25"/>
      <c r="TY430" s="25"/>
      <c r="TZ430" s="25"/>
      <c r="UA430" s="25"/>
      <c r="UB430" s="25"/>
      <c r="UC430" s="25"/>
      <c r="UD430" s="25"/>
      <c r="UE430" s="25"/>
      <c r="UF430" s="25"/>
      <c r="UG430" s="25"/>
      <c r="UH430" s="25"/>
      <c r="UI430" s="25"/>
      <c r="UJ430" s="25"/>
      <c r="UK430" s="25"/>
      <c r="UL430" s="25"/>
      <c r="UM430" s="25"/>
      <c r="UN430" s="25"/>
      <c r="UO430" s="25"/>
      <c r="UP430" s="25"/>
      <c r="UQ430" s="25"/>
      <c r="UR430" s="25"/>
      <c r="US430" s="25"/>
      <c r="UT430" s="25"/>
      <c r="UU430" s="25"/>
      <c r="UV430" s="25"/>
      <c r="UW430" s="25"/>
      <c r="UX430" s="25"/>
      <c r="UY430" s="25"/>
      <c r="UZ430" s="25"/>
      <c r="VA430" s="25"/>
      <c r="VB430" s="25"/>
      <c r="VC430" s="25"/>
      <c r="VD430" s="25"/>
      <c r="VE430" s="25"/>
      <c r="VF430" s="25"/>
      <c r="VG430" s="25"/>
      <c r="VH430" s="25"/>
      <c r="VI430" s="25"/>
      <c r="VJ430" s="25"/>
      <c r="VK430" s="25"/>
      <c r="VL430" s="25"/>
      <c r="VM430" s="25"/>
      <c r="VN430" s="25"/>
      <c r="VO430" s="25"/>
      <c r="VP430" s="25"/>
      <c r="VQ430" s="25"/>
      <c r="VR430" s="25"/>
      <c r="VS430" s="25"/>
      <c r="VT430" s="25"/>
      <c r="VU430" s="25"/>
      <c r="VV430" s="25"/>
      <c r="VW430" s="25"/>
      <c r="VX430" s="25"/>
      <c r="VY430" s="25"/>
      <c r="VZ430" s="25"/>
      <c r="WA430" s="25"/>
      <c r="WB430" s="25"/>
      <c r="WC430" s="25"/>
      <c r="WD430" s="25"/>
      <c r="WE430" s="25"/>
      <c r="WF430" s="25"/>
      <c r="WG430" s="25"/>
      <c r="WH430" s="25"/>
      <c r="WI430" s="25"/>
      <c r="WJ430" s="25"/>
      <c r="WK430" s="25"/>
      <c r="WL430" s="25"/>
      <c r="WM430" s="25"/>
      <c r="WN430" s="25"/>
      <c r="WO430" s="25"/>
      <c r="WP430" s="25"/>
      <c r="WQ430" s="25"/>
      <c r="WR430" s="25"/>
      <c r="WS430" s="25"/>
      <c r="WT430" s="25"/>
      <c r="WU430" s="25"/>
      <c r="WV430" s="25"/>
      <c r="WW430" s="25"/>
      <c r="WX430" s="25"/>
      <c r="WY430" s="25"/>
      <c r="WZ430" s="25"/>
      <c r="XA430" s="25"/>
      <c r="XB430" s="25"/>
      <c r="XC430" s="25"/>
      <c r="XD430" s="25"/>
      <c r="XE430" s="25"/>
      <c r="XF430" s="25"/>
      <c r="XG430" s="25"/>
      <c r="XH430" s="25"/>
      <c r="XI430" s="25"/>
      <c r="XJ430" s="25"/>
      <c r="XK430" s="25"/>
      <c r="XL430" s="25"/>
      <c r="XM430" s="25"/>
      <c r="XN430" s="25"/>
      <c r="XO430" s="25"/>
      <c r="XP430" s="25"/>
      <c r="XQ430" s="25"/>
      <c r="XR430" s="25"/>
      <c r="XS430" s="25"/>
      <c r="XT430" s="25"/>
      <c r="XU430" s="25"/>
      <c r="XV430" s="25"/>
      <c r="XW430" s="25"/>
      <c r="XX430" s="25"/>
      <c r="XY430" s="25"/>
      <c r="XZ430" s="25"/>
      <c r="YA430" s="25"/>
      <c r="YB430" s="25"/>
      <c r="YC430" s="25"/>
      <c r="YD430" s="25"/>
      <c r="YE430" s="25"/>
      <c r="YF430" s="25"/>
      <c r="YG430" s="25"/>
      <c r="YH430" s="25"/>
      <c r="YI430" s="25"/>
      <c r="YJ430" s="25"/>
      <c r="YK430" s="25"/>
      <c r="YL430" s="25"/>
      <c r="YM430" s="25"/>
      <c r="YN430" s="25"/>
      <c r="YO430" s="25"/>
      <c r="YP430" s="25"/>
      <c r="YQ430" s="25"/>
      <c r="YR430" s="25"/>
      <c r="YS430" s="25"/>
      <c r="YT430" s="25"/>
      <c r="YU430" s="25"/>
      <c r="YV430" s="25"/>
      <c r="YW430" s="25"/>
      <c r="YX430" s="25"/>
      <c r="YY430" s="25"/>
      <c r="YZ430" s="25"/>
      <c r="ZA430" s="25"/>
      <c r="ZB430" s="25"/>
      <c r="ZC430" s="25"/>
      <c r="ZD430" s="25"/>
      <c r="ZE430" s="25"/>
      <c r="ZF430" s="25"/>
      <c r="ZG430" s="25"/>
      <c r="ZH430" s="25"/>
      <c r="ZI430" s="25"/>
      <c r="ZJ430" s="25"/>
      <c r="ZK430" s="25"/>
      <c r="ZL430" s="25"/>
      <c r="ZM430" s="25"/>
      <c r="ZN430" s="25"/>
      <c r="ZO430" s="25"/>
      <c r="ZP430" s="25"/>
      <c r="ZQ430" s="25"/>
      <c r="ZR430" s="25"/>
      <c r="ZS430" s="25"/>
      <c r="ZT430" s="25"/>
      <c r="ZU430" s="25"/>
      <c r="ZV430" s="25"/>
      <c r="ZW430" s="25"/>
      <c r="ZX430" s="25"/>
      <c r="ZY430" s="25"/>
      <c r="ZZ430" s="25"/>
      <c r="AAA430" s="25"/>
      <c r="AAB430" s="25"/>
      <c r="AAC430" s="25"/>
      <c r="AAD430" s="25"/>
      <c r="AAE430" s="25"/>
      <c r="AAF430" s="25"/>
      <c r="AAG430" s="25"/>
      <c r="AAH430" s="25"/>
      <c r="AAI430" s="25"/>
      <c r="AAJ430" s="25"/>
      <c r="AAK430" s="25"/>
      <c r="AAL430" s="25"/>
      <c r="AAM430" s="25"/>
      <c r="AAN430" s="25"/>
      <c r="AAO430" s="25"/>
      <c r="AAP430" s="25"/>
      <c r="AAQ430" s="25"/>
      <c r="AAR430" s="25"/>
      <c r="AAS430" s="25"/>
      <c r="AAT430" s="25"/>
      <c r="AAU430" s="25"/>
      <c r="AAV430" s="25"/>
      <c r="AAW430" s="25"/>
      <c r="AAX430" s="25"/>
      <c r="AAY430" s="25"/>
      <c r="AAZ430" s="25"/>
      <c r="ABA430" s="25"/>
      <c r="ABB430" s="25"/>
      <c r="ABC430" s="25"/>
      <c r="ABD430" s="25"/>
      <c r="ABE430" s="25"/>
      <c r="ABF430" s="25"/>
      <c r="ABG430" s="25"/>
      <c r="ABH430" s="25"/>
      <c r="ABI430" s="25"/>
      <c r="ABJ430" s="25"/>
      <c r="ABK430" s="25"/>
      <c r="ABL430" s="25"/>
      <c r="ABM430" s="25"/>
      <c r="ABN430" s="25"/>
      <c r="ABO430" s="25"/>
      <c r="ABP430" s="25"/>
      <c r="ABQ430" s="25"/>
      <c r="ABR430" s="25"/>
      <c r="ABS430" s="25"/>
      <c r="ABT430" s="25"/>
      <c r="ABU430" s="25"/>
      <c r="ABV430" s="25"/>
      <c r="ABW430" s="25"/>
      <c r="ABX430" s="25"/>
      <c r="ABY430" s="25"/>
      <c r="ABZ430" s="25"/>
      <c r="ACA430" s="25"/>
      <c r="ACB430" s="25"/>
      <c r="ACC430" s="25"/>
      <c r="ACD430" s="25"/>
      <c r="ACE430" s="25"/>
      <c r="ACF430" s="25"/>
      <c r="ACG430" s="25"/>
      <c r="ACH430" s="25"/>
      <c r="ACI430" s="25"/>
      <c r="ACJ430" s="25"/>
      <c r="ACK430" s="25"/>
      <c r="ACL430" s="25"/>
      <c r="ACM430" s="25"/>
      <c r="ACN430" s="25"/>
      <c r="ACO430" s="25"/>
      <c r="ACP430" s="25"/>
      <c r="ACQ430" s="25"/>
      <c r="ACR430" s="25"/>
      <c r="ACS430" s="25"/>
      <c r="ACT430" s="25"/>
      <c r="ACU430" s="25"/>
      <c r="ACV430" s="25"/>
      <c r="ACW430" s="25"/>
      <c r="ACX430" s="25"/>
      <c r="ACY430" s="25"/>
      <c r="ACZ430" s="25"/>
      <c r="ADA430" s="25"/>
      <c r="ADB430" s="25"/>
      <c r="ADC430" s="25"/>
      <c r="ADD430" s="25"/>
      <c r="ADE430" s="25"/>
      <c r="ADF430" s="25"/>
      <c r="ADG430" s="25"/>
      <c r="ADH430" s="25"/>
      <c r="ADI430" s="25"/>
      <c r="ADJ430" s="25"/>
      <c r="ADK430" s="25"/>
      <c r="ADL430" s="25"/>
      <c r="ADM430" s="25"/>
      <c r="ADN430" s="25"/>
      <c r="ADO430" s="25"/>
      <c r="ADP430" s="25"/>
      <c r="ADQ430" s="25"/>
      <c r="ADR430" s="25"/>
      <c r="ADS430" s="25"/>
      <c r="ADT430" s="25"/>
      <c r="ADU430" s="25"/>
      <c r="ADV430" s="25"/>
      <c r="ADW430" s="25"/>
      <c r="ADX430" s="25"/>
      <c r="ADY430" s="25"/>
      <c r="ADZ430" s="25"/>
      <c r="AEA430" s="25"/>
      <c r="AEB430" s="25"/>
      <c r="AEC430" s="25"/>
      <c r="AED430" s="25"/>
      <c r="AEE430" s="25"/>
      <c r="AEF430" s="25"/>
      <c r="AEG430" s="49"/>
    </row>
    <row r="431" spans="1:813" s="15" customFormat="1" ht="12.75" customHeight="1" x14ac:dyDescent="0.2">
      <c r="A431" s="75"/>
      <c r="B431" s="99"/>
      <c r="C431" s="109"/>
      <c r="D431" s="71"/>
      <c r="E431" s="109"/>
      <c r="F431" s="91"/>
      <c r="G431" s="49"/>
      <c r="AY431" s="45"/>
      <c r="AZ431" s="25"/>
      <c r="BA431" s="663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  <c r="QN431" s="25"/>
      <c r="QO431" s="25"/>
      <c r="QP431" s="25"/>
      <c r="QQ431" s="25"/>
      <c r="QR431" s="25"/>
      <c r="QS431" s="25"/>
      <c r="QT431" s="25"/>
      <c r="QU431" s="25"/>
      <c r="QV431" s="25"/>
      <c r="QW431" s="25"/>
      <c r="QX431" s="25"/>
      <c r="QY431" s="25"/>
      <c r="QZ431" s="25"/>
      <c r="RA431" s="25"/>
      <c r="RB431" s="25"/>
      <c r="RC431" s="25"/>
      <c r="RD431" s="25"/>
      <c r="RE431" s="25"/>
      <c r="RF431" s="25"/>
      <c r="RG431" s="25"/>
      <c r="RH431" s="25"/>
      <c r="RI431" s="25"/>
      <c r="RJ431" s="25"/>
      <c r="RK431" s="25"/>
      <c r="RL431" s="25"/>
      <c r="RM431" s="25"/>
      <c r="RN431" s="25"/>
      <c r="RO431" s="25"/>
      <c r="RP431" s="25"/>
      <c r="RQ431" s="25"/>
      <c r="RR431" s="25"/>
      <c r="RS431" s="25"/>
      <c r="RT431" s="25"/>
      <c r="RU431" s="25"/>
      <c r="RV431" s="25"/>
      <c r="RW431" s="25"/>
      <c r="RX431" s="25"/>
      <c r="RY431" s="25"/>
      <c r="RZ431" s="25"/>
      <c r="SA431" s="25"/>
      <c r="SB431" s="25"/>
      <c r="SC431" s="25"/>
      <c r="SD431" s="25"/>
      <c r="SE431" s="25"/>
      <c r="SF431" s="25"/>
      <c r="SG431" s="25"/>
      <c r="SH431" s="25"/>
      <c r="SI431" s="25"/>
      <c r="SJ431" s="25"/>
      <c r="SK431" s="25"/>
      <c r="SL431" s="25"/>
      <c r="SM431" s="25"/>
      <c r="SN431" s="25"/>
      <c r="SO431" s="25"/>
      <c r="SP431" s="25"/>
      <c r="SQ431" s="25"/>
      <c r="SR431" s="25"/>
      <c r="SS431" s="25"/>
      <c r="ST431" s="25"/>
      <c r="SU431" s="25"/>
      <c r="SV431" s="25"/>
      <c r="SW431" s="25"/>
      <c r="SX431" s="25"/>
      <c r="SY431" s="25"/>
      <c r="SZ431" s="25"/>
      <c r="TA431" s="25"/>
      <c r="TB431" s="25"/>
      <c r="TC431" s="25"/>
      <c r="TD431" s="25"/>
      <c r="TE431" s="25"/>
      <c r="TF431" s="25"/>
      <c r="TG431" s="25"/>
      <c r="TH431" s="25"/>
      <c r="TI431" s="25"/>
      <c r="TJ431" s="25"/>
      <c r="TK431" s="25"/>
      <c r="TL431" s="25"/>
      <c r="TM431" s="25"/>
      <c r="TN431" s="25"/>
      <c r="TO431" s="25"/>
      <c r="TP431" s="25"/>
      <c r="TQ431" s="25"/>
      <c r="TR431" s="25"/>
      <c r="TS431" s="25"/>
      <c r="TT431" s="25"/>
      <c r="TU431" s="25"/>
      <c r="TV431" s="25"/>
      <c r="TW431" s="25"/>
      <c r="TX431" s="25"/>
      <c r="TY431" s="25"/>
      <c r="TZ431" s="25"/>
      <c r="UA431" s="25"/>
      <c r="UB431" s="25"/>
      <c r="UC431" s="25"/>
      <c r="UD431" s="25"/>
      <c r="UE431" s="25"/>
      <c r="UF431" s="25"/>
      <c r="UG431" s="25"/>
      <c r="UH431" s="25"/>
      <c r="UI431" s="25"/>
      <c r="UJ431" s="25"/>
      <c r="UK431" s="25"/>
      <c r="UL431" s="25"/>
      <c r="UM431" s="25"/>
      <c r="UN431" s="25"/>
      <c r="UO431" s="25"/>
      <c r="UP431" s="25"/>
      <c r="UQ431" s="25"/>
      <c r="UR431" s="25"/>
      <c r="US431" s="25"/>
      <c r="UT431" s="25"/>
      <c r="UU431" s="25"/>
      <c r="UV431" s="25"/>
      <c r="UW431" s="25"/>
      <c r="UX431" s="25"/>
      <c r="UY431" s="25"/>
      <c r="UZ431" s="25"/>
      <c r="VA431" s="25"/>
      <c r="VB431" s="25"/>
      <c r="VC431" s="25"/>
      <c r="VD431" s="25"/>
      <c r="VE431" s="25"/>
      <c r="VF431" s="25"/>
      <c r="VG431" s="25"/>
      <c r="VH431" s="25"/>
      <c r="VI431" s="25"/>
      <c r="VJ431" s="25"/>
      <c r="VK431" s="25"/>
      <c r="VL431" s="25"/>
      <c r="VM431" s="25"/>
      <c r="VN431" s="25"/>
      <c r="VO431" s="25"/>
      <c r="VP431" s="25"/>
      <c r="VQ431" s="25"/>
      <c r="VR431" s="25"/>
      <c r="VS431" s="25"/>
      <c r="VT431" s="25"/>
      <c r="VU431" s="25"/>
      <c r="VV431" s="25"/>
      <c r="VW431" s="25"/>
      <c r="VX431" s="25"/>
      <c r="VY431" s="25"/>
      <c r="VZ431" s="25"/>
      <c r="WA431" s="25"/>
      <c r="WB431" s="25"/>
      <c r="WC431" s="25"/>
      <c r="WD431" s="25"/>
      <c r="WE431" s="25"/>
      <c r="WF431" s="25"/>
      <c r="WG431" s="25"/>
      <c r="WH431" s="25"/>
      <c r="WI431" s="25"/>
      <c r="WJ431" s="25"/>
      <c r="WK431" s="25"/>
      <c r="WL431" s="25"/>
      <c r="WM431" s="25"/>
      <c r="WN431" s="25"/>
      <c r="WO431" s="25"/>
      <c r="WP431" s="25"/>
      <c r="WQ431" s="25"/>
      <c r="WR431" s="25"/>
      <c r="WS431" s="25"/>
      <c r="WT431" s="25"/>
      <c r="WU431" s="25"/>
      <c r="WV431" s="25"/>
      <c r="WW431" s="25"/>
      <c r="WX431" s="25"/>
      <c r="WY431" s="25"/>
      <c r="WZ431" s="25"/>
      <c r="XA431" s="25"/>
      <c r="XB431" s="25"/>
      <c r="XC431" s="25"/>
      <c r="XD431" s="25"/>
      <c r="XE431" s="25"/>
      <c r="XF431" s="25"/>
      <c r="XG431" s="25"/>
      <c r="XH431" s="25"/>
      <c r="XI431" s="25"/>
      <c r="XJ431" s="25"/>
      <c r="XK431" s="25"/>
      <c r="XL431" s="25"/>
      <c r="XM431" s="25"/>
      <c r="XN431" s="25"/>
      <c r="XO431" s="25"/>
      <c r="XP431" s="25"/>
      <c r="XQ431" s="25"/>
      <c r="XR431" s="25"/>
      <c r="XS431" s="25"/>
      <c r="XT431" s="25"/>
      <c r="XU431" s="25"/>
      <c r="XV431" s="25"/>
      <c r="XW431" s="25"/>
      <c r="XX431" s="25"/>
      <c r="XY431" s="25"/>
      <c r="XZ431" s="25"/>
      <c r="YA431" s="25"/>
      <c r="YB431" s="25"/>
      <c r="YC431" s="25"/>
      <c r="YD431" s="25"/>
      <c r="YE431" s="25"/>
      <c r="YF431" s="25"/>
      <c r="YG431" s="25"/>
      <c r="YH431" s="25"/>
      <c r="YI431" s="25"/>
      <c r="YJ431" s="25"/>
      <c r="YK431" s="25"/>
      <c r="YL431" s="25"/>
      <c r="YM431" s="25"/>
      <c r="YN431" s="25"/>
      <c r="YO431" s="25"/>
      <c r="YP431" s="25"/>
      <c r="YQ431" s="25"/>
      <c r="YR431" s="25"/>
      <c r="YS431" s="25"/>
      <c r="YT431" s="25"/>
      <c r="YU431" s="25"/>
      <c r="YV431" s="25"/>
      <c r="YW431" s="25"/>
      <c r="YX431" s="25"/>
      <c r="YY431" s="25"/>
      <c r="YZ431" s="25"/>
      <c r="ZA431" s="25"/>
      <c r="ZB431" s="25"/>
      <c r="ZC431" s="25"/>
      <c r="ZD431" s="25"/>
      <c r="ZE431" s="25"/>
      <c r="ZF431" s="25"/>
      <c r="ZG431" s="25"/>
      <c r="ZH431" s="25"/>
      <c r="ZI431" s="25"/>
      <c r="ZJ431" s="25"/>
      <c r="ZK431" s="25"/>
      <c r="ZL431" s="25"/>
      <c r="ZM431" s="25"/>
      <c r="ZN431" s="25"/>
      <c r="ZO431" s="25"/>
      <c r="ZP431" s="25"/>
      <c r="ZQ431" s="25"/>
      <c r="ZR431" s="25"/>
      <c r="ZS431" s="25"/>
      <c r="ZT431" s="25"/>
      <c r="ZU431" s="25"/>
      <c r="ZV431" s="25"/>
      <c r="ZW431" s="25"/>
      <c r="ZX431" s="25"/>
      <c r="ZY431" s="25"/>
      <c r="ZZ431" s="25"/>
      <c r="AAA431" s="25"/>
      <c r="AAB431" s="25"/>
      <c r="AAC431" s="25"/>
      <c r="AAD431" s="25"/>
      <c r="AAE431" s="25"/>
      <c r="AAF431" s="25"/>
      <c r="AAG431" s="25"/>
      <c r="AAH431" s="25"/>
      <c r="AAI431" s="25"/>
      <c r="AAJ431" s="25"/>
      <c r="AAK431" s="25"/>
      <c r="AAL431" s="25"/>
      <c r="AAM431" s="25"/>
      <c r="AAN431" s="25"/>
      <c r="AAO431" s="25"/>
      <c r="AAP431" s="25"/>
      <c r="AAQ431" s="25"/>
      <c r="AAR431" s="25"/>
      <c r="AAS431" s="25"/>
      <c r="AAT431" s="25"/>
      <c r="AAU431" s="25"/>
      <c r="AAV431" s="25"/>
      <c r="AAW431" s="25"/>
      <c r="AAX431" s="25"/>
      <c r="AAY431" s="25"/>
      <c r="AAZ431" s="25"/>
      <c r="ABA431" s="25"/>
      <c r="ABB431" s="25"/>
      <c r="ABC431" s="25"/>
      <c r="ABD431" s="25"/>
      <c r="ABE431" s="25"/>
      <c r="ABF431" s="25"/>
      <c r="ABG431" s="25"/>
      <c r="ABH431" s="25"/>
      <c r="ABI431" s="25"/>
      <c r="ABJ431" s="25"/>
      <c r="ABK431" s="25"/>
      <c r="ABL431" s="25"/>
      <c r="ABM431" s="25"/>
      <c r="ABN431" s="25"/>
      <c r="ABO431" s="25"/>
      <c r="ABP431" s="25"/>
      <c r="ABQ431" s="25"/>
      <c r="ABR431" s="25"/>
      <c r="ABS431" s="25"/>
      <c r="ABT431" s="25"/>
      <c r="ABU431" s="25"/>
      <c r="ABV431" s="25"/>
      <c r="ABW431" s="25"/>
      <c r="ABX431" s="25"/>
      <c r="ABY431" s="25"/>
      <c r="ABZ431" s="25"/>
      <c r="ACA431" s="25"/>
      <c r="ACB431" s="25"/>
      <c r="ACC431" s="25"/>
      <c r="ACD431" s="25"/>
      <c r="ACE431" s="25"/>
      <c r="ACF431" s="25"/>
      <c r="ACG431" s="25"/>
      <c r="ACH431" s="25"/>
      <c r="ACI431" s="25"/>
      <c r="ACJ431" s="25"/>
      <c r="ACK431" s="25"/>
      <c r="ACL431" s="25"/>
      <c r="ACM431" s="25"/>
      <c r="ACN431" s="25"/>
      <c r="ACO431" s="25"/>
      <c r="ACP431" s="25"/>
      <c r="ACQ431" s="25"/>
      <c r="ACR431" s="25"/>
      <c r="ACS431" s="25"/>
      <c r="ACT431" s="25"/>
      <c r="ACU431" s="25"/>
      <c r="ACV431" s="25"/>
      <c r="ACW431" s="25"/>
      <c r="ACX431" s="25"/>
      <c r="ACY431" s="25"/>
      <c r="ACZ431" s="25"/>
      <c r="ADA431" s="25"/>
      <c r="ADB431" s="25"/>
      <c r="ADC431" s="25"/>
      <c r="ADD431" s="25"/>
      <c r="ADE431" s="25"/>
      <c r="ADF431" s="25"/>
      <c r="ADG431" s="25"/>
      <c r="ADH431" s="25"/>
      <c r="ADI431" s="25"/>
      <c r="ADJ431" s="25"/>
      <c r="ADK431" s="25"/>
      <c r="ADL431" s="25"/>
      <c r="ADM431" s="25"/>
      <c r="ADN431" s="25"/>
      <c r="ADO431" s="25"/>
      <c r="ADP431" s="25"/>
      <c r="ADQ431" s="25"/>
      <c r="ADR431" s="25"/>
      <c r="ADS431" s="25"/>
      <c r="ADT431" s="25"/>
      <c r="ADU431" s="25"/>
      <c r="ADV431" s="25"/>
      <c r="ADW431" s="25"/>
      <c r="ADX431" s="25"/>
      <c r="ADY431" s="25"/>
      <c r="ADZ431" s="25"/>
      <c r="AEA431" s="25"/>
      <c r="AEB431" s="25"/>
      <c r="AEC431" s="25"/>
      <c r="AED431" s="25"/>
      <c r="AEE431" s="25"/>
      <c r="AEF431" s="25"/>
      <c r="AEG431" s="49"/>
    </row>
    <row r="432" spans="1:813" s="15" customFormat="1" ht="12.75" customHeight="1" x14ac:dyDescent="0.2">
      <c r="A432" s="93" t="s">
        <v>327</v>
      </c>
      <c r="B432" s="94" t="s">
        <v>328</v>
      </c>
      <c r="C432" s="95"/>
      <c r="D432" s="96"/>
      <c r="E432" s="97"/>
      <c r="F432" s="91"/>
      <c r="G432" s="49"/>
      <c r="AY432" s="45"/>
      <c r="AZ432" s="25"/>
      <c r="BA432" s="663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  <c r="QN432" s="25"/>
      <c r="QO432" s="25"/>
      <c r="QP432" s="25"/>
      <c r="QQ432" s="25"/>
      <c r="QR432" s="25"/>
      <c r="QS432" s="25"/>
      <c r="QT432" s="25"/>
      <c r="QU432" s="25"/>
      <c r="QV432" s="25"/>
      <c r="QW432" s="25"/>
      <c r="QX432" s="25"/>
      <c r="QY432" s="25"/>
      <c r="QZ432" s="25"/>
      <c r="RA432" s="25"/>
      <c r="RB432" s="25"/>
      <c r="RC432" s="25"/>
      <c r="RD432" s="25"/>
      <c r="RE432" s="25"/>
      <c r="RF432" s="25"/>
      <c r="RG432" s="25"/>
      <c r="RH432" s="25"/>
      <c r="RI432" s="25"/>
      <c r="RJ432" s="25"/>
      <c r="RK432" s="25"/>
      <c r="RL432" s="25"/>
      <c r="RM432" s="25"/>
      <c r="RN432" s="25"/>
      <c r="RO432" s="25"/>
      <c r="RP432" s="25"/>
      <c r="RQ432" s="25"/>
      <c r="RR432" s="25"/>
      <c r="RS432" s="25"/>
      <c r="RT432" s="25"/>
      <c r="RU432" s="25"/>
      <c r="RV432" s="25"/>
      <c r="RW432" s="25"/>
      <c r="RX432" s="25"/>
      <c r="RY432" s="25"/>
      <c r="RZ432" s="25"/>
      <c r="SA432" s="25"/>
      <c r="SB432" s="25"/>
      <c r="SC432" s="25"/>
      <c r="SD432" s="25"/>
      <c r="SE432" s="25"/>
      <c r="SF432" s="25"/>
      <c r="SG432" s="25"/>
      <c r="SH432" s="25"/>
      <c r="SI432" s="25"/>
      <c r="SJ432" s="25"/>
      <c r="SK432" s="25"/>
      <c r="SL432" s="25"/>
      <c r="SM432" s="25"/>
      <c r="SN432" s="25"/>
      <c r="SO432" s="25"/>
      <c r="SP432" s="25"/>
      <c r="SQ432" s="25"/>
      <c r="SR432" s="25"/>
      <c r="SS432" s="25"/>
      <c r="ST432" s="25"/>
      <c r="SU432" s="25"/>
      <c r="SV432" s="25"/>
      <c r="SW432" s="25"/>
      <c r="SX432" s="25"/>
      <c r="SY432" s="25"/>
      <c r="SZ432" s="25"/>
      <c r="TA432" s="25"/>
      <c r="TB432" s="25"/>
      <c r="TC432" s="25"/>
      <c r="TD432" s="25"/>
      <c r="TE432" s="25"/>
      <c r="TF432" s="25"/>
      <c r="TG432" s="25"/>
      <c r="TH432" s="25"/>
      <c r="TI432" s="25"/>
      <c r="TJ432" s="25"/>
      <c r="TK432" s="25"/>
      <c r="TL432" s="25"/>
      <c r="TM432" s="25"/>
      <c r="TN432" s="25"/>
      <c r="TO432" s="25"/>
      <c r="TP432" s="25"/>
      <c r="TQ432" s="25"/>
      <c r="TR432" s="25"/>
      <c r="TS432" s="25"/>
      <c r="TT432" s="25"/>
      <c r="TU432" s="25"/>
      <c r="TV432" s="25"/>
      <c r="TW432" s="25"/>
      <c r="TX432" s="25"/>
      <c r="TY432" s="25"/>
      <c r="TZ432" s="25"/>
      <c r="UA432" s="25"/>
      <c r="UB432" s="25"/>
      <c r="UC432" s="25"/>
      <c r="UD432" s="25"/>
      <c r="UE432" s="25"/>
      <c r="UF432" s="25"/>
      <c r="UG432" s="25"/>
      <c r="UH432" s="25"/>
      <c r="UI432" s="25"/>
      <c r="UJ432" s="25"/>
      <c r="UK432" s="25"/>
      <c r="UL432" s="25"/>
      <c r="UM432" s="25"/>
      <c r="UN432" s="25"/>
      <c r="UO432" s="25"/>
      <c r="UP432" s="25"/>
      <c r="UQ432" s="25"/>
      <c r="UR432" s="25"/>
      <c r="US432" s="25"/>
      <c r="UT432" s="25"/>
      <c r="UU432" s="25"/>
      <c r="UV432" s="25"/>
      <c r="UW432" s="25"/>
      <c r="UX432" s="25"/>
      <c r="UY432" s="25"/>
      <c r="UZ432" s="25"/>
      <c r="VA432" s="25"/>
      <c r="VB432" s="25"/>
      <c r="VC432" s="25"/>
      <c r="VD432" s="25"/>
      <c r="VE432" s="25"/>
      <c r="VF432" s="25"/>
      <c r="VG432" s="25"/>
      <c r="VH432" s="25"/>
      <c r="VI432" s="25"/>
      <c r="VJ432" s="25"/>
      <c r="VK432" s="25"/>
      <c r="VL432" s="25"/>
      <c r="VM432" s="25"/>
      <c r="VN432" s="25"/>
      <c r="VO432" s="25"/>
      <c r="VP432" s="25"/>
      <c r="VQ432" s="25"/>
      <c r="VR432" s="25"/>
      <c r="VS432" s="25"/>
      <c r="VT432" s="25"/>
      <c r="VU432" s="25"/>
      <c r="VV432" s="25"/>
      <c r="VW432" s="25"/>
      <c r="VX432" s="25"/>
      <c r="VY432" s="25"/>
      <c r="VZ432" s="25"/>
      <c r="WA432" s="25"/>
      <c r="WB432" s="25"/>
      <c r="WC432" s="25"/>
      <c r="WD432" s="25"/>
      <c r="WE432" s="25"/>
      <c r="WF432" s="25"/>
      <c r="WG432" s="25"/>
      <c r="WH432" s="25"/>
      <c r="WI432" s="25"/>
      <c r="WJ432" s="25"/>
      <c r="WK432" s="25"/>
      <c r="WL432" s="25"/>
      <c r="WM432" s="25"/>
      <c r="WN432" s="25"/>
      <c r="WO432" s="25"/>
      <c r="WP432" s="25"/>
      <c r="WQ432" s="25"/>
      <c r="WR432" s="25"/>
      <c r="WS432" s="25"/>
      <c r="WT432" s="25"/>
      <c r="WU432" s="25"/>
      <c r="WV432" s="25"/>
      <c r="WW432" s="25"/>
      <c r="WX432" s="25"/>
      <c r="WY432" s="25"/>
      <c r="WZ432" s="25"/>
      <c r="XA432" s="25"/>
      <c r="XB432" s="25"/>
      <c r="XC432" s="25"/>
      <c r="XD432" s="25"/>
      <c r="XE432" s="25"/>
      <c r="XF432" s="25"/>
      <c r="XG432" s="25"/>
      <c r="XH432" s="25"/>
      <c r="XI432" s="25"/>
      <c r="XJ432" s="25"/>
      <c r="XK432" s="25"/>
      <c r="XL432" s="25"/>
      <c r="XM432" s="25"/>
      <c r="XN432" s="25"/>
      <c r="XO432" s="25"/>
      <c r="XP432" s="25"/>
      <c r="XQ432" s="25"/>
      <c r="XR432" s="25"/>
      <c r="XS432" s="25"/>
      <c r="XT432" s="25"/>
      <c r="XU432" s="25"/>
      <c r="XV432" s="25"/>
      <c r="XW432" s="25"/>
      <c r="XX432" s="25"/>
      <c r="XY432" s="25"/>
      <c r="XZ432" s="25"/>
      <c r="YA432" s="25"/>
      <c r="YB432" s="25"/>
      <c r="YC432" s="25"/>
      <c r="YD432" s="25"/>
      <c r="YE432" s="25"/>
      <c r="YF432" s="25"/>
      <c r="YG432" s="25"/>
      <c r="YH432" s="25"/>
      <c r="YI432" s="25"/>
      <c r="YJ432" s="25"/>
      <c r="YK432" s="25"/>
      <c r="YL432" s="25"/>
      <c r="YM432" s="25"/>
      <c r="YN432" s="25"/>
      <c r="YO432" s="25"/>
      <c r="YP432" s="25"/>
      <c r="YQ432" s="25"/>
      <c r="YR432" s="25"/>
      <c r="YS432" s="25"/>
      <c r="YT432" s="25"/>
      <c r="YU432" s="25"/>
      <c r="YV432" s="25"/>
      <c r="YW432" s="25"/>
      <c r="YX432" s="25"/>
      <c r="YY432" s="25"/>
      <c r="YZ432" s="25"/>
      <c r="ZA432" s="25"/>
      <c r="ZB432" s="25"/>
      <c r="ZC432" s="25"/>
      <c r="ZD432" s="25"/>
      <c r="ZE432" s="25"/>
      <c r="ZF432" s="25"/>
      <c r="ZG432" s="25"/>
      <c r="ZH432" s="25"/>
      <c r="ZI432" s="25"/>
      <c r="ZJ432" s="25"/>
      <c r="ZK432" s="25"/>
      <c r="ZL432" s="25"/>
      <c r="ZM432" s="25"/>
      <c r="ZN432" s="25"/>
      <c r="ZO432" s="25"/>
      <c r="ZP432" s="25"/>
      <c r="ZQ432" s="25"/>
      <c r="ZR432" s="25"/>
      <c r="ZS432" s="25"/>
      <c r="ZT432" s="25"/>
      <c r="ZU432" s="25"/>
      <c r="ZV432" s="25"/>
      <c r="ZW432" s="25"/>
      <c r="ZX432" s="25"/>
      <c r="ZY432" s="25"/>
      <c r="ZZ432" s="25"/>
      <c r="AAA432" s="25"/>
      <c r="AAB432" s="25"/>
      <c r="AAC432" s="25"/>
      <c r="AAD432" s="25"/>
      <c r="AAE432" s="25"/>
      <c r="AAF432" s="25"/>
      <c r="AAG432" s="25"/>
      <c r="AAH432" s="25"/>
      <c r="AAI432" s="25"/>
      <c r="AAJ432" s="25"/>
      <c r="AAK432" s="25"/>
      <c r="AAL432" s="25"/>
      <c r="AAM432" s="25"/>
      <c r="AAN432" s="25"/>
      <c r="AAO432" s="25"/>
      <c r="AAP432" s="25"/>
      <c r="AAQ432" s="25"/>
      <c r="AAR432" s="25"/>
      <c r="AAS432" s="25"/>
      <c r="AAT432" s="25"/>
      <c r="AAU432" s="25"/>
      <c r="AAV432" s="25"/>
      <c r="AAW432" s="25"/>
      <c r="AAX432" s="25"/>
      <c r="AAY432" s="25"/>
      <c r="AAZ432" s="25"/>
      <c r="ABA432" s="25"/>
      <c r="ABB432" s="25"/>
      <c r="ABC432" s="25"/>
      <c r="ABD432" s="25"/>
      <c r="ABE432" s="25"/>
      <c r="ABF432" s="25"/>
      <c r="ABG432" s="25"/>
      <c r="ABH432" s="25"/>
      <c r="ABI432" s="25"/>
      <c r="ABJ432" s="25"/>
      <c r="ABK432" s="25"/>
      <c r="ABL432" s="25"/>
      <c r="ABM432" s="25"/>
      <c r="ABN432" s="25"/>
      <c r="ABO432" s="25"/>
      <c r="ABP432" s="25"/>
      <c r="ABQ432" s="25"/>
      <c r="ABR432" s="25"/>
      <c r="ABS432" s="25"/>
      <c r="ABT432" s="25"/>
      <c r="ABU432" s="25"/>
      <c r="ABV432" s="25"/>
      <c r="ABW432" s="25"/>
      <c r="ABX432" s="25"/>
      <c r="ABY432" s="25"/>
      <c r="ABZ432" s="25"/>
      <c r="ACA432" s="25"/>
      <c r="ACB432" s="25"/>
      <c r="ACC432" s="25"/>
      <c r="ACD432" s="25"/>
      <c r="ACE432" s="25"/>
      <c r="ACF432" s="25"/>
      <c r="ACG432" s="25"/>
      <c r="ACH432" s="25"/>
      <c r="ACI432" s="25"/>
      <c r="ACJ432" s="25"/>
      <c r="ACK432" s="25"/>
      <c r="ACL432" s="25"/>
      <c r="ACM432" s="25"/>
      <c r="ACN432" s="25"/>
      <c r="ACO432" s="25"/>
      <c r="ACP432" s="25"/>
      <c r="ACQ432" s="25"/>
      <c r="ACR432" s="25"/>
      <c r="ACS432" s="25"/>
      <c r="ACT432" s="25"/>
      <c r="ACU432" s="25"/>
      <c r="ACV432" s="25"/>
      <c r="ACW432" s="25"/>
      <c r="ACX432" s="25"/>
      <c r="ACY432" s="25"/>
      <c r="ACZ432" s="25"/>
      <c r="ADA432" s="25"/>
      <c r="ADB432" s="25"/>
      <c r="ADC432" s="25"/>
      <c r="ADD432" s="25"/>
      <c r="ADE432" s="25"/>
      <c r="ADF432" s="25"/>
      <c r="ADG432" s="25"/>
      <c r="ADH432" s="25"/>
      <c r="ADI432" s="25"/>
      <c r="ADJ432" s="25"/>
      <c r="ADK432" s="25"/>
      <c r="ADL432" s="25"/>
      <c r="ADM432" s="25"/>
      <c r="ADN432" s="25"/>
      <c r="ADO432" s="25"/>
      <c r="ADP432" s="25"/>
      <c r="ADQ432" s="25"/>
      <c r="ADR432" s="25"/>
      <c r="ADS432" s="25"/>
      <c r="ADT432" s="25"/>
      <c r="ADU432" s="25"/>
      <c r="ADV432" s="25"/>
      <c r="ADW432" s="25"/>
      <c r="ADX432" s="25"/>
      <c r="ADY432" s="25"/>
      <c r="ADZ432" s="25"/>
      <c r="AEA432" s="25"/>
      <c r="AEB432" s="25"/>
      <c r="AEC432" s="25"/>
      <c r="AED432" s="25"/>
      <c r="AEE432" s="25"/>
      <c r="AEF432" s="25"/>
      <c r="AEG432" s="49"/>
    </row>
    <row r="433" spans="1:813" s="15" customFormat="1" ht="12.75" customHeight="1" x14ac:dyDescent="0.2">
      <c r="A433" s="98">
        <v>9.1</v>
      </c>
      <c r="B433" s="99" t="s">
        <v>296</v>
      </c>
      <c r="C433" s="100">
        <v>70</v>
      </c>
      <c r="D433" s="101" t="s">
        <v>71</v>
      </c>
      <c r="E433" s="79">
        <v>194.7</v>
      </c>
      <c r="F433" s="91">
        <f t="shared" si="8"/>
        <v>13629</v>
      </c>
      <c r="G433" s="49"/>
      <c r="AY433" s="45"/>
      <c r="AZ433" s="25"/>
      <c r="BA433" s="663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  <c r="QN433" s="25"/>
      <c r="QO433" s="25"/>
      <c r="QP433" s="25"/>
      <c r="QQ433" s="25"/>
      <c r="QR433" s="25"/>
      <c r="QS433" s="25"/>
      <c r="QT433" s="25"/>
      <c r="QU433" s="25"/>
      <c r="QV433" s="25"/>
      <c r="QW433" s="25"/>
      <c r="QX433" s="25"/>
      <c r="QY433" s="25"/>
      <c r="QZ433" s="25"/>
      <c r="RA433" s="25"/>
      <c r="RB433" s="25"/>
      <c r="RC433" s="25"/>
      <c r="RD433" s="25"/>
      <c r="RE433" s="25"/>
      <c r="RF433" s="25"/>
      <c r="RG433" s="25"/>
      <c r="RH433" s="25"/>
      <c r="RI433" s="25"/>
      <c r="RJ433" s="25"/>
      <c r="RK433" s="25"/>
      <c r="RL433" s="25"/>
      <c r="RM433" s="25"/>
      <c r="RN433" s="25"/>
      <c r="RO433" s="25"/>
      <c r="RP433" s="25"/>
      <c r="RQ433" s="25"/>
      <c r="RR433" s="25"/>
      <c r="RS433" s="25"/>
      <c r="RT433" s="25"/>
      <c r="RU433" s="25"/>
      <c r="RV433" s="25"/>
      <c r="RW433" s="25"/>
      <c r="RX433" s="25"/>
      <c r="RY433" s="25"/>
      <c r="RZ433" s="25"/>
      <c r="SA433" s="25"/>
      <c r="SB433" s="25"/>
      <c r="SC433" s="25"/>
      <c r="SD433" s="25"/>
      <c r="SE433" s="25"/>
      <c r="SF433" s="25"/>
      <c r="SG433" s="25"/>
      <c r="SH433" s="25"/>
      <c r="SI433" s="25"/>
      <c r="SJ433" s="25"/>
      <c r="SK433" s="25"/>
      <c r="SL433" s="25"/>
      <c r="SM433" s="25"/>
      <c r="SN433" s="25"/>
      <c r="SO433" s="25"/>
      <c r="SP433" s="25"/>
      <c r="SQ433" s="25"/>
      <c r="SR433" s="25"/>
      <c r="SS433" s="25"/>
      <c r="ST433" s="25"/>
      <c r="SU433" s="25"/>
      <c r="SV433" s="25"/>
      <c r="SW433" s="25"/>
      <c r="SX433" s="25"/>
      <c r="SY433" s="25"/>
      <c r="SZ433" s="25"/>
      <c r="TA433" s="25"/>
      <c r="TB433" s="25"/>
      <c r="TC433" s="25"/>
      <c r="TD433" s="25"/>
      <c r="TE433" s="25"/>
      <c r="TF433" s="25"/>
      <c r="TG433" s="25"/>
      <c r="TH433" s="25"/>
      <c r="TI433" s="25"/>
      <c r="TJ433" s="25"/>
      <c r="TK433" s="25"/>
      <c r="TL433" s="25"/>
      <c r="TM433" s="25"/>
      <c r="TN433" s="25"/>
      <c r="TO433" s="25"/>
      <c r="TP433" s="25"/>
      <c r="TQ433" s="25"/>
      <c r="TR433" s="25"/>
      <c r="TS433" s="25"/>
      <c r="TT433" s="25"/>
      <c r="TU433" s="25"/>
      <c r="TV433" s="25"/>
      <c r="TW433" s="25"/>
      <c r="TX433" s="25"/>
      <c r="TY433" s="25"/>
      <c r="TZ433" s="25"/>
      <c r="UA433" s="25"/>
      <c r="UB433" s="25"/>
      <c r="UC433" s="25"/>
      <c r="UD433" s="25"/>
      <c r="UE433" s="25"/>
      <c r="UF433" s="25"/>
      <c r="UG433" s="25"/>
      <c r="UH433" s="25"/>
      <c r="UI433" s="25"/>
      <c r="UJ433" s="25"/>
      <c r="UK433" s="25"/>
      <c r="UL433" s="25"/>
      <c r="UM433" s="25"/>
      <c r="UN433" s="25"/>
      <c r="UO433" s="25"/>
      <c r="UP433" s="25"/>
      <c r="UQ433" s="25"/>
      <c r="UR433" s="25"/>
      <c r="US433" s="25"/>
      <c r="UT433" s="25"/>
      <c r="UU433" s="25"/>
      <c r="UV433" s="25"/>
      <c r="UW433" s="25"/>
      <c r="UX433" s="25"/>
      <c r="UY433" s="25"/>
      <c r="UZ433" s="25"/>
      <c r="VA433" s="25"/>
      <c r="VB433" s="25"/>
      <c r="VC433" s="25"/>
      <c r="VD433" s="25"/>
      <c r="VE433" s="25"/>
      <c r="VF433" s="25"/>
      <c r="VG433" s="25"/>
      <c r="VH433" s="25"/>
      <c r="VI433" s="25"/>
      <c r="VJ433" s="25"/>
      <c r="VK433" s="25"/>
      <c r="VL433" s="25"/>
      <c r="VM433" s="25"/>
      <c r="VN433" s="25"/>
      <c r="VO433" s="25"/>
      <c r="VP433" s="25"/>
      <c r="VQ433" s="25"/>
      <c r="VR433" s="25"/>
      <c r="VS433" s="25"/>
      <c r="VT433" s="25"/>
      <c r="VU433" s="25"/>
      <c r="VV433" s="25"/>
      <c r="VW433" s="25"/>
      <c r="VX433" s="25"/>
      <c r="VY433" s="25"/>
      <c r="VZ433" s="25"/>
      <c r="WA433" s="25"/>
      <c r="WB433" s="25"/>
      <c r="WC433" s="25"/>
      <c r="WD433" s="25"/>
      <c r="WE433" s="25"/>
      <c r="WF433" s="25"/>
      <c r="WG433" s="25"/>
      <c r="WH433" s="25"/>
      <c r="WI433" s="25"/>
      <c r="WJ433" s="25"/>
      <c r="WK433" s="25"/>
      <c r="WL433" s="25"/>
      <c r="WM433" s="25"/>
      <c r="WN433" s="25"/>
      <c r="WO433" s="25"/>
      <c r="WP433" s="25"/>
      <c r="WQ433" s="25"/>
      <c r="WR433" s="25"/>
      <c r="WS433" s="25"/>
      <c r="WT433" s="25"/>
      <c r="WU433" s="25"/>
      <c r="WV433" s="25"/>
      <c r="WW433" s="25"/>
      <c r="WX433" s="25"/>
      <c r="WY433" s="25"/>
      <c r="WZ433" s="25"/>
      <c r="XA433" s="25"/>
      <c r="XB433" s="25"/>
      <c r="XC433" s="25"/>
      <c r="XD433" s="25"/>
      <c r="XE433" s="25"/>
      <c r="XF433" s="25"/>
      <c r="XG433" s="25"/>
      <c r="XH433" s="25"/>
      <c r="XI433" s="25"/>
      <c r="XJ433" s="25"/>
      <c r="XK433" s="25"/>
      <c r="XL433" s="25"/>
      <c r="XM433" s="25"/>
      <c r="XN433" s="25"/>
      <c r="XO433" s="25"/>
      <c r="XP433" s="25"/>
      <c r="XQ433" s="25"/>
      <c r="XR433" s="25"/>
      <c r="XS433" s="25"/>
      <c r="XT433" s="25"/>
      <c r="XU433" s="25"/>
      <c r="XV433" s="25"/>
      <c r="XW433" s="25"/>
      <c r="XX433" s="25"/>
      <c r="XY433" s="25"/>
      <c r="XZ433" s="25"/>
      <c r="YA433" s="25"/>
      <c r="YB433" s="25"/>
      <c r="YC433" s="25"/>
      <c r="YD433" s="25"/>
      <c r="YE433" s="25"/>
      <c r="YF433" s="25"/>
      <c r="YG433" s="25"/>
      <c r="YH433" s="25"/>
      <c r="YI433" s="25"/>
      <c r="YJ433" s="25"/>
      <c r="YK433" s="25"/>
      <c r="YL433" s="25"/>
      <c r="YM433" s="25"/>
      <c r="YN433" s="25"/>
      <c r="YO433" s="25"/>
      <c r="YP433" s="25"/>
      <c r="YQ433" s="25"/>
      <c r="YR433" s="25"/>
      <c r="YS433" s="25"/>
      <c r="YT433" s="25"/>
      <c r="YU433" s="25"/>
      <c r="YV433" s="25"/>
      <c r="YW433" s="25"/>
      <c r="YX433" s="25"/>
      <c r="YY433" s="25"/>
      <c r="YZ433" s="25"/>
      <c r="ZA433" s="25"/>
      <c r="ZB433" s="25"/>
      <c r="ZC433" s="25"/>
      <c r="ZD433" s="25"/>
      <c r="ZE433" s="25"/>
      <c r="ZF433" s="25"/>
      <c r="ZG433" s="25"/>
      <c r="ZH433" s="25"/>
      <c r="ZI433" s="25"/>
      <c r="ZJ433" s="25"/>
      <c r="ZK433" s="25"/>
      <c r="ZL433" s="25"/>
      <c r="ZM433" s="25"/>
      <c r="ZN433" s="25"/>
      <c r="ZO433" s="25"/>
      <c r="ZP433" s="25"/>
      <c r="ZQ433" s="25"/>
      <c r="ZR433" s="25"/>
      <c r="ZS433" s="25"/>
      <c r="ZT433" s="25"/>
      <c r="ZU433" s="25"/>
      <c r="ZV433" s="25"/>
      <c r="ZW433" s="25"/>
      <c r="ZX433" s="25"/>
      <c r="ZY433" s="25"/>
      <c r="ZZ433" s="25"/>
      <c r="AAA433" s="25"/>
      <c r="AAB433" s="25"/>
      <c r="AAC433" s="25"/>
      <c r="AAD433" s="25"/>
      <c r="AAE433" s="25"/>
      <c r="AAF433" s="25"/>
      <c r="AAG433" s="25"/>
      <c r="AAH433" s="25"/>
      <c r="AAI433" s="25"/>
      <c r="AAJ433" s="25"/>
      <c r="AAK433" s="25"/>
      <c r="AAL433" s="25"/>
      <c r="AAM433" s="25"/>
      <c r="AAN433" s="25"/>
      <c r="AAO433" s="25"/>
      <c r="AAP433" s="25"/>
      <c r="AAQ433" s="25"/>
      <c r="AAR433" s="25"/>
      <c r="AAS433" s="25"/>
      <c r="AAT433" s="25"/>
      <c r="AAU433" s="25"/>
      <c r="AAV433" s="25"/>
      <c r="AAW433" s="25"/>
      <c r="AAX433" s="25"/>
      <c r="AAY433" s="25"/>
      <c r="AAZ433" s="25"/>
      <c r="ABA433" s="25"/>
      <c r="ABB433" s="25"/>
      <c r="ABC433" s="25"/>
      <c r="ABD433" s="25"/>
      <c r="ABE433" s="25"/>
      <c r="ABF433" s="25"/>
      <c r="ABG433" s="25"/>
      <c r="ABH433" s="25"/>
      <c r="ABI433" s="25"/>
      <c r="ABJ433" s="25"/>
      <c r="ABK433" s="25"/>
      <c r="ABL433" s="25"/>
      <c r="ABM433" s="25"/>
      <c r="ABN433" s="25"/>
      <c r="ABO433" s="25"/>
      <c r="ABP433" s="25"/>
      <c r="ABQ433" s="25"/>
      <c r="ABR433" s="25"/>
      <c r="ABS433" s="25"/>
      <c r="ABT433" s="25"/>
      <c r="ABU433" s="25"/>
      <c r="ABV433" s="25"/>
      <c r="ABW433" s="25"/>
      <c r="ABX433" s="25"/>
      <c r="ABY433" s="25"/>
      <c r="ABZ433" s="25"/>
      <c r="ACA433" s="25"/>
      <c r="ACB433" s="25"/>
      <c r="ACC433" s="25"/>
      <c r="ACD433" s="25"/>
      <c r="ACE433" s="25"/>
      <c r="ACF433" s="25"/>
      <c r="ACG433" s="25"/>
      <c r="ACH433" s="25"/>
      <c r="ACI433" s="25"/>
      <c r="ACJ433" s="25"/>
      <c r="ACK433" s="25"/>
      <c r="ACL433" s="25"/>
      <c r="ACM433" s="25"/>
      <c r="ACN433" s="25"/>
      <c r="ACO433" s="25"/>
      <c r="ACP433" s="25"/>
      <c r="ACQ433" s="25"/>
      <c r="ACR433" s="25"/>
      <c r="ACS433" s="25"/>
      <c r="ACT433" s="25"/>
      <c r="ACU433" s="25"/>
      <c r="ACV433" s="25"/>
      <c r="ACW433" s="25"/>
      <c r="ACX433" s="25"/>
      <c r="ACY433" s="25"/>
      <c r="ACZ433" s="25"/>
      <c r="ADA433" s="25"/>
      <c r="ADB433" s="25"/>
      <c r="ADC433" s="25"/>
      <c r="ADD433" s="25"/>
      <c r="ADE433" s="25"/>
      <c r="ADF433" s="25"/>
      <c r="ADG433" s="25"/>
      <c r="ADH433" s="25"/>
      <c r="ADI433" s="25"/>
      <c r="ADJ433" s="25"/>
      <c r="ADK433" s="25"/>
      <c r="ADL433" s="25"/>
      <c r="ADM433" s="25"/>
      <c r="ADN433" s="25"/>
      <c r="ADO433" s="25"/>
      <c r="ADP433" s="25"/>
      <c r="ADQ433" s="25"/>
      <c r="ADR433" s="25"/>
      <c r="ADS433" s="25"/>
      <c r="ADT433" s="25"/>
      <c r="ADU433" s="25"/>
      <c r="ADV433" s="25"/>
      <c r="ADW433" s="25"/>
      <c r="ADX433" s="25"/>
      <c r="ADY433" s="25"/>
      <c r="ADZ433" s="25"/>
      <c r="AEA433" s="25"/>
      <c r="AEB433" s="25"/>
      <c r="AEC433" s="25"/>
      <c r="AED433" s="25"/>
      <c r="AEE433" s="25"/>
      <c r="AEF433" s="25"/>
      <c r="AEG433" s="49"/>
    </row>
    <row r="434" spans="1:813" s="15" customFormat="1" ht="25.5" x14ac:dyDescent="0.2">
      <c r="A434" s="98">
        <v>9.1999999999999993</v>
      </c>
      <c r="B434" s="353" t="s">
        <v>982</v>
      </c>
      <c r="C434" s="100">
        <v>420</v>
      </c>
      <c r="D434" s="101" t="s">
        <v>82</v>
      </c>
      <c r="E434" s="79">
        <v>25.84</v>
      </c>
      <c r="F434" s="91">
        <f t="shared" si="8"/>
        <v>10852.8</v>
      </c>
      <c r="G434" s="49"/>
      <c r="AY434" s="45"/>
      <c r="AZ434" s="25"/>
      <c r="BA434" s="663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  <c r="QN434" s="25"/>
      <c r="QO434" s="25"/>
      <c r="QP434" s="25"/>
      <c r="QQ434" s="25"/>
      <c r="QR434" s="25"/>
      <c r="QS434" s="25"/>
      <c r="QT434" s="25"/>
      <c r="QU434" s="25"/>
      <c r="QV434" s="25"/>
      <c r="QW434" s="25"/>
      <c r="QX434" s="25"/>
      <c r="QY434" s="25"/>
      <c r="QZ434" s="25"/>
      <c r="RA434" s="25"/>
      <c r="RB434" s="25"/>
      <c r="RC434" s="25"/>
      <c r="RD434" s="25"/>
      <c r="RE434" s="25"/>
      <c r="RF434" s="25"/>
      <c r="RG434" s="25"/>
      <c r="RH434" s="25"/>
      <c r="RI434" s="25"/>
      <c r="RJ434" s="25"/>
      <c r="RK434" s="25"/>
      <c r="RL434" s="25"/>
      <c r="RM434" s="25"/>
      <c r="RN434" s="25"/>
      <c r="RO434" s="25"/>
      <c r="RP434" s="25"/>
      <c r="RQ434" s="25"/>
      <c r="RR434" s="25"/>
      <c r="RS434" s="25"/>
      <c r="RT434" s="25"/>
      <c r="RU434" s="25"/>
      <c r="RV434" s="25"/>
      <c r="RW434" s="25"/>
      <c r="RX434" s="25"/>
      <c r="RY434" s="25"/>
      <c r="RZ434" s="25"/>
      <c r="SA434" s="25"/>
      <c r="SB434" s="25"/>
      <c r="SC434" s="25"/>
      <c r="SD434" s="25"/>
      <c r="SE434" s="25"/>
      <c r="SF434" s="25"/>
      <c r="SG434" s="25"/>
      <c r="SH434" s="25"/>
      <c r="SI434" s="25"/>
      <c r="SJ434" s="25"/>
      <c r="SK434" s="25"/>
      <c r="SL434" s="25"/>
      <c r="SM434" s="25"/>
      <c r="SN434" s="25"/>
      <c r="SO434" s="25"/>
      <c r="SP434" s="25"/>
      <c r="SQ434" s="25"/>
      <c r="SR434" s="25"/>
      <c r="SS434" s="25"/>
      <c r="ST434" s="25"/>
      <c r="SU434" s="25"/>
      <c r="SV434" s="25"/>
      <c r="SW434" s="25"/>
      <c r="SX434" s="25"/>
      <c r="SY434" s="25"/>
      <c r="SZ434" s="25"/>
      <c r="TA434" s="25"/>
      <c r="TB434" s="25"/>
      <c r="TC434" s="25"/>
      <c r="TD434" s="25"/>
      <c r="TE434" s="25"/>
      <c r="TF434" s="25"/>
      <c r="TG434" s="25"/>
      <c r="TH434" s="25"/>
      <c r="TI434" s="25"/>
      <c r="TJ434" s="25"/>
      <c r="TK434" s="25"/>
      <c r="TL434" s="25"/>
      <c r="TM434" s="25"/>
      <c r="TN434" s="25"/>
      <c r="TO434" s="25"/>
      <c r="TP434" s="25"/>
      <c r="TQ434" s="25"/>
      <c r="TR434" s="25"/>
      <c r="TS434" s="25"/>
      <c r="TT434" s="25"/>
      <c r="TU434" s="25"/>
      <c r="TV434" s="25"/>
      <c r="TW434" s="25"/>
      <c r="TX434" s="25"/>
      <c r="TY434" s="25"/>
      <c r="TZ434" s="25"/>
      <c r="UA434" s="25"/>
      <c r="UB434" s="25"/>
      <c r="UC434" s="25"/>
      <c r="UD434" s="25"/>
      <c r="UE434" s="25"/>
      <c r="UF434" s="25"/>
      <c r="UG434" s="25"/>
      <c r="UH434" s="25"/>
      <c r="UI434" s="25"/>
      <c r="UJ434" s="25"/>
      <c r="UK434" s="25"/>
      <c r="UL434" s="25"/>
      <c r="UM434" s="25"/>
      <c r="UN434" s="25"/>
      <c r="UO434" s="25"/>
      <c r="UP434" s="25"/>
      <c r="UQ434" s="25"/>
      <c r="UR434" s="25"/>
      <c r="US434" s="25"/>
      <c r="UT434" s="25"/>
      <c r="UU434" s="25"/>
      <c r="UV434" s="25"/>
      <c r="UW434" s="25"/>
      <c r="UX434" s="25"/>
      <c r="UY434" s="25"/>
      <c r="UZ434" s="25"/>
      <c r="VA434" s="25"/>
      <c r="VB434" s="25"/>
      <c r="VC434" s="25"/>
      <c r="VD434" s="25"/>
      <c r="VE434" s="25"/>
      <c r="VF434" s="25"/>
      <c r="VG434" s="25"/>
      <c r="VH434" s="25"/>
      <c r="VI434" s="25"/>
      <c r="VJ434" s="25"/>
      <c r="VK434" s="25"/>
      <c r="VL434" s="25"/>
      <c r="VM434" s="25"/>
      <c r="VN434" s="25"/>
      <c r="VO434" s="25"/>
      <c r="VP434" s="25"/>
      <c r="VQ434" s="25"/>
      <c r="VR434" s="25"/>
      <c r="VS434" s="25"/>
      <c r="VT434" s="25"/>
      <c r="VU434" s="25"/>
      <c r="VV434" s="25"/>
      <c r="VW434" s="25"/>
      <c r="VX434" s="25"/>
      <c r="VY434" s="25"/>
      <c r="VZ434" s="25"/>
      <c r="WA434" s="25"/>
      <c r="WB434" s="25"/>
      <c r="WC434" s="25"/>
      <c r="WD434" s="25"/>
      <c r="WE434" s="25"/>
      <c r="WF434" s="25"/>
      <c r="WG434" s="25"/>
      <c r="WH434" s="25"/>
      <c r="WI434" s="25"/>
      <c r="WJ434" s="25"/>
      <c r="WK434" s="25"/>
      <c r="WL434" s="25"/>
      <c r="WM434" s="25"/>
      <c r="WN434" s="25"/>
      <c r="WO434" s="25"/>
      <c r="WP434" s="25"/>
      <c r="WQ434" s="25"/>
      <c r="WR434" s="25"/>
      <c r="WS434" s="25"/>
      <c r="WT434" s="25"/>
      <c r="WU434" s="25"/>
      <c r="WV434" s="25"/>
      <c r="WW434" s="25"/>
      <c r="WX434" s="25"/>
      <c r="WY434" s="25"/>
      <c r="WZ434" s="25"/>
      <c r="XA434" s="25"/>
      <c r="XB434" s="25"/>
      <c r="XC434" s="25"/>
      <c r="XD434" s="25"/>
      <c r="XE434" s="25"/>
      <c r="XF434" s="25"/>
      <c r="XG434" s="25"/>
      <c r="XH434" s="25"/>
      <c r="XI434" s="25"/>
      <c r="XJ434" s="25"/>
      <c r="XK434" s="25"/>
      <c r="XL434" s="25"/>
      <c r="XM434" s="25"/>
      <c r="XN434" s="25"/>
      <c r="XO434" s="25"/>
      <c r="XP434" s="25"/>
      <c r="XQ434" s="25"/>
      <c r="XR434" s="25"/>
      <c r="XS434" s="25"/>
      <c r="XT434" s="25"/>
      <c r="XU434" s="25"/>
      <c r="XV434" s="25"/>
      <c r="XW434" s="25"/>
      <c r="XX434" s="25"/>
      <c r="XY434" s="25"/>
      <c r="XZ434" s="25"/>
      <c r="YA434" s="25"/>
      <c r="YB434" s="25"/>
      <c r="YC434" s="25"/>
      <c r="YD434" s="25"/>
      <c r="YE434" s="25"/>
      <c r="YF434" s="25"/>
      <c r="YG434" s="25"/>
      <c r="YH434" s="25"/>
      <c r="YI434" s="25"/>
      <c r="YJ434" s="25"/>
      <c r="YK434" s="25"/>
      <c r="YL434" s="25"/>
      <c r="YM434" s="25"/>
      <c r="YN434" s="25"/>
      <c r="YO434" s="25"/>
      <c r="YP434" s="25"/>
      <c r="YQ434" s="25"/>
      <c r="YR434" s="25"/>
      <c r="YS434" s="25"/>
      <c r="YT434" s="25"/>
      <c r="YU434" s="25"/>
      <c r="YV434" s="25"/>
      <c r="YW434" s="25"/>
      <c r="YX434" s="25"/>
      <c r="YY434" s="25"/>
      <c r="YZ434" s="25"/>
      <c r="ZA434" s="25"/>
      <c r="ZB434" s="25"/>
      <c r="ZC434" s="25"/>
      <c r="ZD434" s="25"/>
      <c r="ZE434" s="25"/>
      <c r="ZF434" s="25"/>
      <c r="ZG434" s="25"/>
      <c r="ZH434" s="25"/>
      <c r="ZI434" s="25"/>
      <c r="ZJ434" s="25"/>
      <c r="ZK434" s="25"/>
      <c r="ZL434" s="25"/>
      <c r="ZM434" s="25"/>
      <c r="ZN434" s="25"/>
      <c r="ZO434" s="25"/>
      <c r="ZP434" s="25"/>
      <c r="ZQ434" s="25"/>
      <c r="ZR434" s="25"/>
      <c r="ZS434" s="25"/>
      <c r="ZT434" s="25"/>
      <c r="ZU434" s="25"/>
      <c r="ZV434" s="25"/>
      <c r="ZW434" s="25"/>
      <c r="ZX434" s="25"/>
      <c r="ZY434" s="25"/>
      <c r="ZZ434" s="25"/>
      <c r="AAA434" s="25"/>
      <c r="AAB434" s="25"/>
      <c r="AAC434" s="25"/>
      <c r="AAD434" s="25"/>
      <c r="AAE434" s="25"/>
      <c r="AAF434" s="25"/>
      <c r="AAG434" s="25"/>
      <c r="AAH434" s="25"/>
      <c r="AAI434" s="25"/>
      <c r="AAJ434" s="25"/>
      <c r="AAK434" s="25"/>
      <c r="AAL434" s="25"/>
      <c r="AAM434" s="25"/>
      <c r="AAN434" s="25"/>
      <c r="AAO434" s="25"/>
      <c r="AAP434" s="25"/>
      <c r="AAQ434" s="25"/>
      <c r="AAR434" s="25"/>
      <c r="AAS434" s="25"/>
      <c r="AAT434" s="25"/>
      <c r="AAU434" s="25"/>
      <c r="AAV434" s="25"/>
      <c r="AAW434" s="25"/>
      <c r="AAX434" s="25"/>
      <c r="AAY434" s="25"/>
      <c r="AAZ434" s="25"/>
      <c r="ABA434" s="25"/>
      <c r="ABB434" s="25"/>
      <c r="ABC434" s="25"/>
      <c r="ABD434" s="25"/>
      <c r="ABE434" s="25"/>
      <c r="ABF434" s="25"/>
      <c r="ABG434" s="25"/>
      <c r="ABH434" s="25"/>
      <c r="ABI434" s="25"/>
      <c r="ABJ434" s="25"/>
      <c r="ABK434" s="25"/>
      <c r="ABL434" s="25"/>
      <c r="ABM434" s="25"/>
      <c r="ABN434" s="25"/>
      <c r="ABO434" s="25"/>
      <c r="ABP434" s="25"/>
      <c r="ABQ434" s="25"/>
      <c r="ABR434" s="25"/>
      <c r="ABS434" s="25"/>
      <c r="ABT434" s="25"/>
      <c r="ABU434" s="25"/>
      <c r="ABV434" s="25"/>
      <c r="ABW434" s="25"/>
      <c r="ABX434" s="25"/>
      <c r="ABY434" s="25"/>
      <c r="ABZ434" s="25"/>
      <c r="ACA434" s="25"/>
      <c r="ACB434" s="25"/>
      <c r="ACC434" s="25"/>
      <c r="ACD434" s="25"/>
      <c r="ACE434" s="25"/>
      <c r="ACF434" s="25"/>
      <c r="ACG434" s="25"/>
      <c r="ACH434" s="25"/>
      <c r="ACI434" s="25"/>
      <c r="ACJ434" s="25"/>
      <c r="ACK434" s="25"/>
      <c r="ACL434" s="25"/>
      <c r="ACM434" s="25"/>
      <c r="ACN434" s="25"/>
      <c r="ACO434" s="25"/>
      <c r="ACP434" s="25"/>
      <c r="ACQ434" s="25"/>
      <c r="ACR434" s="25"/>
      <c r="ACS434" s="25"/>
      <c r="ACT434" s="25"/>
      <c r="ACU434" s="25"/>
      <c r="ACV434" s="25"/>
      <c r="ACW434" s="25"/>
      <c r="ACX434" s="25"/>
      <c r="ACY434" s="25"/>
      <c r="ACZ434" s="25"/>
      <c r="ADA434" s="25"/>
      <c r="ADB434" s="25"/>
      <c r="ADC434" s="25"/>
      <c r="ADD434" s="25"/>
      <c r="ADE434" s="25"/>
      <c r="ADF434" s="25"/>
      <c r="ADG434" s="25"/>
      <c r="ADH434" s="25"/>
      <c r="ADI434" s="25"/>
      <c r="ADJ434" s="25"/>
      <c r="ADK434" s="25"/>
      <c r="ADL434" s="25"/>
      <c r="ADM434" s="25"/>
      <c r="ADN434" s="25"/>
      <c r="ADO434" s="25"/>
      <c r="ADP434" s="25"/>
      <c r="ADQ434" s="25"/>
      <c r="ADR434" s="25"/>
      <c r="ADS434" s="25"/>
      <c r="ADT434" s="25"/>
      <c r="ADU434" s="25"/>
      <c r="ADV434" s="25"/>
      <c r="ADW434" s="25"/>
      <c r="ADX434" s="25"/>
      <c r="ADY434" s="25"/>
      <c r="ADZ434" s="25"/>
      <c r="AEA434" s="25"/>
      <c r="AEB434" s="25"/>
      <c r="AEC434" s="25"/>
      <c r="AED434" s="25"/>
      <c r="AEE434" s="25"/>
      <c r="AEF434" s="25"/>
      <c r="AEG434" s="49"/>
    </row>
    <row r="435" spans="1:813" s="15" customFormat="1" ht="12.75" customHeight="1" x14ac:dyDescent="0.2">
      <c r="A435" s="98">
        <v>9.3000000000000007</v>
      </c>
      <c r="B435" s="99" t="s">
        <v>329</v>
      </c>
      <c r="C435" s="100">
        <v>140</v>
      </c>
      <c r="D435" s="101" t="s">
        <v>71</v>
      </c>
      <c r="E435" s="79">
        <v>71.040000000000006</v>
      </c>
      <c r="F435" s="91">
        <f t="shared" si="8"/>
        <v>9945.6</v>
      </c>
      <c r="G435" s="49"/>
      <c r="AY435" s="45"/>
      <c r="AZ435" s="25"/>
      <c r="BA435" s="663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  <c r="QN435" s="25"/>
      <c r="QO435" s="25"/>
      <c r="QP435" s="25"/>
      <c r="QQ435" s="25"/>
      <c r="QR435" s="25"/>
      <c r="QS435" s="25"/>
      <c r="QT435" s="25"/>
      <c r="QU435" s="25"/>
      <c r="QV435" s="25"/>
      <c r="QW435" s="25"/>
      <c r="QX435" s="25"/>
      <c r="QY435" s="25"/>
      <c r="QZ435" s="25"/>
      <c r="RA435" s="25"/>
      <c r="RB435" s="25"/>
      <c r="RC435" s="25"/>
      <c r="RD435" s="25"/>
      <c r="RE435" s="25"/>
      <c r="RF435" s="25"/>
      <c r="RG435" s="25"/>
      <c r="RH435" s="25"/>
      <c r="RI435" s="25"/>
      <c r="RJ435" s="25"/>
      <c r="RK435" s="25"/>
      <c r="RL435" s="25"/>
      <c r="RM435" s="25"/>
      <c r="RN435" s="25"/>
      <c r="RO435" s="25"/>
      <c r="RP435" s="25"/>
      <c r="RQ435" s="25"/>
      <c r="RR435" s="25"/>
      <c r="RS435" s="25"/>
      <c r="RT435" s="25"/>
      <c r="RU435" s="25"/>
      <c r="RV435" s="25"/>
      <c r="RW435" s="25"/>
      <c r="RX435" s="25"/>
      <c r="RY435" s="25"/>
      <c r="RZ435" s="25"/>
      <c r="SA435" s="25"/>
      <c r="SB435" s="25"/>
      <c r="SC435" s="25"/>
      <c r="SD435" s="25"/>
      <c r="SE435" s="25"/>
      <c r="SF435" s="25"/>
      <c r="SG435" s="25"/>
      <c r="SH435" s="25"/>
      <c r="SI435" s="25"/>
      <c r="SJ435" s="25"/>
      <c r="SK435" s="25"/>
      <c r="SL435" s="25"/>
      <c r="SM435" s="25"/>
      <c r="SN435" s="25"/>
      <c r="SO435" s="25"/>
      <c r="SP435" s="25"/>
      <c r="SQ435" s="25"/>
      <c r="SR435" s="25"/>
      <c r="SS435" s="25"/>
      <c r="ST435" s="25"/>
      <c r="SU435" s="25"/>
      <c r="SV435" s="25"/>
      <c r="SW435" s="25"/>
      <c r="SX435" s="25"/>
      <c r="SY435" s="25"/>
      <c r="SZ435" s="25"/>
      <c r="TA435" s="25"/>
      <c r="TB435" s="25"/>
      <c r="TC435" s="25"/>
      <c r="TD435" s="25"/>
      <c r="TE435" s="25"/>
      <c r="TF435" s="25"/>
      <c r="TG435" s="25"/>
      <c r="TH435" s="25"/>
      <c r="TI435" s="25"/>
      <c r="TJ435" s="25"/>
      <c r="TK435" s="25"/>
      <c r="TL435" s="25"/>
      <c r="TM435" s="25"/>
      <c r="TN435" s="25"/>
      <c r="TO435" s="25"/>
      <c r="TP435" s="25"/>
      <c r="TQ435" s="25"/>
      <c r="TR435" s="25"/>
      <c r="TS435" s="25"/>
      <c r="TT435" s="25"/>
      <c r="TU435" s="25"/>
      <c r="TV435" s="25"/>
      <c r="TW435" s="25"/>
      <c r="TX435" s="25"/>
      <c r="TY435" s="25"/>
      <c r="TZ435" s="25"/>
      <c r="UA435" s="25"/>
      <c r="UB435" s="25"/>
      <c r="UC435" s="25"/>
      <c r="UD435" s="25"/>
      <c r="UE435" s="25"/>
      <c r="UF435" s="25"/>
      <c r="UG435" s="25"/>
      <c r="UH435" s="25"/>
      <c r="UI435" s="25"/>
      <c r="UJ435" s="25"/>
      <c r="UK435" s="25"/>
      <c r="UL435" s="25"/>
      <c r="UM435" s="25"/>
      <c r="UN435" s="25"/>
      <c r="UO435" s="25"/>
      <c r="UP435" s="25"/>
      <c r="UQ435" s="25"/>
      <c r="UR435" s="25"/>
      <c r="US435" s="25"/>
      <c r="UT435" s="25"/>
      <c r="UU435" s="25"/>
      <c r="UV435" s="25"/>
      <c r="UW435" s="25"/>
      <c r="UX435" s="25"/>
      <c r="UY435" s="25"/>
      <c r="UZ435" s="25"/>
      <c r="VA435" s="25"/>
      <c r="VB435" s="25"/>
      <c r="VC435" s="25"/>
      <c r="VD435" s="25"/>
      <c r="VE435" s="25"/>
      <c r="VF435" s="25"/>
      <c r="VG435" s="25"/>
      <c r="VH435" s="25"/>
      <c r="VI435" s="25"/>
      <c r="VJ435" s="25"/>
      <c r="VK435" s="25"/>
      <c r="VL435" s="25"/>
      <c r="VM435" s="25"/>
      <c r="VN435" s="25"/>
      <c r="VO435" s="25"/>
      <c r="VP435" s="25"/>
      <c r="VQ435" s="25"/>
      <c r="VR435" s="25"/>
      <c r="VS435" s="25"/>
      <c r="VT435" s="25"/>
      <c r="VU435" s="25"/>
      <c r="VV435" s="25"/>
      <c r="VW435" s="25"/>
      <c r="VX435" s="25"/>
      <c r="VY435" s="25"/>
      <c r="VZ435" s="25"/>
      <c r="WA435" s="25"/>
      <c r="WB435" s="25"/>
      <c r="WC435" s="25"/>
      <c r="WD435" s="25"/>
      <c r="WE435" s="25"/>
      <c r="WF435" s="25"/>
      <c r="WG435" s="25"/>
      <c r="WH435" s="25"/>
      <c r="WI435" s="25"/>
      <c r="WJ435" s="25"/>
      <c r="WK435" s="25"/>
      <c r="WL435" s="25"/>
      <c r="WM435" s="25"/>
      <c r="WN435" s="25"/>
      <c r="WO435" s="25"/>
      <c r="WP435" s="25"/>
      <c r="WQ435" s="25"/>
      <c r="WR435" s="25"/>
      <c r="WS435" s="25"/>
      <c r="WT435" s="25"/>
      <c r="WU435" s="25"/>
      <c r="WV435" s="25"/>
      <c r="WW435" s="25"/>
      <c r="WX435" s="25"/>
      <c r="WY435" s="25"/>
      <c r="WZ435" s="25"/>
      <c r="XA435" s="25"/>
      <c r="XB435" s="25"/>
      <c r="XC435" s="25"/>
      <c r="XD435" s="25"/>
      <c r="XE435" s="25"/>
      <c r="XF435" s="25"/>
      <c r="XG435" s="25"/>
      <c r="XH435" s="25"/>
      <c r="XI435" s="25"/>
      <c r="XJ435" s="25"/>
      <c r="XK435" s="25"/>
      <c r="XL435" s="25"/>
      <c r="XM435" s="25"/>
      <c r="XN435" s="25"/>
      <c r="XO435" s="25"/>
      <c r="XP435" s="25"/>
      <c r="XQ435" s="25"/>
      <c r="XR435" s="25"/>
      <c r="XS435" s="25"/>
      <c r="XT435" s="25"/>
      <c r="XU435" s="25"/>
      <c r="XV435" s="25"/>
      <c r="XW435" s="25"/>
      <c r="XX435" s="25"/>
      <c r="XY435" s="25"/>
      <c r="XZ435" s="25"/>
      <c r="YA435" s="25"/>
      <c r="YB435" s="25"/>
      <c r="YC435" s="25"/>
      <c r="YD435" s="25"/>
      <c r="YE435" s="25"/>
      <c r="YF435" s="25"/>
      <c r="YG435" s="25"/>
      <c r="YH435" s="25"/>
      <c r="YI435" s="25"/>
      <c r="YJ435" s="25"/>
      <c r="YK435" s="25"/>
      <c r="YL435" s="25"/>
      <c r="YM435" s="25"/>
      <c r="YN435" s="25"/>
      <c r="YO435" s="25"/>
      <c r="YP435" s="25"/>
      <c r="YQ435" s="25"/>
      <c r="YR435" s="25"/>
      <c r="YS435" s="25"/>
      <c r="YT435" s="25"/>
      <c r="YU435" s="25"/>
      <c r="YV435" s="25"/>
      <c r="YW435" s="25"/>
      <c r="YX435" s="25"/>
      <c r="YY435" s="25"/>
      <c r="YZ435" s="25"/>
      <c r="ZA435" s="25"/>
      <c r="ZB435" s="25"/>
      <c r="ZC435" s="25"/>
      <c r="ZD435" s="25"/>
      <c r="ZE435" s="25"/>
      <c r="ZF435" s="25"/>
      <c r="ZG435" s="25"/>
      <c r="ZH435" s="25"/>
      <c r="ZI435" s="25"/>
      <c r="ZJ435" s="25"/>
      <c r="ZK435" s="25"/>
      <c r="ZL435" s="25"/>
      <c r="ZM435" s="25"/>
      <c r="ZN435" s="25"/>
      <c r="ZO435" s="25"/>
      <c r="ZP435" s="25"/>
      <c r="ZQ435" s="25"/>
      <c r="ZR435" s="25"/>
      <c r="ZS435" s="25"/>
      <c r="ZT435" s="25"/>
      <c r="ZU435" s="25"/>
      <c r="ZV435" s="25"/>
      <c r="ZW435" s="25"/>
      <c r="ZX435" s="25"/>
      <c r="ZY435" s="25"/>
      <c r="ZZ435" s="25"/>
      <c r="AAA435" s="25"/>
      <c r="AAB435" s="25"/>
      <c r="AAC435" s="25"/>
      <c r="AAD435" s="25"/>
      <c r="AAE435" s="25"/>
      <c r="AAF435" s="25"/>
      <c r="AAG435" s="25"/>
      <c r="AAH435" s="25"/>
      <c r="AAI435" s="25"/>
      <c r="AAJ435" s="25"/>
      <c r="AAK435" s="25"/>
      <c r="AAL435" s="25"/>
      <c r="AAM435" s="25"/>
      <c r="AAN435" s="25"/>
      <c r="AAO435" s="25"/>
      <c r="AAP435" s="25"/>
      <c r="AAQ435" s="25"/>
      <c r="AAR435" s="25"/>
      <c r="AAS435" s="25"/>
      <c r="AAT435" s="25"/>
      <c r="AAU435" s="25"/>
      <c r="AAV435" s="25"/>
      <c r="AAW435" s="25"/>
      <c r="AAX435" s="25"/>
      <c r="AAY435" s="25"/>
      <c r="AAZ435" s="25"/>
      <c r="ABA435" s="25"/>
      <c r="ABB435" s="25"/>
      <c r="ABC435" s="25"/>
      <c r="ABD435" s="25"/>
      <c r="ABE435" s="25"/>
      <c r="ABF435" s="25"/>
      <c r="ABG435" s="25"/>
      <c r="ABH435" s="25"/>
      <c r="ABI435" s="25"/>
      <c r="ABJ435" s="25"/>
      <c r="ABK435" s="25"/>
      <c r="ABL435" s="25"/>
      <c r="ABM435" s="25"/>
      <c r="ABN435" s="25"/>
      <c r="ABO435" s="25"/>
      <c r="ABP435" s="25"/>
      <c r="ABQ435" s="25"/>
      <c r="ABR435" s="25"/>
      <c r="ABS435" s="25"/>
      <c r="ABT435" s="25"/>
      <c r="ABU435" s="25"/>
      <c r="ABV435" s="25"/>
      <c r="ABW435" s="25"/>
      <c r="ABX435" s="25"/>
      <c r="ABY435" s="25"/>
      <c r="ABZ435" s="25"/>
      <c r="ACA435" s="25"/>
      <c r="ACB435" s="25"/>
      <c r="ACC435" s="25"/>
      <c r="ACD435" s="25"/>
      <c r="ACE435" s="25"/>
      <c r="ACF435" s="25"/>
      <c r="ACG435" s="25"/>
      <c r="ACH435" s="25"/>
      <c r="ACI435" s="25"/>
      <c r="ACJ435" s="25"/>
      <c r="ACK435" s="25"/>
      <c r="ACL435" s="25"/>
      <c r="ACM435" s="25"/>
      <c r="ACN435" s="25"/>
      <c r="ACO435" s="25"/>
      <c r="ACP435" s="25"/>
      <c r="ACQ435" s="25"/>
      <c r="ACR435" s="25"/>
      <c r="ACS435" s="25"/>
      <c r="ACT435" s="25"/>
      <c r="ACU435" s="25"/>
      <c r="ACV435" s="25"/>
      <c r="ACW435" s="25"/>
      <c r="ACX435" s="25"/>
      <c r="ACY435" s="25"/>
      <c r="ACZ435" s="25"/>
      <c r="ADA435" s="25"/>
      <c r="ADB435" s="25"/>
      <c r="ADC435" s="25"/>
      <c r="ADD435" s="25"/>
      <c r="ADE435" s="25"/>
      <c r="ADF435" s="25"/>
      <c r="ADG435" s="25"/>
      <c r="ADH435" s="25"/>
      <c r="ADI435" s="25"/>
      <c r="ADJ435" s="25"/>
      <c r="ADK435" s="25"/>
      <c r="ADL435" s="25"/>
      <c r="ADM435" s="25"/>
      <c r="ADN435" s="25"/>
      <c r="ADO435" s="25"/>
      <c r="ADP435" s="25"/>
      <c r="ADQ435" s="25"/>
      <c r="ADR435" s="25"/>
      <c r="ADS435" s="25"/>
      <c r="ADT435" s="25"/>
      <c r="ADU435" s="25"/>
      <c r="ADV435" s="25"/>
      <c r="ADW435" s="25"/>
      <c r="ADX435" s="25"/>
      <c r="ADY435" s="25"/>
      <c r="ADZ435" s="25"/>
      <c r="AEA435" s="25"/>
      <c r="AEB435" s="25"/>
      <c r="AEC435" s="25"/>
      <c r="AED435" s="25"/>
      <c r="AEE435" s="25"/>
      <c r="AEF435" s="25"/>
      <c r="AEG435" s="49"/>
    </row>
    <row r="436" spans="1:813" s="15" customFormat="1" ht="12.75" customHeight="1" x14ac:dyDescent="0.2">
      <c r="A436" s="98">
        <v>9.4</v>
      </c>
      <c r="B436" s="99" t="s">
        <v>330</v>
      </c>
      <c r="C436" s="100">
        <v>140</v>
      </c>
      <c r="D436" s="101" t="s">
        <v>71</v>
      </c>
      <c r="E436" s="79">
        <v>22</v>
      </c>
      <c r="F436" s="91">
        <f t="shared" si="8"/>
        <v>3080</v>
      </c>
      <c r="G436" s="49"/>
      <c r="AY436" s="45"/>
      <c r="AZ436" s="25"/>
      <c r="BA436" s="663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  <c r="QN436" s="25"/>
      <c r="QO436" s="25"/>
      <c r="QP436" s="25"/>
      <c r="QQ436" s="25"/>
      <c r="QR436" s="25"/>
      <c r="QS436" s="25"/>
      <c r="QT436" s="25"/>
      <c r="QU436" s="25"/>
      <c r="QV436" s="25"/>
      <c r="QW436" s="25"/>
      <c r="QX436" s="25"/>
      <c r="QY436" s="25"/>
      <c r="QZ436" s="25"/>
      <c r="RA436" s="25"/>
      <c r="RB436" s="25"/>
      <c r="RC436" s="25"/>
      <c r="RD436" s="25"/>
      <c r="RE436" s="25"/>
      <c r="RF436" s="25"/>
      <c r="RG436" s="25"/>
      <c r="RH436" s="25"/>
      <c r="RI436" s="25"/>
      <c r="RJ436" s="25"/>
      <c r="RK436" s="25"/>
      <c r="RL436" s="25"/>
      <c r="RM436" s="25"/>
      <c r="RN436" s="25"/>
      <c r="RO436" s="25"/>
      <c r="RP436" s="25"/>
      <c r="RQ436" s="25"/>
      <c r="RR436" s="25"/>
      <c r="RS436" s="25"/>
      <c r="RT436" s="25"/>
      <c r="RU436" s="25"/>
      <c r="RV436" s="25"/>
      <c r="RW436" s="25"/>
      <c r="RX436" s="25"/>
      <c r="RY436" s="25"/>
      <c r="RZ436" s="25"/>
      <c r="SA436" s="25"/>
      <c r="SB436" s="25"/>
      <c r="SC436" s="25"/>
      <c r="SD436" s="25"/>
      <c r="SE436" s="25"/>
      <c r="SF436" s="25"/>
      <c r="SG436" s="25"/>
      <c r="SH436" s="25"/>
      <c r="SI436" s="25"/>
      <c r="SJ436" s="25"/>
      <c r="SK436" s="25"/>
      <c r="SL436" s="25"/>
      <c r="SM436" s="25"/>
      <c r="SN436" s="25"/>
      <c r="SO436" s="25"/>
      <c r="SP436" s="25"/>
      <c r="SQ436" s="25"/>
      <c r="SR436" s="25"/>
      <c r="SS436" s="25"/>
      <c r="ST436" s="25"/>
      <c r="SU436" s="25"/>
      <c r="SV436" s="25"/>
      <c r="SW436" s="25"/>
      <c r="SX436" s="25"/>
      <c r="SY436" s="25"/>
      <c r="SZ436" s="25"/>
      <c r="TA436" s="25"/>
      <c r="TB436" s="25"/>
      <c r="TC436" s="25"/>
      <c r="TD436" s="25"/>
      <c r="TE436" s="25"/>
      <c r="TF436" s="25"/>
      <c r="TG436" s="25"/>
      <c r="TH436" s="25"/>
      <c r="TI436" s="25"/>
      <c r="TJ436" s="25"/>
      <c r="TK436" s="25"/>
      <c r="TL436" s="25"/>
      <c r="TM436" s="25"/>
      <c r="TN436" s="25"/>
      <c r="TO436" s="25"/>
      <c r="TP436" s="25"/>
      <c r="TQ436" s="25"/>
      <c r="TR436" s="25"/>
      <c r="TS436" s="25"/>
      <c r="TT436" s="25"/>
      <c r="TU436" s="25"/>
      <c r="TV436" s="25"/>
      <c r="TW436" s="25"/>
      <c r="TX436" s="25"/>
      <c r="TY436" s="25"/>
      <c r="TZ436" s="25"/>
      <c r="UA436" s="25"/>
      <c r="UB436" s="25"/>
      <c r="UC436" s="25"/>
      <c r="UD436" s="25"/>
      <c r="UE436" s="25"/>
      <c r="UF436" s="25"/>
      <c r="UG436" s="25"/>
      <c r="UH436" s="25"/>
      <c r="UI436" s="25"/>
      <c r="UJ436" s="25"/>
      <c r="UK436" s="25"/>
      <c r="UL436" s="25"/>
      <c r="UM436" s="25"/>
      <c r="UN436" s="25"/>
      <c r="UO436" s="25"/>
      <c r="UP436" s="25"/>
      <c r="UQ436" s="25"/>
      <c r="UR436" s="25"/>
      <c r="US436" s="25"/>
      <c r="UT436" s="25"/>
      <c r="UU436" s="25"/>
      <c r="UV436" s="25"/>
      <c r="UW436" s="25"/>
      <c r="UX436" s="25"/>
      <c r="UY436" s="25"/>
      <c r="UZ436" s="25"/>
      <c r="VA436" s="25"/>
      <c r="VB436" s="25"/>
      <c r="VC436" s="25"/>
      <c r="VD436" s="25"/>
      <c r="VE436" s="25"/>
      <c r="VF436" s="25"/>
      <c r="VG436" s="25"/>
      <c r="VH436" s="25"/>
      <c r="VI436" s="25"/>
      <c r="VJ436" s="25"/>
      <c r="VK436" s="25"/>
      <c r="VL436" s="25"/>
      <c r="VM436" s="25"/>
      <c r="VN436" s="25"/>
      <c r="VO436" s="25"/>
      <c r="VP436" s="25"/>
      <c r="VQ436" s="25"/>
      <c r="VR436" s="25"/>
      <c r="VS436" s="25"/>
      <c r="VT436" s="25"/>
      <c r="VU436" s="25"/>
      <c r="VV436" s="25"/>
      <c r="VW436" s="25"/>
      <c r="VX436" s="25"/>
      <c r="VY436" s="25"/>
      <c r="VZ436" s="25"/>
      <c r="WA436" s="25"/>
      <c r="WB436" s="25"/>
      <c r="WC436" s="25"/>
      <c r="WD436" s="25"/>
      <c r="WE436" s="25"/>
      <c r="WF436" s="25"/>
      <c r="WG436" s="25"/>
      <c r="WH436" s="25"/>
      <c r="WI436" s="25"/>
      <c r="WJ436" s="25"/>
      <c r="WK436" s="25"/>
      <c r="WL436" s="25"/>
      <c r="WM436" s="25"/>
      <c r="WN436" s="25"/>
      <c r="WO436" s="25"/>
      <c r="WP436" s="25"/>
      <c r="WQ436" s="25"/>
      <c r="WR436" s="25"/>
      <c r="WS436" s="25"/>
      <c r="WT436" s="25"/>
      <c r="WU436" s="25"/>
      <c r="WV436" s="25"/>
      <c r="WW436" s="25"/>
      <c r="WX436" s="25"/>
      <c r="WY436" s="25"/>
      <c r="WZ436" s="25"/>
      <c r="XA436" s="25"/>
      <c r="XB436" s="25"/>
      <c r="XC436" s="25"/>
      <c r="XD436" s="25"/>
      <c r="XE436" s="25"/>
      <c r="XF436" s="25"/>
      <c r="XG436" s="25"/>
      <c r="XH436" s="25"/>
      <c r="XI436" s="25"/>
      <c r="XJ436" s="25"/>
      <c r="XK436" s="25"/>
      <c r="XL436" s="25"/>
      <c r="XM436" s="25"/>
      <c r="XN436" s="25"/>
      <c r="XO436" s="25"/>
      <c r="XP436" s="25"/>
      <c r="XQ436" s="25"/>
      <c r="XR436" s="25"/>
      <c r="XS436" s="25"/>
      <c r="XT436" s="25"/>
      <c r="XU436" s="25"/>
      <c r="XV436" s="25"/>
      <c r="XW436" s="25"/>
      <c r="XX436" s="25"/>
      <c r="XY436" s="25"/>
      <c r="XZ436" s="25"/>
      <c r="YA436" s="25"/>
      <c r="YB436" s="25"/>
      <c r="YC436" s="25"/>
      <c r="YD436" s="25"/>
      <c r="YE436" s="25"/>
      <c r="YF436" s="25"/>
      <c r="YG436" s="25"/>
      <c r="YH436" s="25"/>
      <c r="YI436" s="25"/>
      <c r="YJ436" s="25"/>
      <c r="YK436" s="25"/>
      <c r="YL436" s="25"/>
      <c r="YM436" s="25"/>
      <c r="YN436" s="25"/>
      <c r="YO436" s="25"/>
      <c r="YP436" s="25"/>
      <c r="YQ436" s="25"/>
      <c r="YR436" s="25"/>
      <c r="YS436" s="25"/>
      <c r="YT436" s="25"/>
      <c r="YU436" s="25"/>
      <c r="YV436" s="25"/>
      <c r="YW436" s="25"/>
      <c r="YX436" s="25"/>
      <c r="YY436" s="25"/>
      <c r="YZ436" s="25"/>
      <c r="ZA436" s="25"/>
      <c r="ZB436" s="25"/>
      <c r="ZC436" s="25"/>
      <c r="ZD436" s="25"/>
      <c r="ZE436" s="25"/>
      <c r="ZF436" s="25"/>
      <c r="ZG436" s="25"/>
      <c r="ZH436" s="25"/>
      <c r="ZI436" s="25"/>
      <c r="ZJ436" s="25"/>
      <c r="ZK436" s="25"/>
      <c r="ZL436" s="25"/>
      <c r="ZM436" s="25"/>
      <c r="ZN436" s="25"/>
      <c r="ZO436" s="25"/>
      <c r="ZP436" s="25"/>
      <c r="ZQ436" s="25"/>
      <c r="ZR436" s="25"/>
      <c r="ZS436" s="25"/>
      <c r="ZT436" s="25"/>
      <c r="ZU436" s="25"/>
      <c r="ZV436" s="25"/>
      <c r="ZW436" s="25"/>
      <c r="ZX436" s="25"/>
      <c r="ZY436" s="25"/>
      <c r="ZZ436" s="25"/>
      <c r="AAA436" s="25"/>
      <c r="AAB436" s="25"/>
      <c r="AAC436" s="25"/>
      <c r="AAD436" s="25"/>
      <c r="AAE436" s="25"/>
      <c r="AAF436" s="25"/>
      <c r="AAG436" s="25"/>
      <c r="AAH436" s="25"/>
      <c r="AAI436" s="25"/>
      <c r="AAJ436" s="25"/>
      <c r="AAK436" s="25"/>
      <c r="AAL436" s="25"/>
      <c r="AAM436" s="25"/>
      <c r="AAN436" s="25"/>
      <c r="AAO436" s="25"/>
      <c r="AAP436" s="25"/>
      <c r="AAQ436" s="25"/>
      <c r="AAR436" s="25"/>
      <c r="AAS436" s="25"/>
      <c r="AAT436" s="25"/>
      <c r="AAU436" s="25"/>
      <c r="AAV436" s="25"/>
      <c r="AAW436" s="25"/>
      <c r="AAX436" s="25"/>
      <c r="AAY436" s="25"/>
      <c r="AAZ436" s="25"/>
      <c r="ABA436" s="25"/>
      <c r="ABB436" s="25"/>
      <c r="ABC436" s="25"/>
      <c r="ABD436" s="25"/>
      <c r="ABE436" s="25"/>
      <c r="ABF436" s="25"/>
      <c r="ABG436" s="25"/>
      <c r="ABH436" s="25"/>
      <c r="ABI436" s="25"/>
      <c r="ABJ436" s="25"/>
      <c r="ABK436" s="25"/>
      <c r="ABL436" s="25"/>
      <c r="ABM436" s="25"/>
      <c r="ABN436" s="25"/>
      <c r="ABO436" s="25"/>
      <c r="ABP436" s="25"/>
      <c r="ABQ436" s="25"/>
      <c r="ABR436" s="25"/>
      <c r="ABS436" s="25"/>
      <c r="ABT436" s="25"/>
      <c r="ABU436" s="25"/>
      <c r="ABV436" s="25"/>
      <c r="ABW436" s="25"/>
      <c r="ABX436" s="25"/>
      <c r="ABY436" s="25"/>
      <c r="ABZ436" s="25"/>
      <c r="ACA436" s="25"/>
      <c r="ACB436" s="25"/>
      <c r="ACC436" s="25"/>
      <c r="ACD436" s="25"/>
      <c r="ACE436" s="25"/>
      <c r="ACF436" s="25"/>
      <c r="ACG436" s="25"/>
      <c r="ACH436" s="25"/>
      <c r="ACI436" s="25"/>
      <c r="ACJ436" s="25"/>
      <c r="ACK436" s="25"/>
      <c r="ACL436" s="25"/>
      <c r="ACM436" s="25"/>
      <c r="ACN436" s="25"/>
      <c r="ACO436" s="25"/>
      <c r="ACP436" s="25"/>
      <c r="ACQ436" s="25"/>
      <c r="ACR436" s="25"/>
      <c r="ACS436" s="25"/>
      <c r="ACT436" s="25"/>
      <c r="ACU436" s="25"/>
      <c r="ACV436" s="25"/>
      <c r="ACW436" s="25"/>
      <c r="ACX436" s="25"/>
      <c r="ACY436" s="25"/>
      <c r="ACZ436" s="25"/>
      <c r="ADA436" s="25"/>
      <c r="ADB436" s="25"/>
      <c r="ADC436" s="25"/>
      <c r="ADD436" s="25"/>
      <c r="ADE436" s="25"/>
      <c r="ADF436" s="25"/>
      <c r="ADG436" s="25"/>
      <c r="ADH436" s="25"/>
      <c r="ADI436" s="25"/>
      <c r="ADJ436" s="25"/>
      <c r="ADK436" s="25"/>
      <c r="ADL436" s="25"/>
      <c r="ADM436" s="25"/>
      <c r="ADN436" s="25"/>
      <c r="ADO436" s="25"/>
      <c r="ADP436" s="25"/>
      <c r="ADQ436" s="25"/>
      <c r="ADR436" s="25"/>
      <c r="ADS436" s="25"/>
      <c r="ADT436" s="25"/>
      <c r="ADU436" s="25"/>
      <c r="ADV436" s="25"/>
      <c r="ADW436" s="25"/>
      <c r="ADX436" s="25"/>
      <c r="ADY436" s="25"/>
      <c r="ADZ436" s="25"/>
      <c r="AEA436" s="25"/>
      <c r="AEB436" s="25"/>
      <c r="AEC436" s="25"/>
      <c r="AED436" s="25"/>
      <c r="AEE436" s="25"/>
      <c r="AEF436" s="25"/>
      <c r="AEG436" s="49"/>
    </row>
    <row r="437" spans="1:813" s="15" customFormat="1" ht="12.75" customHeight="1" x14ac:dyDescent="0.2">
      <c r="A437" s="98">
        <v>9.5</v>
      </c>
      <c r="B437" s="99" t="s">
        <v>331</v>
      </c>
      <c r="C437" s="100">
        <f>1.5*70</f>
        <v>105</v>
      </c>
      <c r="D437" s="101" t="s">
        <v>82</v>
      </c>
      <c r="E437" s="79">
        <v>250</v>
      </c>
      <c r="F437" s="91">
        <f t="shared" si="8"/>
        <v>26250</v>
      </c>
      <c r="G437" s="49"/>
      <c r="AY437" s="45"/>
      <c r="AZ437" s="25"/>
      <c r="BA437" s="663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  <c r="QN437" s="25"/>
      <c r="QO437" s="25"/>
      <c r="QP437" s="25"/>
      <c r="QQ437" s="25"/>
      <c r="QR437" s="25"/>
      <c r="QS437" s="25"/>
      <c r="QT437" s="25"/>
      <c r="QU437" s="25"/>
      <c r="QV437" s="25"/>
      <c r="QW437" s="25"/>
      <c r="QX437" s="25"/>
      <c r="QY437" s="25"/>
      <c r="QZ437" s="25"/>
      <c r="RA437" s="25"/>
      <c r="RB437" s="25"/>
      <c r="RC437" s="25"/>
      <c r="RD437" s="25"/>
      <c r="RE437" s="25"/>
      <c r="RF437" s="25"/>
      <c r="RG437" s="25"/>
      <c r="RH437" s="25"/>
      <c r="RI437" s="25"/>
      <c r="RJ437" s="25"/>
      <c r="RK437" s="25"/>
      <c r="RL437" s="25"/>
      <c r="RM437" s="25"/>
      <c r="RN437" s="25"/>
      <c r="RO437" s="25"/>
      <c r="RP437" s="25"/>
      <c r="RQ437" s="25"/>
      <c r="RR437" s="25"/>
      <c r="RS437" s="25"/>
      <c r="RT437" s="25"/>
      <c r="RU437" s="25"/>
      <c r="RV437" s="25"/>
      <c r="RW437" s="25"/>
      <c r="RX437" s="25"/>
      <c r="RY437" s="25"/>
      <c r="RZ437" s="25"/>
      <c r="SA437" s="25"/>
      <c r="SB437" s="25"/>
      <c r="SC437" s="25"/>
      <c r="SD437" s="25"/>
      <c r="SE437" s="25"/>
      <c r="SF437" s="25"/>
      <c r="SG437" s="25"/>
      <c r="SH437" s="25"/>
      <c r="SI437" s="25"/>
      <c r="SJ437" s="25"/>
      <c r="SK437" s="25"/>
      <c r="SL437" s="25"/>
      <c r="SM437" s="25"/>
      <c r="SN437" s="25"/>
      <c r="SO437" s="25"/>
      <c r="SP437" s="25"/>
      <c r="SQ437" s="25"/>
      <c r="SR437" s="25"/>
      <c r="SS437" s="25"/>
      <c r="ST437" s="25"/>
      <c r="SU437" s="25"/>
      <c r="SV437" s="25"/>
      <c r="SW437" s="25"/>
      <c r="SX437" s="25"/>
      <c r="SY437" s="25"/>
      <c r="SZ437" s="25"/>
      <c r="TA437" s="25"/>
      <c r="TB437" s="25"/>
      <c r="TC437" s="25"/>
      <c r="TD437" s="25"/>
      <c r="TE437" s="25"/>
      <c r="TF437" s="25"/>
      <c r="TG437" s="25"/>
      <c r="TH437" s="25"/>
      <c r="TI437" s="25"/>
      <c r="TJ437" s="25"/>
      <c r="TK437" s="25"/>
      <c r="TL437" s="25"/>
      <c r="TM437" s="25"/>
      <c r="TN437" s="25"/>
      <c r="TO437" s="25"/>
      <c r="TP437" s="25"/>
      <c r="TQ437" s="25"/>
      <c r="TR437" s="25"/>
      <c r="TS437" s="25"/>
      <c r="TT437" s="25"/>
      <c r="TU437" s="25"/>
      <c r="TV437" s="25"/>
      <c r="TW437" s="25"/>
      <c r="TX437" s="25"/>
      <c r="TY437" s="25"/>
      <c r="TZ437" s="25"/>
      <c r="UA437" s="25"/>
      <c r="UB437" s="25"/>
      <c r="UC437" s="25"/>
      <c r="UD437" s="25"/>
      <c r="UE437" s="25"/>
      <c r="UF437" s="25"/>
      <c r="UG437" s="25"/>
      <c r="UH437" s="25"/>
      <c r="UI437" s="25"/>
      <c r="UJ437" s="25"/>
      <c r="UK437" s="25"/>
      <c r="UL437" s="25"/>
      <c r="UM437" s="25"/>
      <c r="UN437" s="25"/>
      <c r="UO437" s="25"/>
      <c r="UP437" s="25"/>
      <c r="UQ437" s="25"/>
      <c r="UR437" s="25"/>
      <c r="US437" s="25"/>
      <c r="UT437" s="25"/>
      <c r="UU437" s="25"/>
      <c r="UV437" s="25"/>
      <c r="UW437" s="25"/>
      <c r="UX437" s="25"/>
      <c r="UY437" s="25"/>
      <c r="UZ437" s="25"/>
      <c r="VA437" s="25"/>
      <c r="VB437" s="25"/>
      <c r="VC437" s="25"/>
      <c r="VD437" s="25"/>
      <c r="VE437" s="25"/>
      <c r="VF437" s="25"/>
      <c r="VG437" s="25"/>
      <c r="VH437" s="25"/>
      <c r="VI437" s="25"/>
      <c r="VJ437" s="25"/>
      <c r="VK437" s="25"/>
      <c r="VL437" s="25"/>
      <c r="VM437" s="25"/>
      <c r="VN437" s="25"/>
      <c r="VO437" s="25"/>
      <c r="VP437" s="25"/>
      <c r="VQ437" s="25"/>
      <c r="VR437" s="25"/>
      <c r="VS437" s="25"/>
      <c r="VT437" s="25"/>
      <c r="VU437" s="25"/>
      <c r="VV437" s="25"/>
      <c r="VW437" s="25"/>
      <c r="VX437" s="25"/>
      <c r="VY437" s="25"/>
      <c r="VZ437" s="25"/>
      <c r="WA437" s="25"/>
      <c r="WB437" s="25"/>
      <c r="WC437" s="25"/>
      <c r="WD437" s="25"/>
      <c r="WE437" s="25"/>
      <c r="WF437" s="25"/>
      <c r="WG437" s="25"/>
      <c r="WH437" s="25"/>
      <c r="WI437" s="25"/>
      <c r="WJ437" s="25"/>
      <c r="WK437" s="25"/>
      <c r="WL437" s="25"/>
      <c r="WM437" s="25"/>
      <c r="WN437" s="25"/>
      <c r="WO437" s="25"/>
      <c r="WP437" s="25"/>
      <c r="WQ437" s="25"/>
      <c r="WR437" s="25"/>
      <c r="WS437" s="25"/>
      <c r="WT437" s="25"/>
      <c r="WU437" s="25"/>
      <c r="WV437" s="25"/>
      <c r="WW437" s="25"/>
      <c r="WX437" s="25"/>
      <c r="WY437" s="25"/>
      <c r="WZ437" s="25"/>
      <c r="XA437" s="25"/>
      <c r="XB437" s="25"/>
      <c r="XC437" s="25"/>
      <c r="XD437" s="25"/>
      <c r="XE437" s="25"/>
      <c r="XF437" s="25"/>
      <c r="XG437" s="25"/>
      <c r="XH437" s="25"/>
      <c r="XI437" s="25"/>
      <c r="XJ437" s="25"/>
      <c r="XK437" s="25"/>
      <c r="XL437" s="25"/>
      <c r="XM437" s="25"/>
      <c r="XN437" s="25"/>
      <c r="XO437" s="25"/>
      <c r="XP437" s="25"/>
      <c r="XQ437" s="25"/>
      <c r="XR437" s="25"/>
      <c r="XS437" s="25"/>
      <c r="XT437" s="25"/>
      <c r="XU437" s="25"/>
      <c r="XV437" s="25"/>
      <c r="XW437" s="25"/>
      <c r="XX437" s="25"/>
      <c r="XY437" s="25"/>
      <c r="XZ437" s="25"/>
      <c r="YA437" s="25"/>
      <c r="YB437" s="25"/>
      <c r="YC437" s="25"/>
      <c r="YD437" s="25"/>
      <c r="YE437" s="25"/>
      <c r="YF437" s="25"/>
      <c r="YG437" s="25"/>
      <c r="YH437" s="25"/>
      <c r="YI437" s="25"/>
      <c r="YJ437" s="25"/>
      <c r="YK437" s="25"/>
      <c r="YL437" s="25"/>
      <c r="YM437" s="25"/>
      <c r="YN437" s="25"/>
      <c r="YO437" s="25"/>
      <c r="YP437" s="25"/>
      <c r="YQ437" s="25"/>
      <c r="YR437" s="25"/>
      <c r="YS437" s="25"/>
      <c r="YT437" s="25"/>
      <c r="YU437" s="25"/>
      <c r="YV437" s="25"/>
      <c r="YW437" s="25"/>
      <c r="YX437" s="25"/>
      <c r="YY437" s="25"/>
      <c r="YZ437" s="25"/>
      <c r="ZA437" s="25"/>
      <c r="ZB437" s="25"/>
      <c r="ZC437" s="25"/>
      <c r="ZD437" s="25"/>
      <c r="ZE437" s="25"/>
      <c r="ZF437" s="25"/>
      <c r="ZG437" s="25"/>
      <c r="ZH437" s="25"/>
      <c r="ZI437" s="25"/>
      <c r="ZJ437" s="25"/>
      <c r="ZK437" s="25"/>
      <c r="ZL437" s="25"/>
      <c r="ZM437" s="25"/>
      <c r="ZN437" s="25"/>
      <c r="ZO437" s="25"/>
      <c r="ZP437" s="25"/>
      <c r="ZQ437" s="25"/>
      <c r="ZR437" s="25"/>
      <c r="ZS437" s="25"/>
      <c r="ZT437" s="25"/>
      <c r="ZU437" s="25"/>
      <c r="ZV437" s="25"/>
      <c r="ZW437" s="25"/>
      <c r="ZX437" s="25"/>
      <c r="ZY437" s="25"/>
      <c r="ZZ437" s="25"/>
      <c r="AAA437" s="25"/>
      <c r="AAB437" s="25"/>
      <c r="AAC437" s="25"/>
      <c r="AAD437" s="25"/>
      <c r="AAE437" s="25"/>
      <c r="AAF437" s="25"/>
      <c r="AAG437" s="25"/>
      <c r="AAH437" s="25"/>
      <c r="AAI437" s="25"/>
      <c r="AAJ437" s="25"/>
      <c r="AAK437" s="25"/>
      <c r="AAL437" s="25"/>
      <c r="AAM437" s="25"/>
      <c r="AAN437" s="25"/>
      <c r="AAO437" s="25"/>
      <c r="AAP437" s="25"/>
      <c r="AAQ437" s="25"/>
      <c r="AAR437" s="25"/>
      <c r="AAS437" s="25"/>
      <c r="AAT437" s="25"/>
      <c r="AAU437" s="25"/>
      <c r="AAV437" s="25"/>
      <c r="AAW437" s="25"/>
      <c r="AAX437" s="25"/>
      <c r="AAY437" s="25"/>
      <c r="AAZ437" s="25"/>
      <c r="ABA437" s="25"/>
      <c r="ABB437" s="25"/>
      <c r="ABC437" s="25"/>
      <c r="ABD437" s="25"/>
      <c r="ABE437" s="25"/>
      <c r="ABF437" s="25"/>
      <c r="ABG437" s="25"/>
      <c r="ABH437" s="25"/>
      <c r="ABI437" s="25"/>
      <c r="ABJ437" s="25"/>
      <c r="ABK437" s="25"/>
      <c r="ABL437" s="25"/>
      <c r="ABM437" s="25"/>
      <c r="ABN437" s="25"/>
      <c r="ABO437" s="25"/>
      <c r="ABP437" s="25"/>
      <c r="ABQ437" s="25"/>
      <c r="ABR437" s="25"/>
      <c r="ABS437" s="25"/>
      <c r="ABT437" s="25"/>
      <c r="ABU437" s="25"/>
      <c r="ABV437" s="25"/>
      <c r="ABW437" s="25"/>
      <c r="ABX437" s="25"/>
      <c r="ABY437" s="25"/>
      <c r="ABZ437" s="25"/>
      <c r="ACA437" s="25"/>
      <c r="ACB437" s="25"/>
      <c r="ACC437" s="25"/>
      <c r="ACD437" s="25"/>
      <c r="ACE437" s="25"/>
      <c r="ACF437" s="25"/>
      <c r="ACG437" s="25"/>
      <c r="ACH437" s="25"/>
      <c r="ACI437" s="25"/>
      <c r="ACJ437" s="25"/>
      <c r="ACK437" s="25"/>
      <c r="ACL437" s="25"/>
      <c r="ACM437" s="25"/>
      <c r="ACN437" s="25"/>
      <c r="ACO437" s="25"/>
      <c r="ACP437" s="25"/>
      <c r="ACQ437" s="25"/>
      <c r="ACR437" s="25"/>
      <c r="ACS437" s="25"/>
      <c r="ACT437" s="25"/>
      <c r="ACU437" s="25"/>
      <c r="ACV437" s="25"/>
      <c r="ACW437" s="25"/>
      <c r="ACX437" s="25"/>
      <c r="ACY437" s="25"/>
      <c r="ACZ437" s="25"/>
      <c r="ADA437" s="25"/>
      <c r="ADB437" s="25"/>
      <c r="ADC437" s="25"/>
      <c r="ADD437" s="25"/>
      <c r="ADE437" s="25"/>
      <c r="ADF437" s="25"/>
      <c r="ADG437" s="25"/>
      <c r="ADH437" s="25"/>
      <c r="ADI437" s="25"/>
      <c r="ADJ437" s="25"/>
      <c r="ADK437" s="25"/>
      <c r="ADL437" s="25"/>
      <c r="ADM437" s="25"/>
      <c r="ADN437" s="25"/>
      <c r="ADO437" s="25"/>
      <c r="ADP437" s="25"/>
      <c r="ADQ437" s="25"/>
      <c r="ADR437" s="25"/>
      <c r="ADS437" s="25"/>
      <c r="ADT437" s="25"/>
      <c r="ADU437" s="25"/>
      <c r="ADV437" s="25"/>
      <c r="ADW437" s="25"/>
      <c r="ADX437" s="25"/>
      <c r="ADY437" s="25"/>
      <c r="ADZ437" s="25"/>
      <c r="AEA437" s="25"/>
      <c r="AEB437" s="25"/>
      <c r="AEC437" s="25"/>
      <c r="AED437" s="25"/>
      <c r="AEE437" s="25"/>
      <c r="AEF437" s="25"/>
      <c r="AEG437" s="49"/>
    </row>
    <row r="438" spans="1:813" s="15" customFormat="1" ht="12.75" customHeight="1" x14ac:dyDescent="0.2">
      <c r="A438" s="98">
        <v>9.6</v>
      </c>
      <c r="B438" s="99" t="s">
        <v>332</v>
      </c>
      <c r="C438" s="100">
        <v>70</v>
      </c>
      <c r="D438" s="101" t="s">
        <v>71</v>
      </c>
      <c r="E438" s="79">
        <v>45.8</v>
      </c>
      <c r="F438" s="91">
        <f t="shared" si="8"/>
        <v>3206</v>
      </c>
      <c r="G438" s="49"/>
      <c r="AY438" s="45"/>
      <c r="AZ438" s="25"/>
      <c r="BA438" s="663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  <c r="QN438" s="25"/>
      <c r="QO438" s="25"/>
      <c r="QP438" s="25"/>
      <c r="QQ438" s="25"/>
      <c r="QR438" s="25"/>
      <c r="QS438" s="25"/>
      <c r="QT438" s="25"/>
      <c r="QU438" s="25"/>
      <c r="QV438" s="25"/>
      <c r="QW438" s="25"/>
      <c r="QX438" s="25"/>
      <c r="QY438" s="25"/>
      <c r="QZ438" s="25"/>
      <c r="RA438" s="25"/>
      <c r="RB438" s="25"/>
      <c r="RC438" s="25"/>
      <c r="RD438" s="25"/>
      <c r="RE438" s="25"/>
      <c r="RF438" s="25"/>
      <c r="RG438" s="25"/>
      <c r="RH438" s="25"/>
      <c r="RI438" s="25"/>
      <c r="RJ438" s="25"/>
      <c r="RK438" s="25"/>
      <c r="RL438" s="25"/>
      <c r="RM438" s="25"/>
      <c r="RN438" s="25"/>
      <c r="RO438" s="25"/>
      <c r="RP438" s="25"/>
      <c r="RQ438" s="25"/>
      <c r="RR438" s="25"/>
      <c r="RS438" s="25"/>
      <c r="RT438" s="25"/>
      <c r="RU438" s="25"/>
      <c r="RV438" s="25"/>
      <c r="RW438" s="25"/>
      <c r="RX438" s="25"/>
      <c r="RY438" s="25"/>
      <c r="RZ438" s="25"/>
      <c r="SA438" s="25"/>
      <c r="SB438" s="25"/>
      <c r="SC438" s="25"/>
      <c r="SD438" s="25"/>
      <c r="SE438" s="25"/>
      <c r="SF438" s="25"/>
      <c r="SG438" s="25"/>
      <c r="SH438" s="25"/>
      <c r="SI438" s="25"/>
      <c r="SJ438" s="25"/>
      <c r="SK438" s="25"/>
      <c r="SL438" s="25"/>
      <c r="SM438" s="25"/>
      <c r="SN438" s="25"/>
      <c r="SO438" s="25"/>
      <c r="SP438" s="25"/>
      <c r="SQ438" s="25"/>
      <c r="SR438" s="25"/>
      <c r="SS438" s="25"/>
      <c r="ST438" s="25"/>
      <c r="SU438" s="25"/>
      <c r="SV438" s="25"/>
      <c r="SW438" s="25"/>
      <c r="SX438" s="25"/>
      <c r="SY438" s="25"/>
      <c r="SZ438" s="25"/>
      <c r="TA438" s="25"/>
      <c r="TB438" s="25"/>
      <c r="TC438" s="25"/>
      <c r="TD438" s="25"/>
      <c r="TE438" s="25"/>
      <c r="TF438" s="25"/>
      <c r="TG438" s="25"/>
      <c r="TH438" s="25"/>
      <c r="TI438" s="25"/>
      <c r="TJ438" s="25"/>
      <c r="TK438" s="25"/>
      <c r="TL438" s="25"/>
      <c r="TM438" s="25"/>
      <c r="TN438" s="25"/>
      <c r="TO438" s="25"/>
      <c r="TP438" s="25"/>
      <c r="TQ438" s="25"/>
      <c r="TR438" s="25"/>
      <c r="TS438" s="25"/>
      <c r="TT438" s="25"/>
      <c r="TU438" s="25"/>
      <c r="TV438" s="25"/>
      <c r="TW438" s="25"/>
      <c r="TX438" s="25"/>
      <c r="TY438" s="25"/>
      <c r="TZ438" s="25"/>
      <c r="UA438" s="25"/>
      <c r="UB438" s="25"/>
      <c r="UC438" s="25"/>
      <c r="UD438" s="25"/>
      <c r="UE438" s="25"/>
      <c r="UF438" s="25"/>
      <c r="UG438" s="25"/>
      <c r="UH438" s="25"/>
      <c r="UI438" s="25"/>
      <c r="UJ438" s="25"/>
      <c r="UK438" s="25"/>
      <c r="UL438" s="25"/>
      <c r="UM438" s="25"/>
      <c r="UN438" s="25"/>
      <c r="UO438" s="25"/>
      <c r="UP438" s="25"/>
      <c r="UQ438" s="25"/>
      <c r="UR438" s="25"/>
      <c r="US438" s="25"/>
      <c r="UT438" s="25"/>
      <c r="UU438" s="25"/>
      <c r="UV438" s="25"/>
      <c r="UW438" s="25"/>
      <c r="UX438" s="25"/>
      <c r="UY438" s="25"/>
      <c r="UZ438" s="25"/>
      <c r="VA438" s="25"/>
      <c r="VB438" s="25"/>
      <c r="VC438" s="25"/>
      <c r="VD438" s="25"/>
      <c r="VE438" s="25"/>
      <c r="VF438" s="25"/>
      <c r="VG438" s="25"/>
      <c r="VH438" s="25"/>
      <c r="VI438" s="25"/>
      <c r="VJ438" s="25"/>
      <c r="VK438" s="25"/>
      <c r="VL438" s="25"/>
      <c r="VM438" s="25"/>
      <c r="VN438" s="25"/>
      <c r="VO438" s="25"/>
      <c r="VP438" s="25"/>
      <c r="VQ438" s="25"/>
      <c r="VR438" s="25"/>
      <c r="VS438" s="25"/>
      <c r="VT438" s="25"/>
      <c r="VU438" s="25"/>
      <c r="VV438" s="25"/>
      <c r="VW438" s="25"/>
      <c r="VX438" s="25"/>
      <c r="VY438" s="25"/>
      <c r="VZ438" s="25"/>
      <c r="WA438" s="25"/>
      <c r="WB438" s="25"/>
      <c r="WC438" s="25"/>
      <c r="WD438" s="25"/>
      <c r="WE438" s="25"/>
      <c r="WF438" s="25"/>
      <c r="WG438" s="25"/>
      <c r="WH438" s="25"/>
      <c r="WI438" s="25"/>
      <c r="WJ438" s="25"/>
      <c r="WK438" s="25"/>
      <c r="WL438" s="25"/>
      <c r="WM438" s="25"/>
      <c r="WN438" s="25"/>
      <c r="WO438" s="25"/>
      <c r="WP438" s="25"/>
      <c r="WQ438" s="25"/>
      <c r="WR438" s="25"/>
      <c r="WS438" s="25"/>
      <c r="WT438" s="25"/>
      <c r="WU438" s="25"/>
      <c r="WV438" s="25"/>
      <c r="WW438" s="25"/>
      <c r="WX438" s="25"/>
      <c r="WY438" s="25"/>
      <c r="WZ438" s="25"/>
      <c r="XA438" s="25"/>
      <c r="XB438" s="25"/>
      <c r="XC438" s="25"/>
      <c r="XD438" s="25"/>
      <c r="XE438" s="25"/>
      <c r="XF438" s="25"/>
      <c r="XG438" s="25"/>
      <c r="XH438" s="25"/>
      <c r="XI438" s="25"/>
      <c r="XJ438" s="25"/>
      <c r="XK438" s="25"/>
      <c r="XL438" s="25"/>
      <c r="XM438" s="25"/>
      <c r="XN438" s="25"/>
      <c r="XO438" s="25"/>
      <c r="XP438" s="25"/>
      <c r="XQ438" s="25"/>
      <c r="XR438" s="25"/>
      <c r="XS438" s="25"/>
      <c r="XT438" s="25"/>
      <c r="XU438" s="25"/>
      <c r="XV438" s="25"/>
      <c r="XW438" s="25"/>
      <c r="XX438" s="25"/>
      <c r="XY438" s="25"/>
      <c r="XZ438" s="25"/>
      <c r="YA438" s="25"/>
      <c r="YB438" s="25"/>
      <c r="YC438" s="25"/>
      <c r="YD438" s="25"/>
      <c r="YE438" s="25"/>
      <c r="YF438" s="25"/>
      <c r="YG438" s="25"/>
      <c r="YH438" s="25"/>
      <c r="YI438" s="25"/>
      <c r="YJ438" s="25"/>
      <c r="YK438" s="25"/>
      <c r="YL438" s="25"/>
      <c r="YM438" s="25"/>
      <c r="YN438" s="25"/>
      <c r="YO438" s="25"/>
      <c r="YP438" s="25"/>
      <c r="YQ438" s="25"/>
      <c r="YR438" s="25"/>
      <c r="YS438" s="25"/>
      <c r="YT438" s="25"/>
      <c r="YU438" s="25"/>
      <c r="YV438" s="25"/>
      <c r="YW438" s="25"/>
      <c r="YX438" s="25"/>
      <c r="YY438" s="25"/>
      <c r="YZ438" s="25"/>
      <c r="ZA438" s="25"/>
      <c r="ZB438" s="25"/>
      <c r="ZC438" s="25"/>
      <c r="ZD438" s="25"/>
      <c r="ZE438" s="25"/>
      <c r="ZF438" s="25"/>
      <c r="ZG438" s="25"/>
      <c r="ZH438" s="25"/>
      <c r="ZI438" s="25"/>
      <c r="ZJ438" s="25"/>
      <c r="ZK438" s="25"/>
      <c r="ZL438" s="25"/>
      <c r="ZM438" s="25"/>
      <c r="ZN438" s="25"/>
      <c r="ZO438" s="25"/>
      <c r="ZP438" s="25"/>
      <c r="ZQ438" s="25"/>
      <c r="ZR438" s="25"/>
      <c r="ZS438" s="25"/>
      <c r="ZT438" s="25"/>
      <c r="ZU438" s="25"/>
      <c r="ZV438" s="25"/>
      <c r="ZW438" s="25"/>
      <c r="ZX438" s="25"/>
      <c r="ZY438" s="25"/>
      <c r="ZZ438" s="25"/>
      <c r="AAA438" s="25"/>
      <c r="AAB438" s="25"/>
      <c r="AAC438" s="25"/>
      <c r="AAD438" s="25"/>
      <c r="AAE438" s="25"/>
      <c r="AAF438" s="25"/>
      <c r="AAG438" s="25"/>
      <c r="AAH438" s="25"/>
      <c r="AAI438" s="25"/>
      <c r="AAJ438" s="25"/>
      <c r="AAK438" s="25"/>
      <c r="AAL438" s="25"/>
      <c r="AAM438" s="25"/>
      <c r="AAN438" s="25"/>
      <c r="AAO438" s="25"/>
      <c r="AAP438" s="25"/>
      <c r="AAQ438" s="25"/>
      <c r="AAR438" s="25"/>
      <c r="AAS438" s="25"/>
      <c r="AAT438" s="25"/>
      <c r="AAU438" s="25"/>
      <c r="AAV438" s="25"/>
      <c r="AAW438" s="25"/>
      <c r="AAX438" s="25"/>
      <c r="AAY438" s="25"/>
      <c r="AAZ438" s="25"/>
      <c r="ABA438" s="25"/>
      <c r="ABB438" s="25"/>
      <c r="ABC438" s="25"/>
      <c r="ABD438" s="25"/>
      <c r="ABE438" s="25"/>
      <c r="ABF438" s="25"/>
      <c r="ABG438" s="25"/>
      <c r="ABH438" s="25"/>
      <c r="ABI438" s="25"/>
      <c r="ABJ438" s="25"/>
      <c r="ABK438" s="25"/>
      <c r="ABL438" s="25"/>
      <c r="ABM438" s="25"/>
      <c r="ABN438" s="25"/>
      <c r="ABO438" s="25"/>
      <c r="ABP438" s="25"/>
      <c r="ABQ438" s="25"/>
      <c r="ABR438" s="25"/>
      <c r="ABS438" s="25"/>
      <c r="ABT438" s="25"/>
      <c r="ABU438" s="25"/>
      <c r="ABV438" s="25"/>
      <c r="ABW438" s="25"/>
      <c r="ABX438" s="25"/>
      <c r="ABY438" s="25"/>
      <c r="ABZ438" s="25"/>
      <c r="ACA438" s="25"/>
      <c r="ACB438" s="25"/>
      <c r="ACC438" s="25"/>
      <c r="ACD438" s="25"/>
      <c r="ACE438" s="25"/>
      <c r="ACF438" s="25"/>
      <c r="ACG438" s="25"/>
      <c r="ACH438" s="25"/>
      <c r="ACI438" s="25"/>
      <c r="ACJ438" s="25"/>
      <c r="ACK438" s="25"/>
      <c r="ACL438" s="25"/>
      <c r="ACM438" s="25"/>
      <c r="ACN438" s="25"/>
      <c r="ACO438" s="25"/>
      <c r="ACP438" s="25"/>
      <c r="ACQ438" s="25"/>
      <c r="ACR438" s="25"/>
      <c r="ACS438" s="25"/>
      <c r="ACT438" s="25"/>
      <c r="ACU438" s="25"/>
      <c r="ACV438" s="25"/>
      <c r="ACW438" s="25"/>
      <c r="ACX438" s="25"/>
      <c r="ACY438" s="25"/>
      <c r="ACZ438" s="25"/>
      <c r="ADA438" s="25"/>
      <c r="ADB438" s="25"/>
      <c r="ADC438" s="25"/>
      <c r="ADD438" s="25"/>
      <c r="ADE438" s="25"/>
      <c r="ADF438" s="25"/>
      <c r="ADG438" s="25"/>
      <c r="ADH438" s="25"/>
      <c r="ADI438" s="25"/>
      <c r="ADJ438" s="25"/>
      <c r="ADK438" s="25"/>
      <c r="ADL438" s="25"/>
      <c r="ADM438" s="25"/>
      <c r="ADN438" s="25"/>
      <c r="ADO438" s="25"/>
      <c r="ADP438" s="25"/>
      <c r="ADQ438" s="25"/>
      <c r="ADR438" s="25"/>
      <c r="ADS438" s="25"/>
      <c r="ADT438" s="25"/>
      <c r="ADU438" s="25"/>
      <c r="ADV438" s="25"/>
      <c r="ADW438" s="25"/>
      <c r="ADX438" s="25"/>
      <c r="ADY438" s="25"/>
      <c r="ADZ438" s="25"/>
      <c r="AEA438" s="25"/>
      <c r="AEB438" s="25"/>
      <c r="AEC438" s="25"/>
      <c r="AED438" s="25"/>
      <c r="AEE438" s="25"/>
      <c r="AEF438" s="25"/>
      <c r="AEG438" s="49"/>
    </row>
    <row r="439" spans="1:813" s="15" customFormat="1" ht="12.75" customHeight="1" x14ac:dyDescent="0.2">
      <c r="A439" s="98">
        <v>9.6999999999999993</v>
      </c>
      <c r="B439" s="99" t="s">
        <v>333</v>
      </c>
      <c r="C439" s="100">
        <v>70</v>
      </c>
      <c r="D439" s="101" t="s">
        <v>71</v>
      </c>
      <c r="E439" s="79">
        <v>200.86</v>
      </c>
      <c r="F439" s="91">
        <f t="shared" si="8"/>
        <v>14060.2</v>
      </c>
      <c r="G439" s="49"/>
      <c r="AY439" s="45"/>
      <c r="AZ439" s="25"/>
      <c r="BA439" s="663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  <c r="QN439" s="25"/>
      <c r="QO439" s="25"/>
      <c r="QP439" s="25"/>
      <c r="QQ439" s="25"/>
      <c r="QR439" s="25"/>
      <c r="QS439" s="25"/>
      <c r="QT439" s="25"/>
      <c r="QU439" s="25"/>
      <c r="QV439" s="25"/>
      <c r="QW439" s="25"/>
      <c r="QX439" s="25"/>
      <c r="QY439" s="25"/>
      <c r="QZ439" s="25"/>
      <c r="RA439" s="25"/>
      <c r="RB439" s="25"/>
      <c r="RC439" s="25"/>
      <c r="RD439" s="25"/>
      <c r="RE439" s="25"/>
      <c r="RF439" s="25"/>
      <c r="RG439" s="25"/>
      <c r="RH439" s="25"/>
      <c r="RI439" s="25"/>
      <c r="RJ439" s="25"/>
      <c r="RK439" s="25"/>
      <c r="RL439" s="25"/>
      <c r="RM439" s="25"/>
      <c r="RN439" s="25"/>
      <c r="RO439" s="25"/>
      <c r="RP439" s="25"/>
      <c r="RQ439" s="25"/>
      <c r="RR439" s="25"/>
      <c r="RS439" s="25"/>
      <c r="RT439" s="25"/>
      <c r="RU439" s="25"/>
      <c r="RV439" s="25"/>
      <c r="RW439" s="25"/>
      <c r="RX439" s="25"/>
      <c r="RY439" s="25"/>
      <c r="RZ439" s="25"/>
      <c r="SA439" s="25"/>
      <c r="SB439" s="25"/>
      <c r="SC439" s="25"/>
      <c r="SD439" s="25"/>
      <c r="SE439" s="25"/>
      <c r="SF439" s="25"/>
      <c r="SG439" s="25"/>
      <c r="SH439" s="25"/>
      <c r="SI439" s="25"/>
      <c r="SJ439" s="25"/>
      <c r="SK439" s="25"/>
      <c r="SL439" s="25"/>
      <c r="SM439" s="25"/>
      <c r="SN439" s="25"/>
      <c r="SO439" s="25"/>
      <c r="SP439" s="25"/>
      <c r="SQ439" s="25"/>
      <c r="SR439" s="25"/>
      <c r="SS439" s="25"/>
      <c r="ST439" s="25"/>
      <c r="SU439" s="25"/>
      <c r="SV439" s="25"/>
      <c r="SW439" s="25"/>
      <c r="SX439" s="25"/>
      <c r="SY439" s="25"/>
      <c r="SZ439" s="25"/>
      <c r="TA439" s="25"/>
      <c r="TB439" s="25"/>
      <c r="TC439" s="25"/>
      <c r="TD439" s="25"/>
      <c r="TE439" s="25"/>
      <c r="TF439" s="25"/>
      <c r="TG439" s="25"/>
      <c r="TH439" s="25"/>
      <c r="TI439" s="25"/>
      <c r="TJ439" s="25"/>
      <c r="TK439" s="25"/>
      <c r="TL439" s="25"/>
      <c r="TM439" s="25"/>
      <c r="TN439" s="25"/>
      <c r="TO439" s="25"/>
      <c r="TP439" s="25"/>
      <c r="TQ439" s="25"/>
      <c r="TR439" s="25"/>
      <c r="TS439" s="25"/>
      <c r="TT439" s="25"/>
      <c r="TU439" s="25"/>
      <c r="TV439" s="25"/>
      <c r="TW439" s="25"/>
      <c r="TX439" s="25"/>
      <c r="TY439" s="25"/>
      <c r="TZ439" s="25"/>
      <c r="UA439" s="25"/>
      <c r="UB439" s="25"/>
      <c r="UC439" s="25"/>
      <c r="UD439" s="25"/>
      <c r="UE439" s="25"/>
      <c r="UF439" s="25"/>
      <c r="UG439" s="25"/>
      <c r="UH439" s="25"/>
      <c r="UI439" s="25"/>
      <c r="UJ439" s="25"/>
      <c r="UK439" s="25"/>
      <c r="UL439" s="25"/>
      <c r="UM439" s="25"/>
      <c r="UN439" s="25"/>
      <c r="UO439" s="25"/>
      <c r="UP439" s="25"/>
      <c r="UQ439" s="25"/>
      <c r="UR439" s="25"/>
      <c r="US439" s="25"/>
      <c r="UT439" s="25"/>
      <c r="UU439" s="25"/>
      <c r="UV439" s="25"/>
      <c r="UW439" s="25"/>
      <c r="UX439" s="25"/>
      <c r="UY439" s="25"/>
      <c r="UZ439" s="25"/>
      <c r="VA439" s="25"/>
      <c r="VB439" s="25"/>
      <c r="VC439" s="25"/>
      <c r="VD439" s="25"/>
      <c r="VE439" s="25"/>
      <c r="VF439" s="25"/>
      <c r="VG439" s="25"/>
      <c r="VH439" s="25"/>
      <c r="VI439" s="25"/>
      <c r="VJ439" s="25"/>
      <c r="VK439" s="25"/>
      <c r="VL439" s="25"/>
      <c r="VM439" s="25"/>
      <c r="VN439" s="25"/>
      <c r="VO439" s="25"/>
      <c r="VP439" s="25"/>
      <c r="VQ439" s="25"/>
      <c r="VR439" s="25"/>
      <c r="VS439" s="25"/>
      <c r="VT439" s="25"/>
      <c r="VU439" s="25"/>
      <c r="VV439" s="25"/>
      <c r="VW439" s="25"/>
      <c r="VX439" s="25"/>
      <c r="VY439" s="25"/>
      <c r="VZ439" s="25"/>
      <c r="WA439" s="25"/>
      <c r="WB439" s="25"/>
      <c r="WC439" s="25"/>
      <c r="WD439" s="25"/>
      <c r="WE439" s="25"/>
      <c r="WF439" s="25"/>
      <c r="WG439" s="25"/>
      <c r="WH439" s="25"/>
      <c r="WI439" s="25"/>
      <c r="WJ439" s="25"/>
      <c r="WK439" s="25"/>
      <c r="WL439" s="25"/>
      <c r="WM439" s="25"/>
      <c r="WN439" s="25"/>
      <c r="WO439" s="25"/>
      <c r="WP439" s="25"/>
      <c r="WQ439" s="25"/>
      <c r="WR439" s="25"/>
      <c r="WS439" s="25"/>
      <c r="WT439" s="25"/>
      <c r="WU439" s="25"/>
      <c r="WV439" s="25"/>
      <c r="WW439" s="25"/>
      <c r="WX439" s="25"/>
      <c r="WY439" s="25"/>
      <c r="WZ439" s="25"/>
      <c r="XA439" s="25"/>
      <c r="XB439" s="25"/>
      <c r="XC439" s="25"/>
      <c r="XD439" s="25"/>
      <c r="XE439" s="25"/>
      <c r="XF439" s="25"/>
      <c r="XG439" s="25"/>
      <c r="XH439" s="25"/>
      <c r="XI439" s="25"/>
      <c r="XJ439" s="25"/>
      <c r="XK439" s="25"/>
      <c r="XL439" s="25"/>
      <c r="XM439" s="25"/>
      <c r="XN439" s="25"/>
      <c r="XO439" s="25"/>
      <c r="XP439" s="25"/>
      <c r="XQ439" s="25"/>
      <c r="XR439" s="25"/>
      <c r="XS439" s="25"/>
      <c r="XT439" s="25"/>
      <c r="XU439" s="25"/>
      <c r="XV439" s="25"/>
      <c r="XW439" s="25"/>
      <c r="XX439" s="25"/>
      <c r="XY439" s="25"/>
      <c r="XZ439" s="25"/>
      <c r="YA439" s="25"/>
      <c r="YB439" s="25"/>
      <c r="YC439" s="25"/>
      <c r="YD439" s="25"/>
      <c r="YE439" s="25"/>
      <c r="YF439" s="25"/>
      <c r="YG439" s="25"/>
      <c r="YH439" s="25"/>
      <c r="YI439" s="25"/>
      <c r="YJ439" s="25"/>
      <c r="YK439" s="25"/>
      <c r="YL439" s="25"/>
      <c r="YM439" s="25"/>
      <c r="YN439" s="25"/>
      <c r="YO439" s="25"/>
      <c r="YP439" s="25"/>
      <c r="YQ439" s="25"/>
      <c r="YR439" s="25"/>
      <c r="YS439" s="25"/>
      <c r="YT439" s="25"/>
      <c r="YU439" s="25"/>
      <c r="YV439" s="25"/>
      <c r="YW439" s="25"/>
      <c r="YX439" s="25"/>
      <c r="YY439" s="25"/>
      <c r="YZ439" s="25"/>
      <c r="ZA439" s="25"/>
      <c r="ZB439" s="25"/>
      <c r="ZC439" s="25"/>
      <c r="ZD439" s="25"/>
      <c r="ZE439" s="25"/>
      <c r="ZF439" s="25"/>
      <c r="ZG439" s="25"/>
      <c r="ZH439" s="25"/>
      <c r="ZI439" s="25"/>
      <c r="ZJ439" s="25"/>
      <c r="ZK439" s="25"/>
      <c r="ZL439" s="25"/>
      <c r="ZM439" s="25"/>
      <c r="ZN439" s="25"/>
      <c r="ZO439" s="25"/>
      <c r="ZP439" s="25"/>
      <c r="ZQ439" s="25"/>
      <c r="ZR439" s="25"/>
      <c r="ZS439" s="25"/>
      <c r="ZT439" s="25"/>
      <c r="ZU439" s="25"/>
      <c r="ZV439" s="25"/>
      <c r="ZW439" s="25"/>
      <c r="ZX439" s="25"/>
      <c r="ZY439" s="25"/>
      <c r="ZZ439" s="25"/>
      <c r="AAA439" s="25"/>
      <c r="AAB439" s="25"/>
      <c r="AAC439" s="25"/>
      <c r="AAD439" s="25"/>
      <c r="AAE439" s="25"/>
      <c r="AAF439" s="25"/>
      <c r="AAG439" s="25"/>
      <c r="AAH439" s="25"/>
      <c r="AAI439" s="25"/>
      <c r="AAJ439" s="25"/>
      <c r="AAK439" s="25"/>
      <c r="AAL439" s="25"/>
      <c r="AAM439" s="25"/>
      <c r="AAN439" s="25"/>
      <c r="AAO439" s="25"/>
      <c r="AAP439" s="25"/>
      <c r="AAQ439" s="25"/>
      <c r="AAR439" s="25"/>
      <c r="AAS439" s="25"/>
      <c r="AAT439" s="25"/>
      <c r="AAU439" s="25"/>
      <c r="AAV439" s="25"/>
      <c r="AAW439" s="25"/>
      <c r="AAX439" s="25"/>
      <c r="AAY439" s="25"/>
      <c r="AAZ439" s="25"/>
      <c r="ABA439" s="25"/>
      <c r="ABB439" s="25"/>
      <c r="ABC439" s="25"/>
      <c r="ABD439" s="25"/>
      <c r="ABE439" s="25"/>
      <c r="ABF439" s="25"/>
      <c r="ABG439" s="25"/>
      <c r="ABH439" s="25"/>
      <c r="ABI439" s="25"/>
      <c r="ABJ439" s="25"/>
      <c r="ABK439" s="25"/>
      <c r="ABL439" s="25"/>
      <c r="ABM439" s="25"/>
      <c r="ABN439" s="25"/>
      <c r="ABO439" s="25"/>
      <c r="ABP439" s="25"/>
      <c r="ABQ439" s="25"/>
      <c r="ABR439" s="25"/>
      <c r="ABS439" s="25"/>
      <c r="ABT439" s="25"/>
      <c r="ABU439" s="25"/>
      <c r="ABV439" s="25"/>
      <c r="ABW439" s="25"/>
      <c r="ABX439" s="25"/>
      <c r="ABY439" s="25"/>
      <c r="ABZ439" s="25"/>
      <c r="ACA439" s="25"/>
      <c r="ACB439" s="25"/>
      <c r="ACC439" s="25"/>
      <c r="ACD439" s="25"/>
      <c r="ACE439" s="25"/>
      <c r="ACF439" s="25"/>
      <c r="ACG439" s="25"/>
      <c r="ACH439" s="25"/>
      <c r="ACI439" s="25"/>
      <c r="ACJ439" s="25"/>
      <c r="ACK439" s="25"/>
      <c r="ACL439" s="25"/>
      <c r="ACM439" s="25"/>
      <c r="ACN439" s="25"/>
      <c r="ACO439" s="25"/>
      <c r="ACP439" s="25"/>
      <c r="ACQ439" s="25"/>
      <c r="ACR439" s="25"/>
      <c r="ACS439" s="25"/>
      <c r="ACT439" s="25"/>
      <c r="ACU439" s="25"/>
      <c r="ACV439" s="25"/>
      <c r="ACW439" s="25"/>
      <c r="ACX439" s="25"/>
      <c r="ACY439" s="25"/>
      <c r="ACZ439" s="25"/>
      <c r="ADA439" s="25"/>
      <c r="ADB439" s="25"/>
      <c r="ADC439" s="25"/>
      <c r="ADD439" s="25"/>
      <c r="ADE439" s="25"/>
      <c r="ADF439" s="25"/>
      <c r="ADG439" s="25"/>
      <c r="ADH439" s="25"/>
      <c r="ADI439" s="25"/>
      <c r="ADJ439" s="25"/>
      <c r="ADK439" s="25"/>
      <c r="ADL439" s="25"/>
      <c r="ADM439" s="25"/>
      <c r="ADN439" s="25"/>
      <c r="ADO439" s="25"/>
      <c r="ADP439" s="25"/>
      <c r="ADQ439" s="25"/>
      <c r="ADR439" s="25"/>
      <c r="ADS439" s="25"/>
      <c r="ADT439" s="25"/>
      <c r="ADU439" s="25"/>
      <c r="ADV439" s="25"/>
      <c r="ADW439" s="25"/>
      <c r="ADX439" s="25"/>
      <c r="ADY439" s="25"/>
      <c r="ADZ439" s="25"/>
      <c r="AEA439" s="25"/>
      <c r="AEB439" s="25"/>
      <c r="AEC439" s="25"/>
      <c r="AED439" s="25"/>
      <c r="AEE439" s="25"/>
      <c r="AEF439" s="25"/>
      <c r="AEG439" s="49"/>
    </row>
    <row r="440" spans="1:813" s="15" customFormat="1" ht="12.75" customHeight="1" x14ac:dyDescent="0.2">
      <c r="A440" s="98">
        <v>9.8000000000000007</v>
      </c>
      <c r="B440" s="99" t="s">
        <v>304</v>
      </c>
      <c r="C440" s="100">
        <v>1</v>
      </c>
      <c r="D440" s="101" t="s">
        <v>99</v>
      </c>
      <c r="E440" s="79">
        <v>19</v>
      </c>
      <c r="F440" s="91">
        <f t="shared" si="8"/>
        <v>19</v>
      </c>
      <c r="G440" s="49"/>
      <c r="AY440" s="45"/>
      <c r="AZ440" s="25"/>
      <c r="BA440" s="663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  <c r="QN440" s="25"/>
      <c r="QO440" s="25"/>
      <c r="QP440" s="25"/>
      <c r="QQ440" s="25"/>
      <c r="QR440" s="25"/>
      <c r="QS440" s="25"/>
      <c r="QT440" s="25"/>
      <c r="QU440" s="25"/>
      <c r="QV440" s="25"/>
      <c r="QW440" s="25"/>
      <c r="QX440" s="25"/>
      <c r="QY440" s="25"/>
      <c r="QZ440" s="25"/>
      <c r="RA440" s="25"/>
      <c r="RB440" s="25"/>
      <c r="RC440" s="25"/>
      <c r="RD440" s="25"/>
      <c r="RE440" s="25"/>
      <c r="RF440" s="25"/>
      <c r="RG440" s="25"/>
      <c r="RH440" s="25"/>
      <c r="RI440" s="25"/>
      <c r="RJ440" s="25"/>
      <c r="RK440" s="25"/>
      <c r="RL440" s="25"/>
      <c r="RM440" s="25"/>
      <c r="RN440" s="25"/>
      <c r="RO440" s="25"/>
      <c r="RP440" s="25"/>
      <c r="RQ440" s="25"/>
      <c r="RR440" s="25"/>
      <c r="RS440" s="25"/>
      <c r="RT440" s="25"/>
      <c r="RU440" s="25"/>
      <c r="RV440" s="25"/>
      <c r="RW440" s="25"/>
      <c r="RX440" s="25"/>
      <c r="RY440" s="25"/>
      <c r="RZ440" s="25"/>
      <c r="SA440" s="25"/>
      <c r="SB440" s="25"/>
      <c r="SC440" s="25"/>
      <c r="SD440" s="25"/>
      <c r="SE440" s="25"/>
      <c r="SF440" s="25"/>
      <c r="SG440" s="25"/>
      <c r="SH440" s="25"/>
      <c r="SI440" s="25"/>
      <c r="SJ440" s="25"/>
      <c r="SK440" s="25"/>
      <c r="SL440" s="25"/>
      <c r="SM440" s="25"/>
      <c r="SN440" s="25"/>
      <c r="SO440" s="25"/>
      <c r="SP440" s="25"/>
      <c r="SQ440" s="25"/>
      <c r="SR440" s="25"/>
      <c r="SS440" s="25"/>
      <c r="ST440" s="25"/>
      <c r="SU440" s="25"/>
      <c r="SV440" s="25"/>
      <c r="SW440" s="25"/>
      <c r="SX440" s="25"/>
      <c r="SY440" s="25"/>
      <c r="SZ440" s="25"/>
      <c r="TA440" s="25"/>
      <c r="TB440" s="25"/>
      <c r="TC440" s="25"/>
      <c r="TD440" s="25"/>
      <c r="TE440" s="25"/>
      <c r="TF440" s="25"/>
      <c r="TG440" s="25"/>
      <c r="TH440" s="25"/>
      <c r="TI440" s="25"/>
      <c r="TJ440" s="25"/>
      <c r="TK440" s="25"/>
      <c r="TL440" s="25"/>
      <c r="TM440" s="25"/>
      <c r="TN440" s="25"/>
      <c r="TO440" s="25"/>
      <c r="TP440" s="25"/>
      <c r="TQ440" s="25"/>
      <c r="TR440" s="25"/>
      <c r="TS440" s="25"/>
      <c r="TT440" s="25"/>
      <c r="TU440" s="25"/>
      <c r="TV440" s="25"/>
      <c r="TW440" s="25"/>
      <c r="TX440" s="25"/>
      <c r="TY440" s="25"/>
      <c r="TZ440" s="25"/>
      <c r="UA440" s="25"/>
      <c r="UB440" s="25"/>
      <c r="UC440" s="25"/>
      <c r="UD440" s="25"/>
      <c r="UE440" s="25"/>
      <c r="UF440" s="25"/>
      <c r="UG440" s="25"/>
      <c r="UH440" s="25"/>
      <c r="UI440" s="25"/>
      <c r="UJ440" s="25"/>
      <c r="UK440" s="25"/>
      <c r="UL440" s="25"/>
      <c r="UM440" s="25"/>
      <c r="UN440" s="25"/>
      <c r="UO440" s="25"/>
      <c r="UP440" s="25"/>
      <c r="UQ440" s="25"/>
      <c r="UR440" s="25"/>
      <c r="US440" s="25"/>
      <c r="UT440" s="25"/>
      <c r="UU440" s="25"/>
      <c r="UV440" s="25"/>
      <c r="UW440" s="25"/>
      <c r="UX440" s="25"/>
      <c r="UY440" s="25"/>
      <c r="UZ440" s="25"/>
      <c r="VA440" s="25"/>
      <c r="VB440" s="25"/>
      <c r="VC440" s="25"/>
      <c r="VD440" s="25"/>
      <c r="VE440" s="25"/>
      <c r="VF440" s="25"/>
      <c r="VG440" s="25"/>
      <c r="VH440" s="25"/>
      <c r="VI440" s="25"/>
      <c r="VJ440" s="25"/>
      <c r="VK440" s="25"/>
      <c r="VL440" s="25"/>
      <c r="VM440" s="25"/>
      <c r="VN440" s="25"/>
      <c r="VO440" s="25"/>
      <c r="VP440" s="25"/>
      <c r="VQ440" s="25"/>
      <c r="VR440" s="25"/>
      <c r="VS440" s="25"/>
      <c r="VT440" s="25"/>
      <c r="VU440" s="25"/>
      <c r="VV440" s="25"/>
      <c r="VW440" s="25"/>
      <c r="VX440" s="25"/>
      <c r="VY440" s="25"/>
      <c r="VZ440" s="25"/>
      <c r="WA440" s="25"/>
      <c r="WB440" s="25"/>
      <c r="WC440" s="25"/>
      <c r="WD440" s="25"/>
      <c r="WE440" s="25"/>
      <c r="WF440" s="25"/>
      <c r="WG440" s="25"/>
      <c r="WH440" s="25"/>
      <c r="WI440" s="25"/>
      <c r="WJ440" s="25"/>
      <c r="WK440" s="25"/>
      <c r="WL440" s="25"/>
      <c r="WM440" s="25"/>
      <c r="WN440" s="25"/>
      <c r="WO440" s="25"/>
      <c r="WP440" s="25"/>
      <c r="WQ440" s="25"/>
      <c r="WR440" s="25"/>
      <c r="WS440" s="25"/>
      <c r="WT440" s="25"/>
      <c r="WU440" s="25"/>
      <c r="WV440" s="25"/>
      <c r="WW440" s="25"/>
      <c r="WX440" s="25"/>
      <c r="WY440" s="25"/>
      <c r="WZ440" s="25"/>
      <c r="XA440" s="25"/>
      <c r="XB440" s="25"/>
      <c r="XC440" s="25"/>
      <c r="XD440" s="25"/>
      <c r="XE440" s="25"/>
      <c r="XF440" s="25"/>
      <c r="XG440" s="25"/>
      <c r="XH440" s="25"/>
      <c r="XI440" s="25"/>
      <c r="XJ440" s="25"/>
      <c r="XK440" s="25"/>
      <c r="XL440" s="25"/>
      <c r="XM440" s="25"/>
      <c r="XN440" s="25"/>
      <c r="XO440" s="25"/>
      <c r="XP440" s="25"/>
      <c r="XQ440" s="25"/>
      <c r="XR440" s="25"/>
      <c r="XS440" s="25"/>
      <c r="XT440" s="25"/>
      <c r="XU440" s="25"/>
      <c r="XV440" s="25"/>
      <c r="XW440" s="25"/>
      <c r="XX440" s="25"/>
      <c r="XY440" s="25"/>
      <c r="XZ440" s="25"/>
      <c r="YA440" s="25"/>
      <c r="YB440" s="25"/>
      <c r="YC440" s="25"/>
      <c r="YD440" s="25"/>
      <c r="YE440" s="25"/>
      <c r="YF440" s="25"/>
      <c r="YG440" s="25"/>
      <c r="YH440" s="25"/>
      <c r="YI440" s="25"/>
      <c r="YJ440" s="25"/>
      <c r="YK440" s="25"/>
      <c r="YL440" s="25"/>
      <c r="YM440" s="25"/>
      <c r="YN440" s="25"/>
      <c r="YO440" s="25"/>
      <c r="YP440" s="25"/>
      <c r="YQ440" s="25"/>
      <c r="YR440" s="25"/>
      <c r="YS440" s="25"/>
      <c r="YT440" s="25"/>
      <c r="YU440" s="25"/>
      <c r="YV440" s="25"/>
      <c r="YW440" s="25"/>
      <c r="YX440" s="25"/>
      <c r="YY440" s="25"/>
      <c r="YZ440" s="25"/>
      <c r="ZA440" s="25"/>
      <c r="ZB440" s="25"/>
      <c r="ZC440" s="25"/>
      <c r="ZD440" s="25"/>
      <c r="ZE440" s="25"/>
      <c r="ZF440" s="25"/>
      <c r="ZG440" s="25"/>
      <c r="ZH440" s="25"/>
      <c r="ZI440" s="25"/>
      <c r="ZJ440" s="25"/>
      <c r="ZK440" s="25"/>
      <c r="ZL440" s="25"/>
      <c r="ZM440" s="25"/>
      <c r="ZN440" s="25"/>
      <c r="ZO440" s="25"/>
      <c r="ZP440" s="25"/>
      <c r="ZQ440" s="25"/>
      <c r="ZR440" s="25"/>
      <c r="ZS440" s="25"/>
      <c r="ZT440" s="25"/>
      <c r="ZU440" s="25"/>
      <c r="ZV440" s="25"/>
      <c r="ZW440" s="25"/>
      <c r="ZX440" s="25"/>
      <c r="ZY440" s="25"/>
      <c r="ZZ440" s="25"/>
      <c r="AAA440" s="25"/>
      <c r="AAB440" s="25"/>
      <c r="AAC440" s="25"/>
      <c r="AAD440" s="25"/>
      <c r="AAE440" s="25"/>
      <c r="AAF440" s="25"/>
      <c r="AAG440" s="25"/>
      <c r="AAH440" s="25"/>
      <c r="AAI440" s="25"/>
      <c r="AAJ440" s="25"/>
      <c r="AAK440" s="25"/>
      <c r="AAL440" s="25"/>
      <c r="AAM440" s="25"/>
      <c r="AAN440" s="25"/>
      <c r="AAO440" s="25"/>
      <c r="AAP440" s="25"/>
      <c r="AAQ440" s="25"/>
      <c r="AAR440" s="25"/>
      <c r="AAS440" s="25"/>
      <c r="AAT440" s="25"/>
      <c r="AAU440" s="25"/>
      <c r="AAV440" s="25"/>
      <c r="AAW440" s="25"/>
      <c r="AAX440" s="25"/>
      <c r="AAY440" s="25"/>
      <c r="AAZ440" s="25"/>
      <c r="ABA440" s="25"/>
      <c r="ABB440" s="25"/>
      <c r="ABC440" s="25"/>
      <c r="ABD440" s="25"/>
      <c r="ABE440" s="25"/>
      <c r="ABF440" s="25"/>
      <c r="ABG440" s="25"/>
      <c r="ABH440" s="25"/>
      <c r="ABI440" s="25"/>
      <c r="ABJ440" s="25"/>
      <c r="ABK440" s="25"/>
      <c r="ABL440" s="25"/>
      <c r="ABM440" s="25"/>
      <c r="ABN440" s="25"/>
      <c r="ABO440" s="25"/>
      <c r="ABP440" s="25"/>
      <c r="ABQ440" s="25"/>
      <c r="ABR440" s="25"/>
      <c r="ABS440" s="25"/>
      <c r="ABT440" s="25"/>
      <c r="ABU440" s="25"/>
      <c r="ABV440" s="25"/>
      <c r="ABW440" s="25"/>
      <c r="ABX440" s="25"/>
      <c r="ABY440" s="25"/>
      <c r="ABZ440" s="25"/>
      <c r="ACA440" s="25"/>
      <c r="ACB440" s="25"/>
      <c r="ACC440" s="25"/>
      <c r="ACD440" s="25"/>
      <c r="ACE440" s="25"/>
      <c r="ACF440" s="25"/>
      <c r="ACG440" s="25"/>
      <c r="ACH440" s="25"/>
      <c r="ACI440" s="25"/>
      <c r="ACJ440" s="25"/>
      <c r="ACK440" s="25"/>
      <c r="ACL440" s="25"/>
      <c r="ACM440" s="25"/>
      <c r="ACN440" s="25"/>
      <c r="ACO440" s="25"/>
      <c r="ACP440" s="25"/>
      <c r="ACQ440" s="25"/>
      <c r="ACR440" s="25"/>
      <c r="ACS440" s="25"/>
      <c r="ACT440" s="25"/>
      <c r="ACU440" s="25"/>
      <c r="ACV440" s="25"/>
      <c r="ACW440" s="25"/>
      <c r="ACX440" s="25"/>
      <c r="ACY440" s="25"/>
      <c r="ACZ440" s="25"/>
      <c r="ADA440" s="25"/>
      <c r="ADB440" s="25"/>
      <c r="ADC440" s="25"/>
      <c r="ADD440" s="25"/>
      <c r="ADE440" s="25"/>
      <c r="ADF440" s="25"/>
      <c r="ADG440" s="25"/>
      <c r="ADH440" s="25"/>
      <c r="ADI440" s="25"/>
      <c r="ADJ440" s="25"/>
      <c r="ADK440" s="25"/>
      <c r="ADL440" s="25"/>
      <c r="ADM440" s="25"/>
      <c r="ADN440" s="25"/>
      <c r="ADO440" s="25"/>
      <c r="ADP440" s="25"/>
      <c r="ADQ440" s="25"/>
      <c r="ADR440" s="25"/>
      <c r="ADS440" s="25"/>
      <c r="ADT440" s="25"/>
      <c r="ADU440" s="25"/>
      <c r="ADV440" s="25"/>
      <c r="ADW440" s="25"/>
      <c r="ADX440" s="25"/>
      <c r="ADY440" s="25"/>
      <c r="ADZ440" s="25"/>
      <c r="AEA440" s="25"/>
      <c r="AEB440" s="25"/>
      <c r="AEC440" s="25"/>
      <c r="AED440" s="25"/>
      <c r="AEE440" s="25"/>
      <c r="AEF440" s="25"/>
      <c r="AEG440" s="49"/>
    </row>
    <row r="441" spans="1:813" s="15" customFormat="1" ht="12.75" customHeight="1" x14ac:dyDescent="0.2">
      <c r="A441" s="98">
        <v>9.9</v>
      </c>
      <c r="B441" s="99" t="s">
        <v>334</v>
      </c>
      <c r="C441" s="100">
        <v>70</v>
      </c>
      <c r="D441" s="101" t="s">
        <v>71</v>
      </c>
      <c r="E441" s="79">
        <v>285</v>
      </c>
      <c r="F441" s="91">
        <f t="shared" si="8"/>
        <v>19950</v>
      </c>
      <c r="G441" s="49"/>
      <c r="AY441" s="45"/>
      <c r="AZ441" s="25"/>
      <c r="BA441" s="663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  <c r="QN441" s="25"/>
      <c r="QO441" s="25"/>
      <c r="QP441" s="25"/>
      <c r="QQ441" s="25"/>
      <c r="QR441" s="25"/>
      <c r="QS441" s="25"/>
      <c r="QT441" s="25"/>
      <c r="QU441" s="25"/>
      <c r="QV441" s="25"/>
      <c r="QW441" s="25"/>
      <c r="QX441" s="25"/>
      <c r="QY441" s="25"/>
      <c r="QZ441" s="25"/>
      <c r="RA441" s="25"/>
      <c r="RB441" s="25"/>
      <c r="RC441" s="25"/>
      <c r="RD441" s="25"/>
      <c r="RE441" s="25"/>
      <c r="RF441" s="25"/>
      <c r="RG441" s="25"/>
      <c r="RH441" s="25"/>
      <c r="RI441" s="25"/>
      <c r="RJ441" s="25"/>
      <c r="RK441" s="25"/>
      <c r="RL441" s="25"/>
      <c r="RM441" s="25"/>
      <c r="RN441" s="25"/>
      <c r="RO441" s="25"/>
      <c r="RP441" s="25"/>
      <c r="RQ441" s="25"/>
      <c r="RR441" s="25"/>
      <c r="RS441" s="25"/>
      <c r="RT441" s="25"/>
      <c r="RU441" s="25"/>
      <c r="RV441" s="25"/>
      <c r="RW441" s="25"/>
      <c r="RX441" s="25"/>
      <c r="RY441" s="25"/>
      <c r="RZ441" s="25"/>
      <c r="SA441" s="25"/>
      <c r="SB441" s="25"/>
      <c r="SC441" s="25"/>
      <c r="SD441" s="25"/>
      <c r="SE441" s="25"/>
      <c r="SF441" s="25"/>
      <c r="SG441" s="25"/>
      <c r="SH441" s="25"/>
      <c r="SI441" s="25"/>
      <c r="SJ441" s="25"/>
      <c r="SK441" s="25"/>
      <c r="SL441" s="25"/>
      <c r="SM441" s="25"/>
      <c r="SN441" s="25"/>
      <c r="SO441" s="25"/>
      <c r="SP441" s="25"/>
      <c r="SQ441" s="25"/>
      <c r="SR441" s="25"/>
      <c r="SS441" s="25"/>
      <c r="ST441" s="25"/>
      <c r="SU441" s="25"/>
      <c r="SV441" s="25"/>
      <c r="SW441" s="25"/>
      <c r="SX441" s="25"/>
      <c r="SY441" s="25"/>
      <c r="SZ441" s="25"/>
      <c r="TA441" s="25"/>
      <c r="TB441" s="25"/>
      <c r="TC441" s="25"/>
      <c r="TD441" s="25"/>
      <c r="TE441" s="25"/>
      <c r="TF441" s="25"/>
      <c r="TG441" s="25"/>
      <c r="TH441" s="25"/>
      <c r="TI441" s="25"/>
      <c r="TJ441" s="25"/>
      <c r="TK441" s="25"/>
      <c r="TL441" s="25"/>
      <c r="TM441" s="25"/>
      <c r="TN441" s="25"/>
      <c r="TO441" s="25"/>
      <c r="TP441" s="25"/>
      <c r="TQ441" s="25"/>
      <c r="TR441" s="25"/>
      <c r="TS441" s="25"/>
      <c r="TT441" s="25"/>
      <c r="TU441" s="25"/>
      <c r="TV441" s="25"/>
      <c r="TW441" s="25"/>
      <c r="TX441" s="25"/>
      <c r="TY441" s="25"/>
      <c r="TZ441" s="25"/>
      <c r="UA441" s="25"/>
      <c r="UB441" s="25"/>
      <c r="UC441" s="25"/>
      <c r="UD441" s="25"/>
      <c r="UE441" s="25"/>
      <c r="UF441" s="25"/>
      <c r="UG441" s="25"/>
      <c r="UH441" s="25"/>
      <c r="UI441" s="25"/>
      <c r="UJ441" s="25"/>
      <c r="UK441" s="25"/>
      <c r="UL441" s="25"/>
      <c r="UM441" s="25"/>
      <c r="UN441" s="25"/>
      <c r="UO441" s="25"/>
      <c r="UP441" s="25"/>
      <c r="UQ441" s="25"/>
      <c r="UR441" s="25"/>
      <c r="US441" s="25"/>
      <c r="UT441" s="25"/>
      <c r="UU441" s="25"/>
      <c r="UV441" s="25"/>
      <c r="UW441" s="25"/>
      <c r="UX441" s="25"/>
      <c r="UY441" s="25"/>
      <c r="UZ441" s="25"/>
      <c r="VA441" s="25"/>
      <c r="VB441" s="25"/>
      <c r="VC441" s="25"/>
      <c r="VD441" s="25"/>
      <c r="VE441" s="25"/>
      <c r="VF441" s="25"/>
      <c r="VG441" s="25"/>
      <c r="VH441" s="25"/>
      <c r="VI441" s="25"/>
      <c r="VJ441" s="25"/>
      <c r="VK441" s="25"/>
      <c r="VL441" s="25"/>
      <c r="VM441" s="25"/>
      <c r="VN441" s="25"/>
      <c r="VO441" s="25"/>
      <c r="VP441" s="25"/>
      <c r="VQ441" s="25"/>
      <c r="VR441" s="25"/>
      <c r="VS441" s="25"/>
      <c r="VT441" s="25"/>
      <c r="VU441" s="25"/>
      <c r="VV441" s="25"/>
      <c r="VW441" s="25"/>
      <c r="VX441" s="25"/>
      <c r="VY441" s="25"/>
      <c r="VZ441" s="25"/>
      <c r="WA441" s="25"/>
      <c r="WB441" s="25"/>
      <c r="WC441" s="25"/>
      <c r="WD441" s="25"/>
      <c r="WE441" s="25"/>
      <c r="WF441" s="25"/>
      <c r="WG441" s="25"/>
      <c r="WH441" s="25"/>
      <c r="WI441" s="25"/>
      <c r="WJ441" s="25"/>
      <c r="WK441" s="25"/>
      <c r="WL441" s="25"/>
      <c r="WM441" s="25"/>
      <c r="WN441" s="25"/>
      <c r="WO441" s="25"/>
      <c r="WP441" s="25"/>
      <c r="WQ441" s="25"/>
      <c r="WR441" s="25"/>
      <c r="WS441" s="25"/>
      <c r="WT441" s="25"/>
      <c r="WU441" s="25"/>
      <c r="WV441" s="25"/>
      <c r="WW441" s="25"/>
      <c r="WX441" s="25"/>
      <c r="WY441" s="25"/>
      <c r="WZ441" s="25"/>
      <c r="XA441" s="25"/>
      <c r="XB441" s="25"/>
      <c r="XC441" s="25"/>
      <c r="XD441" s="25"/>
      <c r="XE441" s="25"/>
      <c r="XF441" s="25"/>
      <c r="XG441" s="25"/>
      <c r="XH441" s="25"/>
      <c r="XI441" s="25"/>
      <c r="XJ441" s="25"/>
      <c r="XK441" s="25"/>
      <c r="XL441" s="25"/>
      <c r="XM441" s="25"/>
      <c r="XN441" s="25"/>
      <c r="XO441" s="25"/>
      <c r="XP441" s="25"/>
      <c r="XQ441" s="25"/>
      <c r="XR441" s="25"/>
      <c r="XS441" s="25"/>
      <c r="XT441" s="25"/>
      <c r="XU441" s="25"/>
      <c r="XV441" s="25"/>
      <c r="XW441" s="25"/>
      <c r="XX441" s="25"/>
      <c r="XY441" s="25"/>
      <c r="XZ441" s="25"/>
      <c r="YA441" s="25"/>
      <c r="YB441" s="25"/>
      <c r="YC441" s="25"/>
      <c r="YD441" s="25"/>
      <c r="YE441" s="25"/>
      <c r="YF441" s="25"/>
      <c r="YG441" s="25"/>
      <c r="YH441" s="25"/>
      <c r="YI441" s="25"/>
      <c r="YJ441" s="25"/>
      <c r="YK441" s="25"/>
      <c r="YL441" s="25"/>
      <c r="YM441" s="25"/>
      <c r="YN441" s="25"/>
      <c r="YO441" s="25"/>
      <c r="YP441" s="25"/>
      <c r="YQ441" s="25"/>
      <c r="YR441" s="25"/>
      <c r="YS441" s="25"/>
      <c r="YT441" s="25"/>
      <c r="YU441" s="25"/>
      <c r="YV441" s="25"/>
      <c r="YW441" s="25"/>
      <c r="YX441" s="25"/>
      <c r="YY441" s="25"/>
      <c r="YZ441" s="25"/>
      <c r="ZA441" s="25"/>
      <c r="ZB441" s="25"/>
      <c r="ZC441" s="25"/>
      <c r="ZD441" s="25"/>
      <c r="ZE441" s="25"/>
      <c r="ZF441" s="25"/>
      <c r="ZG441" s="25"/>
      <c r="ZH441" s="25"/>
      <c r="ZI441" s="25"/>
      <c r="ZJ441" s="25"/>
      <c r="ZK441" s="25"/>
      <c r="ZL441" s="25"/>
      <c r="ZM441" s="25"/>
      <c r="ZN441" s="25"/>
      <c r="ZO441" s="25"/>
      <c r="ZP441" s="25"/>
      <c r="ZQ441" s="25"/>
      <c r="ZR441" s="25"/>
      <c r="ZS441" s="25"/>
      <c r="ZT441" s="25"/>
      <c r="ZU441" s="25"/>
      <c r="ZV441" s="25"/>
      <c r="ZW441" s="25"/>
      <c r="ZX441" s="25"/>
      <c r="ZY441" s="25"/>
      <c r="ZZ441" s="25"/>
      <c r="AAA441" s="25"/>
      <c r="AAB441" s="25"/>
      <c r="AAC441" s="25"/>
      <c r="AAD441" s="25"/>
      <c r="AAE441" s="25"/>
      <c r="AAF441" s="25"/>
      <c r="AAG441" s="25"/>
      <c r="AAH441" s="25"/>
      <c r="AAI441" s="25"/>
      <c r="AAJ441" s="25"/>
      <c r="AAK441" s="25"/>
      <c r="AAL441" s="25"/>
      <c r="AAM441" s="25"/>
      <c r="AAN441" s="25"/>
      <c r="AAO441" s="25"/>
      <c r="AAP441" s="25"/>
      <c r="AAQ441" s="25"/>
      <c r="AAR441" s="25"/>
      <c r="AAS441" s="25"/>
      <c r="AAT441" s="25"/>
      <c r="AAU441" s="25"/>
      <c r="AAV441" s="25"/>
      <c r="AAW441" s="25"/>
      <c r="AAX441" s="25"/>
      <c r="AAY441" s="25"/>
      <c r="AAZ441" s="25"/>
      <c r="ABA441" s="25"/>
      <c r="ABB441" s="25"/>
      <c r="ABC441" s="25"/>
      <c r="ABD441" s="25"/>
      <c r="ABE441" s="25"/>
      <c r="ABF441" s="25"/>
      <c r="ABG441" s="25"/>
      <c r="ABH441" s="25"/>
      <c r="ABI441" s="25"/>
      <c r="ABJ441" s="25"/>
      <c r="ABK441" s="25"/>
      <c r="ABL441" s="25"/>
      <c r="ABM441" s="25"/>
      <c r="ABN441" s="25"/>
      <c r="ABO441" s="25"/>
      <c r="ABP441" s="25"/>
      <c r="ABQ441" s="25"/>
      <c r="ABR441" s="25"/>
      <c r="ABS441" s="25"/>
      <c r="ABT441" s="25"/>
      <c r="ABU441" s="25"/>
      <c r="ABV441" s="25"/>
      <c r="ABW441" s="25"/>
      <c r="ABX441" s="25"/>
      <c r="ABY441" s="25"/>
      <c r="ABZ441" s="25"/>
      <c r="ACA441" s="25"/>
      <c r="ACB441" s="25"/>
      <c r="ACC441" s="25"/>
      <c r="ACD441" s="25"/>
      <c r="ACE441" s="25"/>
      <c r="ACF441" s="25"/>
      <c r="ACG441" s="25"/>
      <c r="ACH441" s="25"/>
      <c r="ACI441" s="25"/>
      <c r="ACJ441" s="25"/>
      <c r="ACK441" s="25"/>
      <c r="ACL441" s="25"/>
      <c r="ACM441" s="25"/>
      <c r="ACN441" s="25"/>
      <c r="ACO441" s="25"/>
      <c r="ACP441" s="25"/>
      <c r="ACQ441" s="25"/>
      <c r="ACR441" s="25"/>
      <c r="ACS441" s="25"/>
      <c r="ACT441" s="25"/>
      <c r="ACU441" s="25"/>
      <c r="ACV441" s="25"/>
      <c r="ACW441" s="25"/>
      <c r="ACX441" s="25"/>
      <c r="ACY441" s="25"/>
      <c r="ACZ441" s="25"/>
      <c r="ADA441" s="25"/>
      <c r="ADB441" s="25"/>
      <c r="ADC441" s="25"/>
      <c r="ADD441" s="25"/>
      <c r="ADE441" s="25"/>
      <c r="ADF441" s="25"/>
      <c r="ADG441" s="25"/>
      <c r="ADH441" s="25"/>
      <c r="ADI441" s="25"/>
      <c r="ADJ441" s="25"/>
      <c r="ADK441" s="25"/>
      <c r="ADL441" s="25"/>
      <c r="ADM441" s="25"/>
      <c r="ADN441" s="25"/>
      <c r="ADO441" s="25"/>
      <c r="ADP441" s="25"/>
      <c r="ADQ441" s="25"/>
      <c r="ADR441" s="25"/>
      <c r="ADS441" s="25"/>
      <c r="ADT441" s="25"/>
      <c r="ADU441" s="25"/>
      <c r="ADV441" s="25"/>
      <c r="ADW441" s="25"/>
      <c r="ADX441" s="25"/>
      <c r="ADY441" s="25"/>
      <c r="ADZ441" s="25"/>
      <c r="AEA441" s="25"/>
      <c r="AEB441" s="25"/>
      <c r="AEC441" s="25"/>
      <c r="AED441" s="25"/>
      <c r="AEE441" s="25"/>
      <c r="AEF441" s="25"/>
      <c r="AEG441" s="49"/>
    </row>
    <row r="442" spans="1:813" s="15" customFormat="1" ht="12.75" customHeight="1" x14ac:dyDescent="0.2">
      <c r="A442" s="98">
        <v>9.1</v>
      </c>
      <c r="B442" s="99" t="s">
        <v>306</v>
      </c>
      <c r="C442" s="100">
        <f>1.98*70</f>
        <v>138.6</v>
      </c>
      <c r="D442" s="101" t="s">
        <v>75</v>
      </c>
      <c r="E442" s="79">
        <v>350</v>
      </c>
      <c r="F442" s="91">
        <f t="shared" si="8"/>
        <v>48510</v>
      </c>
      <c r="G442" s="49"/>
      <c r="AY442" s="45"/>
      <c r="AZ442" s="25"/>
      <c r="BA442" s="663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  <c r="QN442" s="25"/>
      <c r="QO442" s="25"/>
      <c r="QP442" s="25"/>
      <c r="QQ442" s="25"/>
      <c r="QR442" s="25"/>
      <c r="QS442" s="25"/>
      <c r="QT442" s="25"/>
      <c r="QU442" s="25"/>
      <c r="QV442" s="25"/>
      <c r="QW442" s="25"/>
      <c r="QX442" s="25"/>
      <c r="QY442" s="25"/>
      <c r="QZ442" s="25"/>
      <c r="RA442" s="25"/>
      <c r="RB442" s="25"/>
      <c r="RC442" s="25"/>
      <c r="RD442" s="25"/>
      <c r="RE442" s="25"/>
      <c r="RF442" s="25"/>
      <c r="RG442" s="25"/>
      <c r="RH442" s="25"/>
      <c r="RI442" s="25"/>
      <c r="RJ442" s="25"/>
      <c r="RK442" s="25"/>
      <c r="RL442" s="25"/>
      <c r="RM442" s="25"/>
      <c r="RN442" s="25"/>
      <c r="RO442" s="25"/>
      <c r="RP442" s="25"/>
      <c r="RQ442" s="25"/>
      <c r="RR442" s="25"/>
      <c r="RS442" s="25"/>
      <c r="RT442" s="25"/>
      <c r="RU442" s="25"/>
      <c r="RV442" s="25"/>
      <c r="RW442" s="25"/>
      <c r="RX442" s="25"/>
      <c r="RY442" s="25"/>
      <c r="RZ442" s="25"/>
      <c r="SA442" s="25"/>
      <c r="SB442" s="25"/>
      <c r="SC442" s="25"/>
      <c r="SD442" s="25"/>
      <c r="SE442" s="25"/>
      <c r="SF442" s="25"/>
      <c r="SG442" s="25"/>
      <c r="SH442" s="25"/>
      <c r="SI442" s="25"/>
      <c r="SJ442" s="25"/>
      <c r="SK442" s="25"/>
      <c r="SL442" s="25"/>
      <c r="SM442" s="25"/>
      <c r="SN442" s="25"/>
      <c r="SO442" s="25"/>
      <c r="SP442" s="25"/>
      <c r="SQ442" s="25"/>
      <c r="SR442" s="25"/>
      <c r="SS442" s="25"/>
      <c r="ST442" s="25"/>
      <c r="SU442" s="25"/>
      <c r="SV442" s="25"/>
      <c r="SW442" s="25"/>
      <c r="SX442" s="25"/>
      <c r="SY442" s="25"/>
      <c r="SZ442" s="25"/>
      <c r="TA442" s="25"/>
      <c r="TB442" s="25"/>
      <c r="TC442" s="25"/>
      <c r="TD442" s="25"/>
      <c r="TE442" s="25"/>
      <c r="TF442" s="25"/>
      <c r="TG442" s="25"/>
      <c r="TH442" s="25"/>
      <c r="TI442" s="25"/>
      <c r="TJ442" s="25"/>
      <c r="TK442" s="25"/>
      <c r="TL442" s="25"/>
      <c r="TM442" s="25"/>
      <c r="TN442" s="25"/>
      <c r="TO442" s="25"/>
      <c r="TP442" s="25"/>
      <c r="TQ442" s="25"/>
      <c r="TR442" s="25"/>
      <c r="TS442" s="25"/>
      <c r="TT442" s="25"/>
      <c r="TU442" s="25"/>
      <c r="TV442" s="25"/>
      <c r="TW442" s="25"/>
      <c r="TX442" s="25"/>
      <c r="TY442" s="25"/>
      <c r="TZ442" s="25"/>
      <c r="UA442" s="25"/>
      <c r="UB442" s="25"/>
      <c r="UC442" s="25"/>
      <c r="UD442" s="25"/>
      <c r="UE442" s="25"/>
      <c r="UF442" s="25"/>
      <c r="UG442" s="25"/>
      <c r="UH442" s="25"/>
      <c r="UI442" s="25"/>
      <c r="UJ442" s="25"/>
      <c r="UK442" s="25"/>
      <c r="UL442" s="25"/>
      <c r="UM442" s="25"/>
      <c r="UN442" s="25"/>
      <c r="UO442" s="25"/>
      <c r="UP442" s="25"/>
      <c r="UQ442" s="25"/>
      <c r="UR442" s="25"/>
      <c r="US442" s="25"/>
      <c r="UT442" s="25"/>
      <c r="UU442" s="25"/>
      <c r="UV442" s="25"/>
      <c r="UW442" s="25"/>
      <c r="UX442" s="25"/>
      <c r="UY442" s="25"/>
      <c r="UZ442" s="25"/>
      <c r="VA442" s="25"/>
      <c r="VB442" s="25"/>
      <c r="VC442" s="25"/>
      <c r="VD442" s="25"/>
      <c r="VE442" s="25"/>
      <c r="VF442" s="25"/>
      <c r="VG442" s="25"/>
      <c r="VH442" s="25"/>
      <c r="VI442" s="25"/>
      <c r="VJ442" s="25"/>
      <c r="VK442" s="25"/>
      <c r="VL442" s="25"/>
      <c r="VM442" s="25"/>
      <c r="VN442" s="25"/>
      <c r="VO442" s="25"/>
      <c r="VP442" s="25"/>
      <c r="VQ442" s="25"/>
      <c r="VR442" s="25"/>
      <c r="VS442" s="25"/>
      <c r="VT442" s="25"/>
      <c r="VU442" s="25"/>
      <c r="VV442" s="25"/>
      <c r="VW442" s="25"/>
      <c r="VX442" s="25"/>
      <c r="VY442" s="25"/>
      <c r="VZ442" s="25"/>
      <c r="WA442" s="25"/>
      <c r="WB442" s="25"/>
      <c r="WC442" s="25"/>
      <c r="WD442" s="25"/>
      <c r="WE442" s="25"/>
      <c r="WF442" s="25"/>
      <c r="WG442" s="25"/>
      <c r="WH442" s="25"/>
      <c r="WI442" s="25"/>
      <c r="WJ442" s="25"/>
      <c r="WK442" s="25"/>
      <c r="WL442" s="25"/>
      <c r="WM442" s="25"/>
      <c r="WN442" s="25"/>
      <c r="WO442" s="25"/>
      <c r="WP442" s="25"/>
      <c r="WQ442" s="25"/>
      <c r="WR442" s="25"/>
      <c r="WS442" s="25"/>
      <c r="WT442" s="25"/>
      <c r="WU442" s="25"/>
      <c r="WV442" s="25"/>
      <c r="WW442" s="25"/>
      <c r="WX442" s="25"/>
      <c r="WY442" s="25"/>
      <c r="WZ442" s="25"/>
      <c r="XA442" s="25"/>
      <c r="XB442" s="25"/>
      <c r="XC442" s="25"/>
      <c r="XD442" s="25"/>
      <c r="XE442" s="25"/>
      <c r="XF442" s="25"/>
      <c r="XG442" s="25"/>
      <c r="XH442" s="25"/>
      <c r="XI442" s="25"/>
      <c r="XJ442" s="25"/>
      <c r="XK442" s="25"/>
      <c r="XL442" s="25"/>
      <c r="XM442" s="25"/>
      <c r="XN442" s="25"/>
      <c r="XO442" s="25"/>
      <c r="XP442" s="25"/>
      <c r="XQ442" s="25"/>
      <c r="XR442" s="25"/>
      <c r="XS442" s="25"/>
      <c r="XT442" s="25"/>
      <c r="XU442" s="25"/>
      <c r="XV442" s="25"/>
      <c r="XW442" s="25"/>
      <c r="XX442" s="25"/>
      <c r="XY442" s="25"/>
      <c r="XZ442" s="25"/>
      <c r="YA442" s="25"/>
      <c r="YB442" s="25"/>
      <c r="YC442" s="25"/>
      <c r="YD442" s="25"/>
      <c r="YE442" s="25"/>
      <c r="YF442" s="25"/>
      <c r="YG442" s="25"/>
      <c r="YH442" s="25"/>
      <c r="YI442" s="25"/>
      <c r="YJ442" s="25"/>
      <c r="YK442" s="25"/>
      <c r="YL442" s="25"/>
      <c r="YM442" s="25"/>
      <c r="YN442" s="25"/>
      <c r="YO442" s="25"/>
      <c r="YP442" s="25"/>
      <c r="YQ442" s="25"/>
      <c r="YR442" s="25"/>
      <c r="YS442" s="25"/>
      <c r="YT442" s="25"/>
      <c r="YU442" s="25"/>
      <c r="YV442" s="25"/>
      <c r="YW442" s="25"/>
      <c r="YX442" s="25"/>
      <c r="YY442" s="25"/>
      <c r="YZ442" s="25"/>
      <c r="ZA442" s="25"/>
      <c r="ZB442" s="25"/>
      <c r="ZC442" s="25"/>
      <c r="ZD442" s="25"/>
      <c r="ZE442" s="25"/>
      <c r="ZF442" s="25"/>
      <c r="ZG442" s="25"/>
      <c r="ZH442" s="25"/>
      <c r="ZI442" s="25"/>
      <c r="ZJ442" s="25"/>
      <c r="ZK442" s="25"/>
      <c r="ZL442" s="25"/>
      <c r="ZM442" s="25"/>
      <c r="ZN442" s="25"/>
      <c r="ZO442" s="25"/>
      <c r="ZP442" s="25"/>
      <c r="ZQ442" s="25"/>
      <c r="ZR442" s="25"/>
      <c r="ZS442" s="25"/>
      <c r="ZT442" s="25"/>
      <c r="ZU442" s="25"/>
      <c r="ZV442" s="25"/>
      <c r="ZW442" s="25"/>
      <c r="ZX442" s="25"/>
      <c r="ZY442" s="25"/>
      <c r="ZZ442" s="25"/>
      <c r="AAA442" s="25"/>
      <c r="AAB442" s="25"/>
      <c r="AAC442" s="25"/>
      <c r="AAD442" s="25"/>
      <c r="AAE442" s="25"/>
      <c r="AAF442" s="25"/>
      <c r="AAG442" s="25"/>
      <c r="AAH442" s="25"/>
      <c r="AAI442" s="25"/>
      <c r="AAJ442" s="25"/>
      <c r="AAK442" s="25"/>
      <c r="AAL442" s="25"/>
      <c r="AAM442" s="25"/>
      <c r="AAN442" s="25"/>
      <c r="AAO442" s="25"/>
      <c r="AAP442" s="25"/>
      <c r="AAQ442" s="25"/>
      <c r="AAR442" s="25"/>
      <c r="AAS442" s="25"/>
      <c r="AAT442" s="25"/>
      <c r="AAU442" s="25"/>
      <c r="AAV442" s="25"/>
      <c r="AAW442" s="25"/>
      <c r="AAX442" s="25"/>
      <c r="AAY442" s="25"/>
      <c r="AAZ442" s="25"/>
      <c r="ABA442" s="25"/>
      <c r="ABB442" s="25"/>
      <c r="ABC442" s="25"/>
      <c r="ABD442" s="25"/>
      <c r="ABE442" s="25"/>
      <c r="ABF442" s="25"/>
      <c r="ABG442" s="25"/>
      <c r="ABH442" s="25"/>
      <c r="ABI442" s="25"/>
      <c r="ABJ442" s="25"/>
      <c r="ABK442" s="25"/>
      <c r="ABL442" s="25"/>
      <c r="ABM442" s="25"/>
      <c r="ABN442" s="25"/>
      <c r="ABO442" s="25"/>
      <c r="ABP442" s="25"/>
      <c r="ABQ442" s="25"/>
      <c r="ABR442" s="25"/>
      <c r="ABS442" s="25"/>
      <c r="ABT442" s="25"/>
      <c r="ABU442" s="25"/>
      <c r="ABV442" s="25"/>
      <c r="ABW442" s="25"/>
      <c r="ABX442" s="25"/>
      <c r="ABY442" s="25"/>
      <c r="ABZ442" s="25"/>
      <c r="ACA442" s="25"/>
      <c r="ACB442" s="25"/>
      <c r="ACC442" s="25"/>
      <c r="ACD442" s="25"/>
      <c r="ACE442" s="25"/>
      <c r="ACF442" s="25"/>
      <c r="ACG442" s="25"/>
      <c r="ACH442" s="25"/>
      <c r="ACI442" s="25"/>
      <c r="ACJ442" s="25"/>
      <c r="ACK442" s="25"/>
      <c r="ACL442" s="25"/>
      <c r="ACM442" s="25"/>
      <c r="ACN442" s="25"/>
      <c r="ACO442" s="25"/>
      <c r="ACP442" s="25"/>
      <c r="ACQ442" s="25"/>
      <c r="ACR442" s="25"/>
      <c r="ACS442" s="25"/>
      <c r="ACT442" s="25"/>
      <c r="ACU442" s="25"/>
      <c r="ACV442" s="25"/>
      <c r="ACW442" s="25"/>
      <c r="ACX442" s="25"/>
      <c r="ACY442" s="25"/>
      <c r="ACZ442" s="25"/>
      <c r="ADA442" s="25"/>
      <c r="ADB442" s="25"/>
      <c r="ADC442" s="25"/>
      <c r="ADD442" s="25"/>
      <c r="ADE442" s="25"/>
      <c r="ADF442" s="25"/>
      <c r="ADG442" s="25"/>
      <c r="ADH442" s="25"/>
      <c r="ADI442" s="25"/>
      <c r="ADJ442" s="25"/>
      <c r="ADK442" s="25"/>
      <c r="ADL442" s="25"/>
      <c r="ADM442" s="25"/>
      <c r="ADN442" s="25"/>
      <c r="ADO442" s="25"/>
      <c r="ADP442" s="25"/>
      <c r="ADQ442" s="25"/>
      <c r="ADR442" s="25"/>
      <c r="ADS442" s="25"/>
      <c r="ADT442" s="25"/>
      <c r="ADU442" s="25"/>
      <c r="ADV442" s="25"/>
      <c r="ADW442" s="25"/>
      <c r="ADX442" s="25"/>
      <c r="ADY442" s="25"/>
      <c r="ADZ442" s="25"/>
      <c r="AEA442" s="25"/>
      <c r="AEB442" s="25"/>
      <c r="AEC442" s="25"/>
      <c r="AED442" s="25"/>
      <c r="AEE442" s="25"/>
      <c r="AEF442" s="25"/>
      <c r="AEG442" s="49"/>
    </row>
    <row r="443" spans="1:813" s="15" customFormat="1" ht="12.75" customHeight="1" x14ac:dyDescent="0.2">
      <c r="A443" s="102">
        <v>9.11</v>
      </c>
      <c r="B443" s="99" t="s">
        <v>307</v>
      </c>
      <c r="C443" s="100">
        <v>70</v>
      </c>
      <c r="D443" s="101" t="s">
        <v>71</v>
      </c>
      <c r="E443" s="79">
        <v>254</v>
      </c>
      <c r="F443" s="91">
        <f t="shared" si="8"/>
        <v>17780</v>
      </c>
      <c r="G443" s="49"/>
      <c r="AY443" s="45"/>
      <c r="AZ443" s="25"/>
      <c r="BA443" s="663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  <c r="QN443" s="25"/>
      <c r="QO443" s="25"/>
      <c r="QP443" s="25"/>
      <c r="QQ443" s="25"/>
      <c r="QR443" s="25"/>
      <c r="QS443" s="25"/>
      <c r="QT443" s="25"/>
      <c r="QU443" s="25"/>
      <c r="QV443" s="25"/>
      <c r="QW443" s="25"/>
      <c r="QX443" s="25"/>
      <c r="QY443" s="25"/>
      <c r="QZ443" s="25"/>
      <c r="RA443" s="25"/>
      <c r="RB443" s="25"/>
      <c r="RC443" s="25"/>
      <c r="RD443" s="25"/>
      <c r="RE443" s="25"/>
      <c r="RF443" s="25"/>
      <c r="RG443" s="25"/>
      <c r="RH443" s="25"/>
      <c r="RI443" s="25"/>
      <c r="RJ443" s="25"/>
      <c r="RK443" s="25"/>
      <c r="RL443" s="25"/>
      <c r="RM443" s="25"/>
      <c r="RN443" s="25"/>
      <c r="RO443" s="25"/>
      <c r="RP443" s="25"/>
      <c r="RQ443" s="25"/>
      <c r="RR443" s="25"/>
      <c r="RS443" s="25"/>
      <c r="RT443" s="25"/>
      <c r="RU443" s="25"/>
      <c r="RV443" s="25"/>
      <c r="RW443" s="25"/>
      <c r="RX443" s="25"/>
      <c r="RY443" s="25"/>
      <c r="RZ443" s="25"/>
      <c r="SA443" s="25"/>
      <c r="SB443" s="25"/>
      <c r="SC443" s="25"/>
      <c r="SD443" s="25"/>
      <c r="SE443" s="25"/>
      <c r="SF443" s="25"/>
      <c r="SG443" s="25"/>
      <c r="SH443" s="25"/>
      <c r="SI443" s="25"/>
      <c r="SJ443" s="25"/>
      <c r="SK443" s="25"/>
      <c r="SL443" s="25"/>
      <c r="SM443" s="25"/>
      <c r="SN443" s="25"/>
      <c r="SO443" s="25"/>
      <c r="SP443" s="25"/>
      <c r="SQ443" s="25"/>
      <c r="SR443" s="25"/>
      <c r="SS443" s="25"/>
      <c r="ST443" s="25"/>
      <c r="SU443" s="25"/>
      <c r="SV443" s="25"/>
      <c r="SW443" s="25"/>
      <c r="SX443" s="25"/>
      <c r="SY443" s="25"/>
      <c r="SZ443" s="25"/>
      <c r="TA443" s="25"/>
      <c r="TB443" s="25"/>
      <c r="TC443" s="25"/>
      <c r="TD443" s="25"/>
      <c r="TE443" s="25"/>
      <c r="TF443" s="25"/>
      <c r="TG443" s="25"/>
      <c r="TH443" s="25"/>
      <c r="TI443" s="25"/>
      <c r="TJ443" s="25"/>
      <c r="TK443" s="25"/>
      <c r="TL443" s="25"/>
      <c r="TM443" s="25"/>
      <c r="TN443" s="25"/>
      <c r="TO443" s="25"/>
      <c r="TP443" s="25"/>
      <c r="TQ443" s="25"/>
      <c r="TR443" s="25"/>
      <c r="TS443" s="25"/>
      <c r="TT443" s="25"/>
      <c r="TU443" s="25"/>
      <c r="TV443" s="25"/>
      <c r="TW443" s="25"/>
      <c r="TX443" s="25"/>
      <c r="TY443" s="25"/>
      <c r="TZ443" s="25"/>
      <c r="UA443" s="25"/>
      <c r="UB443" s="25"/>
      <c r="UC443" s="25"/>
      <c r="UD443" s="25"/>
      <c r="UE443" s="25"/>
      <c r="UF443" s="25"/>
      <c r="UG443" s="25"/>
      <c r="UH443" s="25"/>
      <c r="UI443" s="25"/>
      <c r="UJ443" s="25"/>
      <c r="UK443" s="25"/>
      <c r="UL443" s="25"/>
      <c r="UM443" s="25"/>
      <c r="UN443" s="25"/>
      <c r="UO443" s="25"/>
      <c r="UP443" s="25"/>
      <c r="UQ443" s="25"/>
      <c r="UR443" s="25"/>
      <c r="US443" s="25"/>
      <c r="UT443" s="25"/>
      <c r="UU443" s="25"/>
      <c r="UV443" s="25"/>
      <c r="UW443" s="25"/>
      <c r="UX443" s="25"/>
      <c r="UY443" s="25"/>
      <c r="UZ443" s="25"/>
      <c r="VA443" s="25"/>
      <c r="VB443" s="25"/>
      <c r="VC443" s="25"/>
      <c r="VD443" s="25"/>
      <c r="VE443" s="25"/>
      <c r="VF443" s="25"/>
      <c r="VG443" s="25"/>
      <c r="VH443" s="25"/>
      <c r="VI443" s="25"/>
      <c r="VJ443" s="25"/>
      <c r="VK443" s="25"/>
      <c r="VL443" s="25"/>
      <c r="VM443" s="25"/>
      <c r="VN443" s="25"/>
      <c r="VO443" s="25"/>
      <c r="VP443" s="25"/>
      <c r="VQ443" s="25"/>
      <c r="VR443" s="25"/>
      <c r="VS443" s="25"/>
      <c r="VT443" s="25"/>
      <c r="VU443" s="25"/>
      <c r="VV443" s="25"/>
      <c r="VW443" s="25"/>
      <c r="VX443" s="25"/>
      <c r="VY443" s="25"/>
      <c r="VZ443" s="25"/>
      <c r="WA443" s="25"/>
      <c r="WB443" s="25"/>
      <c r="WC443" s="25"/>
      <c r="WD443" s="25"/>
      <c r="WE443" s="25"/>
      <c r="WF443" s="25"/>
      <c r="WG443" s="25"/>
      <c r="WH443" s="25"/>
      <c r="WI443" s="25"/>
      <c r="WJ443" s="25"/>
      <c r="WK443" s="25"/>
      <c r="WL443" s="25"/>
      <c r="WM443" s="25"/>
      <c r="WN443" s="25"/>
      <c r="WO443" s="25"/>
      <c r="WP443" s="25"/>
      <c r="WQ443" s="25"/>
      <c r="WR443" s="25"/>
      <c r="WS443" s="25"/>
      <c r="WT443" s="25"/>
      <c r="WU443" s="25"/>
      <c r="WV443" s="25"/>
      <c r="WW443" s="25"/>
      <c r="WX443" s="25"/>
      <c r="WY443" s="25"/>
      <c r="WZ443" s="25"/>
      <c r="XA443" s="25"/>
      <c r="XB443" s="25"/>
      <c r="XC443" s="25"/>
      <c r="XD443" s="25"/>
      <c r="XE443" s="25"/>
      <c r="XF443" s="25"/>
      <c r="XG443" s="25"/>
      <c r="XH443" s="25"/>
      <c r="XI443" s="25"/>
      <c r="XJ443" s="25"/>
      <c r="XK443" s="25"/>
      <c r="XL443" s="25"/>
      <c r="XM443" s="25"/>
      <c r="XN443" s="25"/>
      <c r="XO443" s="25"/>
      <c r="XP443" s="25"/>
      <c r="XQ443" s="25"/>
      <c r="XR443" s="25"/>
      <c r="XS443" s="25"/>
      <c r="XT443" s="25"/>
      <c r="XU443" s="25"/>
      <c r="XV443" s="25"/>
      <c r="XW443" s="25"/>
      <c r="XX443" s="25"/>
      <c r="XY443" s="25"/>
      <c r="XZ443" s="25"/>
      <c r="YA443" s="25"/>
      <c r="YB443" s="25"/>
      <c r="YC443" s="25"/>
      <c r="YD443" s="25"/>
      <c r="YE443" s="25"/>
      <c r="YF443" s="25"/>
      <c r="YG443" s="25"/>
      <c r="YH443" s="25"/>
      <c r="YI443" s="25"/>
      <c r="YJ443" s="25"/>
      <c r="YK443" s="25"/>
      <c r="YL443" s="25"/>
      <c r="YM443" s="25"/>
      <c r="YN443" s="25"/>
      <c r="YO443" s="25"/>
      <c r="YP443" s="25"/>
      <c r="YQ443" s="25"/>
      <c r="YR443" s="25"/>
      <c r="YS443" s="25"/>
      <c r="YT443" s="25"/>
      <c r="YU443" s="25"/>
      <c r="YV443" s="25"/>
      <c r="YW443" s="25"/>
      <c r="YX443" s="25"/>
      <c r="YY443" s="25"/>
      <c r="YZ443" s="25"/>
      <c r="ZA443" s="25"/>
      <c r="ZB443" s="25"/>
      <c r="ZC443" s="25"/>
      <c r="ZD443" s="25"/>
      <c r="ZE443" s="25"/>
      <c r="ZF443" s="25"/>
      <c r="ZG443" s="25"/>
      <c r="ZH443" s="25"/>
      <c r="ZI443" s="25"/>
      <c r="ZJ443" s="25"/>
      <c r="ZK443" s="25"/>
      <c r="ZL443" s="25"/>
      <c r="ZM443" s="25"/>
      <c r="ZN443" s="25"/>
      <c r="ZO443" s="25"/>
      <c r="ZP443" s="25"/>
      <c r="ZQ443" s="25"/>
      <c r="ZR443" s="25"/>
      <c r="ZS443" s="25"/>
      <c r="ZT443" s="25"/>
      <c r="ZU443" s="25"/>
      <c r="ZV443" s="25"/>
      <c r="ZW443" s="25"/>
      <c r="ZX443" s="25"/>
      <c r="ZY443" s="25"/>
      <c r="ZZ443" s="25"/>
      <c r="AAA443" s="25"/>
      <c r="AAB443" s="25"/>
      <c r="AAC443" s="25"/>
      <c r="AAD443" s="25"/>
      <c r="AAE443" s="25"/>
      <c r="AAF443" s="25"/>
      <c r="AAG443" s="25"/>
      <c r="AAH443" s="25"/>
      <c r="AAI443" s="25"/>
      <c r="AAJ443" s="25"/>
      <c r="AAK443" s="25"/>
      <c r="AAL443" s="25"/>
      <c r="AAM443" s="25"/>
      <c r="AAN443" s="25"/>
      <c r="AAO443" s="25"/>
      <c r="AAP443" s="25"/>
      <c r="AAQ443" s="25"/>
      <c r="AAR443" s="25"/>
      <c r="AAS443" s="25"/>
      <c r="AAT443" s="25"/>
      <c r="AAU443" s="25"/>
      <c r="AAV443" s="25"/>
      <c r="AAW443" s="25"/>
      <c r="AAX443" s="25"/>
      <c r="AAY443" s="25"/>
      <c r="AAZ443" s="25"/>
      <c r="ABA443" s="25"/>
      <c r="ABB443" s="25"/>
      <c r="ABC443" s="25"/>
      <c r="ABD443" s="25"/>
      <c r="ABE443" s="25"/>
      <c r="ABF443" s="25"/>
      <c r="ABG443" s="25"/>
      <c r="ABH443" s="25"/>
      <c r="ABI443" s="25"/>
      <c r="ABJ443" s="25"/>
      <c r="ABK443" s="25"/>
      <c r="ABL443" s="25"/>
      <c r="ABM443" s="25"/>
      <c r="ABN443" s="25"/>
      <c r="ABO443" s="25"/>
      <c r="ABP443" s="25"/>
      <c r="ABQ443" s="25"/>
      <c r="ABR443" s="25"/>
      <c r="ABS443" s="25"/>
      <c r="ABT443" s="25"/>
      <c r="ABU443" s="25"/>
      <c r="ABV443" s="25"/>
      <c r="ABW443" s="25"/>
      <c r="ABX443" s="25"/>
      <c r="ABY443" s="25"/>
      <c r="ABZ443" s="25"/>
      <c r="ACA443" s="25"/>
      <c r="ACB443" s="25"/>
      <c r="ACC443" s="25"/>
      <c r="ACD443" s="25"/>
      <c r="ACE443" s="25"/>
      <c r="ACF443" s="25"/>
      <c r="ACG443" s="25"/>
      <c r="ACH443" s="25"/>
      <c r="ACI443" s="25"/>
      <c r="ACJ443" s="25"/>
      <c r="ACK443" s="25"/>
      <c r="ACL443" s="25"/>
      <c r="ACM443" s="25"/>
      <c r="ACN443" s="25"/>
      <c r="ACO443" s="25"/>
      <c r="ACP443" s="25"/>
      <c r="ACQ443" s="25"/>
      <c r="ACR443" s="25"/>
      <c r="ACS443" s="25"/>
      <c r="ACT443" s="25"/>
      <c r="ACU443" s="25"/>
      <c r="ACV443" s="25"/>
      <c r="ACW443" s="25"/>
      <c r="ACX443" s="25"/>
      <c r="ACY443" s="25"/>
      <c r="ACZ443" s="25"/>
      <c r="ADA443" s="25"/>
      <c r="ADB443" s="25"/>
      <c r="ADC443" s="25"/>
      <c r="ADD443" s="25"/>
      <c r="ADE443" s="25"/>
      <c r="ADF443" s="25"/>
      <c r="ADG443" s="25"/>
      <c r="ADH443" s="25"/>
      <c r="ADI443" s="25"/>
      <c r="ADJ443" s="25"/>
      <c r="ADK443" s="25"/>
      <c r="ADL443" s="25"/>
      <c r="ADM443" s="25"/>
      <c r="ADN443" s="25"/>
      <c r="ADO443" s="25"/>
      <c r="ADP443" s="25"/>
      <c r="ADQ443" s="25"/>
      <c r="ADR443" s="25"/>
      <c r="ADS443" s="25"/>
      <c r="ADT443" s="25"/>
      <c r="ADU443" s="25"/>
      <c r="ADV443" s="25"/>
      <c r="ADW443" s="25"/>
      <c r="ADX443" s="25"/>
      <c r="ADY443" s="25"/>
      <c r="ADZ443" s="25"/>
      <c r="AEA443" s="25"/>
      <c r="AEB443" s="25"/>
      <c r="AEC443" s="25"/>
      <c r="AED443" s="25"/>
      <c r="AEE443" s="25"/>
      <c r="AEF443" s="25"/>
      <c r="AEG443" s="49"/>
    </row>
    <row r="444" spans="1:813" s="15" customFormat="1" ht="8.25" customHeight="1" x14ac:dyDescent="0.2">
      <c r="A444" s="75"/>
      <c r="B444" s="99"/>
      <c r="C444" s="109"/>
      <c r="D444" s="71"/>
      <c r="E444" s="109"/>
      <c r="F444" s="91"/>
      <c r="G444" s="49"/>
      <c r="AY444" s="45"/>
      <c r="AZ444" s="25"/>
      <c r="BA444" s="663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  <c r="QN444" s="25"/>
      <c r="QO444" s="25"/>
      <c r="QP444" s="25"/>
      <c r="QQ444" s="25"/>
      <c r="QR444" s="25"/>
      <c r="QS444" s="25"/>
      <c r="QT444" s="25"/>
      <c r="QU444" s="25"/>
      <c r="QV444" s="25"/>
      <c r="QW444" s="25"/>
      <c r="QX444" s="25"/>
      <c r="QY444" s="25"/>
      <c r="QZ444" s="25"/>
      <c r="RA444" s="25"/>
      <c r="RB444" s="25"/>
      <c r="RC444" s="25"/>
      <c r="RD444" s="25"/>
      <c r="RE444" s="25"/>
      <c r="RF444" s="25"/>
      <c r="RG444" s="25"/>
      <c r="RH444" s="25"/>
      <c r="RI444" s="25"/>
      <c r="RJ444" s="25"/>
      <c r="RK444" s="25"/>
      <c r="RL444" s="25"/>
      <c r="RM444" s="25"/>
      <c r="RN444" s="25"/>
      <c r="RO444" s="25"/>
      <c r="RP444" s="25"/>
      <c r="RQ444" s="25"/>
      <c r="RR444" s="25"/>
      <c r="RS444" s="25"/>
      <c r="RT444" s="25"/>
      <c r="RU444" s="25"/>
      <c r="RV444" s="25"/>
      <c r="RW444" s="25"/>
      <c r="RX444" s="25"/>
      <c r="RY444" s="25"/>
      <c r="RZ444" s="25"/>
      <c r="SA444" s="25"/>
      <c r="SB444" s="25"/>
      <c r="SC444" s="25"/>
      <c r="SD444" s="25"/>
      <c r="SE444" s="25"/>
      <c r="SF444" s="25"/>
      <c r="SG444" s="25"/>
      <c r="SH444" s="25"/>
      <c r="SI444" s="25"/>
      <c r="SJ444" s="25"/>
      <c r="SK444" s="25"/>
      <c r="SL444" s="25"/>
      <c r="SM444" s="25"/>
      <c r="SN444" s="25"/>
      <c r="SO444" s="25"/>
      <c r="SP444" s="25"/>
      <c r="SQ444" s="25"/>
      <c r="SR444" s="25"/>
      <c r="SS444" s="25"/>
      <c r="ST444" s="25"/>
      <c r="SU444" s="25"/>
      <c r="SV444" s="25"/>
      <c r="SW444" s="25"/>
      <c r="SX444" s="25"/>
      <c r="SY444" s="25"/>
      <c r="SZ444" s="25"/>
      <c r="TA444" s="25"/>
      <c r="TB444" s="25"/>
      <c r="TC444" s="25"/>
      <c r="TD444" s="25"/>
      <c r="TE444" s="25"/>
      <c r="TF444" s="25"/>
      <c r="TG444" s="25"/>
      <c r="TH444" s="25"/>
      <c r="TI444" s="25"/>
      <c r="TJ444" s="25"/>
      <c r="TK444" s="25"/>
      <c r="TL444" s="25"/>
      <c r="TM444" s="25"/>
      <c r="TN444" s="25"/>
      <c r="TO444" s="25"/>
      <c r="TP444" s="25"/>
      <c r="TQ444" s="25"/>
      <c r="TR444" s="25"/>
      <c r="TS444" s="25"/>
      <c r="TT444" s="25"/>
      <c r="TU444" s="25"/>
      <c r="TV444" s="25"/>
      <c r="TW444" s="25"/>
      <c r="TX444" s="25"/>
      <c r="TY444" s="25"/>
      <c r="TZ444" s="25"/>
      <c r="UA444" s="25"/>
      <c r="UB444" s="25"/>
      <c r="UC444" s="25"/>
      <c r="UD444" s="25"/>
      <c r="UE444" s="25"/>
      <c r="UF444" s="25"/>
      <c r="UG444" s="25"/>
      <c r="UH444" s="25"/>
      <c r="UI444" s="25"/>
      <c r="UJ444" s="25"/>
      <c r="UK444" s="25"/>
      <c r="UL444" s="25"/>
      <c r="UM444" s="25"/>
      <c r="UN444" s="25"/>
      <c r="UO444" s="25"/>
      <c r="UP444" s="25"/>
      <c r="UQ444" s="25"/>
      <c r="UR444" s="25"/>
      <c r="US444" s="25"/>
      <c r="UT444" s="25"/>
      <c r="UU444" s="25"/>
      <c r="UV444" s="25"/>
      <c r="UW444" s="25"/>
      <c r="UX444" s="25"/>
      <c r="UY444" s="25"/>
      <c r="UZ444" s="25"/>
      <c r="VA444" s="25"/>
      <c r="VB444" s="25"/>
      <c r="VC444" s="25"/>
      <c r="VD444" s="25"/>
      <c r="VE444" s="25"/>
      <c r="VF444" s="25"/>
      <c r="VG444" s="25"/>
      <c r="VH444" s="25"/>
      <c r="VI444" s="25"/>
      <c r="VJ444" s="25"/>
      <c r="VK444" s="25"/>
      <c r="VL444" s="25"/>
      <c r="VM444" s="25"/>
      <c r="VN444" s="25"/>
      <c r="VO444" s="25"/>
      <c r="VP444" s="25"/>
      <c r="VQ444" s="25"/>
      <c r="VR444" s="25"/>
      <c r="VS444" s="25"/>
      <c r="VT444" s="25"/>
      <c r="VU444" s="25"/>
      <c r="VV444" s="25"/>
      <c r="VW444" s="25"/>
      <c r="VX444" s="25"/>
      <c r="VY444" s="25"/>
      <c r="VZ444" s="25"/>
      <c r="WA444" s="25"/>
      <c r="WB444" s="25"/>
      <c r="WC444" s="25"/>
      <c r="WD444" s="25"/>
      <c r="WE444" s="25"/>
      <c r="WF444" s="25"/>
      <c r="WG444" s="25"/>
      <c r="WH444" s="25"/>
      <c r="WI444" s="25"/>
      <c r="WJ444" s="25"/>
      <c r="WK444" s="25"/>
      <c r="WL444" s="25"/>
      <c r="WM444" s="25"/>
      <c r="WN444" s="25"/>
      <c r="WO444" s="25"/>
      <c r="WP444" s="25"/>
      <c r="WQ444" s="25"/>
      <c r="WR444" s="25"/>
      <c r="WS444" s="25"/>
      <c r="WT444" s="25"/>
      <c r="WU444" s="25"/>
      <c r="WV444" s="25"/>
      <c r="WW444" s="25"/>
      <c r="WX444" s="25"/>
      <c r="WY444" s="25"/>
      <c r="WZ444" s="25"/>
      <c r="XA444" s="25"/>
      <c r="XB444" s="25"/>
      <c r="XC444" s="25"/>
      <c r="XD444" s="25"/>
      <c r="XE444" s="25"/>
      <c r="XF444" s="25"/>
      <c r="XG444" s="25"/>
      <c r="XH444" s="25"/>
      <c r="XI444" s="25"/>
      <c r="XJ444" s="25"/>
      <c r="XK444" s="25"/>
      <c r="XL444" s="25"/>
      <c r="XM444" s="25"/>
      <c r="XN444" s="25"/>
      <c r="XO444" s="25"/>
      <c r="XP444" s="25"/>
      <c r="XQ444" s="25"/>
      <c r="XR444" s="25"/>
      <c r="XS444" s="25"/>
      <c r="XT444" s="25"/>
      <c r="XU444" s="25"/>
      <c r="XV444" s="25"/>
      <c r="XW444" s="25"/>
      <c r="XX444" s="25"/>
      <c r="XY444" s="25"/>
      <c r="XZ444" s="25"/>
      <c r="YA444" s="25"/>
      <c r="YB444" s="25"/>
      <c r="YC444" s="25"/>
      <c r="YD444" s="25"/>
      <c r="YE444" s="25"/>
      <c r="YF444" s="25"/>
      <c r="YG444" s="25"/>
      <c r="YH444" s="25"/>
      <c r="YI444" s="25"/>
      <c r="YJ444" s="25"/>
      <c r="YK444" s="25"/>
      <c r="YL444" s="25"/>
      <c r="YM444" s="25"/>
      <c r="YN444" s="25"/>
      <c r="YO444" s="25"/>
      <c r="YP444" s="25"/>
      <c r="YQ444" s="25"/>
      <c r="YR444" s="25"/>
      <c r="YS444" s="25"/>
      <c r="YT444" s="25"/>
      <c r="YU444" s="25"/>
      <c r="YV444" s="25"/>
      <c r="YW444" s="25"/>
      <c r="YX444" s="25"/>
      <c r="YY444" s="25"/>
      <c r="YZ444" s="25"/>
      <c r="ZA444" s="25"/>
      <c r="ZB444" s="25"/>
      <c r="ZC444" s="25"/>
      <c r="ZD444" s="25"/>
      <c r="ZE444" s="25"/>
      <c r="ZF444" s="25"/>
      <c r="ZG444" s="25"/>
      <c r="ZH444" s="25"/>
      <c r="ZI444" s="25"/>
      <c r="ZJ444" s="25"/>
      <c r="ZK444" s="25"/>
      <c r="ZL444" s="25"/>
      <c r="ZM444" s="25"/>
      <c r="ZN444" s="25"/>
      <c r="ZO444" s="25"/>
      <c r="ZP444" s="25"/>
      <c r="ZQ444" s="25"/>
      <c r="ZR444" s="25"/>
      <c r="ZS444" s="25"/>
      <c r="ZT444" s="25"/>
      <c r="ZU444" s="25"/>
      <c r="ZV444" s="25"/>
      <c r="ZW444" s="25"/>
      <c r="ZX444" s="25"/>
      <c r="ZY444" s="25"/>
      <c r="ZZ444" s="25"/>
      <c r="AAA444" s="25"/>
      <c r="AAB444" s="25"/>
      <c r="AAC444" s="25"/>
      <c r="AAD444" s="25"/>
      <c r="AAE444" s="25"/>
      <c r="AAF444" s="25"/>
      <c r="AAG444" s="25"/>
      <c r="AAH444" s="25"/>
      <c r="AAI444" s="25"/>
      <c r="AAJ444" s="25"/>
      <c r="AAK444" s="25"/>
      <c r="AAL444" s="25"/>
      <c r="AAM444" s="25"/>
      <c r="AAN444" s="25"/>
      <c r="AAO444" s="25"/>
      <c r="AAP444" s="25"/>
      <c r="AAQ444" s="25"/>
      <c r="AAR444" s="25"/>
      <c r="AAS444" s="25"/>
      <c r="AAT444" s="25"/>
      <c r="AAU444" s="25"/>
      <c r="AAV444" s="25"/>
      <c r="AAW444" s="25"/>
      <c r="AAX444" s="25"/>
      <c r="AAY444" s="25"/>
      <c r="AAZ444" s="25"/>
      <c r="ABA444" s="25"/>
      <c r="ABB444" s="25"/>
      <c r="ABC444" s="25"/>
      <c r="ABD444" s="25"/>
      <c r="ABE444" s="25"/>
      <c r="ABF444" s="25"/>
      <c r="ABG444" s="25"/>
      <c r="ABH444" s="25"/>
      <c r="ABI444" s="25"/>
      <c r="ABJ444" s="25"/>
      <c r="ABK444" s="25"/>
      <c r="ABL444" s="25"/>
      <c r="ABM444" s="25"/>
      <c r="ABN444" s="25"/>
      <c r="ABO444" s="25"/>
      <c r="ABP444" s="25"/>
      <c r="ABQ444" s="25"/>
      <c r="ABR444" s="25"/>
      <c r="ABS444" s="25"/>
      <c r="ABT444" s="25"/>
      <c r="ABU444" s="25"/>
      <c r="ABV444" s="25"/>
      <c r="ABW444" s="25"/>
      <c r="ABX444" s="25"/>
      <c r="ABY444" s="25"/>
      <c r="ABZ444" s="25"/>
      <c r="ACA444" s="25"/>
      <c r="ACB444" s="25"/>
      <c r="ACC444" s="25"/>
      <c r="ACD444" s="25"/>
      <c r="ACE444" s="25"/>
      <c r="ACF444" s="25"/>
      <c r="ACG444" s="25"/>
      <c r="ACH444" s="25"/>
      <c r="ACI444" s="25"/>
      <c r="ACJ444" s="25"/>
      <c r="ACK444" s="25"/>
      <c r="ACL444" s="25"/>
      <c r="ACM444" s="25"/>
      <c r="ACN444" s="25"/>
      <c r="ACO444" s="25"/>
      <c r="ACP444" s="25"/>
      <c r="ACQ444" s="25"/>
      <c r="ACR444" s="25"/>
      <c r="ACS444" s="25"/>
      <c r="ACT444" s="25"/>
      <c r="ACU444" s="25"/>
      <c r="ACV444" s="25"/>
      <c r="ACW444" s="25"/>
      <c r="ACX444" s="25"/>
      <c r="ACY444" s="25"/>
      <c r="ACZ444" s="25"/>
      <c r="ADA444" s="25"/>
      <c r="ADB444" s="25"/>
      <c r="ADC444" s="25"/>
      <c r="ADD444" s="25"/>
      <c r="ADE444" s="25"/>
      <c r="ADF444" s="25"/>
      <c r="ADG444" s="25"/>
      <c r="ADH444" s="25"/>
      <c r="ADI444" s="25"/>
      <c r="ADJ444" s="25"/>
      <c r="ADK444" s="25"/>
      <c r="ADL444" s="25"/>
      <c r="ADM444" s="25"/>
      <c r="ADN444" s="25"/>
      <c r="ADO444" s="25"/>
      <c r="ADP444" s="25"/>
      <c r="ADQ444" s="25"/>
      <c r="ADR444" s="25"/>
      <c r="ADS444" s="25"/>
      <c r="ADT444" s="25"/>
      <c r="ADU444" s="25"/>
      <c r="ADV444" s="25"/>
      <c r="ADW444" s="25"/>
      <c r="ADX444" s="25"/>
      <c r="ADY444" s="25"/>
      <c r="ADZ444" s="25"/>
      <c r="AEA444" s="25"/>
      <c r="AEB444" s="25"/>
      <c r="AEC444" s="25"/>
      <c r="AED444" s="25"/>
      <c r="AEE444" s="25"/>
      <c r="AEF444" s="25"/>
      <c r="AEG444" s="49"/>
    </row>
    <row r="445" spans="1:813" s="15" customFormat="1" ht="12.75" customHeight="1" x14ac:dyDescent="0.2">
      <c r="A445" s="70">
        <v>10</v>
      </c>
      <c r="B445" s="289" t="s">
        <v>335</v>
      </c>
      <c r="C445" s="109"/>
      <c r="D445" s="71"/>
      <c r="E445" s="109"/>
      <c r="F445" s="91"/>
      <c r="G445" s="49"/>
      <c r="AY445" s="45"/>
      <c r="AZ445" s="25"/>
      <c r="BA445" s="663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  <c r="QN445" s="25"/>
      <c r="QO445" s="25"/>
      <c r="QP445" s="25"/>
      <c r="QQ445" s="25"/>
      <c r="QR445" s="25"/>
      <c r="QS445" s="25"/>
      <c r="QT445" s="25"/>
      <c r="QU445" s="25"/>
      <c r="QV445" s="25"/>
      <c r="QW445" s="25"/>
      <c r="QX445" s="25"/>
      <c r="QY445" s="25"/>
      <c r="QZ445" s="25"/>
      <c r="RA445" s="25"/>
      <c r="RB445" s="25"/>
      <c r="RC445" s="25"/>
      <c r="RD445" s="25"/>
      <c r="RE445" s="25"/>
      <c r="RF445" s="25"/>
      <c r="RG445" s="25"/>
      <c r="RH445" s="25"/>
      <c r="RI445" s="25"/>
      <c r="RJ445" s="25"/>
      <c r="RK445" s="25"/>
      <c r="RL445" s="25"/>
      <c r="RM445" s="25"/>
      <c r="RN445" s="25"/>
      <c r="RO445" s="25"/>
      <c r="RP445" s="25"/>
      <c r="RQ445" s="25"/>
      <c r="RR445" s="25"/>
      <c r="RS445" s="25"/>
      <c r="RT445" s="25"/>
      <c r="RU445" s="25"/>
      <c r="RV445" s="25"/>
      <c r="RW445" s="25"/>
      <c r="RX445" s="25"/>
      <c r="RY445" s="25"/>
      <c r="RZ445" s="25"/>
      <c r="SA445" s="25"/>
      <c r="SB445" s="25"/>
      <c r="SC445" s="25"/>
      <c r="SD445" s="25"/>
      <c r="SE445" s="25"/>
      <c r="SF445" s="25"/>
      <c r="SG445" s="25"/>
      <c r="SH445" s="25"/>
      <c r="SI445" s="25"/>
      <c r="SJ445" s="25"/>
      <c r="SK445" s="25"/>
      <c r="SL445" s="25"/>
      <c r="SM445" s="25"/>
      <c r="SN445" s="25"/>
      <c r="SO445" s="25"/>
      <c r="SP445" s="25"/>
      <c r="SQ445" s="25"/>
      <c r="SR445" s="25"/>
      <c r="SS445" s="25"/>
      <c r="ST445" s="25"/>
      <c r="SU445" s="25"/>
      <c r="SV445" s="25"/>
      <c r="SW445" s="25"/>
      <c r="SX445" s="25"/>
      <c r="SY445" s="25"/>
      <c r="SZ445" s="25"/>
      <c r="TA445" s="25"/>
      <c r="TB445" s="25"/>
      <c r="TC445" s="25"/>
      <c r="TD445" s="25"/>
      <c r="TE445" s="25"/>
      <c r="TF445" s="25"/>
      <c r="TG445" s="25"/>
      <c r="TH445" s="25"/>
      <c r="TI445" s="25"/>
      <c r="TJ445" s="25"/>
      <c r="TK445" s="25"/>
      <c r="TL445" s="25"/>
      <c r="TM445" s="25"/>
      <c r="TN445" s="25"/>
      <c r="TO445" s="25"/>
      <c r="TP445" s="25"/>
      <c r="TQ445" s="25"/>
      <c r="TR445" s="25"/>
      <c r="TS445" s="25"/>
      <c r="TT445" s="25"/>
      <c r="TU445" s="25"/>
      <c r="TV445" s="25"/>
      <c r="TW445" s="25"/>
      <c r="TX445" s="25"/>
      <c r="TY445" s="25"/>
      <c r="TZ445" s="25"/>
      <c r="UA445" s="25"/>
      <c r="UB445" s="25"/>
      <c r="UC445" s="25"/>
      <c r="UD445" s="25"/>
      <c r="UE445" s="25"/>
      <c r="UF445" s="25"/>
      <c r="UG445" s="25"/>
      <c r="UH445" s="25"/>
      <c r="UI445" s="25"/>
      <c r="UJ445" s="25"/>
      <c r="UK445" s="25"/>
      <c r="UL445" s="25"/>
      <c r="UM445" s="25"/>
      <c r="UN445" s="25"/>
      <c r="UO445" s="25"/>
      <c r="UP445" s="25"/>
      <c r="UQ445" s="25"/>
      <c r="UR445" s="25"/>
      <c r="US445" s="25"/>
      <c r="UT445" s="25"/>
      <c r="UU445" s="25"/>
      <c r="UV445" s="25"/>
      <c r="UW445" s="25"/>
      <c r="UX445" s="25"/>
      <c r="UY445" s="25"/>
      <c r="UZ445" s="25"/>
      <c r="VA445" s="25"/>
      <c r="VB445" s="25"/>
      <c r="VC445" s="25"/>
      <c r="VD445" s="25"/>
      <c r="VE445" s="25"/>
      <c r="VF445" s="25"/>
      <c r="VG445" s="25"/>
      <c r="VH445" s="25"/>
      <c r="VI445" s="25"/>
      <c r="VJ445" s="25"/>
      <c r="VK445" s="25"/>
      <c r="VL445" s="25"/>
      <c r="VM445" s="25"/>
      <c r="VN445" s="25"/>
      <c r="VO445" s="25"/>
      <c r="VP445" s="25"/>
      <c r="VQ445" s="25"/>
      <c r="VR445" s="25"/>
      <c r="VS445" s="25"/>
      <c r="VT445" s="25"/>
      <c r="VU445" s="25"/>
      <c r="VV445" s="25"/>
      <c r="VW445" s="25"/>
      <c r="VX445" s="25"/>
      <c r="VY445" s="25"/>
      <c r="VZ445" s="25"/>
      <c r="WA445" s="25"/>
      <c r="WB445" s="25"/>
      <c r="WC445" s="25"/>
      <c r="WD445" s="25"/>
      <c r="WE445" s="25"/>
      <c r="WF445" s="25"/>
      <c r="WG445" s="25"/>
      <c r="WH445" s="25"/>
      <c r="WI445" s="25"/>
      <c r="WJ445" s="25"/>
      <c r="WK445" s="25"/>
      <c r="WL445" s="25"/>
      <c r="WM445" s="25"/>
      <c r="WN445" s="25"/>
      <c r="WO445" s="25"/>
      <c r="WP445" s="25"/>
      <c r="WQ445" s="25"/>
      <c r="WR445" s="25"/>
      <c r="WS445" s="25"/>
      <c r="WT445" s="25"/>
      <c r="WU445" s="25"/>
      <c r="WV445" s="25"/>
      <c r="WW445" s="25"/>
      <c r="WX445" s="25"/>
      <c r="WY445" s="25"/>
      <c r="WZ445" s="25"/>
      <c r="XA445" s="25"/>
      <c r="XB445" s="25"/>
      <c r="XC445" s="25"/>
      <c r="XD445" s="25"/>
      <c r="XE445" s="25"/>
      <c r="XF445" s="25"/>
      <c r="XG445" s="25"/>
      <c r="XH445" s="25"/>
      <c r="XI445" s="25"/>
      <c r="XJ445" s="25"/>
      <c r="XK445" s="25"/>
      <c r="XL445" s="25"/>
      <c r="XM445" s="25"/>
      <c r="XN445" s="25"/>
      <c r="XO445" s="25"/>
      <c r="XP445" s="25"/>
      <c r="XQ445" s="25"/>
      <c r="XR445" s="25"/>
      <c r="XS445" s="25"/>
      <c r="XT445" s="25"/>
      <c r="XU445" s="25"/>
      <c r="XV445" s="25"/>
      <c r="XW445" s="25"/>
      <c r="XX445" s="25"/>
      <c r="XY445" s="25"/>
      <c r="XZ445" s="25"/>
      <c r="YA445" s="25"/>
      <c r="YB445" s="25"/>
      <c r="YC445" s="25"/>
      <c r="YD445" s="25"/>
      <c r="YE445" s="25"/>
      <c r="YF445" s="25"/>
      <c r="YG445" s="25"/>
      <c r="YH445" s="25"/>
      <c r="YI445" s="25"/>
      <c r="YJ445" s="25"/>
      <c r="YK445" s="25"/>
      <c r="YL445" s="25"/>
      <c r="YM445" s="25"/>
      <c r="YN445" s="25"/>
      <c r="YO445" s="25"/>
      <c r="YP445" s="25"/>
      <c r="YQ445" s="25"/>
      <c r="YR445" s="25"/>
      <c r="YS445" s="25"/>
      <c r="YT445" s="25"/>
      <c r="YU445" s="25"/>
      <c r="YV445" s="25"/>
      <c r="YW445" s="25"/>
      <c r="YX445" s="25"/>
      <c r="YY445" s="25"/>
      <c r="YZ445" s="25"/>
      <c r="ZA445" s="25"/>
      <c r="ZB445" s="25"/>
      <c r="ZC445" s="25"/>
      <c r="ZD445" s="25"/>
      <c r="ZE445" s="25"/>
      <c r="ZF445" s="25"/>
      <c r="ZG445" s="25"/>
      <c r="ZH445" s="25"/>
      <c r="ZI445" s="25"/>
      <c r="ZJ445" s="25"/>
      <c r="ZK445" s="25"/>
      <c r="ZL445" s="25"/>
      <c r="ZM445" s="25"/>
      <c r="ZN445" s="25"/>
      <c r="ZO445" s="25"/>
      <c r="ZP445" s="25"/>
      <c r="ZQ445" s="25"/>
      <c r="ZR445" s="25"/>
      <c r="ZS445" s="25"/>
      <c r="ZT445" s="25"/>
      <c r="ZU445" s="25"/>
      <c r="ZV445" s="25"/>
      <c r="ZW445" s="25"/>
      <c r="ZX445" s="25"/>
      <c r="ZY445" s="25"/>
      <c r="ZZ445" s="25"/>
      <c r="AAA445" s="25"/>
      <c r="AAB445" s="25"/>
      <c r="AAC445" s="25"/>
      <c r="AAD445" s="25"/>
      <c r="AAE445" s="25"/>
      <c r="AAF445" s="25"/>
      <c r="AAG445" s="25"/>
      <c r="AAH445" s="25"/>
      <c r="AAI445" s="25"/>
      <c r="AAJ445" s="25"/>
      <c r="AAK445" s="25"/>
      <c r="AAL445" s="25"/>
      <c r="AAM445" s="25"/>
      <c r="AAN445" s="25"/>
      <c r="AAO445" s="25"/>
      <c r="AAP445" s="25"/>
      <c r="AAQ445" s="25"/>
      <c r="AAR445" s="25"/>
      <c r="AAS445" s="25"/>
      <c r="AAT445" s="25"/>
      <c r="AAU445" s="25"/>
      <c r="AAV445" s="25"/>
      <c r="AAW445" s="25"/>
      <c r="AAX445" s="25"/>
      <c r="AAY445" s="25"/>
      <c r="AAZ445" s="25"/>
      <c r="ABA445" s="25"/>
      <c r="ABB445" s="25"/>
      <c r="ABC445" s="25"/>
      <c r="ABD445" s="25"/>
      <c r="ABE445" s="25"/>
      <c r="ABF445" s="25"/>
      <c r="ABG445" s="25"/>
      <c r="ABH445" s="25"/>
      <c r="ABI445" s="25"/>
      <c r="ABJ445" s="25"/>
      <c r="ABK445" s="25"/>
      <c r="ABL445" s="25"/>
      <c r="ABM445" s="25"/>
      <c r="ABN445" s="25"/>
      <c r="ABO445" s="25"/>
      <c r="ABP445" s="25"/>
      <c r="ABQ445" s="25"/>
      <c r="ABR445" s="25"/>
      <c r="ABS445" s="25"/>
      <c r="ABT445" s="25"/>
      <c r="ABU445" s="25"/>
      <c r="ABV445" s="25"/>
      <c r="ABW445" s="25"/>
      <c r="ABX445" s="25"/>
      <c r="ABY445" s="25"/>
      <c r="ABZ445" s="25"/>
      <c r="ACA445" s="25"/>
      <c r="ACB445" s="25"/>
      <c r="ACC445" s="25"/>
      <c r="ACD445" s="25"/>
      <c r="ACE445" s="25"/>
      <c r="ACF445" s="25"/>
      <c r="ACG445" s="25"/>
      <c r="ACH445" s="25"/>
      <c r="ACI445" s="25"/>
      <c r="ACJ445" s="25"/>
      <c r="ACK445" s="25"/>
      <c r="ACL445" s="25"/>
      <c r="ACM445" s="25"/>
      <c r="ACN445" s="25"/>
      <c r="ACO445" s="25"/>
      <c r="ACP445" s="25"/>
      <c r="ACQ445" s="25"/>
      <c r="ACR445" s="25"/>
      <c r="ACS445" s="25"/>
      <c r="ACT445" s="25"/>
      <c r="ACU445" s="25"/>
      <c r="ACV445" s="25"/>
      <c r="ACW445" s="25"/>
      <c r="ACX445" s="25"/>
      <c r="ACY445" s="25"/>
      <c r="ACZ445" s="25"/>
      <c r="ADA445" s="25"/>
      <c r="ADB445" s="25"/>
      <c r="ADC445" s="25"/>
      <c r="ADD445" s="25"/>
      <c r="ADE445" s="25"/>
      <c r="ADF445" s="25"/>
      <c r="ADG445" s="25"/>
      <c r="ADH445" s="25"/>
      <c r="ADI445" s="25"/>
      <c r="ADJ445" s="25"/>
      <c r="ADK445" s="25"/>
      <c r="ADL445" s="25"/>
      <c r="ADM445" s="25"/>
      <c r="ADN445" s="25"/>
      <c r="ADO445" s="25"/>
      <c r="ADP445" s="25"/>
      <c r="ADQ445" s="25"/>
      <c r="ADR445" s="25"/>
      <c r="ADS445" s="25"/>
      <c r="ADT445" s="25"/>
      <c r="ADU445" s="25"/>
      <c r="ADV445" s="25"/>
      <c r="ADW445" s="25"/>
      <c r="ADX445" s="25"/>
      <c r="ADY445" s="25"/>
      <c r="ADZ445" s="25"/>
      <c r="AEA445" s="25"/>
      <c r="AEB445" s="25"/>
      <c r="AEC445" s="25"/>
      <c r="AED445" s="25"/>
      <c r="AEE445" s="25"/>
      <c r="AEF445" s="25"/>
      <c r="AEG445" s="49"/>
    </row>
    <row r="446" spans="1:813" s="15" customFormat="1" ht="12.75" customHeight="1" x14ac:dyDescent="0.2">
      <c r="A446" s="71">
        <v>10.1</v>
      </c>
      <c r="B446" s="99" t="s">
        <v>70</v>
      </c>
      <c r="C446" s="109">
        <v>1</v>
      </c>
      <c r="D446" s="71" t="s">
        <v>9</v>
      </c>
      <c r="E446" s="109">
        <v>350</v>
      </c>
      <c r="F446" s="91">
        <f t="shared" si="8"/>
        <v>350</v>
      </c>
      <c r="G446" s="49"/>
      <c r="AY446" s="45"/>
      <c r="AZ446" s="25"/>
      <c r="BA446" s="663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  <c r="QN446" s="25"/>
      <c r="QO446" s="25"/>
      <c r="QP446" s="25"/>
      <c r="QQ446" s="25"/>
      <c r="QR446" s="25"/>
      <c r="QS446" s="25"/>
      <c r="QT446" s="25"/>
      <c r="QU446" s="25"/>
      <c r="QV446" s="25"/>
      <c r="QW446" s="25"/>
      <c r="QX446" s="25"/>
      <c r="QY446" s="25"/>
      <c r="QZ446" s="25"/>
      <c r="RA446" s="25"/>
      <c r="RB446" s="25"/>
      <c r="RC446" s="25"/>
      <c r="RD446" s="25"/>
      <c r="RE446" s="25"/>
      <c r="RF446" s="25"/>
      <c r="RG446" s="25"/>
      <c r="RH446" s="25"/>
      <c r="RI446" s="25"/>
      <c r="RJ446" s="25"/>
      <c r="RK446" s="25"/>
      <c r="RL446" s="25"/>
      <c r="RM446" s="25"/>
      <c r="RN446" s="25"/>
      <c r="RO446" s="25"/>
      <c r="RP446" s="25"/>
      <c r="RQ446" s="25"/>
      <c r="RR446" s="25"/>
      <c r="RS446" s="25"/>
      <c r="RT446" s="25"/>
      <c r="RU446" s="25"/>
      <c r="RV446" s="25"/>
      <c r="RW446" s="25"/>
      <c r="RX446" s="25"/>
      <c r="RY446" s="25"/>
      <c r="RZ446" s="25"/>
      <c r="SA446" s="25"/>
      <c r="SB446" s="25"/>
      <c r="SC446" s="25"/>
      <c r="SD446" s="25"/>
      <c r="SE446" s="25"/>
      <c r="SF446" s="25"/>
      <c r="SG446" s="25"/>
      <c r="SH446" s="25"/>
      <c r="SI446" s="25"/>
      <c r="SJ446" s="25"/>
      <c r="SK446" s="25"/>
      <c r="SL446" s="25"/>
      <c r="SM446" s="25"/>
      <c r="SN446" s="25"/>
      <c r="SO446" s="25"/>
      <c r="SP446" s="25"/>
      <c r="SQ446" s="25"/>
      <c r="SR446" s="25"/>
      <c r="SS446" s="25"/>
      <c r="ST446" s="25"/>
      <c r="SU446" s="25"/>
      <c r="SV446" s="25"/>
      <c r="SW446" s="25"/>
      <c r="SX446" s="25"/>
      <c r="SY446" s="25"/>
      <c r="SZ446" s="25"/>
      <c r="TA446" s="25"/>
      <c r="TB446" s="25"/>
      <c r="TC446" s="25"/>
      <c r="TD446" s="25"/>
      <c r="TE446" s="25"/>
      <c r="TF446" s="25"/>
      <c r="TG446" s="25"/>
      <c r="TH446" s="25"/>
      <c r="TI446" s="25"/>
      <c r="TJ446" s="25"/>
      <c r="TK446" s="25"/>
      <c r="TL446" s="25"/>
      <c r="TM446" s="25"/>
      <c r="TN446" s="25"/>
      <c r="TO446" s="25"/>
      <c r="TP446" s="25"/>
      <c r="TQ446" s="25"/>
      <c r="TR446" s="25"/>
      <c r="TS446" s="25"/>
      <c r="TT446" s="25"/>
      <c r="TU446" s="25"/>
      <c r="TV446" s="25"/>
      <c r="TW446" s="25"/>
      <c r="TX446" s="25"/>
      <c r="TY446" s="25"/>
      <c r="TZ446" s="25"/>
      <c r="UA446" s="25"/>
      <c r="UB446" s="25"/>
      <c r="UC446" s="25"/>
      <c r="UD446" s="25"/>
      <c r="UE446" s="25"/>
      <c r="UF446" s="25"/>
      <c r="UG446" s="25"/>
      <c r="UH446" s="25"/>
      <c r="UI446" s="25"/>
      <c r="UJ446" s="25"/>
      <c r="UK446" s="25"/>
      <c r="UL446" s="25"/>
      <c r="UM446" s="25"/>
      <c r="UN446" s="25"/>
      <c r="UO446" s="25"/>
      <c r="UP446" s="25"/>
      <c r="UQ446" s="25"/>
      <c r="UR446" s="25"/>
      <c r="US446" s="25"/>
      <c r="UT446" s="25"/>
      <c r="UU446" s="25"/>
      <c r="UV446" s="25"/>
      <c r="UW446" s="25"/>
      <c r="UX446" s="25"/>
      <c r="UY446" s="25"/>
      <c r="UZ446" s="25"/>
      <c r="VA446" s="25"/>
      <c r="VB446" s="25"/>
      <c r="VC446" s="25"/>
      <c r="VD446" s="25"/>
      <c r="VE446" s="25"/>
      <c r="VF446" s="25"/>
      <c r="VG446" s="25"/>
      <c r="VH446" s="25"/>
      <c r="VI446" s="25"/>
      <c r="VJ446" s="25"/>
      <c r="VK446" s="25"/>
      <c r="VL446" s="25"/>
      <c r="VM446" s="25"/>
      <c r="VN446" s="25"/>
      <c r="VO446" s="25"/>
      <c r="VP446" s="25"/>
      <c r="VQ446" s="25"/>
      <c r="VR446" s="25"/>
      <c r="VS446" s="25"/>
      <c r="VT446" s="25"/>
      <c r="VU446" s="25"/>
      <c r="VV446" s="25"/>
      <c r="VW446" s="25"/>
      <c r="VX446" s="25"/>
      <c r="VY446" s="25"/>
      <c r="VZ446" s="25"/>
      <c r="WA446" s="25"/>
      <c r="WB446" s="25"/>
      <c r="WC446" s="25"/>
      <c r="WD446" s="25"/>
      <c r="WE446" s="25"/>
      <c r="WF446" s="25"/>
      <c r="WG446" s="25"/>
      <c r="WH446" s="25"/>
      <c r="WI446" s="25"/>
      <c r="WJ446" s="25"/>
      <c r="WK446" s="25"/>
      <c r="WL446" s="25"/>
      <c r="WM446" s="25"/>
      <c r="WN446" s="25"/>
      <c r="WO446" s="25"/>
      <c r="WP446" s="25"/>
      <c r="WQ446" s="25"/>
      <c r="WR446" s="25"/>
      <c r="WS446" s="25"/>
      <c r="WT446" s="25"/>
      <c r="WU446" s="25"/>
      <c r="WV446" s="25"/>
      <c r="WW446" s="25"/>
      <c r="WX446" s="25"/>
      <c r="WY446" s="25"/>
      <c r="WZ446" s="25"/>
      <c r="XA446" s="25"/>
      <c r="XB446" s="25"/>
      <c r="XC446" s="25"/>
      <c r="XD446" s="25"/>
      <c r="XE446" s="25"/>
      <c r="XF446" s="25"/>
      <c r="XG446" s="25"/>
      <c r="XH446" s="25"/>
      <c r="XI446" s="25"/>
      <c r="XJ446" s="25"/>
      <c r="XK446" s="25"/>
      <c r="XL446" s="25"/>
      <c r="XM446" s="25"/>
      <c r="XN446" s="25"/>
      <c r="XO446" s="25"/>
      <c r="XP446" s="25"/>
      <c r="XQ446" s="25"/>
      <c r="XR446" s="25"/>
      <c r="XS446" s="25"/>
      <c r="XT446" s="25"/>
      <c r="XU446" s="25"/>
      <c r="XV446" s="25"/>
      <c r="XW446" s="25"/>
      <c r="XX446" s="25"/>
      <c r="XY446" s="25"/>
      <c r="XZ446" s="25"/>
      <c r="YA446" s="25"/>
      <c r="YB446" s="25"/>
      <c r="YC446" s="25"/>
      <c r="YD446" s="25"/>
      <c r="YE446" s="25"/>
      <c r="YF446" s="25"/>
      <c r="YG446" s="25"/>
      <c r="YH446" s="25"/>
      <c r="YI446" s="25"/>
      <c r="YJ446" s="25"/>
      <c r="YK446" s="25"/>
      <c r="YL446" s="25"/>
      <c r="YM446" s="25"/>
      <c r="YN446" s="25"/>
      <c r="YO446" s="25"/>
      <c r="YP446" s="25"/>
      <c r="YQ446" s="25"/>
      <c r="YR446" s="25"/>
      <c r="YS446" s="25"/>
      <c r="YT446" s="25"/>
      <c r="YU446" s="25"/>
      <c r="YV446" s="25"/>
      <c r="YW446" s="25"/>
      <c r="YX446" s="25"/>
      <c r="YY446" s="25"/>
      <c r="YZ446" s="25"/>
      <c r="ZA446" s="25"/>
      <c r="ZB446" s="25"/>
      <c r="ZC446" s="25"/>
      <c r="ZD446" s="25"/>
      <c r="ZE446" s="25"/>
      <c r="ZF446" s="25"/>
      <c r="ZG446" s="25"/>
      <c r="ZH446" s="25"/>
      <c r="ZI446" s="25"/>
      <c r="ZJ446" s="25"/>
      <c r="ZK446" s="25"/>
      <c r="ZL446" s="25"/>
      <c r="ZM446" s="25"/>
      <c r="ZN446" s="25"/>
      <c r="ZO446" s="25"/>
      <c r="ZP446" s="25"/>
      <c r="ZQ446" s="25"/>
      <c r="ZR446" s="25"/>
      <c r="ZS446" s="25"/>
      <c r="ZT446" s="25"/>
      <c r="ZU446" s="25"/>
      <c r="ZV446" s="25"/>
      <c r="ZW446" s="25"/>
      <c r="ZX446" s="25"/>
      <c r="ZY446" s="25"/>
      <c r="ZZ446" s="25"/>
      <c r="AAA446" s="25"/>
      <c r="AAB446" s="25"/>
      <c r="AAC446" s="25"/>
      <c r="AAD446" s="25"/>
      <c r="AAE446" s="25"/>
      <c r="AAF446" s="25"/>
      <c r="AAG446" s="25"/>
      <c r="AAH446" s="25"/>
      <c r="AAI446" s="25"/>
      <c r="AAJ446" s="25"/>
      <c r="AAK446" s="25"/>
      <c r="AAL446" s="25"/>
      <c r="AAM446" s="25"/>
      <c r="AAN446" s="25"/>
      <c r="AAO446" s="25"/>
      <c r="AAP446" s="25"/>
      <c r="AAQ446" s="25"/>
      <c r="AAR446" s="25"/>
      <c r="AAS446" s="25"/>
      <c r="AAT446" s="25"/>
      <c r="AAU446" s="25"/>
      <c r="AAV446" s="25"/>
      <c r="AAW446" s="25"/>
      <c r="AAX446" s="25"/>
      <c r="AAY446" s="25"/>
      <c r="AAZ446" s="25"/>
      <c r="ABA446" s="25"/>
      <c r="ABB446" s="25"/>
      <c r="ABC446" s="25"/>
      <c r="ABD446" s="25"/>
      <c r="ABE446" s="25"/>
      <c r="ABF446" s="25"/>
      <c r="ABG446" s="25"/>
      <c r="ABH446" s="25"/>
      <c r="ABI446" s="25"/>
      <c r="ABJ446" s="25"/>
      <c r="ABK446" s="25"/>
      <c r="ABL446" s="25"/>
      <c r="ABM446" s="25"/>
      <c r="ABN446" s="25"/>
      <c r="ABO446" s="25"/>
      <c r="ABP446" s="25"/>
      <c r="ABQ446" s="25"/>
      <c r="ABR446" s="25"/>
      <c r="ABS446" s="25"/>
      <c r="ABT446" s="25"/>
      <c r="ABU446" s="25"/>
      <c r="ABV446" s="25"/>
      <c r="ABW446" s="25"/>
      <c r="ABX446" s="25"/>
      <c r="ABY446" s="25"/>
      <c r="ABZ446" s="25"/>
      <c r="ACA446" s="25"/>
      <c r="ACB446" s="25"/>
      <c r="ACC446" s="25"/>
      <c r="ACD446" s="25"/>
      <c r="ACE446" s="25"/>
      <c r="ACF446" s="25"/>
      <c r="ACG446" s="25"/>
      <c r="ACH446" s="25"/>
      <c r="ACI446" s="25"/>
      <c r="ACJ446" s="25"/>
      <c r="ACK446" s="25"/>
      <c r="ACL446" s="25"/>
      <c r="ACM446" s="25"/>
      <c r="ACN446" s="25"/>
      <c r="ACO446" s="25"/>
      <c r="ACP446" s="25"/>
      <c r="ACQ446" s="25"/>
      <c r="ACR446" s="25"/>
      <c r="ACS446" s="25"/>
      <c r="ACT446" s="25"/>
      <c r="ACU446" s="25"/>
      <c r="ACV446" s="25"/>
      <c r="ACW446" s="25"/>
      <c r="ACX446" s="25"/>
      <c r="ACY446" s="25"/>
      <c r="ACZ446" s="25"/>
      <c r="ADA446" s="25"/>
      <c r="ADB446" s="25"/>
      <c r="ADC446" s="25"/>
      <c r="ADD446" s="25"/>
      <c r="ADE446" s="25"/>
      <c r="ADF446" s="25"/>
      <c r="ADG446" s="25"/>
      <c r="ADH446" s="25"/>
      <c r="ADI446" s="25"/>
      <c r="ADJ446" s="25"/>
      <c r="ADK446" s="25"/>
      <c r="ADL446" s="25"/>
      <c r="ADM446" s="25"/>
      <c r="ADN446" s="25"/>
      <c r="ADO446" s="25"/>
      <c r="ADP446" s="25"/>
      <c r="ADQ446" s="25"/>
      <c r="ADR446" s="25"/>
      <c r="ADS446" s="25"/>
      <c r="ADT446" s="25"/>
      <c r="ADU446" s="25"/>
      <c r="ADV446" s="25"/>
      <c r="ADW446" s="25"/>
      <c r="ADX446" s="25"/>
      <c r="ADY446" s="25"/>
      <c r="ADZ446" s="25"/>
      <c r="AEA446" s="25"/>
      <c r="AEB446" s="25"/>
      <c r="AEC446" s="25"/>
      <c r="AED446" s="25"/>
      <c r="AEE446" s="25"/>
      <c r="AEF446" s="25"/>
      <c r="AEG446" s="49"/>
    </row>
    <row r="447" spans="1:813" s="15" customFormat="1" ht="12.75" customHeight="1" x14ac:dyDescent="0.2">
      <c r="A447" s="71">
        <v>10.199999999999999</v>
      </c>
      <c r="B447" s="99" t="s">
        <v>112</v>
      </c>
      <c r="C447" s="109">
        <v>1</v>
      </c>
      <c r="D447" s="71" t="s">
        <v>9</v>
      </c>
      <c r="E447" s="109">
        <v>700</v>
      </c>
      <c r="F447" s="91">
        <f t="shared" si="8"/>
        <v>700</v>
      </c>
      <c r="G447" s="49"/>
      <c r="AY447" s="45"/>
      <c r="AZ447" s="25"/>
      <c r="BA447" s="663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  <c r="QN447" s="25"/>
      <c r="QO447" s="25"/>
      <c r="QP447" s="25"/>
      <c r="QQ447" s="25"/>
      <c r="QR447" s="25"/>
      <c r="QS447" s="25"/>
      <c r="QT447" s="25"/>
      <c r="QU447" s="25"/>
      <c r="QV447" s="25"/>
      <c r="QW447" s="25"/>
      <c r="QX447" s="25"/>
      <c r="QY447" s="25"/>
      <c r="QZ447" s="25"/>
      <c r="RA447" s="25"/>
      <c r="RB447" s="25"/>
      <c r="RC447" s="25"/>
      <c r="RD447" s="25"/>
      <c r="RE447" s="25"/>
      <c r="RF447" s="25"/>
      <c r="RG447" s="25"/>
      <c r="RH447" s="25"/>
      <c r="RI447" s="25"/>
      <c r="RJ447" s="25"/>
      <c r="RK447" s="25"/>
      <c r="RL447" s="25"/>
      <c r="RM447" s="25"/>
      <c r="RN447" s="25"/>
      <c r="RO447" s="25"/>
      <c r="RP447" s="25"/>
      <c r="RQ447" s="25"/>
      <c r="RR447" s="25"/>
      <c r="RS447" s="25"/>
      <c r="RT447" s="25"/>
      <c r="RU447" s="25"/>
      <c r="RV447" s="25"/>
      <c r="RW447" s="25"/>
      <c r="RX447" s="25"/>
      <c r="RY447" s="25"/>
      <c r="RZ447" s="25"/>
      <c r="SA447" s="25"/>
      <c r="SB447" s="25"/>
      <c r="SC447" s="25"/>
      <c r="SD447" s="25"/>
      <c r="SE447" s="25"/>
      <c r="SF447" s="25"/>
      <c r="SG447" s="25"/>
      <c r="SH447" s="25"/>
      <c r="SI447" s="25"/>
      <c r="SJ447" s="25"/>
      <c r="SK447" s="25"/>
      <c r="SL447" s="25"/>
      <c r="SM447" s="25"/>
      <c r="SN447" s="25"/>
      <c r="SO447" s="25"/>
      <c r="SP447" s="25"/>
      <c r="SQ447" s="25"/>
      <c r="SR447" s="25"/>
      <c r="SS447" s="25"/>
      <c r="ST447" s="25"/>
      <c r="SU447" s="25"/>
      <c r="SV447" s="25"/>
      <c r="SW447" s="25"/>
      <c r="SX447" s="25"/>
      <c r="SY447" s="25"/>
      <c r="SZ447" s="25"/>
      <c r="TA447" s="25"/>
      <c r="TB447" s="25"/>
      <c r="TC447" s="25"/>
      <c r="TD447" s="25"/>
      <c r="TE447" s="25"/>
      <c r="TF447" s="25"/>
      <c r="TG447" s="25"/>
      <c r="TH447" s="25"/>
      <c r="TI447" s="25"/>
      <c r="TJ447" s="25"/>
      <c r="TK447" s="25"/>
      <c r="TL447" s="25"/>
      <c r="TM447" s="25"/>
      <c r="TN447" s="25"/>
      <c r="TO447" s="25"/>
      <c r="TP447" s="25"/>
      <c r="TQ447" s="25"/>
      <c r="TR447" s="25"/>
      <c r="TS447" s="25"/>
      <c r="TT447" s="25"/>
      <c r="TU447" s="25"/>
      <c r="TV447" s="25"/>
      <c r="TW447" s="25"/>
      <c r="TX447" s="25"/>
      <c r="TY447" s="25"/>
      <c r="TZ447" s="25"/>
      <c r="UA447" s="25"/>
      <c r="UB447" s="25"/>
      <c r="UC447" s="25"/>
      <c r="UD447" s="25"/>
      <c r="UE447" s="25"/>
      <c r="UF447" s="25"/>
      <c r="UG447" s="25"/>
      <c r="UH447" s="25"/>
      <c r="UI447" s="25"/>
      <c r="UJ447" s="25"/>
      <c r="UK447" s="25"/>
      <c r="UL447" s="25"/>
      <c r="UM447" s="25"/>
      <c r="UN447" s="25"/>
      <c r="UO447" s="25"/>
      <c r="UP447" s="25"/>
      <c r="UQ447" s="25"/>
      <c r="UR447" s="25"/>
      <c r="US447" s="25"/>
      <c r="UT447" s="25"/>
      <c r="UU447" s="25"/>
      <c r="UV447" s="25"/>
      <c r="UW447" s="25"/>
      <c r="UX447" s="25"/>
      <c r="UY447" s="25"/>
      <c r="UZ447" s="25"/>
      <c r="VA447" s="25"/>
      <c r="VB447" s="25"/>
      <c r="VC447" s="25"/>
      <c r="VD447" s="25"/>
      <c r="VE447" s="25"/>
      <c r="VF447" s="25"/>
      <c r="VG447" s="25"/>
      <c r="VH447" s="25"/>
      <c r="VI447" s="25"/>
      <c r="VJ447" s="25"/>
      <c r="VK447" s="25"/>
      <c r="VL447" s="25"/>
      <c r="VM447" s="25"/>
      <c r="VN447" s="25"/>
      <c r="VO447" s="25"/>
      <c r="VP447" s="25"/>
      <c r="VQ447" s="25"/>
      <c r="VR447" s="25"/>
      <c r="VS447" s="25"/>
      <c r="VT447" s="25"/>
      <c r="VU447" s="25"/>
      <c r="VV447" s="25"/>
      <c r="VW447" s="25"/>
      <c r="VX447" s="25"/>
      <c r="VY447" s="25"/>
      <c r="VZ447" s="25"/>
      <c r="WA447" s="25"/>
      <c r="WB447" s="25"/>
      <c r="WC447" s="25"/>
      <c r="WD447" s="25"/>
      <c r="WE447" s="25"/>
      <c r="WF447" s="25"/>
      <c r="WG447" s="25"/>
      <c r="WH447" s="25"/>
      <c r="WI447" s="25"/>
      <c r="WJ447" s="25"/>
      <c r="WK447" s="25"/>
      <c r="WL447" s="25"/>
      <c r="WM447" s="25"/>
      <c r="WN447" s="25"/>
      <c r="WO447" s="25"/>
      <c r="WP447" s="25"/>
      <c r="WQ447" s="25"/>
      <c r="WR447" s="25"/>
      <c r="WS447" s="25"/>
      <c r="WT447" s="25"/>
      <c r="WU447" s="25"/>
      <c r="WV447" s="25"/>
      <c r="WW447" s="25"/>
      <c r="WX447" s="25"/>
      <c r="WY447" s="25"/>
      <c r="WZ447" s="25"/>
      <c r="XA447" s="25"/>
      <c r="XB447" s="25"/>
      <c r="XC447" s="25"/>
      <c r="XD447" s="25"/>
      <c r="XE447" s="25"/>
      <c r="XF447" s="25"/>
      <c r="XG447" s="25"/>
      <c r="XH447" s="25"/>
      <c r="XI447" s="25"/>
      <c r="XJ447" s="25"/>
      <c r="XK447" s="25"/>
      <c r="XL447" s="25"/>
      <c r="XM447" s="25"/>
      <c r="XN447" s="25"/>
      <c r="XO447" s="25"/>
      <c r="XP447" s="25"/>
      <c r="XQ447" s="25"/>
      <c r="XR447" s="25"/>
      <c r="XS447" s="25"/>
      <c r="XT447" s="25"/>
      <c r="XU447" s="25"/>
      <c r="XV447" s="25"/>
      <c r="XW447" s="25"/>
      <c r="XX447" s="25"/>
      <c r="XY447" s="25"/>
      <c r="XZ447" s="25"/>
      <c r="YA447" s="25"/>
      <c r="YB447" s="25"/>
      <c r="YC447" s="25"/>
      <c r="YD447" s="25"/>
      <c r="YE447" s="25"/>
      <c r="YF447" s="25"/>
      <c r="YG447" s="25"/>
      <c r="YH447" s="25"/>
      <c r="YI447" s="25"/>
      <c r="YJ447" s="25"/>
      <c r="YK447" s="25"/>
      <c r="YL447" s="25"/>
      <c r="YM447" s="25"/>
      <c r="YN447" s="25"/>
      <c r="YO447" s="25"/>
      <c r="YP447" s="25"/>
      <c r="YQ447" s="25"/>
      <c r="YR447" s="25"/>
      <c r="YS447" s="25"/>
      <c r="YT447" s="25"/>
      <c r="YU447" s="25"/>
      <c r="YV447" s="25"/>
      <c r="YW447" s="25"/>
      <c r="YX447" s="25"/>
      <c r="YY447" s="25"/>
      <c r="YZ447" s="25"/>
      <c r="ZA447" s="25"/>
      <c r="ZB447" s="25"/>
      <c r="ZC447" s="25"/>
      <c r="ZD447" s="25"/>
      <c r="ZE447" s="25"/>
      <c r="ZF447" s="25"/>
      <c r="ZG447" s="25"/>
      <c r="ZH447" s="25"/>
      <c r="ZI447" s="25"/>
      <c r="ZJ447" s="25"/>
      <c r="ZK447" s="25"/>
      <c r="ZL447" s="25"/>
      <c r="ZM447" s="25"/>
      <c r="ZN447" s="25"/>
      <c r="ZO447" s="25"/>
      <c r="ZP447" s="25"/>
      <c r="ZQ447" s="25"/>
      <c r="ZR447" s="25"/>
      <c r="ZS447" s="25"/>
      <c r="ZT447" s="25"/>
      <c r="ZU447" s="25"/>
      <c r="ZV447" s="25"/>
      <c r="ZW447" s="25"/>
      <c r="ZX447" s="25"/>
      <c r="ZY447" s="25"/>
      <c r="ZZ447" s="25"/>
      <c r="AAA447" s="25"/>
      <c r="AAB447" s="25"/>
      <c r="AAC447" s="25"/>
      <c r="AAD447" s="25"/>
      <c r="AAE447" s="25"/>
      <c r="AAF447" s="25"/>
      <c r="AAG447" s="25"/>
      <c r="AAH447" s="25"/>
      <c r="AAI447" s="25"/>
      <c r="AAJ447" s="25"/>
      <c r="AAK447" s="25"/>
      <c r="AAL447" s="25"/>
      <c r="AAM447" s="25"/>
      <c r="AAN447" s="25"/>
      <c r="AAO447" s="25"/>
      <c r="AAP447" s="25"/>
      <c r="AAQ447" s="25"/>
      <c r="AAR447" s="25"/>
      <c r="AAS447" s="25"/>
      <c r="AAT447" s="25"/>
      <c r="AAU447" s="25"/>
      <c r="AAV447" s="25"/>
      <c r="AAW447" s="25"/>
      <c r="AAX447" s="25"/>
      <c r="AAY447" s="25"/>
      <c r="AAZ447" s="25"/>
      <c r="ABA447" s="25"/>
      <c r="ABB447" s="25"/>
      <c r="ABC447" s="25"/>
      <c r="ABD447" s="25"/>
      <c r="ABE447" s="25"/>
      <c r="ABF447" s="25"/>
      <c r="ABG447" s="25"/>
      <c r="ABH447" s="25"/>
      <c r="ABI447" s="25"/>
      <c r="ABJ447" s="25"/>
      <c r="ABK447" s="25"/>
      <c r="ABL447" s="25"/>
      <c r="ABM447" s="25"/>
      <c r="ABN447" s="25"/>
      <c r="ABO447" s="25"/>
      <c r="ABP447" s="25"/>
      <c r="ABQ447" s="25"/>
      <c r="ABR447" s="25"/>
      <c r="ABS447" s="25"/>
      <c r="ABT447" s="25"/>
      <c r="ABU447" s="25"/>
      <c r="ABV447" s="25"/>
      <c r="ABW447" s="25"/>
      <c r="ABX447" s="25"/>
      <c r="ABY447" s="25"/>
      <c r="ABZ447" s="25"/>
      <c r="ACA447" s="25"/>
      <c r="ACB447" s="25"/>
      <c r="ACC447" s="25"/>
      <c r="ACD447" s="25"/>
      <c r="ACE447" s="25"/>
      <c r="ACF447" s="25"/>
      <c r="ACG447" s="25"/>
      <c r="ACH447" s="25"/>
      <c r="ACI447" s="25"/>
      <c r="ACJ447" s="25"/>
      <c r="ACK447" s="25"/>
      <c r="ACL447" s="25"/>
      <c r="ACM447" s="25"/>
      <c r="ACN447" s="25"/>
      <c r="ACO447" s="25"/>
      <c r="ACP447" s="25"/>
      <c r="ACQ447" s="25"/>
      <c r="ACR447" s="25"/>
      <c r="ACS447" s="25"/>
      <c r="ACT447" s="25"/>
      <c r="ACU447" s="25"/>
      <c r="ACV447" s="25"/>
      <c r="ACW447" s="25"/>
      <c r="ACX447" s="25"/>
      <c r="ACY447" s="25"/>
      <c r="ACZ447" s="25"/>
      <c r="ADA447" s="25"/>
      <c r="ADB447" s="25"/>
      <c r="ADC447" s="25"/>
      <c r="ADD447" s="25"/>
      <c r="ADE447" s="25"/>
      <c r="ADF447" s="25"/>
      <c r="ADG447" s="25"/>
      <c r="ADH447" s="25"/>
      <c r="ADI447" s="25"/>
      <c r="ADJ447" s="25"/>
      <c r="ADK447" s="25"/>
      <c r="ADL447" s="25"/>
      <c r="ADM447" s="25"/>
      <c r="ADN447" s="25"/>
      <c r="ADO447" s="25"/>
      <c r="ADP447" s="25"/>
      <c r="ADQ447" s="25"/>
      <c r="ADR447" s="25"/>
      <c r="ADS447" s="25"/>
      <c r="ADT447" s="25"/>
      <c r="ADU447" s="25"/>
      <c r="ADV447" s="25"/>
      <c r="ADW447" s="25"/>
      <c r="ADX447" s="25"/>
      <c r="ADY447" s="25"/>
      <c r="ADZ447" s="25"/>
      <c r="AEA447" s="25"/>
      <c r="AEB447" s="25"/>
      <c r="AEC447" s="25"/>
      <c r="AED447" s="25"/>
      <c r="AEE447" s="25"/>
      <c r="AEF447" s="25"/>
      <c r="AEG447" s="49"/>
    </row>
    <row r="448" spans="1:813" s="15" customFormat="1" ht="5.25" customHeight="1" x14ac:dyDescent="0.2">
      <c r="A448" s="71"/>
      <c r="B448" s="99"/>
      <c r="C448" s="109"/>
      <c r="D448" s="71"/>
      <c r="E448" s="109"/>
      <c r="F448" s="91"/>
      <c r="G448" s="49"/>
      <c r="AY448" s="45"/>
      <c r="AZ448" s="25"/>
      <c r="BA448" s="663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  <c r="QN448" s="25"/>
      <c r="QO448" s="25"/>
      <c r="QP448" s="25"/>
      <c r="QQ448" s="25"/>
      <c r="QR448" s="25"/>
      <c r="QS448" s="25"/>
      <c r="QT448" s="25"/>
      <c r="QU448" s="25"/>
      <c r="QV448" s="25"/>
      <c r="QW448" s="25"/>
      <c r="QX448" s="25"/>
      <c r="QY448" s="25"/>
      <c r="QZ448" s="25"/>
      <c r="RA448" s="25"/>
      <c r="RB448" s="25"/>
      <c r="RC448" s="25"/>
      <c r="RD448" s="25"/>
      <c r="RE448" s="25"/>
      <c r="RF448" s="25"/>
      <c r="RG448" s="25"/>
      <c r="RH448" s="25"/>
      <c r="RI448" s="25"/>
      <c r="RJ448" s="25"/>
      <c r="RK448" s="25"/>
      <c r="RL448" s="25"/>
      <c r="RM448" s="25"/>
      <c r="RN448" s="25"/>
      <c r="RO448" s="25"/>
      <c r="RP448" s="25"/>
      <c r="RQ448" s="25"/>
      <c r="RR448" s="25"/>
      <c r="RS448" s="25"/>
      <c r="RT448" s="25"/>
      <c r="RU448" s="25"/>
      <c r="RV448" s="25"/>
      <c r="RW448" s="25"/>
      <c r="RX448" s="25"/>
      <c r="RY448" s="25"/>
      <c r="RZ448" s="25"/>
      <c r="SA448" s="25"/>
      <c r="SB448" s="25"/>
      <c r="SC448" s="25"/>
      <c r="SD448" s="25"/>
      <c r="SE448" s="25"/>
      <c r="SF448" s="25"/>
      <c r="SG448" s="25"/>
      <c r="SH448" s="25"/>
      <c r="SI448" s="25"/>
      <c r="SJ448" s="25"/>
      <c r="SK448" s="25"/>
      <c r="SL448" s="25"/>
      <c r="SM448" s="25"/>
      <c r="SN448" s="25"/>
      <c r="SO448" s="25"/>
      <c r="SP448" s="25"/>
      <c r="SQ448" s="25"/>
      <c r="SR448" s="25"/>
      <c r="SS448" s="25"/>
      <c r="ST448" s="25"/>
      <c r="SU448" s="25"/>
      <c r="SV448" s="25"/>
      <c r="SW448" s="25"/>
      <c r="SX448" s="25"/>
      <c r="SY448" s="25"/>
      <c r="SZ448" s="25"/>
      <c r="TA448" s="25"/>
      <c r="TB448" s="25"/>
      <c r="TC448" s="25"/>
      <c r="TD448" s="25"/>
      <c r="TE448" s="25"/>
      <c r="TF448" s="25"/>
      <c r="TG448" s="25"/>
      <c r="TH448" s="25"/>
      <c r="TI448" s="25"/>
      <c r="TJ448" s="25"/>
      <c r="TK448" s="25"/>
      <c r="TL448" s="25"/>
      <c r="TM448" s="25"/>
      <c r="TN448" s="25"/>
      <c r="TO448" s="25"/>
      <c r="TP448" s="25"/>
      <c r="TQ448" s="25"/>
      <c r="TR448" s="25"/>
      <c r="TS448" s="25"/>
      <c r="TT448" s="25"/>
      <c r="TU448" s="25"/>
      <c r="TV448" s="25"/>
      <c r="TW448" s="25"/>
      <c r="TX448" s="25"/>
      <c r="TY448" s="25"/>
      <c r="TZ448" s="25"/>
      <c r="UA448" s="25"/>
      <c r="UB448" s="25"/>
      <c r="UC448" s="25"/>
      <c r="UD448" s="25"/>
      <c r="UE448" s="25"/>
      <c r="UF448" s="25"/>
      <c r="UG448" s="25"/>
      <c r="UH448" s="25"/>
      <c r="UI448" s="25"/>
      <c r="UJ448" s="25"/>
      <c r="UK448" s="25"/>
      <c r="UL448" s="25"/>
      <c r="UM448" s="25"/>
      <c r="UN448" s="25"/>
      <c r="UO448" s="25"/>
      <c r="UP448" s="25"/>
      <c r="UQ448" s="25"/>
      <c r="UR448" s="25"/>
      <c r="US448" s="25"/>
      <c r="UT448" s="25"/>
      <c r="UU448" s="25"/>
      <c r="UV448" s="25"/>
      <c r="UW448" s="25"/>
      <c r="UX448" s="25"/>
      <c r="UY448" s="25"/>
      <c r="UZ448" s="25"/>
      <c r="VA448" s="25"/>
      <c r="VB448" s="25"/>
      <c r="VC448" s="25"/>
      <c r="VD448" s="25"/>
      <c r="VE448" s="25"/>
      <c r="VF448" s="25"/>
      <c r="VG448" s="25"/>
      <c r="VH448" s="25"/>
      <c r="VI448" s="25"/>
      <c r="VJ448" s="25"/>
      <c r="VK448" s="25"/>
      <c r="VL448" s="25"/>
      <c r="VM448" s="25"/>
      <c r="VN448" s="25"/>
      <c r="VO448" s="25"/>
      <c r="VP448" s="25"/>
      <c r="VQ448" s="25"/>
      <c r="VR448" s="25"/>
      <c r="VS448" s="25"/>
      <c r="VT448" s="25"/>
      <c r="VU448" s="25"/>
      <c r="VV448" s="25"/>
      <c r="VW448" s="25"/>
      <c r="VX448" s="25"/>
      <c r="VY448" s="25"/>
      <c r="VZ448" s="25"/>
      <c r="WA448" s="25"/>
      <c r="WB448" s="25"/>
      <c r="WC448" s="25"/>
      <c r="WD448" s="25"/>
      <c r="WE448" s="25"/>
      <c r="WF448" s="25"/>
      <c r="WG448" s="25"/>
      <c r="WH448" s="25"/>
      <c r="WI448" s="25"/>
      <c r="WJ448" s="25"/>
      <c r="WK448" s="25"/>
      <c r="WL448" s="25"/>
      <c r="WM448" s="25"/>
      <c r="WN448" s="25"/>
      <c r="WO448" s="25"/>
      <c r="WP448" s="25"/>
      <c r="WQ448" s="25"/>
      <c r="WR448" s="25"/>
      <c r="WS448" s="25"/>
      <c r="WT448" s="25"/>
      <c r="WU448" s="25"/>
      <c r="WV448" s="25"/>
      <c r="WW448" s="25"/>
      <c r="WX448" s="25"/>
      <c r="WY448" s="25"/>
      <c r="WZ448" s="25"/>
      <c r="XA448" s="25"/>
      <c r="XB448" s="25"/>
      <c r="XC448" s="25"/>
      <c r="XD448" s="25"/>
      <c r="XE448" s="25"/>
      <c r="XF448" s="25"/>
      <c r="XG448" s="25"/>
      <c r="XH448" s="25"/>
      <c r="XI448" s="25"/>
      <c r="XJ448" s="25"/>
      <c r="XK448" s="25"/>
      <c r="XL448" s="25"/>
      <c r="XM448" s="25"/>
      <c r="XN448" s="25"/>
      <c r="XO448" s="25"/>
      <c r="XP448" s="25"/>
      <c r="XQ448" s="25"/>
      <c r="XR448" s="25"/>
      <c r="XS448" s="25"/>
      <c r="XT448" s="25"/>
      <c r="XU448" s="25"/>
      <c r="XV448" s="25"/>
      <c r="XW448" s="25"/>
      <c r="XX448" s="25"/>
      <c r="XY448" s="25"/>
      <c r="XZ448" s="25"/>
      <c r="YA448" s="25"/>
      <c r="YB448" s="25"/>
      <c r="YC448" s="25"/>
      <c r="YD448" s="25"/>
      <c r="YE448" s="25"/>
      <c r="YF448" s="25"/>
      <c r="YG448" s="25"/>
      <c r="YH448" s="25"/>
      <c r="YI448" s="25"/>
      <c r="YJ448" s="25"/>
      <c r="YK448" s="25"/>
      <c r="YL448" s="25"/>
      <c r="YM448" s="25"/>
      <c r="YN448" s="25"/>
      <c r="YO448" s="25"/>
      <c r="YP448" s="25"/>
      <c r="YQ448" s="25"/>
      <c r="YR448" s="25"/>
      <c r="YS448" s="25"/>
      <c r="YT448" s="25"/>
      <c r="YU448" s="25"/>
      <c r="YV448" s="25"/>
      <c r="YW448" s="25"/>
      <c r="YX448" s="25"/>
      <c r="YY448" s="25"/>
      <c r="YZ448" s="25"/>
      <c r="ZA448" s="25"/>
      <c r="ZB448" s="25"/>
      <c r="ZC448" s="25"/>
      <c r="ZD448" s="25"/>
      <c r="ZE448" s="25"/>
      <c r="ZF448" s="25"/>
      <c r="ZG448" s="25"/>
      <c r="ZH448" s="25"/>
      <c r="ZI448" s="25"/>
      <c r="ZJ448" s="25"/>
      <c r="ZK448" s="25"/>
      <c r="ZL448" s="25"/>
      <c r="ZM448" s="25"/>
      <c r="ZN448" s="25"/>
      <c r="ZO448" s="25"/>
      <c r="ZP448" s="25"/>
      <c r="ZQ448" s="25"/>
      <c r="ZR448" s="25"/>
      <c r="ZS448" s="25"/>
      <c r="ZT448" s="25"/>
      <c r="ZU448" s="25"/>
      <c r="ZV448" s="25"/>
      <c r="ZW448" s="25"/>
      <c r="ZX448" s="25"/>
      <c r="ZY448" s="25"/>
      <c r="ZZ448" s="25"/>
      <c r="AAA448" s="25"/>
      <c r="AAB448" s="25"/>
      <c r="AAC448" s="25"/>
      <c r="AAD448" s="25"/>
      <c r="AAE448" s="25"/>
      <c r="AAF448" s="25"/>
      <c r="AAG448" s="25"/>
      <c r="AAH448" s="25"/>
      <c r="AAI448" s="25"/>
      <c r="AAJ448" s="25"/>
      <c r="AAK448" s="25"/>
      <c r="AAL448" s="25"/>
      <c r="AAM448" s="25"/>
      <c r="AAN448" s="25"/>
      <c r="AAO448" s="25"/>
      <c r="AAP448" s="25"/>
      <c r="AAQ448" s="25"/>
      <c r="AAR448" s="25"/>
      <c r="AAS448" s="25"/>
      <c r="AAT448" s="25"/>
      <c r="AAU448" s="25"/>
      <c r="AAV448" s="25"/>
      <c r="AAW448" s="25"/>
      <c r="AAX448" s="25"/>
      <c r="AAY448" s="25"/>
      <c r="AAZ448" s="25"/>
      <c r="ABA448" s="25"/>
      <c r="ABB448" s="25"/>
      <c r="ABC448" s="25"/>
      <c r="ABD448" s="25"/>
      <c r="ABE448" s="25"/>
      <c r="ABF448" s="25"/>
      <c r="ABG448" s="25"/>
      <c r="ABH448" s="25"/>
      <c r="ABI448" s="25"/>
      <c r="ABJ448" s="25"/>
      <c r="ABK448" s="25"/>
      <c r="ABL448" s="25"/>
      <c r="ABM448" s="25"/>
      <c r="ABN448" s="25"/>
      <c r="ABO448" s="25"/>
      <c r="ABP448" s="25"/>
      <c r="ABQ448" s="25"/>
      <c r="ABR448" s="25"/>
      <c r="ABS448" s="25"/>
      <c r="ABT448" s="25"/>
      <c r="ABU448" s="25"/>
      <c r="ABV448" s="25"/>
      <c r="ABW448" s="25"/>
      <c r="ABX448" s="25"/>
      <c r="ABY448" s="25"/>
      <c r="ABZ448" s="25"/>
      <c r="ACA448" s="25"/>
      <c r="ACB448" s="25"/>
      <c r="ACC448" s="25"/>
      <c r="ACD448" s="25"/>
      <c r="ACE448" s="25"/>
      <c r="ACF448" s="25"/>
      <c r="ACG448" s="25"/>
      <c r="ACH448" s="25"/>
      <c r="ACI448" s="25"/>
      <c r="ACJ448" s="25"/>
      <c r="ACK448" s="25"/>
      <c r="ACL448" s="25"/>
      <c r="ACM448" s="25"/>
      <c r="ACN448" s="25"/>
      <c r="ACO448" s="25"/>
      <c r="ACP448" s="25"/>
      <c r="ACQ448" s="25"/>
      <c r="ACR448" s="25"/>
      <c r="ACS448" s="25"/>
      <c r="ACT448" s="25"/>
      <c r="ACU448" s="25"/>
      <c r="ACV448" s="25"/>
      <c r="ACW448" s="25"/>
      <c r="ACX448" s="25"/>
      <c r="ACY448" s="25"/>
      <c r="ACZ448" s="25"/>
      <c r="ADA448" s="25"/>
      <c r="ADB448" s="25"/>
      <c r="ADC448" s="25"/>
      <c r="ADD448" s="25"/>
      <c r="ADE448" s="25"/>
      <c r="ADF448" s="25"/>
      <c r="ADG448" s="25"/>
      <c r="ADH448" s="25"/>
      <c r="ADI448" s="25"/>
      <c r="ADJ448" s="25"/>
      <c r="ADK448" s="25"/>
      <c r="ADL448" s="25"/>
      <c r="ADM448" s="25"/>
      <c r="ADN448" s="25"/>
      <c r="ADO448" s="25"/>
      <c r="ADP448" s="25"/>
      <c r="ADQ448" s="25"/>
      <c r="ADR448" s="25"/>
      <c r="ADS448" s="25"/>
      <c r="ADT448" s="25"/>
      <c r="ADU448" s="25"/>
      <c r="ADV448" s="25"/>
      <c r="ADW448" s="25"/>
      <c r="ADX448" s="25"/>
      <c r="ADY448" s="25"/>
      <c r="ADZ448" s="25"/>
      <c r="AEA448" s="25"/>
      <c r="AEB448" s="25"/>
      <c r="AEC448" s="25"/>
      <c r="AED448" s="25"/>
      <c r="AEE448" s="25"/>
      <c r="AEF448" s="25"/>
      <c r="AEG448" s="49"/>
    </row>
    <row r="449" spans="1:813" s="15" customFormat="1" ht="12.75" customHeight="1" x14ac:dyDescent="0.2">
      <c r="A449" s="70">
        <v>10.3</v>
      </c>
      <c r="B449" s="289" t="s">
        <v>336</v>
      </c>
      <c r="C449" s="109"/>
      <c r="D449" s="71"/>
      <c r="E449" s="109"/>
      <c r="F449" s="91"/>
      <c r="G449" s="49"/>
      <c r="AY449" s="45"/>
      <c r="AZ449" s="25"/>
      <c r="BA449" s="663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  <c r="QN449" s="25"/>
      <c r="QO449" s="25"/>
      <c r="QP449" s="25"/>
      <c r="QQ449" s="25"/>
      <c r="QR449" s="25"/>
      <c r="QS449" s="25"/>
      <c r="QT449" s="25"/>
      <c r="QU449" s="25"/>
      <c r="QV449" s="25"/>
      <c r="QW449" s="25"/>
      <c r="QX449" s="25"/>
      <c r="QY449" s="25"/>
      <c r="QZ449" s="25"/>
      <c r="RA449" s="25"/>
      <c r="RB449" s="25"/>
      <c r="RC449" s="25"/>
      <c r="RD449" s="25"/>
      <c r="RE449" s="25"/>
      <c r="RF449" s="25"/>
      <c r="RG449" s="25"/>
      <c r="RH449" s="25"/>
      <c r="RI449" s="25"/>
      <c r="RJ449" s="25"/>
      <c r="RK449" s="25"/>
      <c r="RL449" s="25"/>
      <c r="RM449" s="25"/>
      <c r="RN449" s="25"/>
      <c r="RO449" s="25"/>
      <c r="RP449" s="25"/>
      <c r="RQ449" s="25"/>
      <c r="RR449" s="25"/>
      <c r="RS449" s="25"/>
      <c r="RT449" s="25"/>
      <c r="RU449" s="25"/>
      <c r="RV449" s="25"/>
      <c r="RW449" s="25"/>
      <c r="RX449" s="25"/>
      <c r="RY449" s="25"/>
      <c r="RZ449" s="25"/>
      <c r="SA449" s="25"/>
      <c r="SB449" s="25"/>
      <c r="SC449" s="25"/>
      <c r="SD449" s="25"/>
      <c r="SE449" s="25"/>
      <c r="SF449" s="25"/>
      <c r="SG449" s="25"/>
      <c r="SH449" s="25"/>
      <c r="SI449" s="25"/>
      <c r="SJ449" s="25"/>
      <c r="SK449" s="25"/>
      <c r="SL449" s="25"/>
      <c r="SM449" s="25"/>
      <c r="SN449" s="25"/>
      <c r="SO449" s="25"/>
      <c r="SP449" s="25"/>
      <c r="SQ449" s="25"/>
      <c r="SR449" s="25"/>
      <c r="SS449" s="25"/>
      <c r="ST449" s="25"/>
      <c r="SU449" s="25"/>
      <c r="SV449" s="25"/>
      <c r="SW449" s="25"/>
      <c r="SX449" s="25"/>
      <c r="SY449" s="25"/>
      <c r="SZ449" s="25"/>
      <c r="TA449" s="25"/>
      <c r="TB449" s="25"/>
      <c r="TC449" s="25"/>
      <c r="TD449" s="25"/>
      <c r="TE449" s="25"/>
      <c r="TF449" s="25"/>
      <c r="TG449" s="25"/>
      <c r="TH449" s="25"/>
      <c r="TI449" s="25"/>
      <c r="TJ449" s="25"/>
      <c r="TK449" s="25"/>
      <c r="TL449" s="25"/>
      <c r="TM449" s="25"/>
      <c r="TN449" s="25"/>
      <c r="TO449" s="25"/>
      <c r="TP449" s="25"/>
      <c r="TQ449" s="25"/>
      <c r="TR449" s="25"/>
      <c r="TS449" s="25"/>
      <c r="TT449" s="25"/>
      <c r="TU449" s="25"/>
      <c r="TV449" s="25"/>
      <c r="TW449" s="25"/>
      <c r="TX449" s="25"/>
      <c r="TY449" s="25"/>
      <c r="TZ449" s="25"/>
      <c r="UA449" s="25"/>
      <c r="UB449" s="25"/>
      <c r="UC449" s="25"/>
      <c r="UD449" s="25"/>
      <c r="UE449" s="25"/>
      <c r="UF449" s="25"/>
      <c r="UG449" s="25"/>
      <c r="UH449" s="25"/>
      <c r="UI449" s="25"/>
      <c r="UJ449" s="25"/>
      <c r="UK449" s="25"/>
      <c r="UL449" s="25"/>
      <c r="UM449" s="25"/>
      <c r="UN449" s="25"/>
      <c r="UO449" s="25"/>
      <c r="UP449" s="25"/>
      <c r="UQ449" s="25"/>
      <c r="UR449" s="25"/>
      <c r="US449" s="25"/>
      <c r="UT449" s="25"/>
      <c r="UU449" s="25"/>
      <c r="UV449" s="25"/>
      <c r="UW449" s="25"/>
      <c r="UX449" s="25"/>
      <c r="UY449" s="25"/>
      <c r="UZ449" s="25"/>
      <c r="VA449" s="25"/>
      <c r="VB449" s="25"/>
      <c r="VC449" s="25"/>
      <c r="VD449" s="25"/>
      <c r="VE449" s="25"/>
      <c r="VF449" s="25"/>
      <c r="VG449" s="25"/>
      <c r="VH449" s="25"/>
      <c r="VI449" s="25"/>
      <c r="VJ449" s="25"/>
      <c r="VK449" s="25"/>
      <c r="VL449" s="25"/>
      <c r="VM449" s="25"/>
      <c r="VN449" s="25"/>
      <c r="VO449" s="25"/>
      <c r="VP449" s="25"/>
      <c r="VQ449" s="25"/>
      <c r="VR449" s="25"/>
      <c r="VS449" s="25"/>
      <c r="VT449" s="25"/>
      <c r="VU449" s="25"/>
      <c r="VV449" s="25"/>
      <c r="VW449" s="25"/>
      <c r="VX449" s="25"/>
      <c r="VY449" s="25"/>
      <c r="VZ449" s="25"/>
      <c r="WA449" s="25"/>
      <c r="WB449" s="25"/>
      <c r="WC449" s="25"/>
      <c r="WD449" s="25"/>
      <c r="WE449" s="25"/>
      <c r="WF449" s="25"/>
      <c r="WG449" s="25"/>
      <c r="WH449" s="25"/>
      <c r="WI449" s="25"/>
      <c r="WJ449" s="25"/>
      <c r="WK449" s="25"/>
      <c r="WL449" s="25"/>
      <c r="WM449" s="25"/>
      <c r="WN449" s="25"/>
      <c r="WO449" s="25"/>
      <c r="WP449" s="25"/>
      <c r="WQ449" s="25"/>
      <c r="WR449" s="25"/>
      <c r="WS449" s="25"/>
      <c r="WT449" s="25"/>
      <c r="WU449" s="25"/>
      <c r="WV449" s="25"/>
      <c r="WW449" s="25"/>
      <c r="WX449" s="25"/>
      <c r="WY449" s="25"/>
      <c r="WZ449" s="25"/>
      <c r="XA449" s="25"/>
      <c r="XB449" s="25"/>
      <c r="XC449" s="25"/>
      <c r="XD449" s="25"/>
      <c r="XE449" s="25"/>
      <c r="XF449" s="25"/>
      <c r="XG449" s="25"/>
      <c r="XH449" s="25"/>
      <c r="XI449" s="25"/>
      <c r="XJ449" s="25"/>
      <c r="XK449" s="25"/>
      <c r="XL449" s="25"/>
      <c r="XM449" s="25"/>
      <c r="XN449" s="25"/>
      <c r="XO449" s="25"/>
      <c r="XP449" s="25"/>
      <c r="XQ449" s="25"/>
      <c r="XR449" s="25"/>
      <c r="XS449" s="25"/>
      <c r="XT449" s="25"/>
      <c r="XU449" s="25"/>
      <c r="XV449" s="25"/>
      <c r="XW449" s="25"/>
      <c r="XX449" s="25"/>
      <c r="XY449" s="25"/>
      <c r="XZ449" s="25"/>
      <c r="YA449" s="25"/>
      <c r="YB449" s="25"/>
      <c r="YC449" s="25"/>
      <c r="YD449" s="25"/>
      <c r="YE449" s="25"/>
      <c r="YF449" s="25"/>
      <c r="YG449" s="25"/>
      <c r="YH449" s="25"/>
      <c r="YI449" s="25"/>
      <c r="YJ449" s="25"/>
      <c r="YK449" s="25"/>
      <c r="YL449" s="25"/>
      <c r="YM449" s="25"/>
      <c r="YN449" s="25"/>
      <c r="YO449" s="25"/>
      <c r="YP449" s="25"/>
      <c r="YQ449" s="25"/>
      <c r="YR449" s="25"/>
      <c r="YS449" s="25"/>
      <c r="YT449" s="25"/>
      <c r="YU449" s="25"/>
      <c r="YV449" s="25"/>
      <c r="YW449" s="25"/>
      <c r="YX449" s="25"/>
      <c r="YY449" s="25"/>
      <c r="YZ449" s="25"/>
      <c r="ZA449" s="25"/>
      <c r="ZB449" s="25"/>
      <c r="ZC449" s="25"/>
      <c r="ZD449" s="25"/>
      <c r="ZE449" s="25"/>
      <c r="ZF449" s="25"/>
      <c r="ZG449" s="25"/>
      <c r="ZH449" s="25"/>
      <c r="ZI449" s="25"/>
      <c r="ZJ449" s="25"/>
      <c r="ZK449" s="25"/>
      <c r="ZL449" s="25"/>
      <c r="ZM449" s="25"/>
      <c r="ZN449" s="25"/>
      <c r="ZO449" s="25"/>
      <c r="ZP449" s="25"/>
      <c r="ZQ449" s="25"/>
      <c r="ZR449" s="25"/>
      <c r="ZS449" s="25"/>
      <c r="ZT449" s="25"/>
      <c r="ZU449" s="25"/>
      <c r="ZV449" s="25"/>
      <c r="ZW449" s="25"/>
      <c r="ZX449" s="25"/>
      <c r="ZY449" s="25"/>
      <c r="ZZ449" s="25"/>
      <c r="AAA449" s="25"/>
      <c r="AAB449" s="25"/>
      <c r="AAC449" s="25"/>
      <c r="AAD449" s="25"/>
      <c r="AAE449" s="25"/>
      <c r="AAF449" s="25"/>
      <c r="AAG449" s="25"/>
      <c r="AAH449" s="25"/>
      <c r="AAI449" s="25"/>
      <c r="AAJ449" s="25"/>
      <c r="AAK449" s="25"/>
      <c r="AAL449" s="25"/>
      <c r="AAM449" s="25"/>
      <c r="AAN449" s="25"/>
      <c r="AAO449" s="25"/>
      <c r="AAP449" s="25"/>
      <c r="AAQ449" s="25"/>
      <c r="AAR449" s="25"/>
      <c r="AAS449" s="25"/>
      <c r="AAT449" s="25"/>
      <c r="AAU449" s="25"/>
      <c r="AAV449" s="25"/>
      <c r="AAW449" s="25"/>
      <c r="AAX449" s="25"/>
      <c r="AAY449" s="25"/>
      <c r="AAZ449" s="25"/>
      <c r="ABA449" s="25"/>
      <c r="ABB449" s="25"/>
      <c r="ABC449" s="25"/>
      <c r="ABD449" s="25"/>
      <c r="ABE449" s="25"/>
      <c r="ABF449" s="25"/>
      <c r="ABG449" s="25"/>
      <c r="ABH449" s="25"/>
      <c r="ABI449" s="25"/>
      <c r="ABJ449" s="25"/>
      <c r="ABK449" s="25"/>
      <c r="ABL449" s="25"/>
      <c r="ABM449" s="25"/>
      <c r="ABN449" s="25"/>
      <c r="ABO449" s="25"/>
      <c r="ABP449" s="25"/>
      <c r="ABQ449" s="25"/>
      <c r="ABR449" s="25"/>
      <c r="ABS449" s="25"/>
      <c r="ABT449" s="25"/>
      <c r="ABU449" s="25"/>
      <c r="ABV449" s="25"/>
      <c r="ABW449" s="25"/>
      <c r="ABX449" s="25"/>
      <c r="ABY449" s="25"/>
      <c r="ABZ449" s="25"/>
      <c r="ACA449" s="25"/>
      <c r="ACB449" s="25"/>
      <c r="ACC449" s="25"/>
      <c r="ACD449" s="25"/>
      <c r="ACE449" s="25"/>
      <c r="ACF449" s="25"/>
      <c r="ACG449" s="25"/>
      <c r="ACH449" s="25"/>
      <c r="ACI449" s="25"/>
      <c r="ACJ449" s="25"/>
      <c r="ACK449" s="25"/>
      <c r="ACL449" s="25"/>
      <c r="ACM449" s="25"/>
      <c r="ACN449" s="25"/>
      <c r="ACO449" s="25"/>
      <c r="ACP449" s="25"/>
      <c r="ACQ449" s="25"/>
      <c r="ACR449" s="25"/>
      <c r="ACS449" s="25"/>
      <c r="ACT449" s="25"/>
      <c r="ACU449" s="25"/>
      <c r="ACV449" s="25"/>
      <c r="ACW449" s="25"/>
      <c r="ACX449" s="25"/>
      <c r="ACY449" s="25"/>
      <c r="ACZ449" s="25"/>
      <c r="ADA449" s="25"/>
      <c r="ADB449" s="25"/>
      <c r="ADC449" s="25"/>
      <c r="ADD449" s="25"/>
      <c r="ADE449" s="25"/>
      <c r="ADF449" s="25"/>
      <c r="ADG449" s="25"/>
      <c r="ADH449" s="25"/>
      <c r="ADI449" s="25"/>
      <c r="ADJ449" s="25"/>
      <c r="ADK449" s="25"/>
      <c r="ADL449" s="25"/>
      <c r="ADM449" s="25"/>
      <c r="ADN449" s="25"/>
      <c r="ADO449" s="25"/>
      <c r="ADP449" s="25"/>
      <c r="ADQ449" s="25"/>
      <c r="ADR449" s="25"/>
      <c r="ADS449" s="25"/>
      <c r="ADT449" s="25"/>
      <c r="ADU449" s="25"/>
      <c r="ADV449" s="25"/>
      <c r="ADW449" s="25"/>
      <c r="ADX449" s="25"/>
      <c r="ADY449" s="25"/>
      <c r="ADZ449" s="25"/>
      <c r="AEA449" s="25"/>
      <c r="AEB449" s="25"/>
      <c r="AEC449" s="25"/>
      <c r="AED449" s="25"/>
      <c r="AEE449" s="25"/>
      <c r="AEF449" s="25"/>
      <c r="AEG449" s="49"/>
    </row>
    <row r="450" spans="1:813" s="15" customFormat="1" ht="12.75" customHeight="1" x14ac:dyDescent="0.2">
      <c r="A450" s="71" t="s">
        <v>337</v>
      </c>
      <c r="B450" s="99" t="s">
        <v>338</v>
      </c>
      <c r="C450" s="109">
        <v>0.32</v>
      </c>
      <c r="D450" s="71" t="s">
        <v>75</v>
      </c>
      <c r="E450" s="109">
        <v>10792.6</v>
      </c>
      <c r="F450" s="91">
        <f t="shared" si="8"/>
        <v>3453.63</v>
      </c>
      <c r="G450" s="49"/>
      <c r="AY450" s="45"/>
      <c r="AZ450" s="25"/>
      <c r="BA450" s="663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  <c r="QN450" s="25"/>
      <c r="QO450" s="25"/>
      <c r="QP450" s="25"/>
      <c r="QQ450" s="25"/>
      <c r="QR450" s="25"/>
      <c r="QS450" s="25"/>
      <c r="QT450" s="25"/>
      <c r="QU450" s="25"/>
      <c r="QV450" s="25"/>
      <c r="QW450" s="25"/>
      <c r="QX450" s="25"/>
      <c r="QY450" s="25"/>
      <c r="QZ450" s="25"/>
      <c r="RA450" s="25"/>
      <c r="RB450" s="25"/>
      <c r="RC450" s="25"/>
      <c r="RD450" s="25"/>
      <c r="RE450" s="25"/>
      <c r="RF450" s="25"/>
      <c r="RG450" s="25"/>
      <c r="RH450" s="25"/>
      <c r="RI450" s="25"/>
      <c r="RJ450" s="25"/>
      <c r="RK450" s="25"/>
      <c r="RL450" s="25"/>
      <c r="RM450" s="25"/>
      <c r="RN450" s="25"/>
      <c r="RO450" s="25"/>
      <c r="RP450" s="25"/>
      <c r="RQ450" s="25"/>
      <c r="RR450" s="25"/>
      <c r="RS450" s="25"/>
      <c r="RT450" s="25"/>
      <c r="RU450" s="25"/>
      <c r="RV450" s="25"/>
      <c r="RW450" s="25"/>
      <c r="RX450" s="25"/>
      <c r="RY450" s="25"/>
      <c r="RZ450" s="25"/>
      <c r="SA450" s="25"/>
      <c r="SB450" s="25"/>
      <c r="SC450" s="25"/>
      <c r="SD450" s="25"/>
      <c r="SE450" s="25"/>
      <c r="SF450" s="25"/>
      <c r="SG450" s="25"/>
      <c r="SH450" s="25"/>
      <c r="SI450" s="25"/>
      <c r="SJ450" s="25"/>
      <c r="SK450" s="25"/>
      <c r="SL450" s="25"/>
      <c r="SM450" s="25"/>
      <c r="SN450" s="25"/>
      <c r="SO450" s="25"/>
      <c r="SP450" s="25"/>
      <c r="SQ450" s="25"/>
      <c r="SR450" s="25"/>
      <c r="SS450" s="25"/>
      <c r="ST450" s="25"/>
      <c r="SU450" s="25"/>
      <c r="SV450" s="25"/>
      <c r="SW450" s="25"/>
      <c r="SX450" s="25"/>
      <c r="SY450" s="25"/>
      <c r="SZ450" s="25"/>
      <c r="TA450" s="25"/>
      <c r="TB450" s="25"/>
      <c r="TC450" s="25"/>
      <c r="TD450" s="25"/>
      <c r="TE450" s="25"/>
      <c r="TF450" s="25"/>
      <c r="TG450" s="25"/>
      <c r="TH450" s="25"/>
      <c r="TI450" s="25"/>
      <c r="TJ450" s="25"/>
      <c r="TK450" s="25"/>
      <c r="TL450" s="25"/>
      <c r="TM450" s="25"/>
      <c r="TN450" s="25"/>
      <c r="TO450" s="25"/>
      <c r="TP450" s="25"/>
      <c r="TQ450" s="25"/>
      <c r="TR450" s="25"/>
      <c r="TS450" s="25"/>
      <c r="TT450" s="25"/>
      <c r="TU450" s="25"/>
      <c r="TV450" s="25"/>
      <c r="TW450" s="25"/>
      <c r="TX450" s="25"/>
      <c r="TY450" s="25"/>
      <c r="TZ450" s="25"/>
      <c r="UA450" s="25"/>
      <c r="UB450" s="25"/>
      <c r="UC450" s="25"/>
      <c r="UD450" s="25"/>
      <c r="UE450" s="25"/>
      <c r="UF450" s="25"/>
      <c r="UG450" s="25"/>
      <c r="UH450" s="25"/>
      <c r="UI450" s="25"/>
      <c r="UJ450" s="25"/>
      <c r="UK450" s="25"/>
      <c r="UL450" s="25"/>
      <c r="UM450" s="25"/>
      <c r="UN450" s="25"/>
      <c r="UO450" s="25"/>
      <c r="UP450" s="25"/>
      <c r="UQ450" s="25"/>
      <c r="UR450" s="25"/>
      <c r="US450" s="25"/>
      <c r="UT450" s="25"/>
      <c r="UU450" s="25"/>
      <c r="UV450" s="25"/>
      <c r="UW450" s="25"/>
      <c r="UX450" s="25"/>
      <c r="UY450" s="25"/>
      <c r="UZ450" s="25"/>
      <c r="VA450" s="25"/>
      <c r="VB450" s="25"/>
      <c r="VC450" s="25"/>
      <c r="VD450" s="25"/>
      <c r="VE450" s="25"/>
      <c r="VF450" s="25"/>
      <c r="VG450" s="25"/>
      <c r="VH450" s="25"/>
      <c r="VI450" s="25"/>
      <c r="VJ450" s="25"/>
      <c r="VK450" s="25"/>
      <c r="VL450" s="25"/>
      <c r="VM450" s="25"/>
      <c r="VN450" s="25"/>
      <c r="VO450" s="25"/>
      <c r="VP450" s="25"/>
      <c r="VQ450" s="25"/>
      <c r="VR450" s="25"/>
      <c r="VS450" s="25"/>
      <c r="VT450" s="25"/>
      <c r="VU450" s="25"/>
      <c r="VV450" s="25"/>
      <c r="VW450" s="25"/>
      <c r="VX450" s="25"/>
      <c r="VY450" s="25"/>
      <c r="VZ450" s="25"/>
      <c r="WA450" s="25"/>
      <c r="WB450" s="25"/>
      <c r="WC450" s="25"/>
      <c r="WD450" s="25"/>
      <c r="WE450" s="25"/>
      <c r="WF450" s="25"/>
      <c r="WG450" s="25"/>
      <c r="WH450" s="25"/>
      <c r="WI450" s="25"/>
      <c r="WJ450" s="25"/>
      <c r="WK450" s="25"/>
      <c r="WL450" s="25"/>
      <c r="WM450" s="25"/>
      <c r="WN450" s="25"/>
      <c r="WO450" s="25"/>
      <c r="WP450" s="25"/>
      <c r="WQ450" s="25"/>
      <c r="WR450" s="25"/>
      <c r="WS450" s="25"/>
      <c r="WT450" s="25"/>
      <c r="WU450" s="25"/>
      <c r="WV450" s="25"/>
      <c r="WW450" s="25"/>
      <c r="WX450" s="25"/>
      <c r="WY450" s="25"/>
      <c r="WZ450" s="25"/>
      <c r="XA450" s="25"/>
      <c r="XB450" s="25"/>
      <c r="XC450" s="25"/>
      <c r="XD450" s="25"/>
      <c r="XE450" s="25"/>
      <c r="XF450" s="25"/>
      <c r="XG450" s="25"/>
      <c r="XH450" s="25"/>
      <c r="XI450" s="25"/>
      <c r="XJ450" s="25"/>
      <c r="XK450" s="25"/>
      <c r="XL450" s="25"/>
      <c r="XM450" s="25"/>
      <c r="XN450" s="25"/>
      <c r="XO450" s="25"/>
      <c r="XP450" s="25"/>
      <c r="XQ450" s="25"/>
      <c r="XR450" s="25"/>
      <c r="XS450" s="25"/>
      <c r="XT450" s="25"/>
      <c r="XU450" s="25"/>
      <c r="XV450" s="25"/>
      <c r="XW450" s="25"/>
      <c r="XX450" s="25"/>
      <c r="XY450" s="25"/>
      <c r="XZ450" s="25"/>
      <c r="YA450" s="25"/>
      <c r="YB450" s="25"/>
      <c r="YC450" s="25"/>
      <c r="YD450" s="25"/>
      <c r="YE450" s="25"/>
      <c r="YF450" s="25"/>
      <c r="YG450" s="25"/>
      <c r="YH450" s="25"/>
      <c r="YI450" s="25"/>
      <c r="YJ450" s="25"/>
      <c r="YK450" s="25"/>
      <c r="YL450" s="25"/>
      <c r="YM450" s="25"/>
      <c r="YN450" s="25"/>
      <c r="YO450" s="25"/>
      <c r="YP450" s="25"/>
      <c r="YQ450" s="25"/>
      <c r="YR450" s="25"/>
      <c r="YS450" s="25"/>
      <c r="YT450" s="25"/>
      <c r="YU450" s="25"/>
      <c r="YV450" s="25"/>
      <c r="YW450" s="25"/>
      <c r="YX450" s="25"/>
      <c r="YY450" s="25"/>
      <c r="YZ450" s="25"/>
      <c r="ZA450" s="25"/>
      <c r="ZB450" s="25"/>
      <c r="ZC450" s="25"/>
      <c r="ZD450" s="25"/>
      <c r="ZE450" s="25"/>
      <c r="ZF450" s="25"/>
      <c r="ZG450" s="25"/>
      <c r="ZH450" s="25"/>
      <c r="ZI450" s="25"/>
      <c r="ZJ450" s="25"/>
      <c r="ZK450" s="25"/>
      <c r="ZL450" s="25"/>
      <c r="ZM450" s="25"/>
      <c r="ZN450" s="25"/>
      <c r="ZO450" s="25"/>
      <c r="ZP450" s="25"/>
      <c r="ZQ450" s="25"/>
      <c r="ZR450" s="25"/>
      <c r="ZS450" s="25"/>
      <c r="ZT450" s="25"/>
      <c r="ZU450" s="25"/>
      <c r="ZV450" s="25"/>
      <c r="ZW450" s="25"/>
      <c r="ZX450" s="25"/>
      <c r="ZY450" s="25"/>
      <c r="ZZ450" s="25"/>
      <c r="AAA450" s="25"/>
      <c r="AAB450" s="25"/>
      <c r="AAC450" s="25"/>
      <c r="AAD450" s="25"/>
      <c r="AAE450" s="25"/>
      <c r="AAF450" s="25"/>
      <c r="AAG450" s="25"/>
      <c r="AAH450" s="25"/>
      <c r="AAI450" s="25"/>
      <c r="AAJ450" s="25"/>
      <c r="AAK450" s="25"/>
      <c r="AAL450" s="25"/>
      <c r="AAM450" s="25"/>
      <c r="AAN450" s="25"/>
      <c r="AAO450" s="25"/>
      <c r="AAP450" s="25"/>
      <c r="AAQ450" s="25"/>
      <c r="AAR450" s="25"/>
      <c r="AAS450" s="25"/>
      <c r="AAT450" s="25"/>
      <c r="AAU450" s="25"/>
      <c r="AAV450" s="25"/>
      <c r="AAW450" s="25"/>
      <c r="AAX450" s="25"/>
      <c r="AAY450" s="25"/>
      <c r="AAZ450" s="25"/>
      <c r="ABA450" s="25"/>
      <c r="ABB450" s="25"/>
      <c r="ABC450" s="25"/>
      <c r="ABD450" s="25"/>
      <c r="ABE450" s="25"/>
      <c r="ABF450" s="25"/>
      <c r="ABG450" s="25"/>
      <c r="ABH450" s="25"/>
      <c r="ABI450" s="25"/>
      <c r="ABJ450" s="25"/>
      <c r="ABK450" s="25"/>
      <c r="ABL450" s="25"/>
      <c r="ABM450" s="25"/>
      <c r="ABN450" s="25"/>
      <c r="ABO450" s="25"/>
      <c r="ABP450" s="25"/>
      <c r="ABQ450" s="25"/>
      <c r="ABR450" s="25"/>
      <c r="ABS450" s="25"/>
      <c r="ABT450" s="25"/>
      <c r="ABU450" s="25"/>
      <c r="ABV450" s="25"/>
      <c r="ABW450" s="25"/>
      <c r="ABX450" s="25"/>
      <c r="ABY450" s="25"/>
      <c r="ABZ450" s="25"/>
      <c r="ACA450" s="25"/>
      <c r="ACB450" s="25"/>
      <c r="ACC450" s="25"/>
      <c r="ACD450" s="25"/>
      <c r="ACE450" s="25"/>
      <c r="ACF450" s="25"/>
      <c r="ACG450" s="25"/>
      <c r="ACH450" s="25"/>
      <c r="ACI450" s="25"/>
      <c r="ACJ450" s="25"/>
      <c r="ACK450" s="25"/>
      <c r="ACL450" s="25"/>
      <c r="ACM450" s="25"/>
      <c r="ACN450" s="25"/>
      <c r="ACO450" s="25"/>
      <c r="ACP450" s="25"/>
      <c r="ACQ450" s="25"/>
      <c r="ACR450" s="25"/>
      <c r="ACS450" s="25"/>
      <c r="ACT450" s="25"/>
      <c r="ACU450" s="25"/>
      <c r="ACV450" s="25"/>
      <c r="ACW450" s="25"/>
      <c r="ACX450" s="25"/>
      <c r="ACY450" s="25"/>
      <c r="ACZ450" s="25"/>
      <c r="ADA450" s="25"/>
      <c r="ADB450" s="25"/>
      <c r="ADC450" s="25"/>
      <c r="ADD450" s="25"/>
      <c r="ADE450" s="25"/>
      <c r="ADF450" s="25"/>
      <c r="ADG450" s="25"/>
      <c r="ADH450" s="25"/>
      <c r="ADI450" s="25"/>
      <c r="ADJ450" s="25"/>
      <c r="ADK450" s="25"/>
      <c r="ADL450" s="25"/>
      <c r="ADM450" s="25"/>
      <c r="ADN450" s="25"/>
      <c r="ADO450" s="25"/>
      <c r="ADP450" s="25"/>
      <c r="ADQ450" s="25"/>
      <c r="ADR450" s="25"/>
      <c r="ADS450" s="25"/>
      <c r="ADT450" s="25"/>
      <c r="ADU450" s="25"/>
      <c r="ADV450" s="25"/>
      <c r="ADW450" s="25"/>
      <c r="ADX450" s="25"/>
      <c r="ADY450" s="25"/>
      <c r="ADZ450" s="25"/>
      <c r="AEA450" s="25"/>
      <c r="AEB450" s="25"/>
      <c r="AEC450" s="25"/>
      <c r="AED450" s="25"/>
      <c r="AEE450" s="25"/>
      <c r="AEF450" s="25"/>
      <c r="AEG450" s="49"/>
    </row>
    <row r="451" spans="1:813" s="15" customFormat="1" ht="12.75" customHeight="1" x14ac:dyDescent="0.2">
      <c r="A451" s="71" t="s">
        <v>339</v>
      </c>
      <c r="B451" s="99" t="s">
        <v>340</v>
      </c>
      <c r="C451" s="109">
        <v>0.74</v>
      </c>
      <c r="D451" s="71" t="s">
        <v>75</v>
      </c>
      <c r="E451" s="109">
        <v>22186.55</v>
      </c>
      <c r="F451" s="91">
        <f t="shared" si="8"/>
        <v>16418.05</v>
      </c>
      <c r="G451" s="49"/>
      <c r="AY451" s="45"/>
      <c r="AZ451" s="25"/>
      <c r="BA451" s="663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  <c r="QN451" s="25"/>
      <c r="QO451" s="25"/>
      <c r="QP451" s="25"/>
      <c r="QQ451" s="25"/>
      <c r="QR451" s="25"/>
      <c r="QS451" s="25"/>
      <c r="QT451" s="25"/>
      <c r="QU451" s="25"/>
      <c r="QV451" s="25"/>
      <c r="QW451" s="25"/>
      <c r="QX451" s="25"/>
      <c r="QY451" s="25"/>
      <c r="QZ451" s="25"/>
      <c r="RA451" s="25"/>
      <c r="RB451" s="25"/>
      <c r="RC451" s="25"/>
      <c r="RD451" s="25"/>
      <c r="RE451" s="25"/>
      <c r="RF451" s="25"/>
      <c r="RG451" s="25"/>
      <c r="RH451" s="25"/>
      <c r="RI451" s="25"/>
      <c r="RJ451" s="25"/>
      <c r="RK451" s="25"/>
      <c r="RL451" s="25"/>
      <c r="RM451" s="25"/>
      <c r="RN451" s="25"/>
      <c r="RO451" s="25"/>
      <c r="RP451" s="25"/>
      <c r="RQ451" s="25"/>
      <c r="RR451" s="25"/>
      <c r="RS451" s="25"/>
      <c r="RT451" s="25"/>
      <c r="RU451" s="25"/>
      <c r="RV451" s="25"/>
      <c r="RW451" s="25"/>
      <c r="RX451" s="25"/>
      <c r="RY451" s="25"/>
      <c r="RZ451" s="25"/>
      <c r="SA451" s="25"/>
      <c r="SB451" s="25"/>
      <c r="SC451" s="25"/>
      <c r="SD451" s="25"/>
      <c r="SE451" s="25"/>
      <c r="SF451" s="25"/>
      <c r="SG451" s="25"/>
      <c r="SH451" s="25"/>
      <c r="SI451" s="25"/>
      <c r="SJ451" s="25"/>
      <c r="SK451" s="25"/>
      <c r="SL451" s="25"/>
      <c r="SM451" s="25"/>
      <c r="SN451" s="25"/>
      <c r="SO451" s="25"/>
      <c r="SP451" s="25"/>
      <c r="SQ451" s="25"/>
      <c r="SR451" s="25"/>
      <c r="SS451" s="25"/>
      <c r="ST451" s="25"/>
      <c r="SU451" s="25"/>
      <c r="SV451" s="25"/>
      <c r="SW451" s="25"/>
      <c r="SX451" s="25"/>
      <c r="SY451" s="25"/>
      <c r="SZ451" s="25"/>
      <c r="TA451" s="25"/>
      <c r="TB451" s="25"/>
      <c r="TC451" s="25"/>
      <c r="TD451" s="25"/>
      <c r="TE451" s="25"/>
      <c r="TF451" s="25"/>
      <c r="TG451" s="25"/>
      <c r="TH451" s="25"/>
      <c r="TI451" s="25"/>
      <c r="TJ451" s="25"/>
      <c r="TK451" s="25"/>
      <c r="TL451" s="25"/>
      <c r="TM451" s="25"/>
      <c r="TN451" s="25"/>
      <c r="TO451" s="25"/>
      <c r="TP451" s="25"/>
      <c r="TQ451" s="25"/>
      <c r="TR451" s="25"/>
      <c r="TS451" s="25"/>
      <c r="TT451" s="25"/>
      <c r="TU451" s="25"/>
      <c r="TV451" s="25"/>
      <c r="TW451" s="25"/>
      <c r="TX451" s="25"/>
      <c r="TY451" s="25"/>
      <c r="TZ451" s="25"/>
      <c r="UA451" s="25"/>
      <c r="UB451" s="25"/>
      <c r="UC451" s="25"/>
      <c r="UD451" s="25"/>
      <c r="UE451" s="25"/>
      <c r="UF451" s="25"/>
      <c r="UG451" s="25"/>
      <c r="UH451" s="25"/>
      <c r="UI451" s="25"/>
      <c r="UJ451" s="25"/>
      <c r="UK451" s="25"/>
      <c r="UL451" s="25"/>
      <c r="UM451" s="25"/>
      <c r="UN451" s="25"/>
      <c r="UO451" s="25"/>
      <c r="UP451" s="25"/>
      <c r="UQ451" s="25"/>
      <c r="UR451" s="25"/>
      <c r="US451" s="25"/>
      <c r="UT451" s="25"/>
      <c r="UU451" s="25"/>
      <c r="UV451" s="25"/>
      <c r="UW451" s="25"/>
      <c r="UX451" s="25"/>
      <c r="UY451" s="25"/>
      <c r="UZ451" s="25"/>
      <c r="VA451" s="25"/>
      <c r="VB451" s="25"/>
      <c r="VC451" s="25"/>
      <c r="VD451" s="25"/>
      <c r="VE451" s="25"/>
      <c r="VF451" s="25"/>
      <c r="VG451" s="25"/>
      <c r="VH451" s="25"/>
      <c r="VI451" s="25"/>
      <c r="VJ451" s="25"/>
      <c r="VK451" s="25"/>
      <c r="VL451" s="25"/>
      <c r="VM451" s="25"/>
      <c r="VN451" s="25"/>
      <c r="VO451" s="25"/>
      <c r="VP451" s="25"/>
      <c r="VQ451" s="25"/>
      <c r="VR451" s="25"/>
      <c r="VS451" s="25"/>
      <c r="VT451" s="25"/>
      <c r="VU451" s="25"/>
      <c r="VV451" s="25"/>
      <c r="VW451" s="25"/>
      <c r="VX451" s="25"/>
      <c r="VY451" s="25"/>
      <c r="VZ451" s="25"/>
      <c r="WA451" s="25"/>
      <c r="WB451" s="25"/>
      <c r="WC451" s="25"/>
      <c r="WD451" s="25"/>
      <c r="WE451" s="25"/>
      <c r="WF451" s="25"/>
      <c r="WG451" s="25"/>
      <c r="WH451" s="25"/>
      <c r="WI451" s="25"/>
      <c r="WJ451" s="25"/>
      <c r="WK451" s="25"/>
      <c r="WL451" s="25"/>
      <c r="WM451" s="25"/>
      <c r="WN451" s="25"/>
      <c r="WO451" s="25"/>
      <c r="WP451" s="25"/>
      <c r="WQ451" s="25"/>
      <c r="WR451" s="25"/>
      <c r="WS451" s="25"/>
      <c r="WT451" s="25"/>
      <c r="WU451" s="25"/>
      <c r="WV451" s="25"/>
      <c r="WW451" s="25"/>
      <c r="WX451" s="25"/>
      <c r="WY451" s="25"/>
      <c r="WZ451" s="25"/>
      <c r="XA451" s="25"/>
      <c r="XB451" s="25"/>
      <c r="XC451" s="25"/>
      <c r="XD451" s="25"/>
      <c r="XE451" s="25"/>
      <c r="XF451" s="25"/>
      <c r="XG451" s="25"/>
      <c r="XH451" s="25"/>
      <c r="XI451" s="25"/>
      <c r="XJ451" s="25"/>
      <c r="XK451" s="25"/>
      <c r="XL451" s="25"/>
      <c r="XM451" s="25"/>
      <c r="XN451" s="25"/>
      <c r="XO451" s="25"/>
      <c r="XP451" s="25"/>
      <c r="XQ451" s="25"/>
      <c r="XR451" s="25"/>
      <c r="XS451" s="25"/>
      <c r="XT451" s="25"/>
      <c r="XU451" s="25"/>
      <c r="XV451" s="25"/>
      <c r="XW451" s="25"/>
      <c r="XX451" s="25"/>
      <c r="XY451" s="25"/>
      <c r="XZ451" s="25"/>
      <c r="YA451" s="25"/>
      <c r="YB451" s="25"/>
      <c r="YC451" s="25"/>
      <c r="YD451" s="25"/>
      <c r="YE451" s="25"/>
      <c r="YF451" s="25"/>
      <c r="YG451" s="25"/>
      <c r="YH451" s="25"/>
      <c r="YI451" s="25"/>
      <c r="YJ451" s="25"/>
      <c r="YK451" s="25"/>
      <c r="YL451" s="25"/>
      <c r="YM451" s="25"/>
      <c r="YN451" s="25"/>
      <c r="YO451" s="25"/>
      <c r="YP451" s="25"/>
      <c r="YQ451" s="25"/>
      <c r="YR451" s="25"/>
      <c r="YS451" s="25"/>
      <c r="YT451" s="25"/>
      <c r="YU451" s="25"/>
      <c r="YV451" s="25"/>
      <c r="YW451" s="25"/>
      <c r="YX451" s="25"/>
      <c r="YY451" s="25"/>
      <c r="YZ451" s="25"/>
      <c r="ZA451" s="25"/>
      <c r="ZB451" s="25"/>
      <c r="ZC451" s="25"/>
      <c r="ZD451" s="25"/>
      <c r="ZE451" s="25"/>
      <c r="ZF451" s="25"/>
      <c r="ZG451" s="25"/>
      <c r="ZH451" s="25"/>
      <c r="ZI451" s="25"/>
      <c r="ZJ451" s="25"/>
      <c r="ZK451" s="25"/>
      <c r="ZL451" s="25"/>
      <c r="ZM451" s="25"/>
      <c r="ZN451" s="25"/>
      <c r="ZO451" s="25"/>
      <c r="ZP451" s="25"/>
      <c r="ZQ451" s="25"/>
      <c r="ZR451" s="25"/>
      <c r="ZS451" s="25"/>
      <c r="ZT451" s="25"/>
      <c r="ZU451" s="25"/>
      <c r="ZV451" s="25"/>
      <c r="ZW451" s="25"/>
      <c r="ZX451" s="25"/>
      <c r="ZY451" s="25"/>
      <c r="ZZ451" s="25"/>
      <c r="AAA451" s="25"/>
      <c r="AAB451" s="25"/>
      <c r="AAC451" s="25"/>
      <c r="AAD451" s="25"/>
      <c r="AAE451" s="25"/>
      <c r="AAF451" s="25"/>
      <c r="AAG451" s="25"/>
      <c r="AAH451" s="25"/>
      <c r="AAI451" s="25"/>
      <c r="AAJ451" s="25"/>
      <c r="AAK451" s="25"/>
      <c r="AAL451" s="25"/>
      <c r="AAM451" s="25"/>
      <c r="AAN451" s="25"/>
      <c r="AAO451" s="25"/>
      <c r="AAP451" s="25"/>
      <c r="AAQ451" s="25"/>
      <c r="AAR451" s="25"/>
      <c r="AAS451" s="25"/>
      <c r="AAT451" s="25"/>
      <c r="AAU451" s="25"/>
      <c r="AAV451" s="25"/>
      <c r="AAW451" s="25"/>
      <c r="AAX451" s="25"/>
      <c r="AAY451" s="25"/>
      <c r="AAZ451" s="25"/>
      <c r="ABA451" s="25"/>
      <c r="ABB451" s="25"/>
      <c r="ABC451" s="25"/>
      <c r="ABD451" s="25"/>
      <c r="ABE451" s="25"/>
      <c r="ABF451" s="25"/>
      <c r="ABG451" s="25"/>
      <c r="ABH451" s="25"/>
      <c r="ABI451" s="25"/>
      <c r="ABJ451" s="25"/>
      <c r="ABK451" s="25"/>
      <c r="ABL451" s="25"/>
      <c r="ABM451" s="25"/>
      <c r="ABN451" s="25"/>
      <c r="ABO451" s="25"/>
      <c r="ABP451" s="25"/>
      <c r="ABQ451" s="25"/>
      <c r="ABR451" s="25"/>
      <c r="ABS451" s="25"/>
      <c r="ABT451" s="25"/>
      <c r="ABU451" s="25"/>
      <c r="ABV451" s="25"/>
      <c r="ABW451" s="25"/>
      <c r="ABX451" s="25"/>
      <c r="ABY451" s="25"/>
      <c r="ABZ451" s="25"/>
      <c r="ACA451" s="25"/>
      <c r="ACB451" s="25"/>
      <c r="ACC451" s="25"/>
      <c r="ACD451" s="25"/>
      <c r="ACE451" s="25"/>
      <c r="ACF451" s="25"/>
      <c r="ACG451" s="25"/>
      <c r="ACH451" s="25"/>
      <c r="ACI451" s="25"/>
      <c r="ACJ451" s="25"/>
      <c r="ACK451" s="25"/>
      <c r="ACL451" s="25"/>
      <c r="ACM451" s="25"/>
      <c r="ACN451" s="25"/>
      <c r="ACO451" s="25"/>
      <c r="ACP451" s="25"/>
      <c r="ACQ451" s="25"/>
      <c r="ACR451" s="25"/>
      <c r="ACS451" s="25"/>
      <c r="ACT451" s="25"/>
      <c r="ACU451" s="25"/>
      <c r="ACV451" s="25"/>
      <c r="ACW451" s="25"/>
      <c r="ACX451" s="25"/>
      <c r="ACY451" s="25"/>
      <c r="ACZ451" s="25"/>
      <c r="ADA451" s="25"/>
      <c r="ADB451" s="25"/>
      <c r="ADC451" s="25"/>
      <c r="ADD451" s="25"/>
      <c r="ADE451" s="25"/>
      <c r="ADF451" s="25"/>
      <c r="ADG451" s="25"/>
      <c r="ADH451" s="25"/>
      <c r="ADI451" s="25"/>
      <c r="ADJ451" s="25"/>
      <c r="ADK451" s="25"/>
      <c r="ADL451" s="25"/>
      <c r="ADM451" s="25"/>
      <c r="ADN451" s="25"/>
      <c r="ADO451" s="25"/>
      <c r="ADP451" s="25"/>
      <c r="ADQ451" s="25"/>
      <c r="ADR451" s="25"/>
      <c r="ADS451" s="25"/>
      <c r="ADT451" s="25"/>
      <c r="ADU451" s="25"/>
      <c r="ADV451" s="25"/>
      <c r="ADW451" s="25"/>
      <c r="ADX451" s="25"/>
      <c r="ADY451" s="25"/>
      <c r="ADZ451" s="25"/>
      <c r="AEA451" s="25"/>
      <c r="AEB451" s="25"/>
      <c r="AEC451" s="25"/>
      <c r="AED451" s="25"/>
      <c r="AEE451" s="25"/>
      <c r="AEF451" s="25"/>
      <c r="AEG451" s="49"/>
    </row>
    <row r="452" spans="1:813" s="15" customFormat="1" ht="12.75" customHeight="1" x14ac:dyDescent="0.2">
      <c r="A452" s="71" t="s">
        <v>341</v>
      </c>
      <c r="B452" s="99" t="s">
        <v>342</v>
      </c>
      <c r="C452" s="109">
        <v>0.13</v>
      </c>
      <c r="D452" s="71" t="s">
        <v>75</v>
      </c>
      <c r="E452" s="109">
        <v>10470.64</v>
      </c>
      <c r="F452" s="91">
        <f t="shared" si="8"/>
        <v>1361.18</v>
      </c>
      <c r="G452" s="49"/>
      <c r="AY452" s="45"/>
      <c r="AZ452" s="25"/>
      <c r="BA452" s="663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  <c r="QN452" s="25"/>
      <c r="QO452" s="25"/>
      <c r="QP452" s="25"/>
      <c r="QQ452" s="25"/>
      <c r="QR452" s="25"/>
      <c r="QS452" s="25"/>
      <c r="QT452" s="25"/>
      <c r="QU452" s="25"/>
      <c r="QV452" s="25"/>
      <c r="QW452" s="25"/>
      <c r="QX452" s="25"/>
      <c r="QY452" s="25"/>
      <c r="QZ452" s="25"/>
      <c r="RA452" s="25"/>
      <c r="RB452" s="25"/>
      <c r="RC452" s="25"/>
      <c r="RD452" s="25"/>
      <c r="RE452" s="25"/>
      <c r="RF452" s="25"/>
      <c r="RG452" s="25"/>
      <c r="RH452" s="25"/>
      <c r="RI452" s="25"/>
      <c r="RJ452" s="25"/>
      <c r="RK452" s="25"/>
      <c r="RL452" s="25"/>
      <c r="RM452" s="25"/>
      <c r="RN452" s="25"/>
      <c r="RO452" s="25"/>
      <c r="RP452" s="25"/>
      <c r="RQ452" s="25"/>
      <c r="RR452" s="25"/>
      <c r="RS452" s="25"/>
      <c r="RT452" s="25"/>
      <c r="RU452" s="25"/>
      <c r="RV452" s="25"/>
      <c r="RW452" s="25"/>
      <c r="RX452" s="25"/>
      <c r="RY452" s="25"/>
      <c r="RZ452" s="25"/>
      <c r="SA452" s="25"/>
      <c r="SB452" s="25"/>
      <c r="SC452" s="25"/>
      <c r="SD452" s="25"/>
      <c r="SE452" s="25"/>
      <c r="SF452" s="25"/>
      <c r="SG452" s="25"/>
      <c r="SH452" s="25"/>
      <c r="SI452" s="25"/>
      <c r="SJ452" s="25"/>
      <c r="SK452" s="25"/>
      <c r="SL452" s="25"/>
      <c r="SM452" s="25"/>
      <c r="SN452" s="25"/>
      <c r="SO452" s="25"/>
      <c r="SP452" s="25"/>
      <c r="SQ452" s="25"/>
      <c r="SR452" s="25"/>
      <c r="SS452" s="25"/>
      <c r="ST452" s="25"/>
      <c r="SU452" s="25"/>
      <c r="SV452" s="25"/>
      <c r="SW452" s="25"/>
      <c r="SX452" s="25"/>
      <c r="SY452" s="25"/>
      <c r="SZ452" s="25"/>
      <c r="TA452" s="25"/>
      <c r="TB452" s="25"/>
      <c r="TC452" s="25"/>
      <c r="TD452" s="25"/>
      <c r="TE452" s="25"/>
      <c r="TF452" s="25"/>
      <c r="TG452" s="25"/>
      <c r="TH452" s="25"/>
      <c r="TI452" s="25"/>
      <c r="TJ452" s="25"/>
      <c r="TK452" s="25"/>
      <c r="TL452" s="25"/>
      <c r="TM452" s="25"/>
      <c r="TN452" s="25"/>
      <c r="TO452" s="25"/>
      <c r="TP452" s="25"/>
      <c r="TQ452" s="25"/>
      <c r="TR452" s="25"/>
      <c r="TS452" s="25"/>
      <c r="TT452" s="25"/>
      <c r="TU452" s="25"/>
      <c r="TV452" s="25"/>
      <c r="TW452" s="25"/>
      <c r="TX452" s="25"/>
      <c r="TY452" s="25"/>
      <c r="TZ452" s="25"/>
      <c r="UA452" s="25"/>
      <c r="UB452" s="25"/>
      <c r="UC452" s="25"/>
      <c r="UD452" s="25"/>
      <c r="UE452" s="25"/>
      <c r="UF452" s="25"/>
      <c r="UG452" s="25"/>
      <c r="UH452" s="25"/>
      <c r="UI452" s="25"/>
      <c r="UJ452" s="25"/>
      <c r="UK452" s="25"/>
      <c r="UL452" s="25"/>
      <c r="UM452" s="25"/>
      <c r="UN452" s="25"/>
      <c r="UO452" s="25"/>
      <c r="UP452" s="25"/>
      <c r="UQ452" s="25"/>
      <c r="UR452" s="25"/>
      <c r="US452" s="25"/>
      <c r="UT452" s="25"/>
      <c r="UU452" s="25"/>
      <c r="UV452" s="25"/>
      <c r="UW452" s="25"/>
      <c r="UX452" s="25"/>
      <c r="UY452" s="25"/>
      <c r="UZ452" s="25"/>
      <c r="VA452" s="25"/>
      <c r="VB452" s="25"/>
      <c r="VC452" s="25"/>
      <c r="VD452" s="25"/>
      <c r="VE452" s="25"/>
      <c r="VF452" s="25"/>
      <c r="VG452" s="25"/>
      <c r="VH452" s="25"/>
      <c r="VI452" s="25"/>
      <c r="VJ452" s="25"/>
      <c r="VK452" s="25"/>
      <c r="VL452" s="25"/>
      <c r="VM452" s="25"/>
      <c r="VN452" s="25"/>
      <c r="VO452" s="25"/>
      <c r="VP452" s="25"/>
      <c r="VQ452" s="25"/>
      <c r="VR452" s="25"/>
      <c r="VS452" s="25"/>
      <c r="VT452" s="25"/>
      <c r="VU452" s="25"/>
      <c r="VV452" s="25"/>
      <c r="VW452" s="25"/>
      <c r="VX452" s="25"/>
      <c r="VY452" s="25"/>
      <c r="VZ452" s="25"/>
      <c r="WA452" s="25"/>
      <c r="WB452" s="25"/>
      <c r="WC452" s="25"/>
      <c r="WD452" s="25"/>
      <c r="WE452" s="25"/>
      <c r="WF452" s="25"/>
      <c r="WG452" s="25"/>
      <c r="WH452" s="25"/>
      <c r="WI452" s="25"/>
      <c r="WJ452" s="25"/>
      <c r="WK452" s="25"/>
      <c r="WL452" s="25"/>
      <c r="WM452" s="25"/>
      <c r="WN452" s="25"/>
      <c r="WO452" s="25"/>
      <c r="WP452" s="25"/>
      <c r="WQ452" s="25"/>
      <c r="WR452" s="25"/>
      <c r="WS452" s="25"/>
      <c r="WT452" s="25"/>
      <c r="WU452" s="25"/>
      <c r="WV452" s="25"/>
      <c r="WW452" s="25"/>
      <c r="WX452" s="25"/>
      <c r="WY452" s="25"/>
      <c r="WZ452" s="25"/>
      <c r="XA452" s="25"/>
      <c r="XB452" s="25"/>
      <c r="XC452" s="25"/>
      <c r="XD452" s="25"/>
      <c r="XE452" s="25"/>
      <c r="XF452" s="25"/>
      <c r="XG452" s="25"/>
      <c r="XH452" s="25"/>
      <c r="XI452" s="25"/>
      <c r="XJ452" s="25"/>
      <c r="XK452" s="25"/>
      <c r="XL452" s="25"/>
      <c r="XM452" s="25"/>
      <c r="XN452" s="25"/>
      <c r="XO452" s="25"/>
      <c r="XP452" s="25"/>
      <c r="XQ452" s="25"/>
      <c r="XR452" s="25"/>
      <c r="XS452" s="25"/>
      <c r="XT452" s="25"/>
      <c r="XU452" s="25"/>
      <c r="XV452" s="25"/>
      <c r="XW452" s="25"/>
      <c r="XX452" s="25"/>
      <c r="XY452" s="25"/>
      <c r="XZ452" s="25"/>
      <c r="YA452" s="25"/>
      <c r="YB452" s="25"/>
      <c r="YC452" s="25"/>
      <c r="YD452" s="25"/>
      <c r="YE452" s="25"/>
      <c r="YF452" s="25"/>
      <c r="YG452" s="25"/>
      <c r="YH452" s="25"/>
      <c r="YI452" s="25"/>
      <c r="YJ452" s="25"/>
      <c r="YK452" s="25"/>
      <c r="YL452" s="25"/>
      <c r="YM452" s="25"/>
      <c r="YN452" s="25"/>
      <c r="YO452" s="25"/>
      <c r="YP452" s="25"/>
      <c r="YQ452" s="25"/>
      <c r="YR452" s="25"/>
      <c r="YS452" s="25"/>
      <c r="YT452" s="25"/>
      <c r="YU452" s="25"/>
      <c r="YV452" s="25"/>
      <c r="YW452" s="25"/>
      <c r="YX452" s="25"/>
      <c r="YY452" s="25"/>
      <c r="YZ452" s="25"/>
      <c r="ZA452" s="25"/>
      <c r="ZB452" s="25"/>
      <c r="ZC452" s="25"/>
      <c r="ZD452" s="25"/>
      <c r="ZE452" s="25"/>
      <c r="ZF452" s="25"/>
      <c r="ZG452" s="25"/>
      <c r="ZH452" s="25"/>
      <c r="ZI452" s="25"/>
      <c r="ZJ452" s="25"/>
      <c r="ZK452" s="25"/>
      <c r="ZL452" s="25"/>
      <c r="ZM452" s="25"/>
      <c r="ZN452" s="25"/>
      <c r="ZO452" s="25"/>
      <c r="ZP452" s="25"/>
      <c r="ZQ452" s="25"/>
      <c r="ZR452" s="25"/>
      <c r="ZS452" s="25"/>
      <c r="ZT452" s="25"/>
      <c r="ZU452" s="25"/>
      <c r="ZV452" s="25"/>
      <c r="ZW452" s="25"/>
      <c r="ZX452" s="25"/>
      <c r="ZY452" s="25"/>
      <c r="ZZ452" s="25"/>
      <c r="AAA452" s="25"/>
      <c r="AAB452" s="25"/>
      <c r="AAC452" s="25"/>
      <c r="AAD452" s="25"/>
      <c r="AAE452" s="25"/>
      <c r="AAF452" s="25"/>
      <c r="AAG452" s="25"/>
      <c r="AAH452" s="25"/>
      <c r="AAI452" s="25"/>
      <c r="AAJ452" s="25"/>
      <c r="AAK452" s="25"/>
      <c r="AAL452" s="25"/>
      <c r="AAM452" s="25"/>
      <c r="AAN452" s="25"/>
      <c r="AAO452" s="25"/>
      <c r="AAP452" s="25"/>
      <c r="AAQ452" s="25"/>
      <c r="AAR452" s="25"/>
      <c r="AAS452" s="25"/>
      <c r="AAT452" s="25"/>
      <c r="AAU452" s="25"/>
      <c r="AAV452" s="25"/>
      <c r="AAW452" s="25"/>
      <c r="AAX452" s="25"/>
      <c r="AAY452" s="25"/>
      <c r="AAZ452" s="25"/>
      <c r="ABA452" s="25"/>
      <c r="ABB452" s="25"/>
      <c r="ABC452" s="25"/>
      <c r="ABD452" s="25"/>
      <c r="ABE452" s="25"/>
      <c r="ABF452" s="25"/>
      <c r="ABG452" s="25"/>
      <c r="ABH452" s="25"/>
      <c r="ABI452" s="25"/>
      <c r="ABJ452" s="25"/>
      <c r="ABK452" s="25"/>
      <c r="ABL452" s="25"/>
      <c r="ABM452" s="25"/>
      <c r="ABN452" s="25"/>
      <c r="ABO452" s="25"/>
      <c r="ABP452" s="25"/>
      <c r="ABQ452" s="25"/>
      <c r="ABR452" s="25"/>
      <c r="ABS452" s="25"/>
      <c r="ABT452" s="25"/>
      <c r="ABU452" s="25"/>
      <c r="ABV452" s="25"/>
      <c r="ABW452" s="25"/>
      <c r="ABX452" s="25"/>
      <c r="ABY452" s="25"/>
      <c r="ABZ452" s="25"/>
      <c r="ACA452" s="25"/>
      <c r="ACB452" s="25"/>
      <c r="ACC452" s="25"/>
      <c r="ACD452" s="25"/>
      <c r="ACE452" s="25"/>
      <c r="ACF452" s="25"/>
      <c r="ACG452" s="25"/>
      <c r="ACH452" s="25"/>
      <c r="ACI452" s="25"/>
      <c r="ACJ452" s="25"/>
      <c r="ACK452" s="25"/>
      <c r="ACL452" s="25"/>
      <c r="ACM452" s="25"/>
      <c r="ACN452" s="25"/>
      <c r="ACO452" s="25"/>
      <c r="ACP452" s="25"/>
      <c r="ACQ452" s="25"/>
      <c r="ACR452" s="25"/>
      <c r="ACS452" s="25"/>
      <c r="ACT452" s="25"/>
      <c r="ACU452" s="25"/>
      <c r="ACV452" s="25"/>
      <c r="ACW452" s="25"/>
      <c r="ACX452" s="25"/>
      <c r="ACY452" s="25"/>
      <c r="ACZ452" s="25"/>
      <c r="ADA452" s="25"/>
      <c r="ADB452" s="25"/>
      <c r="ADC452" s="25"/>
      <c r="ADD452" s="25"/>
      <c r="ADE452" s="25"/>
      <c r="ADF452" s="25"/>
      <c r="ADG452" s="25"/>
      <c r="ADH452" s="25"/>
      <c r="ADI452" s="25"/>
      <c r="ADJ452" s="25"/>
      <c r="ADK452" s="25"/>
      <c r="ADL452" s="25"/>
      <c r="ADM452" s="25"/>
      <c r="ADN452" s="25"/>
      <c r="ADO452" s="25"/>
      <c r="ADP452" s="25"/>
      <c r="ADQ452" s="25"/>
      <c r="ADR452" s="25"/>
      <c r="ADS452" s="25"/>
      <c r="ADT452" s="25"/>
      <c r="ADU452" s="25"/>
      <c r="ADV452" s="25"/>
      <c r="ADW452" s="25"/>
      <c r="ADX452" s="25"/>
      <c r="ADY452" s="25"/>
      <c r="ADZ452" s="25"/>
      <c r="AEA452" s="25"/>
      <c r="AEB452" s="25"/>
      <c r="AEC452" s="25"/>
      <c r="AED452" s="25"/>
      <c r="AEE452" s="25"/>
      <c r="AEF452" s="25"/>
      <c r="AEG452" s="49"/>
    </row>
    <row r="453" spans="1:813" s="15" customFormat="1" ht="12.75" customHeight="1" x14ac:dyDescent="0.2">
      <c r="A453" s="71"/>
      <c r="B453" s="99"/>
      <c r="C453" s="109"/>
      <c r="D453" s="71"/>
      <c r="E453" s="109"/>
      <c r="F453" s="91"/>
      <c r="G453" s="49"/>
      <c r="AY453" s="45"/>
      <c r="AZ453" s="25"/>
      <c r="BA453" s="663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  <c r="QN453" s="25"/>
      <c r="QO453" s="25"/>
      <c r="QP453" s="25"/>
      <c r="QQ453" s="25"/>
      <c r="QR453" s="25"/>
      <c r="QS453" s="25"/>
      <c r="QT453" s="25"/>
      <c r="QU453" s="25"/>
      <c r="QV453" s="25"/>
      <c r="QW453" s="25"/>
      <c r="QX453" s="25"/>
      <c r="QY453" s="25"/>
      <c r="QZ453" s="25"/>
      <c r="RA453" s="25"/>
      <c r="RB453" s="25"/>
      <c r="RC453" s="25"/>
      <c r="RD453" s="25"/>
      <c r="RE453" s="25"/>
      <c r="RF453" s="25"/>
      <c r="RG453" s="25"/>
      <c r="RH453" s="25"/>
      <c r="RI453" s="25"/>
      <c r="RJ453" s="25"/>
      <c r="RK453" s="25"/>
      <c r="RL453" s="25"/>
      <c r="RM453" s="25"/>
      <c r="RN453" s="25"/>
      <c r="RO453" s="25"/>
      <c r="RP453" s="25"/>
      <c r="RQ453" s="25"/>
      <c r="RR453" s="25"/>
      <c r="RS453" s="25"/>
      <c r="RT453" s="25"/>
      <c r="RU453" s="25"/>
      <c r="RV453" s="25"/>
      <c r="RW453" s="25"/>
      <c r="RX453" s="25"/>
      <c r="RY453" s="25"/>
      <c r="RZ453" s="25"/>
      <c r="SA453" s="25"/>
      <c r="SB453" s="25"/>
      <c r="SC453" s="25"/>
      <c r="SD453" s="25"/>
      <c r="SE453" s="25"/>
      <c r="SF453" s="25"/>
      <c r="SG453" s="25"/>
      <c r="SH453" s="25"/>
      <c r="SI453" s="25"/>
      <c r="SJ453" s="25"/>
      <c r="SK453" s="25"/>
      <c r="SL453" s="25"/>
      <c r="SM453" s="25"/>
      <c r="SN453" s="25"/>
      <c r="SO453" s="25"/>
      <c r="SP453" s="25"/>
      <c r="SQ453" s="25"/>
      <c r="SR453" s="25"/>
      <c r="SS453" s="25"/>
      <c r="ST453" s="25"/>
      <c r="SU453" s="25"/>
      <c r="SV453" s="25"/>
      <c r="SW453" s="25"/>
      <c r="SX453" s="25"/>
      <c r="SY453" s="25"/>
      <c r="SZ453" s="25"/>
      <c r="TA453" s="25"/>
      <c r="TB453" s="25"/>
      <c r="TC453" s="25"/>
      <c r="TD453" s="25"/>
      <c r="TE453" s="25"/>
      <c r="TF453" s="25"/>
      <c r="TG453" s="25"/>
      <c r="TH453" s="25"/>
      <c r="TI453" s="25"/>
      <c r="TJ453" s="25"/>
      <c r="TK453" s="25"/>
      <c r="TL453" s="25"/>
      <c r="TM453" s="25"/>
      <c r="TN453" s="25"/>
      <c r="TO453" s="25"/>
      <c r="TP453" s="25"/>
      <c r="TQ453" s="25"/>
      <c r="TR453" s="25"/>
      <c r="TS453" s="25"/>
      <c r="TT453" s="25"/>
      <c r="TU453" s="25"/>
      <c r="TV453" s="25"/>
      <c r="TW453" s="25"/>
      <c r="TX453" s="25"/>
      <c r="TY453" s="25"/>
      <c r="TZ453" s="25"/>
      <c r="UA453" s="25"/>
      <c r="UB453" s="25"/>
      <c r="UC453" s="25"/>
      <c r="UD453" s="25"/>
      <c r="UE453" s="25"/>
      <c r="UF453" s="25"/>
      <c r="UG453" s="25"/>
      <c r="UH453" s="25"/>
      <c r="UI453" s="25"/>
      <c r="UJ453" s="25"/>
      <c r="UK453" s="25"/>
      <c r="UL453" s="25"/>
      <c r="UM453" s="25"/>
      <c r="UN453" s="25"/>
      <c r="UO453" s="25"/>
      <c r="UP453" s="25"/>
      <c r="UQ453" s="25"/>
      <c r="UR453" s="25"/>
      <c r="US453" s="25"/>
      <c r="UT453" s="25"/>
      <c r="UU453" s="25"/>
      <c r="UV453" s="25"/>
      <c r="UW453" s="25"/>
      <c r="UX453" s="25"/>
      <c r="UY453" s="25"/>
      <c r="UZ453" s="25"/>
      <c r="VA453" s="25"/>
      <c r="VB453" s="25"/>
      <c r="VC453" s="25"/>
      <c r="VD453" s="25"/>
      <c r="VE453" s="25"/>
      <c r="VF453" s="25"/>
      <c r="VG453" s="25"/>
      <c r="VH453" s="25"/>
      <c r="VI453" s="25"/>
      <c r="VJ453" s="25"/>
      <c r="VK453" s="25"/>
      <c r="VL453" s="25"/>
      <c r="VM453" s="25"/>
      <c r="VN453" s="25"/>
      <c r="VO453" s="25"/>
      <c r="VP453" s="25"/>
      <c r="VQ453" s="25"/>
      <c r="VR453" s="25"/>
      <c r="VS453" s="25"/>
      <c r="VT453" s="25"/>
      <c r="VU453" s="25"/>
      <c r="VV453" s="25"/>
      <c r="VW453" s="25"/>
      <c r="VX453" s="25"/>
      <c r="VY453" s="25"/>
      <c r="VZ453" s="25"/>
      <c r="WA453" s="25"/>
      <c r="WB453" s="25"/>
      <c r="WC453" s="25"/>
      <c r="WD453" s="25"/>
      <c r="WE453" s="25"/>
      <c r="WF453" s="25"/>
      <c r="WG453" s="25"/>
      <c r="WH453" s="25"/>
      <c r="WI453" s="25"/>
      <c r="WJ453" s="25"/>
      <c r="WK453" s="25"/>
      <c r="WL453" s="25"/>
      <c r="WM453" s="25"/>
      <c r="WN453" s="25"/>
      <c r="WO453" s="25"/>
      <c r="WP453" s="25"/>
      <c r="WQ453" s="25"/>
      <c r="WR453" s="25"/>
      <c r="WS453" s="25"/>
      <c r="WT453" s="25"/>
      <c r="WU453" s="25"/>
      <c r="WV453" s="25"/>
      <c r="WW453" s="25"/>
      <c r="WX453" s="25"/>
      <c r="WY453" s="25"/>
      <c r="WZ453" s="25"/>
      <c r="XA453" s="25"/>
      <c r="XB453" s="25"/>
      <c r="XC453" s="25"/>
      <c r="XD453" s="25"/>
      <c r="XE453" s="25"/>
      <c r="XF453" s="25"/>
      <c r="XG453" s="25"/>
      <c r="XH453" s="25"/>
      <c r="XI453" s="25"/>
      <c r="XJ453" s="25"/>
      <c r="XK453" s="25"/>
      <c r="XL453" s="25"/>
      <c r="XM453" s="25"/>
      <c r="XN453" s="25"/>
      <c r="XO453" s="25"/>
      <c r="XP453" s="25"/>
      <c r="XQ453" s="25"/>
      <c r="XR453" s="25"/>
      <c r="XS453" s="25"/>
      <c r="XT453" s="25"/>
      <c r="XU453" s="25"/>
      <c r="XV453" s="25"/>
      <c r="XW453" s="25"/>
      <c r="XX453" s="25"/>
      <c r="XY453" s="25"/>
      <c r="XZ453" s="25"/>
      <c r="YA453" s="25"/>
      <c r="YB453" s="25"/>
      <c r="YC453" s="25"/>
      <c r="YD453" s="25"/>
      <c r="YE453" s="25"/>
      <c r="YF453" s="25"/>
      <c r="YG453" s="25"/>
      <c r="YH453" s="25"/>
      <c r="YI453" s="25"/>
      <c r="YJ453" s="25"/>
      <c r="YK453" s="25"/>
      <c r="YL453" s="25"/>
      <c r="YM453" s="25"/>
      <c r="YN453" s="25"/>
      <c r="YO453" s="25"/>
      <c r="YP453" s="25"/>
      <c r="YQ453" s="25"/>
      <c r="YR453" s="25"/>
      <c r="YS453" s="25"/>
      <c r="YT453" s="25"/>
      <c r="YU453" s="25"/>
      <c r="YV453" s="25"/>
      <c r="YW453" s="25"/>
      <c r="YX453" s="25"/>
      <c r="YY453" s="25"/>
      <c r="YZ453" s="25"/>
      <c r="ZA453" s="25"/>
      <c r="ZB453" s="25"/>
      <c r="ZC453" s="25"/>
      <c r="ZD453" s="25"/>
      <c r="ZE453" s="25"/>
      <c r="ZF453" s="25"/>
      <c r="ZG453" s="25"/>
      <c r="ZH453" s="25"/>
      <c r="ZI453" s="25"/>
      <c r="ZJ453" s="25"/>
      <c r="ZK453" s="25"/>
      <c r="ZL453" s="25"/>
      <c r="ZM453" s="25"/>
      <c r="ZN453" s="25"/>
      <c r="ZO453" s="25"/>
      <c r="ZP453" s="25"/>
      <c r="ZQ453" s="25"/>
      <c r="ZR453" s="25"/>
      <c r="ZS453" s="25"/>
      <c r="ZT453" s="25"/>
      <c r="ZU453" s="25"/>
      <c r="ZV453" s="25"/>
      <c r="ZW453" s="25"/>
      <c r="ZX453" s="25"/>
      <c r="ZY453" s="25"/>
      <c r="ZZ453" s="25"/>
      <c r="AAA453" s="25"/>
      <c r="AAB453" s="25"/>
      <c r="AAC453" s="25"/>
      <c r="AAD453" s="25"/>
      <c r="AAE453" s="25"/>
      <c r="AAF453" s="25"/>
      <c r="AAG453" s="25"/>
      <c r="AAH453" s="25"/>
      <c r="AAI453" s="25"/>
      <c r="AAJ453" s="25"/>
      <c r="AAK453" s="25"/>
      <c r="AAL453" s="25"/>
      <c r="AAM453" s="25"/>
      <c r="AAN453" s="25"/>
      <c r="AAO453" s="25"/>
      <c r="AAP453" s="25"/>
      <c r="AAQ453" s="25"/>
      <c r="AAR453" s="25"/>
      <c r="AAS453" s="25"/>
      <c r="AAT453" s="25"/>
      <c r="AAU453" s="25"/>
      <c r="AAV453" s="25"/>
      <c r="AAW453" s="25"/>
      <c r="AAX453" s="25"/>
      <c r="AAY453" s="25"/>
      <c r="AAZ453" s="25"/>
      <c r="ABA453" s="25"/>
      <c r="ABB453" s="25"/>
      <c r="ABC453" s="25"/>
      <c r="ABD453" s="25"/>
      <c r="ABE453" s="25"/>
      <c r="ABF453" s="25"/>
      <c r="ABG453" s="25"/>
      <c r="ABH453" s="25"/>
      <c r="ABI453" s="25"/>
      <c r="ABJ453" s="25"/>
      <c r="ABK453" s="25"/>
      <c r="ABL453" s="25"/>
      <c r="ABM453" s="25"/>
      <c r="ABN453" s="25"/>
      <c r="ABO453" s="25"/>
      <c r="ABP453" s="25"/>
      <c r="ABQ453" s="25"/>
      <c r="ABR453" s="25"/>
      <c r="ABS453" s="25"/>
      <c r="ABT453" s="25"/>
      <c r="ABU453" s="25"/>
      <c r="ABV453" s="25"/>
      <c r="ABW453" s="25"/>
      <c r="ABX453" s="25"/>
      <c r="ABY453" s="25"/>
      <c r="ABZ453" s="25"/>
      <c r="ACA453" s="25"/>
      <c r="ACB453" s="25"/>
      <c r="ACC453" s="25"/>
      <c r="ACD453" s="25"/>
      <c r="ACE453" s="25"/>
      <c r="ACF453" s="25"/>
      <c r="ACG453" s="25"/>
      <c r="ACH453" s="25"/>
      <c r="ACI453" s="25"/>
      <c r="ACJ453" s="25"/>
      <c r="ACK453" s="25"/>
      <c r="ACL453" s="25"/>
      <c r="ACM453" s="25"/>
      <c r="ACN453" s="25"/>
      <c r="ACO453" s="25"/>
      <c r="ACP453" s="25"/>
      <c r="ACQ453" s="25"/>
      <c r="ACR453" s="25"/>
      <c r="ACS453" s="25"/>
      <c r="ACT453" s="25"/>
      <c r="ACU453" s="25"/>
      <c r="ACV453" s="25"/>
      <c r="ACW453" s="25"/>
      <c r="ACX453" s="25"/>
      <c r="ACY453" s="25"/>
      <c r="ACZ453" s="25"/>
      <c r="ADA453" s="25"/>
      <c r="ADB453" s="25"/>
      <c r="ADC453" s="25"/>
      <c r="ADD453" s="25"/>
      <c r="ADE453" s="25"/>
      <c r="ADF453" s="25"/>
      <c r="ADG453" s="25"/>
      <c r="ADH453" s="25"/>
      <c r="ADI453" s="25"/>
      <c r="ADJ453" s="25"/>
      <c r="ADK453" s="25"/>
      <c r="ADL453" s="25"/>
      <c r="ADM453" s="25"/>
      <c r="ADN453" s="25"/>
      <c r="ADO453" s="25"/>
      <c r="ADP453" s="25"/>
      <c r="ADQ453" s="25"/>
      <c r="ADR453" s="25"/>
      <c r="ADS453" s="25"/>
      <c r="ADT453" s="25"/>
      <c r="ADU453" s="25"/>
      <c r="ADV453" s="25"/>
      <c r="ADW453" s="25"/>
      <c r="ADX453" s="25"/>
      <c r="ADY453" s="25"/>
      <c r="ADZ453" s="25"/>
      <c r="AEA453" s="25"/>
      <c r="AEB453" s="25"/>
      <c r="AEC453" s="25"/>
      <c r="AED453" s="25"/>
      <c r="AEE453" s="25"/>
      <c r="AEF453" s="25"/>
      <c r="AEG453" s="49"/>
    </row>
    <row r="454" spans="1:813" s="15" customFormat="1" ht="12.75" customHeight="1" x14ac:dyDescent="0.2">
      <c r="A454" s="70">
        <v>10.4</v>
      </c>
      <c r="B454" s="289" t="s">
        <v>85</v>
      </c>
      <c r="C454" s="109"/>
      <c r="D454" s="71"/>
      <c r="E454" s="109"/>
      <c r="F454" s="91"/>
      <c r="G454" s="49"/>
      <c r="AY454" s="45"/>
      <c r="AZ454" s="25"/>
      <c r="BA454" s="663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  <c r="QN454" s="25"/>
      <c r="QO454" s="25"/>
      <c r="QP454" s="25"/>
      <c r="QQ454" s="25"/>
      <c r="QR454" s="25"/>
      <c r="QS454" s="25"/>
      <c r="QT454" s="25"/>
      <c r="QU454" s="25"/>
      <c r="QV454" s="25"/>
      <c r="QW454" s="25"/>
      <c r="QX454" s="25"/>
      <c r="QY454" s="25"/>
      <c r="QZ454" s="25"/>
      <c r="RA454" s="25"/>
      <c r="RB454" s="25"/>
      <c r="RC454" s="25"/>
      <c r="RD454" s="25"/>
      <c r="RE454" s="25"/>
      <c r="RF454" s="25"/>
      <c r="RG454" s="25"/>
      <c r="RH454" s="25"/>
      <c r="RI454" s="25"/>
      <c r="RJ454" s="25"/>
      <c r="RK454" s="25"/>
      <c r="RL454" s="25"/>
      <c r="RM454" s="25"/>
      <c r="RN454" s="25"/>
      <c r="RO454" s="25"/>
      <c r="RP454" s="25"/>
      <c r="RQ454" s="25"/>
      <c r="RR454" s="25"/>
      <c r="RS454" s="25"/>
      <c r="RT454" s="25"/>
      <c r="RU454" s="25"/>
      <c r="RV454" s="25"/>
      <c r="RW454" s="25"/>
      <c r="RX454" s="25"/>
      <c r="RY454" s="25"/>
      <c r="RZ454" s="25"/>
      <c r="SA454" s="25"/>
      <c r="SB454" s="25"/>
      <c r="SC454" s="25"/>
      <c r="SD454" s="25"/>
      <c r="SE454" s="25"/>
      <c r="SF454" s="25"/>
      <c r="SG454" s="25"/>
      <c r="SH454" s="25"/>
      <c r="SI454" s="25"/>
      <c r="SJ454" s="25"/>
      <c r="SK454" s="25"/>
      <c r="SL454" s="25"/>
      <c r="SM454" s="25"/>
      <c r="SN454" s="25"/>
      <c r="SO454" s="25"/>
      <c r="SP454" s="25"/>
      <c r="SQ454" s="25"/>
      <c r="SR454" s="25"/>
      <c r="SS454" s="25"/>
      <c r="ST454" s="25"/>
      <c r="SU454" s="25"/>
      <c r="SV454" s="25"/>
      <c r="SW454" s="25"/>
      <c r="SX454" s="25"/>
      <c r="SY454" s="25"/>
      <c r="SZ454" s="25"/>
      <c r="TA454" s="25"/>
      <c r="TB454" s="25"/>
      <c r="TC454" s="25"/>
      <c r="TD454" s="25"/>
      <c r="TE454" s="25"/>
      <c r="TF454" s="25"/>
      <c r="TG454" s="25"/>
      <c r="TH454" s="25"/>
      <c r="TI454" s="25"/>
      <c r="TJ454" s="25"/>
      <c r="TK454" s="25"/>
      <c r="TL454" s="25"/>
      <c r="TM454" s="25"/>
      <c r="TN454" s="25"/>
      <c r="TO454" s="25"/>
      <c r="TP454" s="25"/>
      <c r="TQ454" s="25"/>
      <c r="TR454" s="25"/>
      <c r="TS454" s="25"/>
      <c r="TT454" s="25"/>
      <c r="TU454" s="25"/>
      <c r="TV454" s="25"/>
      <c r="TW454" s="25"/>
      <c r="TX454" s="25"/>
      <c r="TY454" s="25"/>
      <c r="TZ454" s="25"/>
      <c r="UA454" s="25"/>
      <c r="UB454" s="25"/>
      <c r="UC454" s="25"/>
      <c r="UD454" s="25"/>
      <c r="UE454" s="25"/>
      <c r="UF454" s="25"/>
      <c r="UG454" s="25"/>
      <c r="UH454" s="25"/>
      <c r="UI454" s="25"/>
      <c r="UJ454" s="25"/>
      <c r="UK454" s="25"/>
      <c r="UL454" s="25"/>
      <c r="UM454" s="25"/>
      <c r="UN454" s="25"/>
      <c r="UO454" s="25"/>
      <c r="UP454" s="25"/>
      <c r="UQ454" s="25"/>
      <c r="UR454" s="25"/>
      <c r="US454" s="25"/>
      <c r="UT454" s="25"/>
      <c r="UU454" s="25"/>
      <c r="UV454" s="25"/>
      <c r="UW454" s="25"/>
      <c r="UX454" s="25"/>
      <c r="UY454" s="25"/>
      <c r="UZ454" s="25"/>
      <c r="VA454" s="25"/>
      <c r="VB454" s="25"/>
      <c r="VC454" s="25"/>
      <c r="VD454" s="25"/>
      <c r="VE454" s="25"/>
      <c r="VF454" s="25"/>
      <c r="VG454" s="25"/>
      <c r="VH454" s="25"/>
      <c r="VI454" s="25"/>
      <c r="VJ454" s="25"/>
      <c r="VK454" s="25"/>
      <c r="VL454" s="25"/>
      <c r="VM454" s="25"/>
      <c r="VN454" s="25"/>
      <c r="VO454" s="25"/>
      <c r="VP454" s="25"/>
      <c r="VQ454" s="25"/>
      <c r="VR454" s="25"/>
      <c r="VS454" s="25"/>
      <c r="VT454" s="25"/>
      <c r="VU454" s="25"/>
      <c r="VV454" s="25"/>
      <c r="VW454" s="25"/>
      <c r="VX454" s="25"/>
      <c r="VY454" s="25"/>
      <c r="VZ454" s="25"/>
      <c r="WA454" s="25"/>
      <c r="WB454" s="25"/>
      <c r="WC454" s="25"/>
      <c r="WD454" s="25"/>
      <c r="WE454" s="25"/>
      <c r="WF454" s="25"/>
      <c r="WG454" s="25"/>
      <c r="WH454" s="25"/>
      <c r="WI454" s="25"/>
      <c r="WJ454" s="25"/>
      <c r="WK454" s="25"/>
      <c r="WL454" s="25"/>
      <c r="WM454" s="25"/>
      <c r="WN454" s="25"/>
      <c r="WO454" s="25"/>
      <c r="WP454" s="25"/>
      <c r="WQ454" s="25"/>
      <c r="WR454" s="25"/>
      <c r="WS454" s="25"/>
      <c r="WT454" s="25"/>
      <c r="WU454" s="25"/>
      <c r="WV454" s="25"/>
      <c r="WW454" s="25"/>
      <c r="WX454" s="25"/>
      <c r="WY454" s="25"/>
      <c r="WZ454" s="25"/>
      <c r="XA454" s="25"/>
      <c r="XB454" s="25"/>
      <c r="XC454" s="25"/>
      <c r="XD454" s="25"/>
      <c r="XE454" s="25"/>
      <c r="XF454" s="25"/>
      <c r="XG454" s="25"/>
      <c r="XH454" s="25"/>
      <c r="XI454" s="25"/>
      <c r="XJ454" s="25"/>
      <c r="XK454" s="25"/>
      <c r="XL454" s="25"/>
      <c r="XM454" s="25"/>
      <c r="XN454" s="25"/>
      <c r="XO454" s="25"/>
      <c r="XP454" s="25"/>
      <c r="XQ454" s="25"/>
      <c r="XR454" s="25"/>
      <c r="XS454" s="25"/>
      <c r="XT454" s="25"/>
      <c r="XU454" s="25"/>
      <c r="XV454" s="25"/>
      <c r="XW454" s="25"/>
      <c r="XX454" s="25"/>
      <c r="XY454" s="25"/>
      <c r="XZ454" s="25"/>
      <c r="YA454" s="25"/>
      <c r="YB454" s="25"/>
      <c r="YC454" s="25"/>
      <c r="YD454" s="25"/>
      <c r="YE454" s="25"/>
      <c r="YF454" s="25"/>
      <c r="YG454" s="25"/>
      <c r="YH454" s="25"/>
      <c r="YI454" s="25"/>
      <c r="YJ454" s="25"/>
      <c r="YK454" s="25"/>
      <c r="YL454" s="25"/>
      <c r="YM454" s="25"/>
      <c r="YN454" s="25"/>
      <c r="YO454" s="25"/>
      <c r="YP454" s="25"/>
      <c r="YQ454" s="25"/>
      <c r="YR454" s="25"/>
      <c r="YS454" s="25"/>
      <c r="YT454" s="25"/>
      <c r="YU454" s="25"/>
      <c r="YV454" s="25"/>
      <c r="YW454" s="25"/>
      <c r="YX454" s="25"/>
      <c r="YY454" s="25"/>
      <c r="YZ454" s="25"/>
      <c r="ZA454" s="25"/>
      <c r="ZB454" s="25"/>
      <c r="ZC454" s="25"/>
      <c r="ZD454" s="25"/>
      <c r="ZE454" s="25"/>
      <c r="ZF454" s="25"/>
      <c r="ZG454" s="25"/>
      <c r="ZH454" s="25"/>
      <c r="ZI454" s="25"/>
      <c r="ZJ454" s="25"/>
      <c r="ZK454" s="25"/>
      <c r="ZL454" s="25"/>
      <c r="ZM454" s="25"/>
      <c r="ZN454" s="25"/>
      <c r="ZO454" s="25"/>
      <c r="ZP454" s="25"/>
      <c r="ZQ454" s="25"/>
      <c r="ZR454" s="25"/>
      <c r="ZS454" s="25"/>
      <c r="ZT454" s="25"/>
      <c r="ZU454" s="25"/>
      <c r="ZV454" s="25"/>
      <c r="ZW454" s="25"/>
      <c r="ZX454" s="25"/>
      <c r="ZY454" s="25"/>
      <c r="ZZ454" s="25"/>
      <c r="AAA454" s="25"/>
      <c r="AAB454" s="25"/>
      <c r="AAC454" s="25"/>
      <c r="AAD454" s="25"/>
      <c r="AAE454" s="25"/>
      <c r="AAF454" s="25"/>
      <c r="AAG454" s="25"/>
      <c r="AAH454" s="25"/>
      <c r="AAI454" s="25"/>
      <c r="AAJ454" s="25"/>
      <c r="AAK454" s="25"/>
      <c r="AAL454" s="25"/>
      <c r="AAM454" s="25"/>
      <c r="AAN454" s="25"/>
      <c r="AAO454" s="25"/>
      <c r="AAP454" s="25"/>
      <c r="AAQ454" s="25"/>
      <c r="AAR454" s="25"/>
      <c r="AAS454" s="25"/>
      <c r="AAT454" s="25"/>
      <c r="AAU454" s="25"/>
      <c r="AAV454" s="25"/>
      <c r="AAW454" s="25"/>
      <c r="AAX454" s="25"/>
      <c r="AAY454" s="25"/>
      <c r="AAZ454" s="25"/>
      <c r="ABA454" s="25"/>
      <c r="ABB454" s="25"/>
      <c r="ABC454" s="25"/>
      <c r="ABD454" s="25"/>
      <c r="ABE454" s="25"/>
      <c r="ABF454" s="25"/>
      <c r="ABG454" s="25"/>
      <c r="ABH454" s="25"/>
      <c r="ABI454" s="25"/>
      <c r="ABJ454" s="25"/>
      <c r="ABK454" s="25"/>
      <c r="ABL454" s="25"/>
      <c r="ABM454" s="25"/>
      <c r="ABN454" s="25"/>
      <c r="ABO454" s="25"/>
      <c r="ABP454" s="25"/>
      <c r="ABQ454" s="25"/>
      <c r="ABR454" s="25"/>
      <c r="ABS454" s="25"/>
      <c r="ABT454" s="25"/>
      <c r="ABU454" s="25"/>
      <c r="ABV454" s="25"/>
      <c r="ABW454" s="25"/>
      <c r="ABX454" s="25"/>
      <c r="ABY454" s="25"/>
      <c r="ABZ454" s="25"/>
      <c r="ACA454" s="25"/>
      <c r="ACB454" s="25"/>
      <c r="ACC454" s="25"/>
      <c r="ACD454" s="25"/>
      <c r="ACE454" s="25"/>
      <c r="ACF454" s="25"/>
      <c r="ACG454" s="25"/>
      <c r="ACH454" s="25"/>
      <c r="ACI454" s="25"/>
      <c r="ACJ454" s="25"/>
      <c r="ACK454" s="25"/>
      <c r="ACL454" s="25"/>
      <c r="ACM454" s="25"/>
      <c r="ACN454" s="25"/>
      <c r="ACO454" s="25"/>
      <c r="ACP454" s="25"/>
      <c r="ACQ454" s="25"/>
      <c r="ACR454" s="25"/>
      <c r="ACS454" s="25"/>
      <c r="ACT454" s="25"/>
      <c r="ACU454" s="25"/>
      <c r="ACV454" s="25"/>
      <c r="ACW454" s="25"/>
      <c r="ACX454" s="25"/>
      <c r="ACY454" s="25"/>
      <c r="ACZ454" s="25"/>
      <c r="ADA454" s="25"/>
      <c r="ADB454" s="25"/>
      <c r="ADC454" s="25"/>
      <c r="ADD454" s="25"/>
      <c r="ADE454" s="25"/>
      <c r="ADF454" s="25"/>
      <c r="ADG454" s="25"/>
      <c r="ADH454" s="25"/>
      <c r="ADI454" s="25"/>
      <c r="ADJ454" s="25"/>
      <c r="ADK454" s="25"/>
      <c r="ADL454" s="25"/>
      <c r="ADM454" s="25"/>
      <c r="ADN454" s="25"/>
      <c r="ADO454" s="25"/>
      <c r="ADP454" s="25"/>
      <c r="ADQ454" s="25"/>
      <c r="ADR454" s="25"/>
      <c r="ADS454" s="25"/>
      <c r="ADT454" s="25"/>
      <c r="ADU454" s="25"/>
      <c r="ADV454" s="25"/>
      <c r="ADW454" s="25"/>
      <c r="ADX454" s="25"/>
      <c r="ADY454" s="25"/>
      <c r="ADZ454" s="25"/>
      <c r="AEA454" s="25"/>
      <c r="AEB454" s="25"/>
      <c r="AEC454" s="25"/>
      <c r="AED454" s="25"/>
      <c r="AEE454" s="25"/>
      <c r="AEF454" s="25"/>
      <c r="AEG454" s="49"/>
    </row>
    <row r="455" spans="1:813" s="15" customFormat="1" ht="12.75" customHeight="1" x14ac:dyDescent="0.2">
      <c r="A455" s="71" t="s">
        <v>343</v>
      </c>
      <c r="B455" s="99" t="s">
        <v>344</v>
      </c>
      <c r="C455" s="109">
        <v>10.99</v>
      </c>
      <c r="D455" s="71" t="s">
        <v>80</v>
      </c>
      <c r="E455" s="109">
        <v>265.08999999999997</v>
      </c>
      <c r="F455" s="91">
        <f t="shared" si="8"/>
        <v>2913.34</v>
      </c>
      <c r="G455" s="49"/>
      <c r="AY455" s="45"/>
      <c r="AZ455" s="25"/>
      <c r="BA455" s="663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  <c r="QN455" s="25"/>
      <c r="QO455" s="25"/>
      <c r="QP455" s="25"/>
      <c r="QQ455" s="25"/>
      <c r="QR455" s="25"/>
      <c r="QS455" s="25"/>
      <c r="QT455" s="25"/>
      <c r="QU455" s="25"/>
      <c r="QV455" s="25"/>
      <c r="QW455" s="25"/>
      <c r="QX455" s="25"/>
      <c r="QY455" s="25"/>
      <c r="QZ455" s="25"/>
      <c r="RA455" s="25"/>
      <c r="RB455" s="25"/>
      <c r="RC455" s="25"/>
      <c r="RD455" s="25"/>
      <c r="RE455" s="25"/>
      <c r="RF455" s="25"/>
      <c r="RG455" s="25"/>
      <c r="RH455" s="25"/>
      <c r="RI455" s="25"/>
      <c r="RJ455" s="25"/>
      <c r="RK455" s="25"/>
      <c r="RL455" s="25"/>
      <c r="RM455" s="25"/>
      <c r="RN455" s="25"/>
      <c r="RO455" s="25"/>
      <c r="RP455" s="25"/>
      <c r="RQ455" s="25"/>
      <c r="RR455" s="25"/>
      <c r="RS455" s="25"/>
      <c r="RT455" s="25"/>
      <c r="RU455" s="25"/>
      <c r="RV455" s="25"/>
      <c r="RW455" s="25"/>
      <c r="RX455" s="25"/>
      <c r="RY455" s="25"/>
      <c r="RZ455" s="25"/>
      <c r="SA455" s="25"/>
      <c r="SB455" s="25"/>
      <c r="SC455" s="25"/>
      <c r="SD455" s="25"/>
      <c r="SE455" s="25"/>
      <c r="SF455" s="25"/>
      <c r="SG455" s="25"/>
      <c r="SH455" s="25"/>
      <c r="SI455" s="25"/>
      <c r="SJ455" s="25"/>
      <c r="SK455" s="25"/>
      <c r="SL455" s="25"/>
      <c r="SM455" s="25"/>
      <c r="SN455" s="25"/>
      <c r="SO455" s="25"/>
      <c r="SP455" s="25"/>
      <c r="SQ455" s="25"/>
      <c r="SR455" s="25"/>
      <c r="SS455" s="25"/>
      <c r="ST455" s="25"/>
      <c r="SU455" s="25"/>
      <c r="SV455" s="25"/>
      <c r="SW455" s="25"/>
      <c r="SX455" s="25"/>
      <c r="SY455" s="25"/>
      <c r="SZ455" s="25"/>
      <c r="TA455" s="25"/>
      <c r="TB455" s="25"/>
      <c r="TC455" s="25"/>
      <c r="TD455" s="25"/>
      <c r="TE455" s="25"/>
      <c r="TF455" s="25"/>
      <c r="TG455" s="25"/>
      <c r="TH455" s="25"/>
      <c r="TI455" s="25"/>
      <c r="TJ455" s="25"/>
      <c r="TK455" s="25"/>
      <c r="TL455" s="25"/>
      <c r="TM455" s="25"/>
      <c r="TN455" s="25"/>
      <c r="TO455" s="25"/>
      <c r="TP455" s="25"/>
      <c r="TQ455" s="25"/>
      <c r="TR455" s="25"/>
      <c r="TS455" s="25"/>
      <c r="TT455" s="25"/>
      <c r="TU455" s="25"/>
      <c r="TV455" s="25"/>
      <c r="TW455" s="25"/>
      <c r="TX455" s="25"/>
      <c r="TY455" s="25"/>
      <c r="TZ455" s="25"/>
      <c r="UA455" s="25"/>
      <c r="UB455" s="25"/>
      <c r="UC455" s="25"/>
      <c r="UD455" s="25"/>
      <c r="UE455" s="25"/>
      <c r="UF455" s="25"/>
      <c r="UG455" s="25"/>
      <c r="UH455" s="25"/>
      <c r="UI455" s="25"/>
      <c r="UJ455" s="25"/>
      <c r="UK455" s="25"/>
      <c r="UL455" s="25"/>
      <c r="UM455" s="25"/>
      <c r="UN455" s="25"/>
      <c r="UO455" s="25"/>
      <c r="UP455" s="25"/>
      <c r="UQ455" s="25"/>
      <c r="UR455" s="25"/>
      <c r="US455" s="25"/>
      <c r="UT455" s="25"/>
      <c r="UU455" s="25"/>
      <c r="UV455" s="25"/>
      <c r="UW455" s="25"/>
      <c r="UX455" s="25"/>
      <c r="UY455" s="25"/>
      <c r="UZ455" s="25"/>
      <c r="VA455" s="25"/>
      <c r="VB455" s="25"/>
      <c r="VC455" s="25"/>
      <c r="VD455" s="25"/>
      <c r="VE455" s="25"/>
      <c r="VF455" s="25"/>
      <c r="VG455" s="25"/>
      <c r="VH455" s="25"/>
      <c r="VI455" s="25"/>
      <c r="VJ455" s="25"/>
      <c r="VK455" s="25"/>
      <c r="VL455" s="25"/>
      <c r="VM455" s="25"/>
      <c r="VN455" s="25"/>
      <c r="VO455" s="25"/>
      <c r="VP455" s="25"/>
      <c r="VQ455" s="25"/>
      <c r="VR455" s="25"/>
      <c r="VS455" s="25"/>
      <c r="VT455" s="25"/>
      <c r="VU455" s="25"/>
      <c r="VV455" s="25"/>
      <c r="VW455" s="25"/>
      <c r="VX455" s="25"/>
      <c r="VY455" s="25"/>
      <c r="VZ455" s="25"/>
      <c r="WA455" s="25"/>
      <c r="WB455" s="25"/>
      <c r="WC455" s="25"/>
      <c r="WD455" s="25"/>
      <c r="WE455" s="25"/>
      <c r="WF455" s="25"/>
      <c r="WG455" s="25"/>
      <c r="WH455" s="25"/>
      <c r="WI455" s="25"/>
      <c r="WJ455" s="25"/>
      <c r="WK455" s="25"/>
      <c r="WL455" s="25"/>
      <c r="WM455" s="25"/>
      <c r="WN455" s="25"/>
      <c r="WO455" s="25"/>
      <c r="WP455" s="25"/>
      <c r="WQ455" s="25"/>
      <c r="WR455" s="25"/>
      <c r="WS455" s="25"/>
      <c r="WT455" s="25"/>
      <c r="WU455" s="25"/>
      <c r="WV455" s="25"/>
      <c r="WW455" s="25"/>
      <c r="WX455" s="25"/>
      <c r="WY455" s="25"/>
      <c r="WZ455" s="25"/>
      <c r="XA455" s="25"/>
      <c r="XB455" s="25"/>
      <c r="XC455" s="25"/>
      <c r="XD455" s="25"/>
      <c r="XE455" s="25"/>
      <c r="XF455" s="25"/>
      <c r="XG455" s="25"/>
      <c r="XH455" s="25"/>
      <c r="XI455" s="25"/>
      <c r="XJ455" s="25"/>
      <c r="XK455" s="25"/>
      <c r="XL455" s="25"/>
      <c r="XM455" s="25"/>
      <c r="XN455" s="25"/>
      <c r="XO455" s="25"/>
      <c r="XP455" s="25"/>
      <c r="XQ455" s="25"/>
      <c r="XR455" s="25"/>
      <c r="XS455" s="25"/>
      <c r="XT455" s="25"/>
      <c r="XU455" s="25"/>
      <c r="XV455" s="25"/>
      <c r="XW455" s="25"/>
      <c r="XX455" s="25"/>
      <c r="XY455" s="25"/>
      <c r="XZ455" s="25"/>
      <c r="YA455" s="25"/>
      <c r="YB455" s="25"/>
      <c r="YC455" s="25"/>
      <c r="YD455" s="25"/>
      <c r="YE455" s="25"/>
      <c r="YF455" s="25"/>
      <c r="YG455" s="25"/>
      <c r="YH455" s="25"/>
      <c r="YI455" s="25"/>
      <c r="YJ455" s="25"/>
      <c r="YK455" s="25"/>
      <c r="YL455" s="25"/>
      <c r="YM455" s="25"/>
      <c r="YN455" s="25"/>
      <c r="YO455" s="25"/>
      <c r="YP455" s="25"/>
      <c r="YQ455" s="25"/>
      <c r="YR455" s="25"/>
      <c r="YS455" s="25"/>
      <c r="YT455" s="25"/>
      <c r="YU455" s="25"/>
      <c r="YV455" s="25"/>
      <c r="YW455" s="25"/>
      <c r="YX455" s="25"/>
      <c r="YY455" s="25"/>
      <c r="YZ455" s="25"/>
      <c r="ZA455" s="25"/>
      <c r="ZB455" s="25"/>
      <c r="ZC455" s="25"/>
      <c r="ZD455" s="25"/>
      <c r="ZE455" s="25"/>
      <c r="ZF455" s="25"/>
      <c r="ZG455" s="25"/>
      <c r="ZH455" s="25"/>
      <c r="ZI455" s="25"/>
      <c r="ZJ455" s="25"/>
      <c r="ZK455" s="25"/>
      <c r="ZL455" s="25"/>
      <c r="ZM455" s="25"/>
      <c r="ZN455" s="25"/>
      <c r="ZO455" s="25"/>
      <c r="ZP455" s="25"/>
      <c r="ZQ455" s="25"/>
      <c r="ZR455" s="25"/>
      <c r="ZS455" s="25"/>
      <c r="ZT455" s="25"/>
      <c r="ZU455" s="25"/>
      <c r="ZV455" s="25"/>
      <c r="ZW455" s="25"/>
      <c r="ZX455" s="25"/>
      <c r="ZY455" s="25"/>
      <c r="ZZ455" s="25"/>
      <c r="AAA455" s="25"/>
      <c r="AAB455" s="25"/>
      <c r="AAC455" s="25"/>
      <c r="AAD455" s="25"/>
      <c r="AAE455" s="25"/>
      <c r="AAF455" s="25"/>
      <c r="AAG455" s="25"/>
      <c r="AAH455" s="25"/>
      <c r="AAI455" s="25"/>
      <c r="AAJ455" s="25"/>
      <c r="AAK455" s="25"/>
      <c r="AAL455" s="25"/>
      <c r="AAM455" s="25"/>
      <c r="AAN455" s="25"/>
      <c r="AAO455" s="25"/>
      <c r="AAP455" s="25"/>
      <c r="AAQ455" s="25"/>
      <c r="AAR455" s="25"/>
      <c r="AAS455" s="25"/>
      <c r="AAT455" s="25"/>
      <c r="AAU455" s="25"/>
      <c r="AAV455" s="25"/>
      <c r="AAW455" s="25"/>
      <c r="AAX455" s="25"/>
      <c r="AAY455" s="25"/>
      <c r="AAZ455" s="25"/>
      <c r="ABA455" s="25"/>
      <c r="ABB455" s="25"/>
      <c r="ABC455" s="25"/>
      <c r="ABD455" s="25"/>
      <c r="ABE455" s="25"/>
      <c r="ABF455" s="25"/>
      <c r="ABG455" s="25"/>
      <c r="ABH455" s="25"/>
      <c r="ABI455" s="25"/>
      <c r="ABJ455" s="25"/>
      <c r="ABK455" s="25"/>
      <c r="ABL455" s="25"/>
      <c r="ABM455" s="25"/>
      <c r="ABN455" s="25"/>
      <c r="ABO455" s="25"/>
      <c r="ABP455" s="25"/>
      <c r="ABQ455" s="25"/>
      <c r="ABR455" s="25"/>
      <c r="ABS455" s="25"/>
      <c r="ABT455" s="25"/>
      <c r="ABU455" s="25"/>
      <c r="ABV455" s="25"/>
      <c r="ABW455" s="25"/>
      <c r="ABX455" s="25"/>
      <c r="ABY455" s="25"/>
      <c r="ABZ455" s="25"/>
      <c r="ACA455" s="25"/>
      <c r="ACB455" s="25"/>
      <c r="ACC455" s="25"/>
      <c r="ACD455" s="25"/>
      <c r="ACE455" s="25"/>
      <c r="ACF455" s="25"/>
      <c r="ACG455" s="25"/>
      <c r="ACH455" s="25"/>
      <c r="ACI455" s="25"/>
      <c r="ACJ455" s="25"/>
      <c r="ACK455" s="25"/>
      <c r="ACL455" s="25"/>
      <c r="ACM455" s="25"/>
      <c r="ACN455" s="25"/>
      <c r="ACO455" s="25"/>
      <c r="ACP455" s="25"/>
      <c r="ACQ455" s="25"/>
      <c r="ACR455" s="25"/>
      <c r="ACS455" s="25"/>
      <c r="ACT455" s="25"/>
      <c r="ACU455" s="25"/>
      <c r="ACV455" s="25"/>
      <c r="ACW455" s="25"/>
      <c r="ACX455" s="25"/>
      <c r="ACY455" s="25"/>
      <c r="ACZ455" s="25"/>
      <c r="ADA455" s="25"/>
      <c r="ADB455" s="25"/>
      <c r="ADC455" s="25"/>
      <c r="ADD455" s="25"/>
      <c r="ADE455" s="25"/>
      <c r="ADF455" s="25"/>
      <c r="ADG455" s="25"/>
      <c r="ADH455" s="25"/>
      <c r="ADI455" s="25"/>
      <c r="ADJ455" s="25"/>
      <c r="ADK455" s="25"/>
      <c r="ADL455" s="25"/>
      <c r="ADM455" s="25"/>
      <c r="ADN455" s="25"/>
      <c r="ADO455" s="25"/>
      <c r="ADP455" s="25"/>
      <c r="ADQ455" s="25"/>
      <c r="ADR455" s="25"/>
      <c r="ADS455" s="25"/>
      <c r="ADT455" s="25"/>
      <c r="ADU455" s="25"/>
      <c r="ADV455" s="25"/>
      <c r="ADW455" s="25"/>
      <c r="ADX455" s="25"/>
      <c r="ADY455" s="25"/>
      <c r="ADZ455" s="25"/>
      <c r="AEA455" s="25"/>
      <c r="AEB455" s="25"/>
      <c r="AEC455" s="25"/>
      <c r="AED455" s="25"/>
      <c r="AEE455" s="25"/>
      <c r="AEF455" s="25"/>
      <c r="AEG455" s="49"/>
    </row>
    <row r="456" spans="1:813" s="15" customFormat="1" ht="12.75" customHeight="1" x14ac:dyDescent="0.2">
      <c r="A456" s="71" t="s">
        <v>345</v>
      </c>
      <c r="B456" s="99" t="s">
        <v>346</v>
      </c>
      <c r="C456" s="109">
        <v>7.81</v>
      </c>
      <c r="D456" s="71" t="s">
        <v>80</v>
      </c>
      <c r="E456" s="109">
        <v>265.08999999999997</v>
      </c>
      <c r="F456" s="91">
        <f t="shared" si="8"/>
        <v>2070.35</v>
      </c>
      <c r="G456" s="49"/>
      <c r="AY456" s="45"/>
      <c r="AZ456" s="25"/>
      <c r="BA456" s="663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  <c r="QN456" s="25"/>
      <c r="QO456" s="25"/>
      <c r="QP456" s="25"/>
      <c r="QQ456" s="25"/>
      <c r="QR456" s="25"/>
      <c r="QS456" s="25"/>
      <c r="QT456" s="25"/>
      <c r="QU456" s="25"/>
      <c r="QV456" s="25"/>
      <c r="QW456" s="25"/>
      <c r="QX456" s="25"/>
      <c r="QY456" s="25"/>
      <c r="QZ456" s="25"/>
      <c r="RA456" s="25"/>
      <c r="RB456" s="25"/>
      <c r="RC456" s="25"/>
      <c r="RD456" s="25"/>
      <c r="RE456" s="25"/>
      <c r="RF456" s="25"/>
      <c r="RG456" s="25"/>
      <c r="RH456" s="25"/>
      <c r="RI456" s="25"/>
      <c r="RJ456" s="25"/>
      <c r="RK456" s="25"/>
      <c r="RL456" s="25"/>
      <c r="RM456" s="25"/>
      <c r="RN456" s="25"/>
      <c r="RO456" s="25"/>
      <c r="RP456" s="25"/>
      <c r="RQ456" s="25"/>
      <c r="RR456" s="25"/>
      <c r="RS456" s="25"/>
      <c r="RT456" s="25"/>
      <c r="RU456" s="25"/>
      <c r="RV456" s="25"/>
      <c r="RW456" s="25"/>
      <c r="RX456" s="25"/>
      <c r="RY456" s="25"/>
      <c r="RZ456" s="25"/>
      <c r="SA456" s="25"/>
      <c r="SB456" s="25"/>
      <c r="SC456" s="25"/>
      <c r="SD456" s="25"/>
      <c r="SE456" s="25"/>
      <c r="SF456" s="25"/>
      <c r="SG456" s="25"/>
      <c r="SH456" s="25"/>
      <c r="SI456" s="25"/>
      <c r="SJ456" s="25"/>
      <c r="SK456" s="25"/>
      <c r="SL456" s="25"/>
      <c r="SM456" s="25"/>
      <c r="SN456" s="25"/>
      <c r="SO456" s="25"/>
      <c r="SP456" s="25"/>
      <c r="SQ456" s="25"/>
      <c r="SR456" s="25"/>
      <c r="SS456" s="25"/>
      <c r="ST456" s="25"/>
      <c r="SU456" s="25"/>
      <c r="SV456" s="25"/>
      <c r="SW456" s="25"/>
      <c r="SX456" s="25"/>
      <c r="SY456" s="25"/>
      <c r="SZ456" s="25"/>
      <c r="TA456" s="25"/>
      <c r="TB456" s="25"/>
      <c r="TC456" s="25"/>
      <c r="TD456" s="25"/>
      <c r="TE456" s="25"/>
      <c r="TF456" s="25"/>
      <c r="TG456" s="25"/>
      <c r="TH456" s="25"/>
      <c r="TI456" s="25"/>
      <c r="TJ456" s="25"/>
      <c r="TK456" s="25"/>
      <c r="TL456" s="25"/>
      <c r="TM456" s="25"/>
      <c r="TN456" s="25"/>
      <c r="TO456" s="25"/>
      <c r="TP456" s="25"/>
      <c r="TQ456" s="25"/>
      <c r="TR456" s="25"/>
      <c r="TS456" s="25"/>
      <c r="TT456" s="25"/>
      <c r="TU456" s="25"/>
      <c r="TV456" s="25"/>
      <c r="TW456" s="25"/>
      <c r="TX456" s="25"/>
      <c r="TY456" s="25"/>
      <c r="TZ456" s="25"/>
      <c r="UA456" s="25"/>
      <c r="UB456" s="25"/>
      <c r="UC456" s="25"/>
      <c r="UD456" s="25"/>
      <c r="UE456" s="25"/>
      <c r="UF456" s="25"/>
      <c r="UG456" s="25"/>
      <c r="UH456" s="25"/>
      <c r="UI456" s="25"/>
      <c r="UJ456" s="25"/>
      <c r="UK456" s="25"/>
      <c r="UL456" s="25"/>
      <c r="UM456" s="25"/>
      <c r="UN456" s="25"/>
      <c r="UO456" s="25"/>
      <c r="UP456" s="25"/>
      <c r="UQ456" s="25"/>
      <c r="UR456" s="25"/>
      <c r="US456" s="25"/>
      <c r="UT456" s="25"/>
      <c r="UU456" s="25"/>
      <c r="UV456" s="25"/>
      <c r="UW456" s="25"/>
      <c r="UX456" s="25"/>
      <c r="UY456" s="25"/>
      <c r="UZ456" s="25"/>
      <c r="VA456" s="25"/>
      <c r="VB456" s="25"/>
      <c r="VC456" s="25"/>
      <c r="VD456" s="25"/>
      <c r="VE456" s="25"/>
      <c r="VF456" s="25"/>
      <c r="VG456" s="25"/>
      <c r="VH456" s="25"/>
      <c r="VI456" s="25"/>
      <c r="VJ456" s="25"/>
      <c r="VK456" s="25"/>
      <c r="VL456" s="25"/>
      <c r="VM456" s="25"/>
      <c r="VN456" s="25"/>
      <c r="VO456" s="25"/>
      <c r="VP456" s="25"/>
      <c r="VQ456" s="25"/>
      <c r="VR456" s="25"/>
      <c r="VS456" s="25"/>
      <c r="VT456" s="25"/>
      <c r="VU456" s="25"/>
      <c r="VV456" s="25"/>
      <c r="VW456" s="25"/>
      <c r="VX456" s="25"/>
      <c r="VY456" s="25"/>
      <c r="VZ456" s="25"/>
      <c r="WA456" s="25"/>
      <c r="WB456" s="25"/>
      <c r="WC456" s="25"/>
      <c r="WD456" s="25"/>
      <c r="WE456" s="25"/>
      <c r="WF456" s="25"/>
      <c r="WG456" s="25"/>
      <c r="WH456" s="25"/>
      <c r="WI456" s="25"/>
      <c r="WJ456" s="25"/>
      <c r="WK456" s="25"/>
      <c r="WL456" s="25"/>
      <c r="WM456" s="25"/>
      <c r="WN456" s="25"/>
      <c r="WO456" s="25"/>
      <c r="WP456" s="25"/>
      <c r="WQ456" s="25"/>
      <c r="WR456" s="25"/>
      <c r="WS456" s="25"/>
      <c r="WT456" s="25"/>
      <c r="WU456" s="25"/>
      <c r="WV456" s="25"/>
      <c r="WW456" s="25"/>
      <c r="WX456" s="25"/>
      <c r="WY456" s="25"/>
      <c r="WZ456" s="25"/>
      <c r="XA456" s="25"/>
      <c r="XB456" s="25"/>
      <c r="XC456" s="25"/>
      <c r="XD456" s="25"/>
      <c r="XE456" s="25"/>
      <c r="XF456" s="25"/>
      <c r="XG456" s="25"/>
      <c r="XH456" s="25"/>
      <c r="XI456" s="25"/>
      <c r="XJ456" s="25"/>
      <c r="XK456" s="25"/>
      <c r="XL456" s="25"/>
      <c r="XM456" s="25"/>
      <c r="XN456" s="25"/>
      <c r="XO456" s="25"/>
      <c r="XP456" s="25"/>
      <c r="XQ456" s="25"/>
      <c r="XR456" s="25"/>
      <c r="XS456" s="25"/>
      <c r="XT456" s="25"/>
      <c r="XU456" s="25"/>
      <c r="XV456" s="25"/>
      <c r="XW456" s="25"/>
      <c r="XX456" s="25"/>
      <c r="XY456" s="25"/>
      <c r="XZ456" s="25"/>
      <c r="YA456" s="25"/>
      <c r="YB456" s="25"/>
      <c r="YC456" s="25"/>
      <c r="YD456" s="25"/>
      <c r="YE456" s="25"/>
      <c r="YF456" s="25"/>
      <c r="YG456" s="25"/>
      <c r="YH456" s="25"/>
      <c r="YI456" s="25"/>
      <c r="YJ456" s="25"/>
      <c r="YK456" s="25"/>
      <c r="YL456" s="25"/>
      <c r="YM456" s="25"/>
      <c r="YN456" s="25"/>
      <c r="YO456" s="25"/>
      <c r="YP456" s="25"/>
      <c r="YQ456" s="25"/>
      <c r="YR456" s="25"/>
      <c r="YS456" s="25"/>
      <c r="YT456" s="25"/>
      <c r="YU456" s="25"/>
      <c r="YV456" s="25"/>
      <c r="YW456" s="25"/>
      <c r="YX456" s="25"/>
      <c r="YY456" s="25"/>
      <c r="YZ456" s="25"/>
      <c r="ZA456" s="25"/>
      <c r="ZB456" s="25"/>
      <c r="ZC456" s="25"/>
      <c r="ZD456" s="25"/>
      <c r="ZE456" s="25"/>
      <c r="ZF456" s="25"/>
      <c r="ZG456" s="25"/>
      <c r="ZH456" s="25"/>
      <c r="ZI456" s="25"/>
      <c r="ZJ456" s="25"/>
      <c r="ZK456" s="25"/>
      <c r="ZL456" s="25"/>
      <c r="ZM456" s="25"/>
      <c r="ZN456" s="25"/>
      <c r="ZO456" s="25"/>
      <c r="ZP456" s="25"/>
      <c r="ZQ456" s="25"/>
      <c r="ZR456" s="25"/>
      <c r="ZS456" s="25"/>
      <c r="ZT456" s="25"/>
      <c r="ZU456" s="25"/>
      <c r="ZV456" s="25"/>
      <c r="ZW456" s="25"/>
      <c r="ZX456" s="25"/>
      <c r="ZY456" s="25"/>
      <c r="ZZ456" s="25"/>
      <c r="AAA456" s="25"/>
      <c r="AAB456" s="25"/>
      <c r="AAC456" s="25"/>
      <c r="AAD456" s="25"/>
      <c r="AAE456" s="25"/>
      <c r="AAF456" s="25"/>
      <c r="AAG456" s="25"/>
      <c r="AAH456" s="25"/>
      <c r="AAI456" s="25"/>
      <c r="AAJ456" s="25"/>
      <c r="AAK456" s="25"/>
      <c r="AAL456" s="25"/>
      <c r="AAM456" s="25"/>
      <c r="AAN456" s="25"/>
      <c r="AAO456" s="25"/>
      <c r="AAP456" s="25"/>
      <c r="AAQ456" s="25"/>
      <c r="AAR456" s="25"/>
      <c r="AAS456" s="25"/>
      <c r="AAT456" s="25"/>
      <c r="AAU456" s="25"/>
      <c r="AAV456" s="25"/>
      <c r="AAW456" s="25"/>
      <c r="AAX456" s="25"/>
      <c r="AAY456" s="25"/>
      <c r="AAZ456" s="25"/>
      <c r="ABA456" s="25"/>
      <c r="ABB456" s="25"/>
      <c r="ABC456" s="25"/>
      <c r="ABD456" s="25"/>
      <c r="ABE456" s="25"/>
      <c r="ABF456" s="25"/>
      <c r="ABG456" s="25"/>
      <c r="ABH456" s="25"/>
      <c r="ABI456" s="25"/>
      <c r="ABJ456" s="25"/>
      <c r="ABK456" s="25"/>
      <c r="ABL456" s="25"/>
      <c r="ABM456" s="25"/>
      <c r="ABN456" s="25"/>
      <c r="ABO456" s="25"/>
      <c r="ABP456" s="25"/>
      <c r="ABQ456" s="25"/>
      <c r="ABR456" s="25"/>
      <c r="ABS456" s="25"/>
      <c r="ABT456" s="25"/>
      <c r="ABU456" s="25"/>
      <c r="ABV456" s="25"/>
      <c r="ABW456" s="25"/>
      <c r="ABX456" s="25"/>
      <c r="ABY456" s="25"/>
      <c r="ABZ456" s="25"/>
      <c r="ACA456" s="25"/>
      <c r="ACB456" s="25"/>
      <c r="ACC456" s="25"/>
      <c r="ACD456" s="25"/>
      <c r="ACE456" s="25"/>
      <c r="ACF456" s="25"/>
      <c r="ACG456" s="25"/>
      <c r="ACH456" s="25"/>
      <c r="ACI456" s="25"/>
      <c r="ACJ456" s="25"/>
      <c r="ACK456" s="25"/>
      <c r="ACL456" s="25"/>
      <c r="ACM456" s="25"/>
      <c r="ACN456" s="25"/>
      <c r="ACO456" s="25"/>
      <c r="ACP456" s="25"/>
      <c r="ACQ456" s="25"/>
      <c r="ACR456" s="25"/>
      <c r="ACS456" s="25"/>
      <c r="ACT456" s="25"/>
      <c r="ACU456" s="25"/>
      <c r="ACV456" s="25"/>
      <c r="ACW456" s="25"/>
      <c r="ACX456" s="25"/>
      <c r="ACY456" s="25"/>
      <c r="ACZ456" s="25"/>
      <c r="ADA456" s="25"/>
      <c r="ADB456" s="25"/>
      <c r="ADC456" s="25"/>
      <c r="ADD456" s="25"/>
      <c r="ADE456" s="25"/>
      <c r="ADF456" s="25"/>
      <c r="ADG456" s="25"/>
      <c r="ADH456" s="25"/>
      <c r="ADI456" s="25"/>
      <c r="ADJ456" s="25"/>
      <c r="ADK456" s="25"/>
      <c r="ADL456" s="25"/>
      <c r="ADM456" s="25"/>
      <c r="ADN456" s="25"/>
      <c r="ADO456" s="25"/>
      <c r="ADP456" s="25"/>
      <c r="ADQ456" s="25"/>
      <c r="ADR456" s="25"/>
      <c r="ADS456" s="25"/>
      <c r="ADT456" s="25"/>
      <c r="ADU456" s="25"/>
      <c r="ADV456" s="25"/>
      <c r="ADW456" s="25"/>
      <c r="ADX456" s="25"/>
      <c r="ADY456" s="25"/>
      <c r="ADZ456" s="25"/>
      <c r="AEA456" s="25"/>
      <c r="AEB456" s="25"/>
      <c r="AEC456" s="25"/>
      <c r="AED456" s="25"/>
      <c r="AEE456" s="25"/>
      <c r="AEF456" s="25"/>
      <c r="AEG456" s="49"/>
    </row>
    <row r="457" spans="1:813" s="15" customFormat="1" ht="12.75" customHeight="1" x14ac:dyDescent="0.2">
      <c r="A457" s="71" t="s">
        <v>347</v>
      </c>
      <c r="B457" s="99" t="s">
        <v>348</v>
      </c>
      <c r="C457" s="109">
        <v>1.19</v>
      </c>
      <c r="D457" s="71" t="s">
        <v>80</v>
      </c>
      <c r="E457" s="109">
        <v>402.57</v>
      </c>
      <c r="F457" s="91">
        <f t="shared" si="8"/>
        <v>479.06</v>
      </c>
      <c r="G457" s="49"/>
      <c r="AY457" s="45"/>
      <c r="AZ457" s="25"/>
      <c r="BA457" s="663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  <c r="QN457" s="25"/>
      <c r="QO457" s="25"/>
      <c r="QP457" s="25"/>
      <c r="QQ457" s="25"/>
      <c r="QR457" s="25"/>
      <c r="QS457" s="25"/>
      <c r="QT457" s="25"/>
      <c r="QU457" s="25"/>
      <c r="QV457" s="25"/>
      <c r="QW457" s="25"/>
      <c r="QX457" s="25"/>
      <c r="QY457" s="25"/>
      <c r="QZ457" s="25"/>
      <c r="RA457" s="25"/>
      <c r="RB457" s="25"/>
      <c r="RC457" s="25"/>
      <c r="RD457" s="25"/>
      <c r="RE457" s="25"/>
      <c r="RF457" s="25"/>
      <c r="RG457" s="25"/>
      <c r="RH457" s="25"/>
      <c r="RI457" s="25"/>
      <c r="RJ457" s="25"/>
      <c r="RK457" s="25"/>
      <c r="RL457" s="25"/>
      <c r="RM457" s="25"/>
      <c r="RN457" s="25"/>
      <c r="RO457" s="25"/>
      <c r="RP457" s="25"/>
      <c r="RQ457" s="25"/>
      <c r="RR457" s="25"/>
      <c r="RS457" s="25"/>
      <c r="RT457" s="25"/>
      <c r="RU457" s="25"/>
      <c r="RV457" s="25"/>
      <c r="RW457" s="25"/>
      <c r="RX457" s="25"/>
      <c r="RY457" s="25"/>
      <c r="RZ457" s="25"/>
      <c r="SA457" s="25"/>
      <c r="SB457" s="25"/>
      <c r="SC457" s="25"/>
      <c r="SD457" s="25"/>
      <c r="SE457" s="25"/>
      <c r="SF457" s="25"/>
      <c r="SG457" s="25"/>
      <c r="SH457" s="25"/>
      <c r="SI457" s="25"/>
      <c r="SJ457" s="25"/>
      <c r="SK457" s="25"/>
      <c r="SL457" s="25"/>
      <c r="SM457" s="25"/>
      <c r="SN457" s="25"/>
      <c r="SO457" s="25"/>
      <c r="SP457" s="25"/>
      <c r="SQ457" s="25"/>
      <c r="SR457" s="25"/>
      <c r="SS457" s="25"/>
      <c r="ST457" s="25"/>
      <c r="SU457" s="25"/>
      <c r="SV457" s="25"/>
      <c r="SW457" s="25"/>
      <c r="SX457" s="25"/>
      <c r="SY457" s="25"/>
      <c r="SZ457" s="25"/>
      <c r="TA457" s="25"/>
      <c r="TB457" s="25"/>
      <c r="TC457" s="25"/>
      <c r="TD457" s="25"/>
      <c r="TE457" s="25"/>
      <c r="TF457" s="25"/>
      <c r="TG457" s="25"/>
      <c r="TH457" s="25"/>
      <c r="TI457" s="25"/>
      <c r="TJ457" s="25"/>
      <c r="TK457" s="25"/>
      <c r="TL457" s="25"/>
      <c r="TM457" s="25"/>
      <c r="TN457" s="25"/>
      <c r="TO457" s="25"/>
      <c r="TP457" s="25"/>
      <c r="TQ457" s="25"/>
      <c r="TR457" s="25"/>
      <c r="TS457" s="25"/>
      <c r="TT457" s="25"/>
      <c r="TU457" s="25"/>
      <c r="TV457" s="25"/>
      <c r="TW457" s="25"/>
      <c r="TX457" s="25"/>
      <c r="TY457" s="25"/>
      <c r="TZ457" s="25"/>
      <c r="UA457" s="25"/>
      <c r="UB457" s="25"/>
      <c r="UC457" s="25"/>
      <c r="UD457" s="25"/>
      <c r="UE457" s="25"/>
      <c r="UF457" s="25"/>
      <c r="UG457" s="25"/>
      <c r="UH457" s="25"/>
      <c r="UI457" s="25"/>
      <c r="UJ457" s="25"/>
      <c r="UK457" s="25"/>
      <c r="UL457" s="25"/>
      <c r="UM457" s="25"/>
      <c r="UN457" s="25"/>
      <c r="UO457" s="25"/>
      <c r="UP457" s="25"/>
      <c r="UQ457" s="25"/>
      <c r="UR457" s="25"/>
      <c r="US457" s="25"/>
      <c r="UT457" s="25"/>
      <c r="UU457" s="25"/>
      <c r="UV457" s="25"/>
      <c r="UW457" s="25"/>
      <c r="UX457" s="25"/>
      <c r="UY457" s="25"/>
      <c r="UZ457" s="25"/>
      <c r="VA457" s="25"/>
      <c r="VB457" s="25"/>
      <c r="VC457" s="25"/>
      <c r="VD457" s="25"/>
      <c r="VE457" s="25"/>
      <c r="VF457" s="25"/>
      <c r="VG457" s="25"/>
      <c r="VH457" s="25"/>
      <c r="VI457" s="25"/>
      <c r="VJ457" s="25"/>
      <c r="VK457" s="25"/>
      <c r="VL457" s="25"/>
      <c r="VM457" s="25"/>
      <c r="VN457" s="25"/>
      <c r="VO457" s="25"/>
      <c r="VP457" s="25"/>
      <c r="VQ457" s="25"/>
      <c r="VR457" s="25"/>
      <c r="VS457" s="25"/>
      <c r="VT457" s="25"/>
      <c r="VU457" s="25"/>
      <c r="VV457" s="25"/>
      <c r="VW457" s="25"/>
      <c r="VX457" s="25"/>
      <c r="VY457" s="25"/>
      <c r="VZ457" s="25"/>
      <c r="WA457" s="25"/>
      <c r="WB457" s="25"/>
      <c r="WC457" s="25"/>
      <c r="WD457" s="25"/>
      <c r="WE457" s="25"/>
      <c r="WF457" s="25"/>
      <c r="WG457" s="25"/>
      <c r="WH457" s="25"/>
      <c r="WI457" s="25"/>
      <c r="WJ457" s="25"/>
      <c r="WK457" s="25"/>
      <c r="WL457" s="25"/>
      <c r="WM457" s="25"/>
      <c r="WN457" s="25"/>
      <c r="WO457" s="25"/>
      <c r="WP457" s="25"/>
      <c r="WQ457" s="25"/>
      <c r="WR457" s="25"/>
      <c r="WS457" s="25"/>
      <c r="WT457" s="25"/>
      <c r="WU457" s="25"/>
      <c r="WV457" s="25"/>
      <c r="WW457" s="25"/>
      <c r="WX457" s="25"/>
      <c r="WY457" s="25"/>
      <c r="WZ457" s="25"/>
      <c r="XA457" s="25"/>
      <c r="XB457" s="25"/>
      <c r="XC457" s="25"/>
      <c r="XD457" s="25"/>
      <c r="XE457" s="25"/>
      <c r="XF457" s="25"/>
      <c r="XG457" s="25"/>
      <c r="XH457" s="25"/>
      <c r="XI457" s="25"/>
      <c r="XJ457" s="25"/>
      <c r="XK457" s="25"/>
      <c r="XL457" s="25"/>
      <c r="XM457" s="25"/>
      <c r="XN457" s="25"/>
      <c r="XO457" s="25"/>
      <c r="XP457" s="25"/>
      <c r="XQ457" s="25"/>
      <c r="XR457" s="25"/>
      <c r="XS457" s="25"/>
      <c r="XT457" s="25"/>
      <c r="XU457" s="25"/>
      <c r="XV457" s="25"/>
      <c r="XW457" s="25"/>
      <c r="XX457" s="25"/>
      <c r="XY457" s="25"/>
      <c r="XZ457" s="25"/>
      <c r="YA457" s="25"/>
      <c r="YB457" s="25"/>
      <c r="YC457" s="25"/>
      <c r="YD457" s="25"/>
      <c r="YE457" s="25"/>
      <c r="YF457" s="25"/>
      <c r="YG457" s="25"/>
      <c r="YH457" s="25"/>
      <c r="YI457" s="25"/>
      <c r="YJ457" s="25"/>
      <c r="YK457" s="25"/>
      <c r="YL457" s="25"/>
      <c r="YM457" s="25"/>
      <c r="YN457" s="25"/>
      <c r="YO457" s="25"/>
      <c r="YP457" s="25"/>
      <c r="YQ457" s="25"/>
      <c r="YR457" s="25"/>
      <c r="YS457" s="25"/>
      <c r="YT457" s="25"/>
      <c r="YU457" s="25"/>
      <c r="YV457" s="25"/>
      <c r="YW457" s="25"/>
      <c r="YX457" s="25"/>
      <c r="YY457" s="25"/>
      <c r="YZ457" s="25"/>
      <c r="ZA457" s="25"/>
      <c r="ZB457" s="25"/>
      <c r="ZC457" s="25"/>
      <c r="ZD457" s="25"/>
      <c r="ZE457" s="25"/>
      <c r="ZF457" s="25"/>
      <c r="ZG457" s="25"/>
      <c r="ZH457" s="25"/>
      <c r="ZI457" s="25"/>
      <c r="ZJ457" s="25"/>
      <c r="ZK457" s="25"/>
      <c r="ZL457" s="25"/>
      <c r="ZM457" s="25"/>
      <c r="ZN457" s="25"/>
      <c r="ZO457" s="25"/>
      <c r="ZP457" s="25"/>
      <c r="ZQ457" s="25"/>
      <c r="ZR457" s="25"/>
      <c r="ZS457" s="25"/>
      <c r="ZT457" s="25"/>
      <c r="ZU457" s="25"/>
      <c r="ZV457" s="25"/>
      <c r="ZW457" s="25"/>
      <c r="ZX457" s="25"/>
      <c r="ZY457" s="25"/>
      <c r="ZZ457" s="25"/>
      <c r="AAA457" s="25"/>
      <c r="AAB457" s="25"/>
      <c r="AAC457" s="25"/>
      <c r="AAD457" s="25"/>
      <c r="AAE457" s="25"/>
      <c r="AAF457" s="25"/>
      <c r="AAG457" s="25"/>
      <c r="AAH457" s="25"/>
      <c r="AAI457" s="25"/>
      <c r="AAJ457" s="25"/>
      <c r="AAK457" s="25"/>
      <c r="AAL457" s="25"/>
      <c r="AAM457" s="25"/>
      <c r="AAN457" s="25"/>
      <c r="AAO457" s="25"/>
      <c r="AAP457" s="25"/>
      <c r="AAQ457" s="25"/>
      <c r="AAR457" s="25"/>
      <c r="AAS457" s="25"/>
      <c r="AAT457" s="25"/>
      <c r="AAU457" s="25"/>
      <c r="AAV457" s="25"/>
      <c r="AAW457" s="25"/>
      <c r="AAX457" s="25"/>
      <c r="AAY457" s="25"/>
      <c r="AAZ457" s="25"/>
      <c r="ABA457" s="25"/>
      <c r="ABB457" s="25"/>
      <c r="ABC457" s="25"/>
      <c r="ABD457" s="25"/>
      <c r="ABE457" s="25"/>
      <c r="ABF457" s="25"/>
      <c r="ABG457" s="25"/>
      <c r="ABH457" s="25"/>
      <c r="ABI457" s="25"/>
      <c r="ABJ457" s="25"/>
      <c r="ABK457" s="25"/>
      <c r="ABL457" s="25"/>
      <c r="ABM457" s="25"/>
      <c r="ABN457" s="25"/>
      <c r="ABO457" s="25"/>
      <c r="ABP457" s="25"/>
      <c r="ABQ457" s="25"/>
      <c r="ABR457" s="25"/>
      <c r="ABS457" s="25"/>
      <c r="ABT457" s="25"/>
      <c r="ABU457" s="25"/>
      <c r="ABV457" s="25"/>
      <c r="ABW457" s="25"/>
      <c r="ABX457" s="25"/>
      <c r="ABY457" s="25"/>
      <c r="ABZ457" s="25"/>
      <c r="ACA457" s="25"/>
      <c r="ACB457" s="25"/>
      <c r="ACC457" s="25"/>
      <c r="ACD457" s="25"/>
      <c r="ACE457" s="25"/>
      <c r="ACF457" s="25"/>
      <c r="ACG457" s="25"/>
      <c r="ACH457" s="25"/>
      <c r="ACI457" s="25"/>
      <c r="ACJ457" s="25"/>
      <c r="ACK457" s="25"/>
      <c r="ACL457" s="25"/>
      <c r="ACM457" s="25"/>
      <c r="ACN457" s="25"/>
      <c r="ACO457" s="25"/>
      <c r="ACP457" s="25"/>
      <c r="ACQ457" s="25"/>
      <c r="ACR457" s="25"/>
      <c r="ACS457" s="25"/>
      <c r="ACT457" s="25"/>
      <c r="ACU457" s="25"/>
      <c r="ACV457" s="25"/>
      <c r="ACW457" s="25"/>
      <c r="ACX457" s="25"/>
      <c r="ACY457" s="25"/>
      <c r="ACZ457" s="25"/>
      <c r="ADA457" s="25"/>
      <c r="ADB457" s="25"/>
      <c r="ADC457" s="25"/>
      <c r="ADD457" s="25"/>
      <c r="ADE457" s="25"/>
      <c r="ADF457" s="25"/>
      <c r="ADG457" s="25"/>
      <c r="ADH457" s="25"/>
      <c r="ADI457" s="25"/>
      <c r="ADJ457" s="25"/>
      <c r="ADK457" s="25"/>
      <c r="ADL457" s="25"/>
      <c r="ADM457" s="25"/>
      <c r="ADN457" s="25"/>
      <c r="ADO457" s="25"/>
      <c r="ADP457" s="25"/>
      <c r="ADQ457" s="25"/>
      <c r="ADR457" s="25"/>
      <c r="ADS457" s="25"/>
      <c r="ADT457" s="25"/>
      <c r="ADU457" s="25"/>
      <c r="ADV457" s="25"/>
      <c r="ADW457" s="25"/>
      <c r="ADX457" s="25"/>
      <c r="ADY457" s="25"/>
      <c r="ADZ457" s="25"/>
      <c r="AEA457" s="25"/>
      <c r="AEB457" s="25"/>
      <c r="AEC457" s="25"/>
      <c r="AED457" s="25"/>
      <c r="AEE457" s="25"/>
      <c r="AEF457" s="25"/>
      <c r="AEG457" s="49"/>
    </row>
    <row r="458" spans="1:813" s="15" customFormat="1" ht="12.75" customHeight="1" x14ac:dyDescent="0.2">
      <c r="A458" s="71" t="s">
        <v>349</v>
      </c>
      <c r="B458" s="99" t="s">
        <v>87</v>
      </c>
      <c r="C458" s="109">
        <v>2.15</v>
      </c>
      <c r="D458" s="71" t="s">
        <v>80</v>
      </c>
      <c r="E458" s="109">
        <v>425.57</v>
      </c>
      <c r="F458" s="91">
        <f t="shared" si="8"/>
        <v>914.98</v>
      </c>
      <c r="G458" s="49"/>
      <c r="AY458" s="45"/>
      <c r="AZ458" s="25"/>
      <c r="BA458" s="663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  <c r="QN458" s="25"/>
      <c r="QO458" s="25"/>
      <c r="QP458" s="25"/>
      <c r="QQ458" s="25"/>
      <c r="QR458" s="25"/>
      <c r="QS458" s="25"/>
      <c r="QT458" s="25"/>
      <c r="QU458" s="25"/>
      <c r="QV458" s="25"/>
      <c r="QW458" s="25"/>
      <c r="QX458" s="25"/>
      <c r="QY458" s="25"/>
      <c r="QZ458" s="25"/>
      <c r="RA458" s="25"/>
      <c r="RB458" s="25"/>
      <c r="RC458" s="25"/>
      <c r="RD458" s="25"/>
      <c r="RE458" s="25"/>
      <c r="RF458" s="25"/>
      <c r="RG458" s="25"/>
      <c r="RH458" s="25"/>
      <c r="RI458" s="25"/>
      <c r="RJ458" s="25"/>
      <c r="RK458" s="25"/>
      <c r="RL458" s="25"/>
      <c r="RM458" s="25"/>
      <c r="RN458" s="25"/>
      <c r="RO458" s="25"/>
      <c r="RP458" s="25"/>
      <c r="RQ458" s="25"/>
      <c r="RR458" s="25"/>
      <c r="RS458" s="25"/>
      <c r="RT458" s="25"/>
      <c r="RU458" s="25"/>
      <c r="RV458" s="25"/>
      <c r="RW458" s="25"/>
      <c r="RX458" s="25"/>
      <c r="RY458" s="25"/>
      <c r="RZ458" s="25"/>
      <c r="SA458" s="25"/>
      <c r="SB458" s="25"/>
      <c r="SC458" s="25"/>
      <c r="SD458" s="25"/>
      <c r="SE458" s="25"/>
      <c r="SF458" s="25"/>
      <c r="SG458" s="25"/>
      <c r="SH458" s="25"/>
      <c r="SI458" s="25"/>
      <c r="SJ458" s="25"/>
      <c r="SK458" s="25"/>
      <c r="SL458" s="25"/>
      <c r="SM458" s="25"/>
      <c r="SN458" s="25"/>
      <c r="SO458" s="25"/>
      <c r="SP458" s="25"/>
      <c r="SQ458" s="25"/>
      <c r="SR458" s="25"/>
      <c r="SS458" s="25"/>
      <c r="ST458" s="25"/>
      <c r="SU458" s="25"/>
      <c r="SV458" s="25"/>
      <c r="SW458" s="25"/>
      <c r="SX458" s="25"/>
      <c r="SY458" s="25"/>
      <c r="SZ458" s="25"/>
      <c r="TA458" s="25"/>
      <c r="TB458" s="25"/>
      <c r="TC458" s="25"/>
      <c r="TD458" s="25"/>
      <c r="TE458" s="25"/>
      <c r="TF458" s="25"/>
      <c r="TG458" s="25"/>
      <c r="TH458" s="25"/>
      <c r="TI458" s="25"/>
      <c r="TJ458" s="25"/>
      <c r="TK458" s="25"/>
      <c r="TL458" s="25"/>
      <c r="TM458" s="25"/>
      <c r="TN458" s="25"/>
      <c r="TO458" s="25"/>
      <c r="TP458" s="25"/>
      <c r="TQ458" s="25"/>
      <c r="TR458" s="25"/>
      <c r="TS458" s="25"/>
      <c r="TT458" s="25"/>
      <c r="TU458" s="25"/>
      <c r="TV458" s="25"/>
      <c r="TW458" s="25"/>
      <c r="TX458" s="25"/>
      <c r="TY458" s="25"/>
      <c r="TZ458" s="25"/>
      <c r="UA458" s="25"/>
      <c r="UB458" s="25"/>
      <c r="UC458" s="25"/>
      <c r="UD458" s="25"/>
      <c r="UE458" s="25"/>
      <c r="UF458" s="25"/>
      <c r="UG458" s="25"/>
      <c r="UH458" s="25"/>
      <c r="UI458" s="25"/>
      <c r="UJ458" s="25"/>
      <c r="UK458" s="25"/>
      <c r="UL458" s="25"/>
      <c r="UM458" s="25"/>
      <c r="UN458" s="25"/>
      <c r="UO458" s="25"/>
      <c r="UP458" s="25"/>
      <c r="UQ458" s="25"/>
      <c r="UR458" s="25"/>
      <c r="US458" s="25"/>
      <c r="UT458" s="25"/>
      <c r="UU458" s="25"/>
      <c r="UV458" s="25"/>
      <c r="UW458" s="25"/>
      <c r="UX458" s="25"/>
      <c r="UY458" s="25"/>
      <c r="UZ458" s="25"/>
      <c r="VA458" s="25"/>
      <c r="VB458" s="25"/>
      <c r="VC458" s="25"/>
      <c r="VD458" s="25"/>
      <c r="VE458" s="25"/>
      <c r="VF458" s="25"/>
      <c r="VG458" s="25"/>
      <c r="VH458" s="25"/>
      <c r="VI458" s="25"/>
      <c r="VJ458" s="25"/>
      <c r="VK458" s="25"/>
      <c r="VL458" s="25"/>
      <c r="VM458" s="25"/>
      <c r="VN458" s="25"/>
      <c r="VO458" s="25"/>
      <c r="VP458" s="25"/>
      <c r="VQ458" s="25"/>
      <c r="VR458" s="25"/>
      <c r="VS458" s="25"/>
      <c r="VT458" s="25"/>
      <c r="VU458" s="25"/>
      <c r="VV458" s="25"/>
      <c r="VW458" s="25"/>
      <c r="VX458" s="25"/>
      <c r="VY458" s="25"/>
      <c r="VZ458" s="25"/>
      <c r="WA458" s="25"/>
      <c r="WB458" s="25"/>
      <c r="WC458" s="25"/>
      <c r="WD458" s="25"/>
      <c r="WE458" s="25"/>
      <c r="WF458" s="25"/>
      <c r="WG458" s="25"/>
      <c r="WH458" s="25"/>
      <c r="WI458" s="25"/>
      <c r="WJ458" s="25"/>
      <c r="WK458" s="25"/>
      <c r="WL458" s="25"/>
      <c r="WM458" s="25"/>
      <c r="WN458" s="25"/>
      <c r="WO458" s="25"/>
      <c r="WP458" s="25"/>
      <c r="WQ458" s="25"/>
      <c r="WR458" s="25"/>
      <c r="WS458" s="25"/>
      <c r="WT458" s="25"/>
      <c r="WU458" s="25"/>
      <c r="WV458" s="25"/>
      <c r="WW458" s="25"/>
      <c r="WX458" s="25"/>
      <c r="WY458" s="25"/>
      <c r="WZ458" s="25"/>
      <c r="XA458" s="25"/>
      <c r="XB458" s="25"/>
      <c r="XC458" s="25"/>
      <c r="XD458" s="25"/>
      <c r="XE458" s="25"/>
      <c r="XF458" s="25"/>
      <c r="XG458" s="25"/>
      <c r="XH458" s="25"/>
      <c r="XI458" s="25"/>
      <c r="XJ458" s="25"/>
      <c r="XK458" s="25"/>
      <c r="XL458" s="25"/>
      <c r="XM458" s="25"/>
      <c r="XN458" s="25"/>
      <c r="XO458" s="25"/>
      <c r="XP458" s="25"/>
      <c r="XQ458" s="25"/>
      <c r="XR458" s="25"/>
      <c r="XS458" s="25"/>
      <c r="XT458" s="25"/>
      <c r="XU458" s="25"/>
      <c r="XV458" s="25"/>
      <c r="XW458" s="25"/>
      <c r="XX458" s="25"/>
      <c r="XY458" s="25"/>
      <c r="XZ458" s="25"/>
      <c r="YA458" s="25"/>
      <c r="YB458" s="25"/>
      <c r="YC458" s="25"/>
      <c r="YD458" s="25"/>
      <c r="YE458" s="25"/>
      <c r="YF458" s="25"/>
      <c r="YG458" s="25"/>
      <c r="YH458" s="25"/>
      <c r="YI458" s="25"/>
      <c r="YJ458" s="25"/>
      <c r="YK458" s="25"/>
      <c r="YL458" s="25"/>
      <c r="YM458" s="25"/>
      <c r="YN458" s="25"/>
      <c r="YO458" s="25"/>
      <c r="YP458" s="25"/>
      <c r="YQ458" s="25"/>
      <c r="YR458" s="25"/>
      <c r="YS458" s="25"/>
      <c r="YT458" s="25"/>
      <c r="YU458" s="25"/>
      <c r="YV458" s="25"/>
      <c r="YW458" s="25"/>
      <c r="YX458" s="25"/>
      <c r="YY458" s="25"/>
      <c r="YZ458" s="25"/>
      <c r="ZA458" s="25"/>
      <c r="ZB458" s="25"/>
      <c r="ZC458" s="25"/>
      <c r="ZD458" s="25"/>
      <c r="ZE458" s="25"/>
      <c r="ZF458" s="25"/>
      <c r="ZG458" s="25"/>
      <c r="ZH458" s="25"/>
      <c r="ZI458" s="25"/>
      <c r="ZJ458" s="25"/>
      <c r="ZK458" s="25"/>
      <c r="ZL458" s="25"/>
      <c r="ZM458" s="25"/>
      <c r="ZN458" s="25"/>
      <c r="ZO458" s="25"/>
      <c r="ZP458" s="25"/>
      <c r="ZQ458" s="25"/>
      <c r="ZR458" s="25"/>
      <c r="ZS458" s="25"/>
      <c r="ZT458" s="25"/>
      <c r="ZU458" s="25"/>
      <c r="ZV458" s="25"/>
      <c r="ZW458" s="25"/>
      <c r="ZX458" s="25"/>
      <c r="ZY458" s="25"/>
      <c r="ZZ458" s="25"/>
      <c r="AAA458" s="25"/>
      <c r="AAB458" s="25"/>
      <c r="AAC458" s="25"/>
      <c r="AAD458" s="25"/>
      <c r="AAE458" s="25"/>
      <c r="AAF458" s="25"/>
      <c r="AAG458" s="25"/>
      <c r="AAH458" s="25"/>
      <c r="AAI458" s="25"/>
      <c r="AAJ458" s="25"/>
      <c r="AAK458" s="25"/>
      <c r="AAL458" s="25"/>
      <c r="AAM458" s="25"/>
      <c r="AAN458" s="25"/>
      <c r="AAO458" s="25"/>
      <c r="AAP458" s="25"/>
      <c r="AAQ458" s="25"/>
      <c r="AAR458" s="25"/>
      <c r="AAS458" s="25"/>
      <c r="AAT458" s="25"/>
      <c r="AAU458" s="25"/>
      <c r="AAV458" s="25"/>
      <c r="AAW458" s="25"/>
      <c r="AAX458" s="25"/>
      <c r="AAY458" s="25"/>
      <c r="AAZ458" s="25"/>
      <c r="ABA458" s="25"/>
      <c r="ABB458" s="25"/>
      <c r="ABC458" s="25"/>
      <c r="ABD458" s="25"/>
      <c r="ABE458" s="25"/>
      <c r="ABF458" s="25"/>
      <c r="ABG458" s="25"/>
      <c r="ABH458" s="25"/>
      <c r="ABI458" s="25"/>
      <c r="ABJ458" s="25"/>
      <c r="ABK458" s="25"/>
      <c r="ABL458" s="25"/>
      <c r="ABM458" s="25"/>
      <c r="ABN458" s="25"/>
      <c r="ABO458" s="25"/>
      <c r="ABP458" s="25"/>
      <c r="ABQ458" s="25"/>
      <c r="ABR458" s="25"/>
      <c r="ABS458" s="25"/>
      <c r="ABT458" s="25"/>
      <c r="ABU458" s="25"/>
      <c r="ABV458" s="25"/>
      <c r="ABW458" s="25"/>
      <c r="ABX458" s="25"/>
      <c r="ABY458" s="25"/>
      <c r="ABZ458" s="25"/>
      <c r="ACA458" s="25"/>
      <c r="ACB458" s="25"/>
      <c r="ACC458" s="25"/>
      <c r="ACD458" s="25"/>
      <c r="ACE458" s="25"/>
      <c r="ACF458" s="25"/>
      <c r="ACG458" s="25"/>
      <c r="ACH458" s="25"/>
      <c r="ACI458" s="25"/>
      <c r="ACJ458" s="25"/>
      <c r="ACK458" s="25"/>
      <c r="ACL458" s="25"/>
      <c r="ACM458" s="25"/>
      <c r="ACN458" s="25"/>
      <c r="ACO458" s="25"/>
      <c r="ACP458" s="25"/>
      <c r="ACQ458" s="25"/>
      <c r="ACR458" s="25"/>
      <c r="ACS458" s="25"/>
      <c r="ACT458" s="25"/>
      <c r="ACU458" s="25"/>
      <c r="ACV458" s="25"/>
      <c r="ACW458" s="25"/>
      <c r="ACX458" s="25"/>
      <c r="ACY458" s="25"/>
      <c r="ACZ458" s="25"/>
      <c r="ADA458" s="25"/>
      <c r="ADB458" s="25"/>
      <c r="ADC458" s="25"/>
      <c r="ADD458" s="25"/>
      <c r="ADE458" s="25"/>
      <c r="ADF458" s="25"/>
      <c r="ADG458" s="25"/>
      <c r="ADH458" s="25"/>
      <c r="ADI458" s="25"/>
      <c r="ADJ458" s="25"/>
      <c r="ADK458" s="25"/>
      <c r="ADL458" s="25"/>
      <c r="ADM458" s="25"/>
      <c r="ADN458" s="25"/>
      <c r="ADO458" s="25"/>
      <c r="ADP458" s="25"/>
      <c r="ADQ458" s="25"/>
      <c r="ADR458" s="25"/>
      <c r="ADS458" s="25"/>
      <c r="ADT458" s="25"/>
      <c r="ADU458" s="25"/>
      <c r="ADV458" s="25"/>
      <c r="ADW458" s="25"/>
      <c r="ADX458" s="25"/>
      <c r="ADY458" s="25"/>
      <c r="ADZ458" s="25"/>
      <c r="AEA458" s="25"/>
      <c r="AEB458" s="25"/>
      <c r="AEC458" s="25"/>
      <c r="AED458" s="25"/>
      <c r="AEE458" s="25"/>
      <c r="AEF458" s="25"/>
      <c r="AEG458" s="49"/>
    </row>
    <row r="459" spans="1:813" s="15" customFormat="1" ht="12.75" customHeight="1" x14ac:dyDescent="0.2">
      <c r="A459" s="71" t="s">
        <v>350</v>
      </c>
      <c r="B459" s="99" t="s">
        <v>351</v>
      </c>
      <c r="C459" s="109">
        <v>16.899999999999999</v>
      </c>
      <c r="D459" s="71" t="s">
        <v>82</v>
      </c>
      <c r="E459" s="109">
        <v>84.03</v>
      </c>
      <c r="F459" s="91">
        <f t="shared" si="8"/>
        <v>1420.11</v>
      </c>
      <c r="G459" s="49"/>
      <c r="AY459" s="45"/>
      <c r="AZ459" s="25"/>
      <c r="BA459" s="663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  <c r="QN459" s="25"/>
      <c r="QO459" s="25"/>
      <c r="QP459" s="25"/>
      <c r="QQ459" s="25"/>
      <c r="QR459" s="25"/>
      <c r="QS459" s="25"/>
      <c r="QT459" s="25"/>
      <c r="QU459" s="25"/>
      <c r="QV459" s="25"/>
      <c r="QW459" s="25"/>
      <c r="QX459" s="25"/>
      <c r="QY459" s="25"/>
      <c r="QZ459" s="25"/>
      <c r="RA459" s="25"/>
      <c r="RB459" s="25"/>
      <c r="RC459" s="25"/>
      <c r="RD459" s="25"/>
      <c r="RE459" s="25"/>
      <c r="RF459" s="25"/>
      <c r="RG459" s="25"/>
      <c r="RH459" s="25"/>
      <c r="RI459" s="25"/>
      <c r="RJ459" s="25"/>
      <c r="RK459" s="25"/>
      <c r="RL459" s="25"/>
      <c r="RM459" s="25"/>
      <c r="RN459" s="25"/>
      <c r="RO459" s="25"/>
      <c r="RP459" s="25"/>
      <c r="RQ459" s="25"/>
      <c r="RR459" s="25"/>
      <c r="RS459" s="25"/>
      <c r="RT459" s="25"/>
      <c r="RU459" s="25"/>
      <c r="RV459" s="25"/>
      <c r="RW459" s="25"/>
      <c r="RX459" s="25"/>
      <c r="RY459" s="25"/>
      <c r="RZ459" s="25"/>
      <c r="SA459" s="25"/>
      <c r="SB459" s="25"/>
      <c r="SC459" s="25"/>
      <c r="SD459" s="25"/>
      <c r="SE459" s="25"/>
      <c r="SF459" s="25"/>
      <c r="SG459" s="25"/>
      <c r="SH459" s="25"/>
      <c r="SI459" s="25"/>
      <c r="SJ459" s="25"/>
      <c r="SK459" s="25"/>
      <c r="SL459" s="25"/>
      <c r="SM459" s="25"/>
      <c r="SN459" s="25"/>
      <c r="SO459" s="25"/>
      <c r="SP459" s="25"/>
      <c r="SQ459" s="25"/>
      <c r="SR459" s="25"/>
      <c r="SS459" s="25"/>
      <c r="ST459" s="25"/>
      <c r="SU459" s="25"/>
      <c r="SV459" s="25"/>
      <c r="SW459" s="25"/>
      <c r="SX459" s="25"/>
      <c r="SY459" s="25"/>
      <c r="SZ459" s="25"/>
      <c r="TA459" s="25"/>
      <c r="TB459" s="25"/>
      <c r="TC459" s="25"/>
      <c r="TD459" s="25"/>
      <c r="TE459" s="25"/>
      <c r="TF459" s="25"/>
      <c r="TG459" s="25"/>
      <c r="TH459" s="25"/>
      <c r="TI459" s="25"/>
      <c r="TJ459" s="25"/>
      <c r="TK459" s="25"/>
      <c r="TL459" s="25"/>
      <c r="TM459" s="25"/>
      <c r="TN459" s="25"/>
      <c r="TO459" s="25"/>
      <c r="TP459" s="25"/>
      <c r="TQ459" s="25"/>
      <c r="TR459" s="25"/>
      <c r="TS459" s="25"/>
      <c r="TT459" s="25"/>
      <c r="TU459" s="25"/>
      <c r="TV459" s="25"/>
      <c r="TW459" s="25"/>
      <c r="TX459" s="25"/>
      <c r="TY459" s="25"/>
      <c r="TZ459" s="25"/>
      <c r="UA459" s="25"/>
      <c r="UB459" s="25"/>
      <c r="UC459" s="25"/>
      <c r="UD459" s="25"/>
      <c r="UE459" s="25"/>
      <c r="UF459" s="25"/>
      <c r="UG459" s="25"/>
      <c r="UH459" s="25"/>
      <c r="UI459" s="25"/>
      <c r="UJ459" s="25"/>
      <c r="UK459" s="25"/>
      <c r="UL459" s="25"/>
      <c r="UM459" s="25"/>
      <c r="UN459" s="25"/>
      <c r="UO459" s="25"/>
      <c r="UP459" s="25"/>
      <c r="UQ459" s="25"/>
      <c r="UR459" s="25"/>
      <c r="US459" s="25"/>
      <c r="UT459" s="25"/>
      <c r="UU459" s="25"/>
      <c r="UV459" s="25"/>
      <c r="UW459" s="25"/>
      <c r="UX459" s="25"/>
      <c r="UY459" s="25"/>
      <c r="UZ459" s="25"/>
      <c r="VA459" s="25"/>
      <c r="VB459" s="25"/>
      <c r="VC459" s="25"/>
      <c r="VD459" s="25"/>
      <c r="VE459" s="25"/>
      <c r="VF459" s="25"/>
      <c r="VG459" s="25"/>
      <c r="VH459" s="25"/>
      <c r="VI459" s="25"/>
      <c r="VJ459" s="25"/>
      <c r="VK459" s="25"/>
      <c r="VL459" s="25"/>
      <c r="VM459" s="25"/>
      <c r="VN459" s="25"/>
      <c r="VO459" s="25"/>
      <c r="VP459" s="25"/>
      <c r="VQ459" s="25"/>
      <c r="VR459" s="25"/>
      <c r="VS459" s="25"/>
      <c r="VT459" s="25"/>
      <c r="VU459" s="25"/>
      <c r="VV459" s="25"/>
      <c r="VW459" s="25"/>
      <c r="VX459" s="25"/>
      <c r="VY459" s="25"/>
      <c r="VZ459" s="25"/>
      <c r="WA459" s="25"/>
      <c r="WB459" s="25"/>
      <c r="WC459" s="25"/>
      <c r="WD459" s="25"/>
      <c r="WE459" s="25"/>
      <c r="WF459" s="25"/>
      <c r="WG459" s="25"/>
      <c r="WH459" s="25"/>
      <c r="WI459" s="25"/>
      <c r="WJ459" s="25"/>
      <c r="WK459" s="25"/>
      <c r="WL459" s="25"/>
      <c r="WM459" s="25"/>
      <c r="WN459" s="25"/>
      <c r="WO459" s="25"/>
      <c r="WP459" s="25"/>
      <c r="WQ459" s="25"/>
      <c r="WR459" s="25"/>
      <c r="WS459" s="25"/>
      <c r="WT459" s="25"/>
      <c r="WU459" s="25"/>
      <c r="WV459" s="25"/>
      <c r="WW459" s="25"/>
      <c r="WX459" s="25"/>
      <c r="WY459" s="25"/>
      <c r="WZ459" s="25"/>
      <c r="XA459" s="25"/>
      <c r="XB459" s="25"/>
      <c r="XC459" s="25"/>
      <c r="XD459" s="25"/>
      <c r="XE459" s="25"/>
      <c r="XF459" s="25"/>
      <c r="XG459" s="25"/>
      <c r="XH459" s="25"/>
      <c r="XI459" s="25"/>
      <c r="XJ459" s="25"/>
      <c r="XK459" s="25"/>
      <c r="XL459" s="25"/>
      <c r="XM459" s="25"/>
      <c r="XN459" s="25"/>
      <c r="XO459" s="25"/>
      <c r="XP459" s="25"/>
      <c r="XQ459" s="25"/>
      <c r="XR459" s="25"/>
      <c r="XS459" s="25"/>
      <c r="XT459" s="25"/>
      <c r="XU459" s="25"/>
      <c r="XV459" s="25"/>
      <c r="XW459" s="25"/>
      <c r="XX459" s="25"/>
      <c r="XY459" s="25"/>
      <c r="XZ459" s="25"/>
      <c r="YA459" s="25"/>
      <c r="YB459" s="25"/>
      <c r="YC459" s="25"/>
      <c r="YD459" s="25"/>
      <c r="YE459" s="25"/>
      <c r="YF459" s="25"/>
      <c r="YG459" s="25"/>
      <c r="YH459" s="25"/>
      <c r="YI459" s="25"/>
      <c r="YJ459" s="25"/>
      <c r="YK459" s="25"/>
      <c r="YL459" s="25"/>
      <c r="YM459" s="25"/>
      <c r="YN459" s="25"/>
      <c r="YO459" s="25"/>
      <c r="YP459" s="25"/>
      <c r="YQ459" s="25"/>
      <c r="YR459" s="25"/>
      <c r="YS459" s="25"/>
      <c r="YT459" s="25"/>
      <c r="YU459" s="25"/>
      <c r="YV459" s="25"/>
      <c r="YW459" s="25"/>
      <c r="YX459" s="25"/>
      <c r="YY459" s="25"/>
      <c r="YZ459" s="25"/>
      <c r="ZA459" s="25"/>
      <c r="ZB459" s="25"/>
      <c r="ZC459" s="25"/>
      <c r="ZD459" s="25"/>
      <c r="ZE459" s="25"/>
      <c r="ZF459" s="25"/>
      <c r="ZG459" s="25"/>
      <c r="ZH459" s="25"/>
      <c r="ZI459" s="25"/>
      <c r="ZJ459" s="25"/>
      <c r="ZK459" s="25"/>
      <c r="ZL459" s="25"/>
      <c r="ZM459" s="25"/>
      <c r="ZN459" s="25"/>
      <c r="ZO459" s="25"/>
      <c r="ZP459" s="25"/>
      <c r="ZQ459" s="25"/>
      <c r="ZR459" s="25"/>
      <c r="ZS459" s="25"/>
      <c r="ZT459" s="25"/>
      <c r="ZU459" s="25"/>
      <c r="ZV459" s="25"/>
      <c r="ZW459" s="25"/>
      <c r="ZX459" s="25"/>
      <c r="ZY459" s="25"/>
      <c r="ZZ459" s="25"/>
      <c r="AAA459" s="25"/>
      <c r="AAB459" s="25"/>
      <c r="AAC459" s="25"/>
      <c r="AAD459" s="25"/>
      <c r="AAE459" s="25"/>
      <c r="AAF459" s="25"/>
      <c r="AAG459" s="25"/>
      <c r="AAH459" s="25"/>
      <c r="AAI459" s="25"/>
      <c r="AAJ459" s="25"/>
      <c r="AAK459" s="25"/>
      <c r="AAL459" s="25"/>
      <c r="AAM459" s="25"/>
      <c r="AAN459" s="25"/>
      <c r="AAO459" s="25"/>
      <c r="AAP459" s="25"/>
      <c r="AAQ459" s="25"/>
      <c r="AAR459" s="25"/>
      <c r="AAS459" s="25"/>
      <c r="AAT459" s="25"/>
      <c r="AAU459" s="25"/>
      <c r="AAV459" s="25"/>
      <c r="AAW459" s="25"/>
      <c r="AAX459" s="25"/>
      <c r="AAY459" s="25"/>
      <c r="AAZ459" s="25"/>
      <c r="ABA459" s="25"/>
      <c r="ABB459" s="25"/>
      <c r="ABC459" s="25"/>
      <c r="ABD459" s="25"/>
      <c r="ABE459" s="25"/>
      <c r="ABF459" s="25"/>
      <c r="ABG459" s="25"/>
      <c r="ABH459" s="25"/>
      <c r="ABI459" s="25"/>
      <c r="ABJ459" s="25"/>
      <c r="ABK459" s="25"/>
      <c r="ABL459" s="25"/>
      <c r="ABM459" s="25"/>
      <c r="ABN459" s="25"/>
      <c r="ABO459" s="25"/>
      <c r="ABP459" s="25"/>
      <c r="ABQ459" s="25"/>
      <c r="ABR459" s="25"/>
      <c r="ABS459" s="25"/>
      <c r="ABT459" s="25"/>
      <c r="ABU459" s="25"/>
      <c r="ABV459" s="25"/>
      <c r="ABW459" s="25"/>
      <c r="ABX459" s="25"/>
      <c r="ABY459" s="25"/>
      <c r="ABZ459" s="25"/>
      <c r="ACA459" s="25"/>
      <c r="ACB459" s="25"/>
      <c r="ACC459" s="25"/>
      <c r="ACD459" s="25"/>
      <c r="ACE459" s="25"/>
      <c r="ACF459" s="25"/>
      <c r="ACG459" s="25"/>
      <c r="ACH459" s="25"/>
      <c r="ACI459" s="25"/>
      <c r="ACJ459" s="25"/>
      <c r="ACK459" s="25"/>
      <c r="ACL459" s="25"/>
      <c r="ACM459" s="25"/>
      <c r="ACN459" s="25"/>
      <c r="ACO459" s="25"/>
      <c r="ACP459" s="25"/>
      <c r="ACQ459" s="25"/>
      <c r="ACR459" s="25"/>
      <c r="ACS459" s="25"/>
      <c r="ACT459" s="25"/>
      <c r="ACU459" s="25"/>
      <c r="ACV459" s="25"/>
      <c r="ACW459" s="25"/>
      <c r="ACX459" s="25"/>
      <c r="ACY459" s="25"/>
      <c r="ACZ459" s="25"/>
      <c r="ADA459" s="25"/>
      <c r="ADB459" s="25"/>
      <c r="ADC459" s="25"/>
      <c r="ADD459" s="25"/>
      <c r="ADE459" s="25"/>
      <c r="ADF459" s="25"/>
      <c r="ADG459" s="25"/>
      <c r="ADH459" s="25"/>
      <c r="ADI459" s="25"/>
      <c r="ADJ459" s="25"/>
      <c r="ADK459" s="25"/>
      <c r="ADL459" s="25"/>
      <c r="ADM459" s="25"/>
      <c r="ADN459" s="25"/>
      <c r="ADO459" s="25"/>
      <c r="ADP459" s="25"/>
      <c r="ADQ459" s="25"/>
      <c r="ADR459" s="25"/>
      <c r="ADS459" s="25"/>
      <c r="ADT459" s="25"/>
      <c r="ADU459" s="25"/>
      <c r="ADV459" s="25"/>
      <c r="ADW459" s="25"/>
      <c r="ADX459" s="25"/>
      <c r="ADY459" s="25"/>
      <c r="ADZ459" s="25"/>
      <c r="AEA459" s="25"/>
      <c r="AEB459" s="25"/>
      <c r="AEC459" s="25"/>
      <c r="AED459" s="25"/>
      <c r="AEE459" s="25"/>
      <c r="AEF459" s="25"/>
      <c r="AEG459" s="49"/>
    </row>
    <row r="460" spans="1:813" s="15" customFormat="1" ht="12.75" customHeight="1" x14ac:dyDescent="0.2">
      <c r="A460" s="71" t="s">
        <v>352</v>
      </c>
      <c r="B460" s="99" t="s">
        <v>353</v>
      </c>
      <c r="C460" s="109">
        <v>10.99</v>
      </c>
      <c r="D460" s="71" t="s">
        <v>80</v>
      </c>
      <c r="E460" s="109">
        <v>125</v>
      </c>
      <c r="F460" s="91">
        <f t="shared" si="8"/>
        <v>1373.75</v>
      </c>
      <c r="G460" s="49"/>
      <c r="AY460" s="45"/>
      <c r="AZ460" s="25"/>
      <c r="BA460" s="663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  <c r="QN460" s="25"/>
      <c r="QO460" s="25"/>
      <c r="QP460" s="25"/>
      <c r="QQ460" s="25"/>
      <c r="QR460" s="25"/>
      <c r="QS460" s="25"/>
      <c r="QT460" s="25"/>
      <c r="QU460" s="25"/>
      <c r="QV460" s="25"/>
      <c r="QW460" s="25"/>
      <c r="QX460" s="25"/>
      <c r="QY460" s="25"/>
      <c r="QZ460" s="25"/>
      <c r="RA460" s="25"/>
      <c r="RB460" s="25"/>
      <c r="RC460" s="25"/>
      <c r="RD460" s="25"/>
      <c r="RE460" s="25"/>
      <c r="RF460" s="25"/>
      <c r="RG460" s="25"/>
      <c r="RH460" s="25"/>
      <c r="RI460" s="25"/>
      <c r="RJ460" s="25"/>
      <c r="RK460" s="25"/>
      <c r="RL460" s="25"/>
      <c r="RM460" s="25"/>
      <c r="RN460" s="25"/>
      <c r="RO460" s="25"/>
      <c r="RP460" s="25"/>
      <c r="RQ460" s="25"/>
      <c r="RR460" s="25"/>
      <c r="RS460" s="25"/>
      <c r="RT460" s="25"/>
      <c r="RU460" s="25"/>
      <c r="RV460" s="25"/>
      <c r="RW460" s="25"/>
      <c r="RX460" s="25"/>
      <c r="RY460" s="25"/>
      <c r="RZ460" s="25"/>
      <c r="SA460" s="25"/>
      <c r="SB460" s="25"/>
      <c r="SC460" s="25"/>
      <c r="SD460" s="25"/>
      <c r="SE460" s="25"/>
      <c r="SF460" s="25"/>
      <c r="SG460" s="25"/>
      <c r="SH460" s="25"/>
      <c r="SI460" s="25"/>
      <c r="SJ460" s="25"/>
      <c r="SK460" s="25"/>
      <c r="SL460" s="25"/>
      <c r="SM460" s="25"/>
      <c r="SN460" s="25"/>
      <c r="SO460" s="25"/>
      <c r="SP460" s="25"/>
      <c r="SQ460" s="25"/>
      <c r="SR460" s="25"/>
      <c r="SS460" s="25"/>
      <c r="ST460" s="25"/>
      <c r="SU460" s="25"/>
      <c r="SV460" s="25"/>
      <c r="SW460" s="25"/>
      <c r="SX460" s="25"/>
      <c r="SY460" s="25"/>
      <c r="SZ460" s="25"/>
      <c r="TA460" s="25"/>
      <c r="TB460" s="25"/>
      <c r="TC460" s="25"/>
      <c r="TD460" s="25"/>
      <c r="TE460" s="25"/>
      <c r="TF460" s="25"/>
      <c r="TG460" s="25"/>
      <c r="TH460" s="25"/>
      <c r="TI460" s="25"/>
      <c r="TJ460" s="25"/>
      <c r="TK460" s="25"/>
      <c r="TL460" s="25"/>
      <c r="TM460" s="25"/>
      <c r="TN460" s="25"/>
      <c r="TO460" s="25"/>
      <c r="TP460" s="25"/>
      <c r="TQ460" s="25"/>
      <c r="TR460" s="25"/>
      <c r="TS460" s="25"/>
      <c r="TT460" s="25"/>
      <c r="TU460" s="25"/>
      <c r="TV460" s="25"/>
      <c r="TW460" s="25"/>
      <c r="TX460" s="25"/>
      <c r="TY460" s="25"/>
      <c r="TZ460" s="25"/>
      <c r="UA460" s="25"/>
      <c r="UB460" s="25"/>
      <c r="UC460" s="25"/>
      <c r="UD460" s="25"/>
      <c r="UE460" s="25"/>
      <c r="UF460" s="25"/>
      <c r="UG460" s="25"/>
      <c r="UH460" s="25"/>
      <c r="UI460" s="25"/>
      <c r="UJ460" s="25"/>
      <c r="UK460" s="25"/>
      <c r="UL460" s="25"/>
      <c r="UM460" s="25"/>
      <c r="UN460" s="25"/>
      <c r="UO460" s="25"/>
      <c r="UP460" s="25"/>
      <c r="UQ460" s="25"/>
      <c r="UR460" s="25"/>
      <c r="US460" s="25"/>
      <c r="UT460" s="25"/>
      <c r="UU460" s="25"/>
      <c r="UV460" s="25"/>
      <c r="UW460" s="25"/>
      <c r="UX460" s="25"/>
      <c r="UY460" s="25"/>
      <c r="UZ460" s="25"/>
      <c r="VA460" s="25"/>
      <c r="VB460" s="25"/>
      <c r="VC460" s="25"/>
      <c r="VD460" s="25"/>
      <c r="VE460" s="25"/>
      <c r="VF460" s="25"/>
      <c r="VG460" s="25"/>
      <c r="VH460" s="25"/>
      <c r="VI460" s="25"/>
      <c r="VJ460" s="25"/>
      <c r="VK460" s="25"/>
      <c r="VL460" s="25"/>
      <c r="VM460" s="25"/>
      <c r="VN460" s="25"/>
      <c r="VO460" s="25"/>
      <c r="VP460" s="25"/>
      <c r="VQ460" s="25"/>
      <c r="VR460" s="25"/>
      <c r="VS460" s="25"/>
      <c r="VT460" s="25"/>
      <c r="VU460" s="25"/>
      <c r="VV460" s="25"/>
      <c r="VW460" s="25"/>
      <c r="VX460" s="25"/>
      <c r="VY460" s="25"/>
      <c r="VZ460" s="25"/>
      <c r="WA460" s="25"/>
      <c r="WB460" s="25"/>
      <c r="WC460" s="25"/>
      <c r="WD460" s="25"/>
      <c r="WE460" s="25"/>
      <c r="WF460" s="25"/>
      <c r="WG460" s="25"/>
      <c r="WH460" s="25"/>
      <c r="WI460" s="25"/>
      <c r="WJ460" s="25"/>
      <c r="WK460" s="25"/>
      <c r="WL460" s="25"/>
      <c r="WM460" s="25"/>
      <c r="WN460" s="25"/>
      <c r="WO460" s="25"/>
      <c r="WP460" s="25"/>
      <c r="WQ460" s="25"/>
      <c r="WR460" s="25"/>
      <c r="WS460" s="25"/>
      <c r="WT460" s="25"/>
      <c r="WU460" s="25"/>
      <c r="WV460" s="25"/>
      <c r="WW460" s="25"/>
      <c r="WX460" s="25"/>
      <c r="WY460" s="25"/>
      <c r="WZ460" s="25"/>
      <c r="XA460" s="25"/>
      <c r="XB460" s="25"/>
      <c r="XC460" s="25"/>
      <c r="XD460" s="25"/>
      <c r="XE460" s="25"/>
      <c r="XF460" s="25"/>
      <c r="XG460" s="25"/>
      <c r="XH460" s="25"/>
      <c r="XI460" s="25"/>
      <c r="XJ460" s="25"/>
      <c r="XK460" s="25"/>
      <c r="XL460" s="25"/>
      <c r="XM460" s="25"/>
      <c r="XN460" s="25"/>
      <c r="XO460" s="25"/>
      <c r="XP460" s="25"/>
      <c r="XQ460" s="25"/>
      <c r="XR460" s="25"/>
      <c r="XS460" s="25"/>
      <c r="XT460" s="25"/>
      <c r="XU460" s="25"/>
      <c r="XV460" s="25"/>
      <c r="XW460" s="25"/>
      <c r="XX460" s="25"/>
      <c r="XY460" s="25"/>
      <c r="XZ460" s="25"/>
      <c r="YA460" s="25"/>
      <c r="YB460" s="25"/>
      <c r="YC460" s="25"/>
      <c r="YD460" s="25"/>
      <c r="YE460" s="25"/>
      <c r="YF460" s="25"/>
      <c r="YG460" s="25"/>
      <c r="YH460" s="25"/>
      <c r="YI460" s="25"/>
      <c r="YJ460" s="25"/>
      <c r="YK460" s="25"/>
      <c r="YL460" s="25"/>
      <c r="YM460" s="25"/>
      <c r="YN460" s="25"/>
      <c r="YO460" s="25"/>
      <c r="YP460" s="25"/>
      <c r="YQ460" s="25"/>
      <c r="YR460" s="25"/>
      <c r="YS460" s="25"/>
      <c r="YT460" s="25"/>
      <c r="YU460" s="25"/>
      <c r="YV460" s="25"/>
      <c r="YW460" s="25"/>
      <c r="YX460" s="25"/>
      <c r="YY460" s="25"/>
      <c r="YZ460" s="25"/>
      <c r="ZA460" s="25"/>
      <c r="ZB460" s="25"/>
      <c r="ZC460" s="25"/>
      <c r="ZD460" s="25"/>
      <c r="ZE460" s="25"/>
      <c r="ZF460" s="25"/>
      <c r="ZG460" s="25"/>
      <c r="ZH460" s="25"/>
      <c r="ZI460" s="25"/>
      <c r="ZJ460" s="25"/>
      <c r="ZK460" s="25"/>
      <c r="ZL460" s="25"/>
      <c r="ZM460" s="25"/>
      <c r="ZN460" s="25"/>
      <c r="ZO460" s="25"/>
      <c r="ZP460" s="25"/>
      <c r="ZQ460" s="25"/>
      <c r="ZR460" s="25"/>
      <c r="ZS460" s="25"/>
      <c r="ZT460" s="25"/>
      <c r="ZU460" s="25"/>
      <c r="ZV460" s="25"/>
      <c r="ZW460" s="25"/>
      <c r="ZX460" s="25"/>
      <c r="ZY460" s="25"/>
      <c r="ZZ460" s="25"/>
      <c r="AAA460" s="25"/>
      <c r="AAB460" s="25"/>
      <c r="AAC460" s="25"/>
      <c r="AAD460" s="25"/>
      <c r="AAE460" s="25"/>
      <c r="AAF460" s="25"/>
      <c r="AAG460" s="25"/>
      <c r="AAH460" s="25"/>
      <c r="AAI460" s="25"/>
      <c r="AAJ460" s="25"/>
      <c r="AAK460" s="25"/>
      <c r="AAL460" s="25"/>
      <c r="AAM460" s="25"/>
      <c r="AAN460" s="25"/>
      <c r="AAO460" s="25"/>
      <c r="AAP460" s="25"/>
      <c r="AAQ460" s="25"/>
      <c r="AAR460" s="25"/>
      <c r="AAS460" s="25"/>
      <c r="AAT460" s="25"/>
      <c r="AAU460" s="25"/>
      <c r="AAV460" s="25"/>
      <c r="AAW460" s="25"/>
      <c r="AAX460" s="25"/>
      <c r="AAY460" s="25"/>
      <c r="AAZ460" s="25"/>
      <c r="ABA460" s="25"/>
      <c r="ABB460" s="25"/>
      <c r="ABC460" s="25"/>
      <c r="ABD460" s="25"/>
      <c r="ABE460" s="25"/>
      <c r="ABF460" s="25"/>
      <c r="ABG460" s="25"/>
      <c r="ABH460" s="25"/>
      <c r="ABI460" s="25"/>
      <c r="ABJ460" s="25"/>
      <c r="ABK460" s="25"/>
      <c r="ABL460" s="25"/>
      <c r="ABM460" s="25"/>
      <c r="ABN460" s="25"/>
      <c r="ABO460" s="25"/>
      <c r="ABP460" s="25"/>
      <c r="ABQ460" s="25"/>
      <c r="ABR460" s="25"/>
      <c r="ABS460" s="25"/>
      <c r="ABT460" s="25"/>
      <c r="ABU460" s="25"/>
      <c r="ABV460" s="25"/>
      <c r="ABW460" s="25"/>
      <c r="ABX460" s="25"/>
      <c r="ABY460" s="25"/>
      <c r="ABZ460" s="25"/>
      <c r="ACA460" s="25"/>
      <c r="ACB460" s="25"/>
      <c r="ACC460" s="25"/>
      <c r="ACD460" s="25"/>
      <c r="ACE460" s="25"/>
      <c r="ACF460" s="25"/>
      <c r="ACG460" s="25"/>
      <c r="ACH460" s="25"/>
      <c r="ACI460" s="25"/>
      <c r="ACJ460" s="25"/>
      <c r="ACK460" s="25"/>
      <c r="ACL460" s="25"/>
      <c r="ACM460" s="25"/>
      <c r="ACN460" s="25"/>
      <c r="ACO460" s="25"/>
      <c r="ACP460" s="25"/>
      <c r="ACQ460" s="25"/>
      <c r="ACR460" s="25"/>
      <c r="ACS460" s="25"/>
      <c r="ACT460" s="25"/>
      <c r="ACU460" s="25"/>
      <c r="ACV460" s="25"/>
      <c r="ACW460" s="25"/>
      <c r="ACX460" s="25"/>
      <c r="ACY460" s="25"/>
      <c r="ACZ460" s="25"/>
      <c r="ADA460" s="25"/>
      <c r="ADB460" s="25"/>
      <c r="ADC460" s="25"/>
      <c r="ADD460" s="25"/>
      <c r="ADE460" s="25"/>
      <c r="ADF460" s="25"/>
      <c r="ADG460" s="25"/>
      <c r="ADH460" s="25"/>
      <c r="ADI460" s="25"/>
      <c r="ADJ460" s="25"/>
      <c r="ADK460" s="25"/>
      <c r="ADL460" s="25"/>
      <c r="ADM460" s="25"/>
      <c r="ADN460" s="25"/>
      <c r="ADO460" s="25"/>
      <c r="ADP460" s="25"/>
      <c r="ADQ460" s="25"/>
      <c r="ADR460" s="25"/>
      <c r="ADS460" s="25"/>
      <c r="ADT460" s="25"/>
      <c r="ADU460" s="25"/>
      <c r="ADV460" s="25"/>
      <c r="ADW460" s="25"/>
      <c r="ADX460" s="25"/>
      <c r="ADY460" s="25"/>
      <c r="ADZ460" s="25"/>
      <c r="AEA460" s="25"/>
      <c r="AEB460" s="25"/>
      <c r="AEC460" s="25"/>
      <c r="AED460" s="25"/>
      <c r="AEE460" s="25"/>
      <c r="AEF460" s="25"/>
      <c r="AEG460" s="49"/>
    </row>
    <row r="461" spans="1:813" s="15" customFormat="1" ht="3" customHeight="1" x14ac:dyDescent="0.2">
      <c r="A461" s="71"/>
      <c r="B461" s="99"/>
      <c r="C461" s="109"/>
      <c r="D461" s="71"/>
      <c r="E461" s="109"/>
      <c r="F461" s="91">
        <f t="shared" si="8"/>
        <v>0</v>
      </c>
      <c r="G461" s="49"/>
      <c r="AY461" s="45"/>
      <c r="AZ461" s="25"/>
      <c r="BA461" s="663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  <c r="QN461" s="25"/>
      <c r="QO461" s="25"/>
      <c r="QP461" s="25"/>
      <c r="QQ461" s="25"/>
      <c r="QR461" s="25"/>
      <c r="QS461" s="25"/>
      <c r="QT461" s="25"/>
      <c r="QU461" s="25"/>
      <c r="QV461" s="25"/>
      <c r="QW461" s="25"/>
      <c r="QX461" s="25"/>
      <c r="QY461" s="25"/>
      <c r="QZ461" s="25"/>
      <c r="RA461" s="25"/>
      <c r="RB461" s="25"/>
      <c r="RC461" s="25"/>
      <c r="RD461" s="25"/>
      <c r="RE461" s="25"/>
      <c r="RF461" s="25"/>
      <c r="RG461" s="25"/>
      <c r="RH461" s="25"/>
      <c r="RI461" s="25"/>
      <c r="RJ461" s="25"/>
      <c r="RK461" s="25"/>
      <c r="RL461" s="25"/>
      <c r="RM461" s="25"/>
      <c r="RN461" s="25"/>
      <c r="RO461" s="25"/>
      <c r="RP461" s="25"/>
      <c r="RQ461" s="25"/>
      <c r="RR461" s="25"/>
      <c r="RS461" s="25"/>
      <c r="RT461" s="25"/>
      <c r="RU461" s="25"/>
      <c r="RV461" s="25"/>
      <c r="RW461" s="25"/>
      <c r="RX461" s="25"/>
      <c r="RY461" s="25"/>
      <c r="RZ461" s="25"/>
      <c r="SA461" s="25"/>
      <c r="SB461" s="25"/>
      <c r="SC461" s="25"/>
      <c r="SD461" s="25"/>
      <c r="SE461" s="25"/>
      <c r="SF461" s="25"/>
      <c r="SG461" s="25"/>
      <c r="SH461" s="25"/>
      <c r="SI461" s="25"/>
      <c r="SJ461" s="25"/>
      <c r="SK461" s="25"/>
      <c r="SL461" s="25"/>
      <c r="SM461" s="25"/>
      <c r="SN461" s="25"/>
      <c r="SO461" s="25"/>
      <c r="SP461" s="25"/>
      <c r="SQ461" s="25"/>
      <c r="SR461" s="25"/>
      <c r="SS461" s="25"/>
      <c r="ST461" s="25"/>
      <c r="SU461" s="25"/>
      <c r="SV461" s="25"/>
      <c r="SW461" s="25"/>
      <c r="SX461" s="25"/>
      <c r="SY461" s="25"/>
      <c r="SZ461" s="25"/>
      <c r="TA461" s="25"/>
      <c r="TB461" s="25"/>
      <c r="TC461" s="25"/>
      <c r="TD461" s="25"/>
      <c r="TE461" s="25"/>
      <c r="TF461" s="25"/>
      <c r="TG461" s="25"/>
      <c r="TH461" s="25"/>
      <c r="TI461" s="25"/>
      <c r="TJ461" s="25"/>
      <c r="TK461" s="25"/>
      <c r="TL461" s="25"/>
      <c r="TM461" s="25"/>
      <c r="TN461" s="25"/>
      <c r="TO461" s="25"/>
      <c r="TP461" s="25"/>
      <c r="TQ461" s="25"/>
      <c r="TR461" s="25"/>
      <c r="TS461" s="25"/>
      <c r="TT461" s="25"/>
      <c r="TU461" s="25"/>
      <c r="TV461" s="25"/>
      <c r="TW461" s="25"/>
      <c r="TX461" s="25"/>
      <c r="TY461" s="25"/>
      <c r="TZ461" s="25"/>
      <c r="UA461" s="25"/>
      <c r="UB461" s="25"/>
      <c r="UC461" s="25"/>
      <c r="UD461" s="25"/>
      <c r="UE461" s="25"/>
      <c r="UF461" s="25"/>
      <c r="UG461" s="25"/>
      <c r="UH461" s="25"/>
      <c r="UI461" s="25"/>
      <c r="UJ461" s="25"/>
      <c r="UK461" s="25"/>
      <c r="UL461" s="25"/>
      <c r="UM461" s="25"/>
      <c r="UN461" s="25"/>
      <c r="UO461" s="25"/>
      <c r="UP461" s="25"/>
      <c r="UQ461" s="25"/>
      <c r="UR461" s="25"/>
      <c r="US461" s="25"/>
      <c r="UT461" s="25"/>
      <c r="UU461" s="25"/>
      <c r="UV461" s="25"/>
      <c r="UW461" s="25"/>
      <c r="UX461" s="25"/>
      <c r="UY461" s="25"/>
      <c r="UZ461" s="25"/>
      <c r="VA461" s="25"/>
      <c r="VB461" s="25"/>
      <c r="VC461" s="25"/>
      <c r="VD461" s="25"/>
      <c r="VE461" s="25"/>
      <c r="VF461" s="25"/>
      <c r="VG461" s="25"/>
      <c r="VH461" s="25"/>
      <c r="VI461" s="25"/>
      <c r="VJ461" s="25"/>
      <c r="VK461" s="25"/>
      <c r="VL461" s="25"/>
      <c r="VM461" s="25"/>
      <c r="VN461" s="25"/>
      <c r="VO461" s="25"/>
      <c r="VP461" s="25"/>
      <c r="VQ461" s="25"/>
      <c r="VR461" s="25"/>
      <c r="VS461" s="25"/>
      <c r="VT461" s="25"/>
      <c r="VU461" s="25"/>
      <c r="VV461" s="25"/>
      <c r="VW461" s="25"/>
      <c r="VX461" s="25"/>
      <c r="VY461" s="25"/>
      <c r="VZ461" s="25"/>
      <c r="WA461" s="25"/>
      <c r="WB461" s="25"/>
      <c r="WC461" s="25"/>
      <c r="WD461" s="25"/>
      <c r="WE461" s="25"/>
      <c r="WF461" s="25"/>
      <c r="WG461" s="25"/>
      <c r="WH461" s="25"/>
      <c r="WI461" s="25"/>
      <c r="WJ461" s="25"/>
      <c r="WK461" s="25"/>
      <c r="WL461" s="25"/>
      <c r="WM461" s="25"/>
      <c r="WN461" s="25"/>
      <c r="WO461" s="25"/>
      <c r="WP461" s="25"/>
      <c r="WQ461" s="25"/>
      <c r="WR461" s="25"/>
      <c r="WS461" s="25"/>
      <c r="WT461" s="25"/>
      <c r="WU461" s="25"/>
      <c r="WV461" s="25"/>
      <c r="WW461" s="25"/>
      <c r="WX461" s="25"/>
      <c r="WY461" s="25"/>
      <c r="WZ461" s="25"/>
      <c r="XA461" s="25"/>
      <c r="XB461" s="25"/>
      <c r="XC461" s="25"/>
      <c r="XD461" s="25"/>
      <c r="XE461" s="25"/>
      <c r="XF461" s="25"/>
      <c r="XG461" s="25"/>
      <c r="XH461" s="25"/>
      <c r="XI461" s="25"/>
      <c r="XJ461" s="25"/>
      <c r="XK461" s="25"/>
      <c r="XL461" s="25"/>
      <c r="XM461" s="25"/>
      <c r="XN461" s="25"/>
      <c r="XO461" s="25"/>
      <c r="XP461" s="25"/>
      <c r="XQ461" s="25"/>
      <c r="XR461" s="25"/>
      <c r="XS461" s="25"/>
      <c r="XT461" s="25"/>
      <c r="XU461" s="25"/>
      <c r="XV461" s="25"/>
      <c r="XW461" s="25"/>
      <c r="XX461" s="25"/>
      <c r="XY461" s="25"/>
      <c r="XZ461" s="25"/>
      <c r="YA461" s="25"/>
      <c r="YB461" s="25"/>
      <c r="YC461" s="25"/>
      <c r="YD461" s="25"/>
      <c r="YE461" s="25"/>
      <c r="YF461" s="25"/>
      <c r="YG461" s="25"/>
      <c r="YH461" s="25"/>
      <c r="YI461" s="25"/>
      <c r="YJ461" s="25"/>
      <c r="YK461" s="25"/>
      <c r="YL461" s="25"/>
      <c r="YM461" s="25"/>
      <c r="YN461" s="25"/>
      <c r="YO461" s="25"/>
      <c r="YP461" s="25"/>
      <c r="YQ461" s="25"/>
      <c r="YR461" s="25"/>
      <c r="YS461" s="25"/>
      <c r="YT461" s="25"/>
      <c r="YU461" s="25"/>
      <c r="YV461" s="25"/>
      <c r="YW461" s="25"/>
      <c r="YX461" s="25"/>
      <c r="YY461" s="25"/>
      <c r="YZ461" s="25"/>
      <c r="ZA461" s="25"/>
      <c r="ZB461" s="25"/>
      <c r="ZC461" s="25"/>
      <c r="ZD461" s="25"/>
      <c r="ZE461" s="25"/>
      <c r="ZF461" s="25"/>
      <c r="ZG461" s="25"/>
      <c r="ZH461" s="25"/>
      <c r="ZI461" s="25"/>
      <c r="ZJ461" s="25"/>
      <c r="ZK461" s="25"/>
      <c r="ZL461" s="25"/>
      <c r="ZM461" s="25"/>
      <c r="ZN461" s="25"/>
      <c r="ZO461" s="25"/>
      <c r="ZP461" s="25"/>
      <c r="ZQ461" s="25"/>
      <c r="ZR461" s="25"/>
      <c r="ZS461" s="25"/>
      <c r="ZT461" s="25"/>
      <c r="ZU461" s="25"/>
      <c r="ZV461" s="25"/>
      <c r="ZW461" s="25"/>
      <c r="ZX461" s="25"/>
      <c r="ZY461" s="25"/>
      <c r="ZZ461" s="25"/>
      <c r="AAA461" s="25"/>
      <c r="AAB461" s="25"/>
      <c r="AAC461" s="25"/>
      <c r="AAD461" s="25"/>
      <c r="AAE461" s="25"/>
      <c r="AAF461" s="25"/>
      <c r="AAG461" s="25"/>
      <c r="AAH461" s="25"/>
      <c r="AAI461" s="25"/>
      <c r="AAJ461" s="25"/>
      <c r="AAK461" s="25"/>
      <c r="AAL461" s="25"/>
      <c r="AAM461" s="25"/>
      <c r="AAN461" s="25"/>
      <c r="AAO461" s="25"/>
      <c r="AAP461" s="25"/>
      <c r="AAQ461" s="25"/>
      <c r="AAR461" s="25"/>
      <c r="AAS461" s="25"/>
      <c r="AAT461" s="25"/>
      <c r="AAU461" s="25"/>
      <c r="AAV461" s="25"/>
      <c r="AAW461" s="25"/>
      <c r="AAX461" s="25"/>
      <c r="AAY461" s="25"/>
      <c r="AAZ461" s="25"/>
      <c r="ABA461" s="25"/>
      <c r="ABB461" s="25"/>
      <c r="ABC461" s="25"/>
      <c r="ABD461" s="25"/>
      <c r="ABE461" s="25"/>
      <c r="ABF461" s="25"/>
      <c r="ABG461" s="25"/>
      <c r="ABH461" s="25"/>
      <c r="ABI461" s="25"/>
      <c r="ABJ461" s="25"/>
      <c r="ABK461" s="25"/>
      <c r="ABL461" s="25"/>
      <c r="ABM461" s="25"/>
      <c r="ABN461" s="25"/>
      <c r="ABO461" s="25"/>
      <c r="ABP461" s="25"/>
      <c r="ABQ461" s="25"/>
      <c r="ABR461" s="25"/>
      <c r="ABS461" s="25"/>
      <c r="ABT461" s="25"/>
      <c r="ABU461" s="25"/>
      <c r="ABV461" s="25"/>
      <c r="ABW461" s="25"/>
      <c r="ABX461" s="25"/>
      <c r="ABY461" s="25"/>
      <c r="ABZ461" s="25"/>
      <c r="ACA461" s="25"/>
      <c r="ACB461" s="25"/>
      <c r="ACC461" s="25"/>
      <c r="ACD461" s="25"/>
      <c r="ACE461" s="25"/>
      <c r="ACF461" s="25"/>
      <c r="ACG461" s="25"/>
      <c r="ACH461" s="25"/>
      <c r="ACI461" s="25"/>
      <c r="ACJ461" s="25"/>
      <c r="ACK461" s="25"/>
      <c r="ACL461" s="25"/>
      <c r="ACM461" s="25"/>
      <c r="ACN461" s="25"/>
      <c r="ACO461" s="25"/>
      <c r="ACP461" s="25"/>
      <c r="ACQ461" s="25"/>
      <c r="ACR461" s="25"/>
      <c r="ACS461" s="25"/>
      <c r="ACT461" s="25"/>
      <c r="ACU461" s="25"/>
      <c r="ACV461" s="25"/>
      <c r="ACW461" s="25"/>
      <c r="ACX461" s="25"/>
      <c r="ACY461" s="25"/>
      <c r="ACZ461" s="25"/>
      <c r="ADA461" s="25"/>
      <c r="ADB461" s="25"/>
      <c r="ADC461" s="25"/>
      <c r="ADD461" s="25"/>
      <c r="ADE461" s="25"/>
      <c r="ADF461" s="25"/>
      <c r="ADG461" s="25"/>
      <c r="ADH461" s="25"/>
      <c r="ADI461" s="25"/>
      <c r="ADJ461" s="25"/>
      <c r="ADK461" s="25"/>
      <c r="ADL461" s="25"/>
      <c r="ADM461" s="25"/>
      <c r="ADN461" s="25"/>
      <c r="ADO461" s="25"/>
      <c r="ADP461" s="25"/>
      <c r="ADQ461" s="25"/>
      <c r="ADR461" s="25"/>
      <c r="ADS461" s="25"/>
      <c r="ADT461" s="25"/>
      <c r="ADU461" s="25"/>
      <c r="ADV461" s="25"/>
      <c r="ADW461" s="25"/>
      <c r="ADX461" s="25"/>
      <c r="ADY461" s="25"/>
      <c r="ADZ461" s="25"/>
      <c r="AEA461" s="25"/>
      <c r="AEB461" s="25"/>
      <c r="AEC461" s="25"/>
      <c r="AED461" s="25"/>
      <c r="AEE461" s="25"/>
      <c r="AEF461" s="25"/>
      <c r="AEG461" s="49"/>
    </row>
    <row r="462" spans="1:813" s="15" customFormat="1" ht="12.75" customHeight="1" x14ac:dyDescent="0.2">
      <c r="A462" s="70">
        <v>10.5</v>
      </c>
      <c r="B462" s="289" t="s">
        <v>273</v>
      </c>
      <c r="C462" s="95"/>
      <c r="D462" s="101"/>
      <c r="E462" s="293"/>
      <c r="F462" s="91">
        <f t="shared" si="8"/>
        <v>0</v>
      </c>
      <c r="G462" s="49"/>
      <c r="AY462" s="45"/>
      <c r="AZ462" s="25"/>
      <c r="BA462" s="663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  <c r="QN462" s="25"/>
      <c r="QO462" s="25"/>
      <c r="QP462" s="25"/>
      <c r="QQ462" s="25"/>
      <c r="QR462" s="25"/>
      <c r="QS462" s="25"/>
      <c r="QT462" s="25"/>
      <c r="QU462" s="25"/>
      <c r="QV462" s="25"/>
      <c r="QW462" s="25"/>
      <c r="QX462" s="25"/>
      <c r="QY462" s="25"/>
      <c r="QZ462" s="25"/>
      <c r="RA462" s="25"/>
      <c r="RB462" s="25"/>
      <c r="RC462" s="25"/>
      <c r="RD462" s="25"/>
      <c r="RE462" s="25"/>
      <c r="RF462" s="25"/>
      <c r="RG462" s="25"/>
      <c r="RH462" s="25"/>
      <c r="RI462" s="25"/>
      <c r="RJ462" s="25"/>
      <c r="RK462" s="25"/>
      <c r="RL462" s="25"/>
      <c r="RM462" s="25"/>
      <c r="RN462" s="25"/>
      <c r="RO462" s="25"/>
      <c r="RP462" s="25"/>
      <c r="RQ462" s="25"/>
      <c r="RR462" s="25"/>
      <c r="RS462" s="25"/>
      <c r="RT462" s="25"/>
      <c r="RU462" s="25"/>
      <c r="RV462" s="25"/>
      <c r="RW462" s="25"/>
      <c r="RX462" s="25"/>
      <c r="RY462" s="25"/>
      <c r="RZ462" s="25"/>
      <c r="SA462" s="25"/>
      <c r="SB462" s="25"/>
      <c r="SC462" s="25"/>
      <c r="SD462" s="25"/>
      <c r="SE462" s="25"/>
      <c r="SF462" s="25"/>
      <c r="SG462" s="25"/>
      <c r="SH462" s="25"/>
      <c r="SI462" s="25"/>
      <c r="SJ462" s="25"/>
      <c r="SK462" s="25"/>
      <c r="SL462" s="25"/>
      <c r="SM462" s="25"/>
      <c r="SN462" s="25"/>
      <c r="SO462" s="25"/>
      <c r="SP462" s="25"/>
      <c r="SQ462" s="25"/>
      <c r="SR462" s="25"/>
      <c r="SS462" s="25"/>
      <c r="ST462" s="25"/>
      <c r="SU462" s="25"/>
      <c r="SV462" s="25"/>
      <c r="SW462" s="25"/>
      <c r="SX462" s="25"/>
      <c r="SY462" s="25"/>
      <c r="SZ462" s="25"/>
      <c r="TA462" s="25"/>
      <c r="TB462" s="25"/>
      <c r="TC462" s="25"/>
      <c r="TD462" s="25"/>
      <c r="TE462" s="25"/>
      <c r="TF462" s="25"/>
      <c r="TG462" s="25"/>
      <c r="TH462" s="25"/>
      <c r="TI462" s="25"/>
      <c r="TJ462" s="25"/>
      <c r="TK462" s="25"/>
      <c r="TL462" s="25"/>
      <c r="TM462" s="25"/>
      <c r="TN462" s="25"/>
      <c r="TO462" s="25"/>
      <c r="TP462" s="25"/>
      <c r="TQ462" s="25"/>
      <c r="TR462" s="25"/>
      <c r="TS462" s="25"/>
      <c r="TT462" s="25"/>
      <c r="TU462" s="25"/>
      <c r="TV462" s="25"/>
      <c r="TW462" s="25"/>
      <c r="TX462" s="25"/>
      <c r="TY462" s="25"/>
      <c r="TZ462" s="25"/>
      <c r="UA462" s="25"/>
      <c r="UB462" s="25"/>
      <c r="UC462" s="25"/>
      <c r="UD462" s="25"/>
      <c r="UE462" s="25"/>
      <c r="UF462" s="25"/>
      <c r="UG462" s="25"/>
      <c r="UH462" s="25"/>
      <c r="UI462" s="25"/>
      <c r="UJ462" s="25"/>
      <c r="UK462" s="25"/>
      <c r="UL462" s="25"/>
      <c r="UM462" s="25"/>
      <c r="UN462" s="25"/>
      <c r="UO462" s="25"/>
      <c r="UP462" s="25"/>
      <c r="UQ462" s="25"/>
      <c r="UR462" s="25"/>
      <c r="US462" s="25"/>
      <c r="UT462" s="25"/>
      <c r="UU462" s="25"/>
      <c r="UV462" s="25"/>
      <c r="UW462" s="25"/>
      <c r="UX462" s="25"/>
      <c r="UY462" s="25"/>
      <c r="UZ462" s="25"/>
      <c r="VA462" s="25"/>
      <c r="VB462" s="25"/>
      <c r="VC462" s="25"/>
      <c r="VD462" s="25"/>
      <c r="VE462" s="25"/>
      <c r="VF462" s="25"/>
      <c r="VG462" s="25"/>
      <c r="VH462" s="25"/>
      <c r="VI462" s="25"/>
      <c r="VJ462" s="25"/>
      <c r="VK462" s="25"/>
      <c r="VL462" s="25"/>
      <c r="VM462" s="25"/>
      <c r="VN462" s="25"/>
      <c r="VO462" s="25"/>
      <c r="VP462" s="25"/>
      <c r="VQ462" s="25"/>
      <c r="VR462" s="25"/>
      <c r="VS462" s="25"/>
      <c r="VT462" s="25"/>
      <c r="VU462" s="25"/>
      <c r="VV462" s="25"/>
      <c r="VW462" s="25"/>
      <c r="VX462" s="25"/>
      <c r="VY462" s="25"/>
      <c r="VZ462" s="25"/>
      <c r="WA462" s="25"/>
      <c r="WB462" s="25"/>
      <c r="WC462" s="25"/>
      <c r="WD462" s="25"/>
      <c r="WE462" s="25"/>
      <c r="WF462" s="25"/>
      <c r="WG462" s="25"/>
      <c r="WH462" s="25"/>
      <c r="WI462" s="25"/>
      <c r="WJ462" s="25"/>
      <c r="WK462" s="25"/>
      <c r="WL462" s="25"/>
      <c r="WM462" s="25"/>
      <c r="WN462" s="25"/>
      <c r="WO462" s="25"/>
      <c r="WP462" s="25"/>
      <c r="WQ462" s="25"/>
      <c r="WR462" s="25"/>
      <c r="WS462" s="25"/>
      <c r="WT462" s="25"/>
      <c r="WU462" s="25"/>
      <c r="WV462" s="25"/>
      <c r="WW462" s="25"/>
      <c r="WX462" s="25"/>
      <c r="WY462" s="25"/>
      <c r="WZ462" s="25"/>
      <c r="XA462" s="25"/>
      <c r="XB462" s="25"/>
      <c r="XC462" s="25"/>
      <c r="XD462" s="25"/>
      <c r="XE462" s="25"/>
      <c r="XF462" s="25"/>
      <c r="XG462" s="25"/>
      <c r="XH462" s="25"/>
      <c r="XI462" s="25"/>
      <c r="XJ462" s="25"/>
      <c r="XK462" s="25"/>
      <c r="XL462" s="25"/>
      <c r="XM462" s="25"/>
      <c r="XN462" s="25"/>
      <c r="XO462" s="25"/>
      <c r="XP462" s="25"/>
      <c r="XQ462" s="25"/>
      <c r="XR462" s="25"/>
      <c r="XS462" s="25"/>
      <c r="XT462" s="25"/>
      <c r="XU462" s="25"/>
      <c r="XV462" s="25"/>
      <c r="XW462" s="25"/>
      <c r="XX462" s="25"/>
      <c r="XY462" s="25"/>
      <c r="XZ462" s="25"/>
      <c r="YA462" s="25"/>
      <c r="YB462" s="25"/>
      <c r="YC462" s="25"/>
      <c r="YD462" s="25"/>
      <c r="YE462" s="25"/>
      <c r="YF462" s="25"/>
      <c r="YG462" s="25"/>
      <c r="YH462" s="25"/>
      <c r="YI462" s="25"/>
      <c r="YJ462" s="25"/>
      <c r="YK462" s="25"/>
      <c r="YL462" s="25"/>
      <c r="YM462" s="25"/>
      <c r="YN462" s="25"/>
      <c r="YO462" s="25"/>
      <c r="YP462" s="25"/>
      <c r="YQ462" s="25"/>
      <c r="YR462" s="25"/>
      <c r="YS462" s="25"/>
      <c r="YT462" s="25"/>
      <c r="YU462" s="25"/>
      <c r="YV462" s="25"/>
      <c r="YW462" s="25"/>
      <c r="YX462" s="25"/>
      <c r="YY462" s="25"/>
      <c r="YZ462" s="25"/>
      <c r="ZA462" s="25"/>
      <c r="ZB462" s="25"/>
      <c r="ZC462" s="25"/>
      <c r="ZD462" s="25"/>
      <c r="ZE462" s="25"/>
      <c r="ZF462" s="25"/>
      <c r="ZG462" s="25"/>
      <c r="ZH462" s="25"/>
      <c r="ZI462" s="25"/>
      <c r="ZJ462" s="25"/>
      <c r="ZK462" s="25"/>
      <c r="ZL462" s="25"/>
      <c r="ZM462" s="25"/>
      <c r="ZN462" s="25"/>
      <c r="ZO462" s="25"/>
      <c r="ZP462" s="25"/>
      <c r="ZQ462" s="25"/>
      <c r="ZR462" s="25"/>
      <c r="ZS462" s="25"/>
      <c r="ZT462" s="25"/>
      <c r="ZU462" s="25"/>
      <c r="ZV462" s="25"/>
      <c r="ZW462" s="25"/>
      <c r="ZX462" s="25"/>
      <c r="ZY462" s="25"/>
      <c r="ZZ462" s="25"/>
      <c r="AAA462" s="25"/>
      <c r="AAB462" s="25"/>
      <c r="AAC462" s="25"/>
      <c r="AAD462" s="25"/>
      <c r="AAE462" s="25"/>
      <c r="AAF462" s="25"/>
      <c r="AAG462" s="25"/>
      <c r="AAH462" s="25"/>
      <c r="AAI462" s="25"/>
      <c r="AAJ462" s="25"/>
      <c r="AAK462" s="25"/>
      <c r="AAL462" s="25"/>
      <c r="AAM462" s="25"/>
      <c r="AAN462" s="25"/>
      <c r="AAO462" s="25"/>
      <c r="AAP462" s="25"/>
      <c r="AAQ462" s="25"/>
      <c r="AAR462" s="25"/>
      <c r="AAS462" s="25"/>
      <c r="AAT462" s="25"/>
      <c r="AAU462" s="25"/>
      <c r="AAV462" s="25"/>
      <c r="AAW462" s="25"/>
      <c r="AAX462" s="25"/>
      <c r="AAY462" s="25"/>
      <c r="AAZ462" s="25"/>
      <c r="ABA462" s="25"/>
      <c r="ABB462" s="25"/>
      <c r="ABC462" s="25"/>
      <c r="ABD462" s="25"/>
      <c r="ABE462" s="25"/>
      <c r="ABF462" s="25"/>
      <c r="ABG462" s="25"/>
      <c r="ABH462" s="25"/>
      <c r="ABI462" s="25"/>
      <c r="ABJ462" s="25"/>
      <c r="ABK462" s="25"/>
      <c r="ABL462" s="25"/>
      <c r="ABM462" s="25"/>
      <c r="ABN462" s="25"/>
      <c r="ABO462" s="25"/>
      <c r="ABP462" s="25"/>
      <c r="ABQ462" s="25"/>
      <c r="ABR462" s="25"/>
      <c r="ABS462" s="25"/>
      <c r="ABT462" s="25"/>
      <c r="ABU462" s="25"/>
      <c r="ABV462" s="25"/>
      <c r="ABW462" s="25"/>
      <c r="ABX462" s="25"/>
      <c r="ABY462" s="25"/>
      <c r="ABZ462" s="25"/>
      <c r="ACA462" s="25"/>
      <c r="ACB462" s="25"/>
      <c r="ACC462" s="25"/>
      <c r="ACD462" s="25"/>
      <c r="ACE462" s="25"/>
      <c r="ACF462" s="25"/>
      <c r="ACG462" s="25"/>
      <c r="ACH462" s="25"/>
      <c r="ACI462" s="25"/>
      <c r="ACJ462" s="25"/>
      <c r="ACK462" s="25"/>
      <c r="ACL462" s="25"/>
      <c r="ACM462" s="25"/>
      <c r="ACN462" s="25"/>
      <c r="ACO462" s="25"/>
      <c r="ACP462" s="25"/>
      <c r="ACQ462" s="25"/>
      <c r="ACR462" s="25"/>
      <c r="ACS462" s="25"/>
      <c r="ACT462" s="25"/>
      <c r="ACU462" s="25"/>
      <c r="ACV462" s="25"/>
      <c r="ACW462" s="25"/>
      <c r="ACX462" s="25"/>
      <c r="ACY462" s="25"/>
      <c r="ACZ462" s="25"/>
      <c r="ADA462" s="25"/>
      <c r="ADB462" s="25"/>
      <c r="ADC462" s="25"/>
      <c r="ADD462" s="25"/>
      <c r="ADE462" s="25"/>
      <c r="ADF462" s="25"/>
      <c r="ADG462" s="25"/>
      <c r="ADH462" s="25"/>
      <c r="ADI462" s="25"/>
      <c r="ADJ462" s="25"/>
      <c r="ADK462" s="25"/>
      <c r="ADL462" s="25"/>
      <c r="ADM462" s="25"/>
      <c r="ADN462" s="25"/>
      <c r="ADO462" s="25"/>
      <c r="ADP462" s="25"/>
      <c r="ADQ462" s="25"/>
      <c r="ADR462" s="25"/>
      <c r="ADS462" s="25"/>
      <c r="ADT462" s="25"/>
      <c r="ADU462" s="25"/>
      <c r="ADV462" s="25"/>
      <c r="ADW462" s="25"/>
      <c r="ADX462" s="25"/>
      <c r="ADY462" s="25"/>
      <c r="ADZ462" s="25"/>
      <c r="AEA462" s="25"/>
      <c r="AEB462" s="25"/>
      <c r="AEC462" s="25"/>
      <c r="AED462" s="25"/>
      <c r="AEE462" s="25"/>
      <c r="AEF462" s="25"/>
      <c r="AEG462" s="49"/>
    </row>
    <row r="463" spans="1:813" s="15" customFormat="1" ht="12.75" customHeight="1" x14ac:dyDescent="0.2">
      <c r="A463" s="71" t="s">
        <v>354</v>
      </c>
      <c r="B463" s="303" t="s">
        <v>355</v>
      </c>
      <c r="C463" s="325">
        <v>4</v>
      </c>
      <c r="D463" s="71" t="s">
        <v>71</v>
      </c>
      <c r="E463" s="293">
        <v>1100.2</v>
      </c>
      <c r="F463" s="91">
        <f t="shared" si="8"/>
        <v>4400.8</v>
      </c>
      <c r="G463" s="49"/>
      <c r="AY463" s="45"/>
      <c r="AZ463" s="25"/>
      <c r="BA463" s="663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  <c r="QN463" s="25"/>
      <c r="QO463" s="25"/>
      <c r="QP463" s="25"/>
      <c r="QQ463" s="25"/>
      <c r="QR463" s="25"/>
      <c r="QS463" s="25"/>
      <c r="QT463" s="25"/>
      <c r="QU463" s="25"/>
      <c r="QV463" s="25"/>
      <c r="QW463" s="25"/>
      <c r="QX463" s="25"/>
      <c r="QY463" s="25"/>
      <c r="QZ463" s="25"/>
      <c r="RA463" s="25"/>
      <c r="RB463" s="25"/>
      <c r="RC463" s="25"/>
      <c r="RD463" s="25"/>
      <c r="RE463" s="25"/>
      <c r="RF463" s="25"/>
      <c r="RG463" s="25"/>
      <c r="RH463" s="25"/>
      <c r="RI463" s="25"/>
      <c r="RJ463" s="25"/>
      <c r="RK463" s="25"/>
      <c r="RL463" s="25"/>
      <c r="RM463" s="25"/>
      <c r="RN463" s="25"/>
      <c r="RO463" s="25"/>
      <c r="RP463" s="25"/>
      <c r="RQ463" s="25"/>
      <c r="RR463" s="25"/>
      <c r="RS463" s="25"/>
      <c r="RT463" s="25"/>
      <c r="RU463" s="25"/>
      <c r="RV463" s="25"/>
      <c r="RW463" s="25"/>
      <c r="RX463" s="25"/>
      <c r="RY463" s="25"/>
      <c r="RZ463" s="25"/>
      <c r="SA463" s="25"/>
      <c r="SB463" s="25"/>
      <c r="SC463" s="25"/>
      <c r="SD463" s="25"/>
      <c r="SE463" s="25"/>
      <c r="SF463" s="25"/>
      <c r="SG463" s="25"/>
      <c r="SH463" s="25"/>
      <c r="SI463" s="25"/>
      <c r="SJ463" s="25"/>
      <c r="SK463" s="25"/>
      <c r="SL463" s="25"/>
      <c r="SM463" s="25"/>
      <c r="SN463" s="25"/>
      <c r="SO463" s="25"/>
      <c r="SP463" s="25"/>
      <c r="SQ463" s="25"/>
      <c r="SR463" s="25"/>
      <c r="SS463" s="25"/>
      <c r="ST463" s="25"/>
      <c r="SU463" s="25"/>
      <c r="SV463" s="25"/>
      <c r="SW463" s="25"/>
      <c r="SX463" s="25"/>
      <c r="SY463" s="25"/>
      <c r="SZ463" s="25"/>
      <c r="TA463" s="25"/>
      <c r="TB463" s="25"/>
      <c r="TC463" s="25"/>
      <c r="TD463" s="25"/>
      <c r="TE463" s="25"/>
      <c r="TF463" s="25"/>
      <c r="TG463" s="25"/>
      <c r="TH463" s="25"/>
      <c r="TI463" s="25"/>
      <c r="TJ463" s="25"/>
      <c r="TK463" s="25"/>
      <c r="TL463" s="25"/>
      <c r="TM463" s="25"/>
      <c r="TN463" s="25"/>
      <c r="TO463" s="25"/>
      <c r="TP463" s="25"/>
      <c r="TQ463" s="25"/>
      <c r="TR463" s="25"/>
      <c r="TS463" s="25"/>
      <c r="TT463" s="25"/>
      <c r="TU463" s="25"/>
      <c r="TV463" s="25"/>
      <c r="TW463" s="25"/>
      <c r="TX463" s="25"/>
      <c r="TY463" s="25"/>
      <c r="TZ463" s="25"/>
      <c r="UA463" s="25"/>
      <c r="UB463" s="25"/>
      <c r="UC463" s="25"/>
      <c r="UD463" s="25"/>
      <c r="UE463" s="25"/>
      <c r="UF463" s="25"/>
      <c r="UG463" s="25"/>
      <c r="UH463" s="25"/>
      <c r="UI463" s="25"/>
      <c r="UJ463" s="25"/>
      <c r="UK463" s="25"/>
      <c r="UL463" s="25"/>
      <c r="UM463" s="25"/>
      <c r="UN463" s="25"/>
      <c r="UO463" s="25"/>
      <c r="UP463" s="25"/>
      <c r="UQ463" s="25"/>
      <c r="UR463" s="25"/>
      <c r="US463" s="25"/>
      <c r="UT463" s="25"/>
      <c r="UU463" s="25"/>
      <c r="UV463" s="25"/>
      <c r="UW463" s="25"/>
      <c r="UX463" s="25"/>
      <c r="UY463" s="25"/>
      <c r="UZ463" s="25"/>
      <c r="VA463" s="25"/>
      <c r="VB463" s="25"/>
      <c r="VC463" s="25"/>
      <c r="VD463" s="25"/>
      <c r="VE463" s="25"/>
      <c r="VF463" s="25"/>
      <c r="VG463" s="25"/>
      <c r="VH463" s="25"/>
      <c r="VI463" s="25"/>
      <c r="VJ463" s="25"/>
      <c r="VK463" s="25"/>
      <c r="VL463" s="25"/>
      <c r="VM463" s="25"/>
      <c r="VN463" s="25"/>
      <c r="VO463" s="25"/>
      <c r="VP463" s="25"/>
      <c r="VQ463" s="25"/>
      <c r="VR463" s="25"/>
      <c r="VS463" s="25"/>
      <c r="VT463" s="25"/>
      <c r="VU463" s="25"/>
      <c r="VV463" s="25"/>
      <c r="VW463" s="25"/>
      <c r="VX463" s="25"/>
      <c r="VY463" s="25"/>
      <c r="VZ463" s="25"/>
      <c r="WA463" s="25"/>
      <c r="WB463" s="25"/>
      <c r="WC463" s="25"/>
      <c r="WD463" s="25"/>
      <c r="WE463" s="25"/>
      <c r="WF463" s="25"/>
      <c r="WG463" s="25"/>
      <c r="WH463" s="25"/>
      <c r="WI463" s="25"/>
      <c r="WJ463" s="25"/>
      <c r="WK463" s="25"/>
      <c r="WL463" s="25"/>
      <c r="WM463" s="25"/>
      <c r="WN463" s="25"/>
      <c r="WO463" s="25"/>
      <c r="WP463" s="25"/>
      <c r="WQ463" s="25"/>
      <c r="WR463" s="25"/>
      <c r="WS463" s="25"/>
      <c r="WT463" s="25"/>
      <c r="WU463" s="25"/>
      <c r="WV463" s="25"/>
      <c r="WW463" s="25"/>
      <c r="WX463" s="25"/>
      <c r="WY463" s="25"/>
      <c r="WZ463" s="25"/>
      <c r="XA463" s="25"/>
      <c r="XB463" s="25"/>
      <c r="XC463" s="25"/>
      <c r="XD463" s="25"/>
      <c r="XE463" s="25"/>
      <c r="XF463" s="25"/>
      <c r="XG463" s="25"/>
      <c r="XH463" s="25"/>
      <c r="XI463" s="25"/>
      <c r="XJ463" s="25"/>
      <c r="XK463" s="25"/>
      <c r="XL463" s="25"/>
      <c r="XM463" s="25"/>
      <c r="XN463" s="25"/>
      <c r="XO463" s="25"/>
      <c r="XP463" s="25"/>
      <c r="XQ463" s="25"/>
      <c r="XR463" s="25"/>
      <c r="XS463" s="25"/>
      <c r="XT463" s="25"/>
      <c r="XU463" s="25"/>
      <c r="XV463" s="25"/>
      <c r="XW463" s="25"/>
      <c r="XX463" s="25"/>
      <c r="XY463" s="25"/>
      <c r="XZ463" s="25"/>
      <c r="YA463" s="25"/>
      <c r="YB463" s="25"/>
      <c r="YC463" s="25"/>
      <c r="YD463" s="25"/>
      <c r="YE463" s="25"/>
      <c r="YF463" s="25"/>
      <c r="YG463" s="25"/>
      <c r="YH463" s="25"/>
      <c r="YI463" s="25"/>
      <c r="YJ463" s="25"/>
      <c r="YK463" s="25"/>
      <c r="YL463" s="25"/>
      <c r="YM463" s="25"/>
      <c r="YN463" s="25"/>
      <c r="YO463" s="25"/>
      <c r="YP463" s="25"/>
      <c r="YQ463" s="25"/>
      <c r="YR463" s="25"/>
      <c r="YS463" s="25"/>
      <c r="YT463" s="25"/>
      <c r="YU463" s="25"/>
      <c r="YV463" s="25"/>
      <c r="YW463" s="25"/>
      <c r="YX463" s="25"/>
      <c r="YY463" s="25"/>
      <c r="YZ463" s="25"/>
      <c r="ZA463" s="25"/>
      <c r="ZB463" s="25"/>
      <c r="ZC463" s="25"/>
      <c r="ZD463" s="25"/>
      <c r="ZE463" s="25"/>
      <c r="ZF463" s="25"/>
      <c r="ZG463" s="25"/>
      <c r="ZH463" s="25"/>
      <c r="ZI463" s="25"/>
      <c r="ZJ463" s="25"/>
      <c r="ZK463" s="25"/>
      <c r="ZL463" s="25"/>
      <c r="ZM463" s="25"/>
      <c r="ZN463" s="25"/>
      <c r="ZO463" s="25"/>
      <c r="ZP463" s="25"/>
      <c r="ZQ463" s="25"/>
      <c r="ZR463" s="25"/>
      <c r="ZS463" s="25"/>
      <c r="ZT463" s="25"/>
      <c r="ZU463" s="25"/>
      <c r="ZV463" s="25"/>
      <c r="ZW463" s="25"/>
      <c r="ZX463" s="25"/>
      <c r="ZY463" s="25"/>
      <c r="ZZ463" s="25"/>
      <c r="AAA463" s="25"/>
      <c r="AAB463" s="25"/>
      <c r="AAC463" s="25"/>
      <c r="AAD463" s="25"/>
      <c r="AAE463" s="25"/>
      <c r="AAF463" s="25"/>
      <c r="AAG463" s="25"/>
      <c r="AAH463" s="25"/>
      <c r="AAI463" s="25"/>
      <c r="AAJ463" s="25"/>
      <c r="AAK463" s="25"/>
      <c r="AAL463" s="25"/>
      <c r="AAM463" s="25"/>
      <c r="AAN463" s="25"/>
      <c r="AAO463" s="25"/>
      <c r="AAP463" s="25"/>
      <c r="AAQ463" s="25"/>
      <c r="AAR463" s="25"/>
      <c r="AAS463" s="25"/>
      <c r="AAT463" s="25"/>
      <c r="AAU463" s="25"/>
      <c r="AAV463" s="25"/>
      <c r="AAW463" s="25"/>
      <c r="AAX463" s="25"/>
      <c r="AAY463" s="25"/>
      <c r="AAZ463" s="25"/>
      <c r="ABA463" s="25"/>
      <c r="ABB463" s="25"/>
      <c r="ABC463" s="25"/>
      <c r="ABD463" s="25"/>
      <c r="ABE463" s="25"/>
      <c r="ABF463" s="25"/>
      <c r="ABG463" s="25"/>
      <c r="ABH463" s="25"/>
      <c r="ABI463" s="25"/>
      <c r="ABJ463" s="25"/>
      <c r="ABK463" s="25"/>
      <c r="ABL463" s="25"/>
      <c r="ABM463" s="25"/>
      <c r="ABN463" s="25"/>
      <c r="ABO463" s="25"/>
      <c r="ABP463" s="25"/>
      <c r="ABQ463" s="25"/>
      <c r="ABR463" s="25"/>
      <c r="ABS463" s="25"/>
      <c r="ABT463" s="25"/>
      <c r="ABU463" s="25"/>
      <c r="ABV463" s="25"/>
      <c r="ABW463" s="25"/>
      <c r="ABX463" s="25"/>
      <c r="ABY463" s="25"/>
      <c r="ABZ463" s="25"/>
      <c r="ACA463" s="25"/>
      <c r="ACB463" s="25"/>
      <c r="ACC463" s="25"/>
      <c r="ACD463" s="25"/>
      <c r="ACE463" s="25"/>
      <c r="ACF463" s="25"/>
      <c r="ACG463" s="25"/>
      <c r="ACH463" s="25"/>
      <c r="ACI463" s="25"/>
      <c r="ACJ463" s="25"/>
      <c r="ACK463" s="25"/>
      <c r="ACL463" s="25"/>
      <c r="ACM463" s="25"/>
      <c r="ACN463" s="25"/>
      <c r="ACO463" s="25"/>
      <c r="ACP463" s="25"/>
      <c r="ACQ463" s="25"/>
      <c r="ACR463" s="25"/>
      <c r="ACS463" s="25"/>
      <c r="ACT463" s="25"/>
      <c r="ACU463" s="25"/>
      <c r="ACV463" s="25"/>
      <c r="ACW463" s="25"/>
      <c r="ACX463" s="25"/>
      <c r="ACY463" s="25"/>
      <c r="ACZ463" s="25"/>
      <c r="ADA463" s="25"/>
      <c r="ADB463" s="25"/>
      <c r="ADC463" s="25"/>
      <c r="ADD463" s="25"/>
      <c r="ADE463" s="25"/>
      <c r="ADF463" s="25"/>
      <c r="ADG463" s="25"/>
      <c r="ADH463" s="25"/>
      <c r="ADI463" s="25"/>
      <c r="ADJ463" s="25"/>
      <c r="ADK463" s="25"/>
      <c r="ADL463" s="25"/>
      <c r="ADM463" s="25"/>
      <c r="ADN463" s="25"/>
      <c r="ADO463" s="25"/>
      <c r="ADP463" s="25"/>
      <c r="ADQ463" s="25"/>
      <c r="ADR463" s="25"/>
      <c r="ADS463" s="25"/>
      <c r="ADT463" s="25"/>
      <c r="ADU463" s="25"/>
      <c r="ADV463" s="25"/>
      <c r="ADW463" s="25"/>
      <c r="ADX463" s="25"/>
      <c r="ADY463" s="25"/>
      <c r="ADZ463" s="25"/>
      <c r="AEA463" s="25"/>
      <c r="AEB463" s="25"/>
      <c r="AEC463" s="25"/>
      <c r="AED463" s="25"/>
      <c r="AEE463" s="25"/>
      <c r="AEF463" s="25"/>
      <c r="AEG463" s="49"/>
    </row>
    <row r="464" spans="1:813" s="15" customFormat="1" ht="12.75" customHeight="1" x14ac:dyDescent="0.2">
      <c r="A464" s="71" t="s">
        <v>356</v>
      </c>
      <c r="B464" s="99" t="s">
        <v>357</v>
      </c>
      <c r="C464" s="109">
        <v>4</v>
      </c>
      <c r="D464" s="71" t="s">
        <v>71</v>
      </c>
      <c r="E464" s="109">
        <v>875.21</v>
      </c>
      <c r="F464" s="91">
        <f t="shared" si="8"/>
        <v>3500.84</v>
      </c>
      <c r="G464" s="49"/>
      <c r="AY464" s="45"/>
      <c r="AZ464" s="25"/>
      <c r="BA464" s="663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  <c r="QN464" s="25"/>
      <c r="QO464" s="25"/>
      <c r="QP464" s="25"/>
      <c r="QQ464" s="25"/>
      <c r="QR464" s="25"/>
      <c r="QS464" s="25"/>
      <c r="QT464" s="25"/>
      <c r="QU464" s="25"/>
      <c r="QV464" s="25"/>
      <c r="QW464" s="25"/>
      <c r="QX464" s="25"/>
      <c r="QY464" s="25"/>
      <c r="QZ464" s="25"/>
      <c r="RA464" s="25"/>
      <c r="RB464" s="25"/>
      <c r="RC464" s="25"/>
      <c r="RD464" s="25"/>
      <c r="RE464" s="25"/>
      <c r="RF464" s="25"/>
      <c r="RG464" s="25"/>
      <c r="RH464" s="25"/>
      <c r="RI464" s="25"/>
      <c r="RJ464" s="25"/>
      <c r="RK464" s="25"/>
      <c r="RL464" s="25"/>
      <c r="RM464" s="25"/>
      <c r="RN464" s="25"/>
      <c r="RO464" s="25"/>
      <c r="RP464" s="25"/>
      <c r="RQ464" s="25"/>
      <c r="RR464" s="25"/>
      <c r="RS464" s="25"/>
      <c r="RT464" s="25"/>
      <c r="RU464" s="25"/>
      <c r="RV464" s="25"/>
      <c r="RW464" s="25"/>
      <c r="RX464" s="25"/>
      <c r="RY464" s="25"/>
      <c r="RZ464" s="25"/>
      <c r="SA464" s="25"/>
      <c r="SB464" s="25"/>
      <c r="SC464" s="25"/>
      <c r="SD464" s="25"/>
      <c r="SE464" s="25"/>
      <c r="SF464" s="25"/>
      <c r="SG464" s="25"/>
      <c r="SH464" s="25"/>
      <c r="SI464" s="25"/>
      <c r="SJ464" s="25"/>
      <c r="SK464" s="25"/>
      <c r="SL464" s="25"/>
      <c r="SM464" s="25"/>
      <c r="SN464" s="25"/>
      <c r="SO464" s="25"/>
      <c r="SP464" s="25"/>
      <c r="SQ464" s="25"/>
      <c r="SR464" s="25"/>
      <c r="SS464" s="25"/>
      <c r="ST464" s="25"/>
      <c r="SU464" s="25"/>
      <c r="SV464" s="25"/>
      <c r="SW464" s="25"/>
      <c r="SX464" s="25"/>
      <c r="SY464" s="25"/>
      <c r="SZ464" s="25"/>
      <c r="TA464" s="25"/>
      <c r="TB464" s="25"/>
      <c r="TC464" s="25"/>
      <c r="TD464" s="25"/>
      <c r="TE464" s="25"/>
      <c r="TF464" s="25"/>
      <c r="TG464" s="25"/>
      <c r="TH464" s="25"/>
      <c r="TI464" s="25"/>
      <c r="TJ464" s="25"/>
      <c r="TK464" s="25"/>
      <c r="TL464" s="25"/>
      <c r="TM464" s="25"/>
      <c r="TN464" s="25"/>
      <c r="TO464" s="25"/>
      <c r="TP464" s="25"/>
      <c r="TQ464" s="25"/>
      <c r="TR464" s="25"/>
      <c r="TS464" s="25"/>
      <c r="TT464" s="25"/>
      <c r="TU464" s="25"/>
      <c r="TV464" s="25"/>
      <c r="TW464" s="25"/>
      <c r="TX464" s="25"/>
      <c r="TY464" s="25"/>
      <c r="TZ464" s="25"/>
      <c r="UA464" s="25"/>
      <c r="UB464" s="25"/>
      <c r="UC464" s="25"/>
      <c r="UD464" s="25"/>
      <c r="UE464" s="25"/>
      <c r="UF464" s="25"/>
      <c r="UG464" s="25"/>
      <c r="UH464" s="25"/>
      <c r="UI464" s="25"/>
      <c r="UJ464" s="25"/>
      <c r="UK464" s="25"/>
      <c r="UL464" s="25"/>
      <c r="UM464" s="25"/>
      <c r="UN464" s="25"/>
      <c r="UO464" s="25"/>
      <c r="UP464" s="25"/>
      <c r="UQ464" s="25"/>
      <c r="UR464" s="25"/>
      <c r="US464" s="25"/>
      <c r="UT464" s="25"/>
      <c r="UU464" s="25"/>
      <c r="UV464" s="25"/>
      <c r="UW464" s="25"/>
      <c r="UX464" s="25"/>
      <c r="UY464" s="25"/>
      <c r="UZ464" s="25"/>
      <c r="VA464" s="25"/>
      <c r="VB464" s="25"/>
      <c r="VC464" s="25"/>
      <c r="VD464" s="25"/>
      <c r="VE464" s="25"/>
      <c r="VF464" s="25"/>
      <c r="VG464" s="25"/>
      <c r="VH464" s="25"/>
      <c r="VI464" s="25"/>
      <c r="VJ464" s="25"/>
      <c r="VK464" s="25"/>
      <c r="VL464" s="25"/>
      <c r="VM464" s="25"/>
      <c r="VN464" s="25"/>
      <c r="VO464" s="25"/>
      <c r="VP464" s="25"/>
      <c r="VQ464" s="25"/>
      <c r="VR464" s="25"/>
      <c r="VS464" s="25"/>
      <c r="VT464" s="25"/>
      <c r="VU464" s="25"/>
      <c r="VV464" s="25"/>
      <c r="VW464" s="25"/>
      <c r="VX464" s="25"/>
      <c r="VY464" s="25"/>
      <c r="VZ464" s="25"/>
      <c r="WA464" s="25"/>
      <c r="WB464" s="25"/>
      <c r="WC464" s="25"/>
      <c r="WD464" s="25"/>
      <c r="WE464" s="25"/>
      <c r="WF464" s="25"/>
      <c r="WG464" s="25"/>
      <c r="WH464" s="25"/>
      <c r="WI464" s="25"/>
      <c r="WJ464" s="25"/>
      <c r="WK464" s="25"/>
      <c r="WL464" s="25"/>
      <c r="WM464" s="25"/>
      <c r="WN464" s="25"/>
      <c r="WO464" s="25"/>
      <c r="WP464" s="25"/>
      <c r="WQ464" s="25"/>
      <c r="WR464" s="25"/>
      <c r="WS464" s="25"/>
      <c r="WT464" s="25"/>
      <c r="WU464" s="25"/>
      <c r="WV464" s="25"/>
      <c r="WW464" s="25"/>
      <c r="WX464" s="25"/>
      <c r="WY464" s="25"/>
      <c r="WZ464" s="25"/>
      <c r="XA464" s="25"/>
      <c r="XB464" s="25"/>
      <c r="XC464" s="25"/>
      <c r="XD464" s="25"/>
      <c r="XE464" s="25"/>
      <c r="XF464" s="25"/>
      <c r="XG464" s="25"/>
      <c r="XH464" s="25"/>
      <c r="XI464" s="25"/>
      <c r="XJ464" s="25"/>
      <c r="XK464" s="25"/>
      <c r="XL464" s="25"/>
      <c r="XM464" s="25"/>
      <c r="XN464" s="25"/>
      <c r="XO464" s="25"/>
      <c r="XP464" s="25"/>
      <c r="XQ464" s="25"/>
      <c r="XR464" s="25"/>
      <c r="XS464" s="25"/>
      <c r="XT464" s="25"/>
      <c r="XU464" s="25"/>
      <c r="XV464" s="25"/>
      <c r="XW464" s="25"/>
      <c r="XX464" s="25"/>
      <c r="XY464" s="25"/>
      <c r="XZ464" s="25"/>
      <c r="YA464" s="25"/>
      <c r="YB464" s="25"/>
      <c r="YC464" s="25"/>
      <c r="YD464" s="25"/>
      <c r="YE464" s="25"/>
      <c r="YF464" s="25"/>
      <c r="YG464" s="25"/>
      <c r="YH464" s="25"/>
      <c r="YI464" s="25"/>
      <c r="YJ464" s="25"/>
      <c r="YK464" s="25"/>
      <c r="YL464" s="25"/>
      <c r="YM464" s="25"/>
      <c r="YN464" s="25"/>
      <c r="YO464" s="25"/>
      <c r="YP464" s="25"/>
      <c r="YQ464" s="25"/>
      <c r="YR464" s="25"/>
      <c r="YS464" s="25"/>
      <c r="YT464" s="25"/>
      <c r="YU464" s="25"/>
      <c r="YV464" s="25"/>
      <c r="YW464" s="25"/>
      <c r="YX464" s="25"/>
      <c r="YY464" s="25"/>
      <c r="YZ464" s="25"/>
      <c r="ZA464" s="25"/>
      <c r="ZB464" s="25"/>
      <c r="ZC464" s="25"/>
      <c r="ZD464" s="25"/>
      <c r="ZE464" s="25"/>
      <c r="ZF464" s="25"/>
      <c r="ZG464" s="25"/>
      <c r="ZH464" s="25"/>
      <c r="ZI464" s="25"/>
      <c r="ZJ464" s="25"/>
      <c r="ZK464" s="25"/>
      <c r="ZL464" s="25"/>
      <c r="ZM464" s="25"/>
      <c r="ZN464" s="25"/>
      <c r="ZO464" s="25"/>
      <c r="ZP464" s="25"/>
      <c r="ZQ464" s="25"/>
      <c r="ZR464" s="25"/>
      <c r="ZS464" s="25"/>
      <c r="ZT464" s="25"/>
      <c r="ZU464" s="25"/>
      <c r="ZV464" s="25"/>
      <c r="ZW464" s="25"/>
      <c r="ZX464" s="25"/>
      <c r="ZY464" s="25"/>
      <c r="ZZ464" s="25"/>
      <c r="AAA464" s="25"/>
      <c r="AAB464" s="25"/>
      <c r="AAC464" s="25"/>
      <c r="AAD464" s="25"/>
      <c r="AAE464" s="25"/>
      <c r="AAF464" s="25"/>
      <c r="AAG464" s="25"/>
      <c r="AAH464" s="25"/>
      <c r="AAI464" s="25"/>
      <c r="AAJ464" s="25"/>
      <c r="AAK464" s="25"/>
      <c r="AAL464" s="25"/>
      <c r="AAM464" s="25"/>
      <c r="AAN464" s="25"/>
      <c r="AAO464" s="25"/>
      <c r="AAP464" s="25"/>
      <c r="AAQ464" s="25"/>
      <c r="AAR464" s="25"/>
      <c r="AAS464" s="25"/>
      <c r="AAT464" s="25"/>
      <c r="AAU464" s="25"/>
      <c r="AAV464" s="25"/>
      <c r="AAW464" s="25"/>
      <c r="AAX464" s="25"/>
      <c r="AAY464" s="25"/>
      <c r="AAZ464" s="25"/>
      <c r="ABA464" s="25"/>
      <c r="ABB464" s="25"/>
      <c r="ABC464" s="25"/>
      <c r="ABD464" s="25"/>
      <c r="ABE464" s="25"/>
      <c r="ABF464" s="25"/>
      <c r="ABG464" s="25"/>
      <c r="ABH464" s="25"/>
      <c r="ABI464" s="25"/>
      <c r="ABJ464" s="25"/>
      <c r="ABK464" s="25"/>
      <c r="ABL464" s="25"/>
      <c r="ABM464" s="25"/>
      <c r="ABN464" s="25"/>
      <c r="ABO464" s="25"/>
      <c r="ABP464" s="25"/>
      <c r="ABQ464" s="25"/>
      <c r="ABR464" s="25"/>
      <c r="ABS464" s="25"/>
      <c r="ABT464" s="25"/>
      <c r="ABU464" s="25"/>
      <c r="ABV464" s="25"/>
      <c r="ABW464" s="25"/>
      <c r="ABX464" s="25"/>
      <c r="ABY464" s="25"/>
      <c r="ABZ464" s="25"/>
      <c r="ACA464" s="25"/>
      <c r="ACB464" s="25"/>
      <c r="ACC464" s="25"/>
      <c r="ACD464" s="25"/>
      <c r="ACE464" s="25"/>
      <c r="ACF464" s="25"/>
      <c r="ACG464" s="25"/>
      <c r="ACH464" s="25"/>
      <c r="ACI464" s="25"/>
      <c r="ACJ464" s="25"/>
      <c r="ACK464" s="25"/>
      <c r="ACL464" s="25"/>
      <c r="ACM464" s="25"/>
      <c r="ACN464" s="25"/>
      <c r="ACO464" s="25"/>
      <c r="ACP464" s="25"/>
      <c r="ACQ464" s="25"/>
      <c r="ACR464" s="25"/>
      <c r="ACS464" s="25"/>
      <c r="ACT464" s="25"/>
      <c r="ACU464" s="25"/>
      <c r="ACV464" s="25"/>
      <c r="ACW464" s="25"/>
      <c r="ACX464" s="25"/>
      <c r="ACY464" s="25"/>
      <c r="ACZ464" s="25"/>
      <c r="ADA464" s="25"/>
      <c r="ADB464" s="25"/>
      <c r="ADC464" s="25"/>
      <c r="ADD464" s="25"/>
      <c r="ADE464" s="25"/>
      <c r="ADF464" s="25"/>
      <c r="ADG464" s="25"/>
      <c r="ADH464" s="25"/>
      <c r="ADI464" s="25"/>
      <c r="ADJ464" s="25"/>
      <c r="ADK464" s="25"/>
      <c r="ADL464" s="25"/>
      <c r="ADM464" s="25"/>
      <c r="ADN464" s="25"/>
      <c r="ADO464" s="25"/>
      <c r="ADP464" s="25"/>
      <c r="ADQ464" s="25"/>
      <c r="ADR464" s="25"/>
      <c r="ADS464" s="25"/>
      <c r="ADT464" s="25"/>
      <c r="ADU464" s="25"/>
      <c r="ADV464" s="25"/>
      <c r="ADW464" s="25"/>
      <c r="ADX464" s="25"/>
      <c r="ADY464" s="25"/>
      <c r="ADZ464" s="25"/>
      <c r="AEA464" s="25"/>
      <c r="AEB464" s="25"/>
      <c r="AEC464" s="25"/>
      <c r="AED464" s="25"/>
      <c r="AEE464" s="25"/>
      <c r="AEF464" s="25"/>
      <c r="AEG464" s="49"/>
    </row>
    <row r="465" spans="1:813" s="15" customFormat="1" ht="12.75" customHeight="1" x14ac:dyDescent="0.2">
      <c r="A465" s="71" t="s">
        <v>358</v>
      </c>
      <c r="B465" s="303" t="s">
        <v>359</v>
      </c>
      <c r="C465" s="325">
        <v>1</v>
      </c>
      <c r="D465" s="71" t="s">
        <v>71</v>
      </c>
      <c r="E465" s="293">
        <v>3850</v>
      </c>
      <c r="F465" s="91">
        <f t="shared" si="8"/>
        <v>3850</v>
      </c>
      <c r="G465" s="49"/>
      <c r="AY465" s="45"/>
      <c r="AZ465" s="25"/>
      <c r="BA465" s="663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  <c r="QN465" s="25"/>
      <c r="QO465" s="25"/>
      <c r="QP465" s="25"/>
      <c r="QQ465" s="25"/>
      <c r="QR465" s="25"/>
      <c r="QS465" s="25"/>
      <c r="QT465" s="25"/>
      <c r="QU465" s="25"/>
      <c r="QV465" s="25"/>
      <c r="QW465" s="25"/>
      <c r="QX465" s="25"/>
      <c r="QY465" s="25"/>
      <c r="QZ465" s="25"/>
      <c r="RA465" s="25"/>
      <c r="RB465" s="25"/>
      <c r="RC465" s="25"/>
      <c r="RD465" s="25"/>
      <c r="RE465" s="25"/>
      <c r="RF465" s="25"/>
      <c r="RG465" s="25"/>
      <c r="RH465" s="25"/>
      <c r="RI465" s="25"/>
      <c r="RJ465" s="25"/>
      <c r="RK465" s="25"/>
      <c r="RL465" s="25"/>
      <c r="RM465" s="25"/>
      <c r="RN465" s="25"/>
      <c r="RO465" s="25"/>
      <c r="RP465" s="25"/>
      <c r="RQ465" s="25"/>
      <c r="RR465" s="25"/>
      <c r="RS465" s="25"/>
      <c r="RT465" s="25"/>
      <c r="RU465" s="25"/>
      <c r="RV465" s="25"/>
      <c r="RW465" s="25"/>
      <c r="RX465" s="25"/>
      <c r="RY465" s="25"/>
      <c r="RZ465" s="25"/>
      <c r="SA465" s="25"/>
      <c r="SB465" s="25"/>
      <c r="SC465" s="25"/>
      <c r="SD465" s="25"/>
      <c r="SE465" s="25"/>
      <c r="SF465" s="25"/>
      <c r="SG465" s="25"/>
      <c r="SH465" s="25"/>
      <c r="SI465" s="25"/>
      <c r="SJ465" s="25"/>
      <c r="SK465" s="25"/>
      <c r="SL465" s="25"/>
      <c r="SM465" s="25"/>
      <c r="SN465" s="25"/>
      <c r="SO465" s="25"/>
      <c r="SP465" s="25"/>
      <c r="SQ465" s="25"/>
      <c r="SR465" s="25"/>
      <c r="SS465" s="25"/>
      <c r="ST465" s="25"/>
      <c r="SU465" s="25"/>
      <c r="SV465" s="25"/>
      <c r="SW465" s="25"/>
      <c r="SX465" s="25"/>
      <c r="SY465" s="25"/>
      <c r="SZ465" s="25"/>
      <c r="TA465" s="25"/>
      <c r="TB465" s="25"/>
      <c r="TC465" s="25"/>
      <c r="TD465" s="25"/>
      <c r="TE465" s="25"/>
      <c r="TF465" s="25"/>
      <c r="TG465" s="25"/>
      <c r="TH465" s="25"/>
      <c r="TI465" s="25"/>
      <c r="TJ465" s="25"/>
      <c r="TK465" s="25"/>
      <c r="TL465" s="25"/>
      <c r="TM465" s="25"/>
      <c r="TN465" s="25"/>
      <c r="TO465" s="25"/>
      <c r="TP465" s="25"/>
      <c r="TQ465" s="25"/>
      <c r="TR465" s="25"/>
      <c r="TS465" s="25"/>
      <c r="TT465" s="25"/>
      <c r="TU465" s="25"/>
      <c r="TV465" s="25"/>
      <c r="TW465" s="25"/>
      <c r="TX465" s="25"/>
      <c r="TY465" s="25"/>
      <c r="TZ465" s="25"/>
      <c r="UA465" s="25"/>
      <c r="UB465" s="25"/>
      <c r="UC465" s="25"/>
      <c r="UD465" s="25"/>
      <c r="UE465" s="25"/>
      <c r="UF465" s="25"/>
      <c r="UG465" s="25"/>
      <c r="UH465" s="25"/>
      <c r="UI465" s="25"/>
      <c r="UJ465" s="25"/>
      <c r="UK465" s="25"/>
      <c r="UL465" s="25"/>
      <c r="UM465" s="25"/>
      <c r="UN465" s="25"/>
      <c r="UO465" s="25"/>
      <c r="UP465" s="25"/>
      <c r="UQ465" s="25"/>
      <c r="UR465" s="25"/>
      <c r="US465" s="25"/>
      <c r="UT465" s="25"/>
      <c r="UU465" s="25"/>
      <c r="UV465" s="25"/>
      <c r="UW465" s="25"/>
      <c r="UX465" s="25"/>
      <c r="UY465" s="25"/>
      <c r="UZ465" s="25"/>
      <c r="VA465" s="25"/>
      <c r="VB465" s="25"/>
      <c r="VC465" s="25"/>
      <c r="VD465" s="25"/>
      <c r="VE465" s="25"/>
      <c r="VF465" s="25"/>
      <c r="VG465" s="25"/>
      <c r="VH465" s="25"/>
      <c r="VI465" s="25"/>
      <c r="VJ465" s="25"/>
      <c r="VK465" s="25"/>
      <c r="VL465" s="25"/>
      <c r="VM465" s="25"/>
      <c r="VN465" s="25"/>
      <c r="VO465" s="25"/>
      <c r="VP465" s="25"/>
      <c r="VQ465" s="25"/>
      <c r="VR465" s="25"/>
      <c r="VS465" s="25"/>
      <c r="VT465" s="25"/>
      <c r="VU465" s="25"/>
      <c r="VV465" s="25"/>
      <c r="VW465" s="25"/>
      <c r="VX465" s="25"/>
      <c r="VY465" s="25"/>
      <c r="VZ465" s="25"/>
      <c r="WA465" s="25"/>
      <c r="WB465" s="25"/>
      <c r="WC465" s="25"/>
      <c r="WD465" s="25"/>
      <c r="WE465" s="25"/>
      <c r="WF465" s="25"/>
      <c r="WG465" s="25"/>
      <c r="WH465" s="25"/>
      <c r="WI465" s="25"/>
      <c r="WJ465" s="25"/>
      <c r="WK465" s="25"/>
      <c r="WL465" s="25"/>
      <c r="WM465" s="25"/>
      <c r="WN465" s="25"/>
      <c r="WO465" s="25"/>
      <c r="WP465" s="25"/>
      <c r="WQ465" s="25"/>
      <c r="WR465" s="25"/>
      <c r="WS465" s="25"/>
      <c r="WT465" s="25"/>
      <c r="WU465" s="25"/>
      <c r="WV465" s="25"/>
      <c r="WW465" s="25"/>
      <c r="WX465" s="25"/>
      <c r="WY465" s="25"/>
      <c r="WZ465" s="25"/>
      <c r="XA465" s="25"/>
      <c r="XB465" s="25"/>
      <c r="XC465" s="25"/>
      <c r="XD465" s="25"/>
      <c r="XE465" s="25"/>
      <c r="XF465" s="25"/>
      <c r="XG465" s="25"/>
      <c r="XH465" s="25"/>
      <c r="XI465" s="25"/>
      <c r="XJ465" s="25"/>
      <c r="XK465" s="25"/>
      <c r="XL465" s="25"/>
      <c r="XM465" s="25"/>
      <c r="XN465" s="25"/>
      <c r="XO465" s="25"/>
      <c r="XP465" s="25"/>
      <c r="XQ465" s="25"/>
      <c r="XR465" s="25"/>
      <c r="XS465" s="25"/>
      <c r="XT465" s="25"/>
      <c r="XU465" s="25"/>
      <c r="XV465" s="25"/>
      <c r="XW465" s="25"/>
      <c r="XX465" s="25"/>
      <c r="XY465" s="25"/>
      <c r="XZ465" s="25"/>
      <c r="YA465" s="25"/>
      <c r="YB465" s="25"/>
      <c r="YC465" s="25"/>
      <c r="YD465" s="25"/>
      <c r="YE465" s="25"/>
      <c r="YF465" s="25"/>
      <c r="YG465" s="25"/>
      <c r="YH465" s="25"/>
      <c r="YI465" s="25"/>
      <c r="YJ465" s="25"/>
      <c r="YK465" s="25"/>
      <c r="YL465" s="25"/>
      <c r="YM465" s="25"/>
      <c r="YN465" s="25"/>
      <c r="YO465" s="25"/>
      <c r="YP465" s="25"/>
      <c r="YQ465" s="25"/>
      <c r="YR465" s="25"/>
      <c r="YS465" s="25"/>
      <c r="YT465" s="25"/>
      <c r="YU465" s="25"/>
      <c r="YV465" s="25"/>
      <c r="YW465" s="25"/>
      <c r="YX465" s="25"/>
      <c r="YY465" s="25"/>
      <c r="YZ465" s="25"/>
      <c r="ZA465" s="25"/>
      <c r="ZB465" s="25"/>
      <c r="ZC465" s="25"/>
      <c r="ZD465" s="25"/>
      <c r="ZE465" s="25"/>
      <c r="ZF465" s="25"/>
      <c r="ZG465" s="25"/>
      <c r="ZH465" s="25"/>
      <c r="ZI465" s="25"/>
      <c r="ZJ465" s="25"/>
      <c r="ZK465" s="25"/>
      <c r="ZL465" s="25"/>
      <c r="ZM465" s="25"/>
      <c r="ZN465" s="25"/>
      <c r="ZO465" s="25"/>
      <c r="ZP465" s="25"/>
      <c r="ZQ465" s="25"/>
      <c r="ZR465" s="25"/>
      <c r="ZS465" s="25"/>
      <c r="ZT465" s="25"/>
      <c r="ZU465" s="25"/>
      <c r="ZV465" s="25"/>
      <c r="ZW465" s="25"/>
      <c r="ZX465" s="25"/>
      <c r="ZY465" s="25"/>
      <c r="ZZ465" s="25"/>
      <c r="AAA465" s="25"/>
      <c r="AAB465" s="25"/>
      <c r="AAC465" s="25"/>
      <c r="AAD465" s="25"/>
      <c r="AAE465" s="25"/>
      <c r="AAF465" s="25"/>
      <c r="AAG465" s="25"/>
      <c r="AAH465" s="25"/>
      <c r="AAI465" s="25"/>
      <c r="AAJ465" s="25"/>
      <c r="AAK465" s="25"/>
      <c r="AAL465" s="25"/>
      <c r="AAM465" s="25"/>
      <c r="AAN465" s="25"/>
      <c r="AAO465" s="25"/>
      <c r="AAP465" s="25"/>
      <c r="AAQ465" s="25"/>
      <c r="AAR465" s="25"/>
      <c r="AAS465" s="25"/>
      <c r="AAT465" s="25"/>
      <c r="AAU465" s="25"/>
      <c r="AAV465" s="25"/>
      <c r="AAW465" s="25"/>
      <c r="AAX465" s="25"/>
      <c r="AAY465" s="25"/>
      <c r="AAZ465" s="25"/>
      <c r="ABA465" s="25"/>
      <c r="ABB465" s="25"/>
      <c r="ABC465" s="25"/>
      <c r="ABD465" s="25"/>
      <c r="ABE465" s="25"/>
      <c r="ABF465" s="25"/>
      <c r="ABG465" s="25"/>
      <c r="ABH465" s="25"/>
      <c r="ABI465" s="25"/>
      <c r="ABJ465" s="25"/>
      <c r="ABK465" s="25"/>
      <c r="ABL465" s="25"/>
      <c r="ABM465" s="25"/>
      <c r="ABN465" s="25"/>
      <c r="ABO465" s="25"/>
      <c r="ABP465" s="25"/>
      <c r="ABQ465" s="25"/>
      <c r="ABR465" s="25"/>
      <c r="ABS465" s="25"/>
      <c r="ABT465" s="25"/>
      <c r="ABU465" s="25"/>
      <c r="ABV465" s="25"/>
      <c r="ABW465" s="25"/>
      <c r="ABX465" s="25"/>
      <c r="ABY465" s="25"/>
      <c r="ABZ465" s="25"/>
      <c r="ACA465" s="25"/>
      <c r="ACB465" s="25"/>
      <c r="ACC465" s="25"/>
      <c r="ACD465" s="25"/>
      <c r="ACE465" s="25"/>
      <c r="ACF465" s="25"/>
      <c r="ACG465" s="25"/>
      <c r="ACH465" s="25"/>
      <c r="ACI465" s="25"/>
      <c r="ACJ465" s="25"/>
      <c r="ACK465" s="25"/>
      <c r="ACL465" s="25"/>
      <c r="ACM465" s="25"/>
      <c r="ACN465" s="25"/>
      <c r="ACO465" s="25"/>
      <c r="ACP465" s="25"/>
      <c r="ACQ465" s="25"/>
      <c r="ACR465" s="25"/>
      <c r="ACS465" s="25"/>
      <c r="ACT465" s="25"/>
      <c r="ACU465" s="25"/>
      <c r="ACV465" s="25"/>
      <c r="ACW465" s="25"/>
      <c r="ACX465" s="25"/>
      <c r="ACY465" s="25"/>
      <c r="ACZ465" s="25"/>
      <c r="ADA465" s="25"/>
      <c r="ADB465" s="25"/>
      <c r="ADC465" s="25"/>
      <c r="ADD465" s="25"/>
      <c r="ADE465" s="25"/>
      <c r="ADF465" s="25"/>
      <c r="ADG465" s="25"/>
      <c r="ADH465" s="25"/>
      <c r="ADI465" s="25"/>
      <c r="ADJ465" s="25"/>
      <c r="ADK465" s="25"/>
      <c r="ADL465" s="25"/>
      <c r="ADM465" s="25"/>
      <c r="ADN465" s="25"/>
      <c r="ADO465" s="25"/>
      <c r="ADP465" s="25"/>
      <c r="ADQ465" s="25"/>
      <c r="ADR465" s="25"/>
      <c r="ADS465" s="25"/>
      <c r="ADT465" s="25"/>
      <c r="ADU465" s="25"/>
      <c r="ADV465" s="25"/>
      <c r="ADW465" s="25"/>
      <c r="ADX465" s="25"/>
      <c r="ADY465" s="25"/>
      <c r="ADZ465" s="25"/>
      <c r="AEA465" s="25"/>
      <c r="AEB465" s="25"/>
      <c r="AEC465" s="25"/>
      <c r="AED465" s="25"/>
      <c r="AEE465" s="25"/>
      <c r="AEF465" s="25"/>
      <c r="AEG465" s="49"/>
    </row>
    <row r="466" spans="1:813" s="15" customFormat="1" ht="12.75" customHeight="1" x14ac:dyDescent="0.2">
      <c r="A466" s="71" t="s">
        <v>360</v>
      </c>
      <c r="B466" s="303" t="s">
        <v>361</v>
      </c>
      <c r="C466" s="325">
        <v>1</v>
      </c>
      <c r="D466" s="71" t="s">
        <v>71</v>
      </c>
      <c r="E466" s="293">
        <v>110.2</v>
      </c>
      <c r="F466" s="91">
        <f t="shared" si="8"/>
        <v>110.2</v>
      </c>
      <c r="G466" s="49"/>
      <c r="AY466" s="45"/>
      <c r="AZ466" s="25"/>
      <c r="BA466" s="663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  <c r="QN466" s="25"/>
      <c r="QO466" s="25"/>
      <c r="QP466" s="25"/>
      <c r="QQ466" s="25"/>
      <c r="QR466" s="25"/>
      <c r="QS466" s="25"/>
      <c r="QT466" s="25"/>
      <c r="QU466" s="25"/>
      <c r="QV466" s="25"/>
      <c r="QW466" s="25"/>
      <c r="QX466" s="25"/>
      <c r="QY466" s="25"/>
      <c r="QZ466" s="25"/>
      <c r="RA466" s="25"/>
      <c r="RB466" s="25"/>
      <c r="RC466" s="25"/>
      <c r="RD466" s="25"/>
      <c r="RE466" s="25"/>
      <c r="RF466" s="25"/>
      <c r="RG466" s="25"/>
      <c r="RH466" s="25"/>
      <c r="RI466" s="25"/>
      <c r="RJ466" s="25"/>
      <c r="RK466" s="25"/>
      <c r="RL466" s="25"/>
      <c r="RM466" s="25"/>
      <c r="RN466" s="25"/>
      <c r="RO466" s="25"/>
      <c r="RP466" s="25"/>
      <c r="RQ466" s="25"/>
      <c r="RR466" s="25"/>
      <c r="RS466" s="25"/>
      <c r="RT466" s="25"/>
      <c r="RU466" s="25"/>
      <c r="RV466" s="25"/>
      <c r="RW466" s="25"/>
      <c r="RX466" s="25"/>
      <c r="RY466" s="25"/>
      <c r="RZ466" s="25"/>
      <c r="SA466" s="25"/>
      <c r="SB466" s="25"/>
      <c r="SC466" s="25"/>
      <c r="SD466" s="25"/>
      <c r="SE466" s="25"/>
      <c r="SF466" s="25"/>
      <c r="SG466" s="25"/>
      <c r="SH466" s="25"/>
      <c r="SI466" s="25"/>
      <c r="SJ466" s="25"/>
      <c r="SK466" s="25"/>
      <c r="SL466" s="25"/>
      <c r="SM466" s="25"/>
      <c r="SN466" s="25"/>
      <c r="SO466" s="25"/>
      <c r="SP466" s="25"/>
      <c r="SQ466" s="25"/>
      <c r="SR466" s="25"/>
      <c r="SS466" s="25"/>
      <c r="ST466" s="25"/>
      <c r="SU466" s="25"/>
      <c r="SV466" s="25"/>
      <c r="SW466" s="25"/>
      <c r="SX466" s="25"/>
      <c r="SY466" s="25"/>
      <c r="SZ466" s="25"/>
      <c r="TA466" s="25"/>
      <c r="TB466" s="25"/>
      <c r="TC466" s="25"/>
      <c r="TD466" s="25"/>
      <c r="TE466" s="25"/>
      <c r="TF466" s="25"/>
      <c r="TG466" s="25"/>
      <c r="TH466" s="25"/>
      <c r="TI466" s="25"/>
      <c r="TJ466" s="25"/>
      <c r="TK466" s="25"/>
      <c r="TL466" s="25"/>
      <c r="TM466" s="25"/>
      <c r="TN466" s="25"/>
      <c r="TO466" s="25"/>
      <c r="TP466" s="25"/>
      <c r="TQ466" s="25"/>
      <c r="TR466" s="25"/>
      <c r="TS466" s="25"/>
      <c r="TT466" s="25"/>
      <c r="TU466" s="25"/>
      <c r="TV466" s="25"/>
      <c r="TW466" s="25"/>
      <c r="TX466" s="25"/>
      <c r="TY466" s="25"/>
      <c r="TZ466" s="25"/>
      <c r="UA466" s="25"/>
      <c r="UB466" s="25"/>
      <c r="UC466" s="25"/>
      <c r="UD466" s="25"/>
      <c r="UE466" s="25"/>
      <c r="UF466" s="25"/>
      <c r="UG466" s="25"/>
      <c r="UH466" s="25"/>
      <c r="UI466" s="25"/>
      <c r="UJ466" s="25"/>
      <c r="UK466" s="25"/>
      <c r="UL466" s="25"/>
      <c r="UM466" s="25"/>
      <c r="UN466" s="25"/>
      <c r="UO466" s="25"/>
      <c r="UP466" s="25"/>
      <c r="UQ466" s="25"/>
      <c r="UR466" s="25"/>
      <c r="US466" s="25"/>
      <c r="UT466" s="25"/>
      <c r="UU466" s="25"/>
      <c r="UV466" s="25"/>
      <c r="UW466" s="25"/>
      <c r="UX466" s="25"/>
      <c r="UY466" s="25"/>
      <c r="UZ466" s="25"/>
      <c r="VA466" s="25"/>
      <c r="VB466" s="25"/>
      <c r="VC466" s="25"/>
      <c r="VD466" s="25"/>
      <c r="VE466" s="25"/>
      <c r="VF466" s="25"/>
      <c r="VG466" s="25"/>
      <c r="VH466" s="25"/>
      <c r="VI466" s="25"/>
      <c r="VJ466" s="25"/>
      <c r="VK466" s="25"/>
      <c r="VL466" s="25"/>
      <c r="VM466" s="25"/>
      <c r="VN466" s="25"/>
      <c r="VO466" s="25"/>
      <c r="VP466" s="25"/>
      <c r="VQ466" s="25"/>
      <c r="VR466" s="25"/>
      <c r="VS466" s="25"/>
      <c r="VT466" s="25"/>
      <c r="VU466" s="25"/>
      <c r="VV466" s="25"/>
      <c r="VW466" s="25"/>
      <c r="VX466" s="25"/>
      <c r="VY466" s="25"/>
      <c r="VZ466" s="25"/>
      <c r="WA466" s="25"/>
      <c r="WB466" s="25"/>
      <c r="WC466" s="25"/>
      <c r="WD466" s="25"/>
      <c r="WE466" s="25"/>
      <c r="WF466" s="25"/>
      <c r="WG466" s="25"/>
      <c r="WH466" s="25"/>
      <c r="WI466" s="25"/>
      <c r="WJ466" s="25"/>
      <c r="WK466" s="25"/>
      <c r="WL466" s="25"/>
      <c r="WM466" s="25"/>
      <c r="WN466" s="25"/>
      <c r="WO466" s="25"/>
      <c r="WP466" s="25"/>
      <c r="WQ466" s="25"/>
      <c r="WR466" s="25"/>
      <c r="WS466" s="25"/>
      <c r="WT466" s="25"/>
      <c r="WU466" s="25"/>
      <c r="WV466" s="25"/>
      <c r="WW466" s="25"/>
      <c r="WX466" s="25"/>
      <c r="WY466" s="25"/>
      <c r="WZ466" s="25"/>
      <c r="XA466" s="25"/>
      <c r="XB466" s="25"/>
      <c r="XC466" s="25"/>
      <c r="XD466" s="25"/>
      <c r="XE466" s="25"/>
      <c r="XF466" s="25"/>
      <c r="XG466" s="25"/>
      <c r="XH466" s="25"/>
      <c r="XI466" s="25"/>
      <c r="XJ466" s="25"/>
      <c r="XK466" s="25"/>
      <c r="XL466" s="25"/>
      <c r="XM466" s="25"/>
      <c r="XN466" s="25"/>
      <c r="XO466" s="25"/>
      <c r="XP466" s="25"/>
      <c r="XQ466" s="25"/>
      <c r="XR466" s="25"/>
      <c r="XS466" s="25"/>
      <c r="XT466" s="25"/>
      <c r="XU466" s="25"/>
      <c r="XV466" s="25"/>
      <c r="XW466" s="25"/>
      <c r="XX466" s="25"/>
      <c r="XY466" s="25"/>
      <c r="XZ466" s="25"/>
      <c r="YA466" s="25"/>
      <c r="YB466" s="25"/>
      <c r="YC466" s="25"/>
      <c r="YD466" s="25"/>
      <c r="YE466" s="25"/>
      <c r="YF466" s="25"/>
      <c r="YG466" s="25"/>
      <c r="YH466" s="25"/>
      <c r="YI466" s="25"/>
      <c r="YJ466" s="25"/>
      <c r="YK466" s="25"/>
      <c r="YL466" s="25"/>
      <c r="YM466" s="25"/>
      <c r="YN466" s="25"/>
      <c r="YO466" s="25"/>
      <c r="YP466" s="25"/>
      <c r="YQ466" s="25"/>
      <c r="YR466" s="25"/>
      <c r="YS466" s="25"/>
      <c r="YT466" s="25"/>
      <c r="YU466" s="25"/>
      <c r="YV466" s="25"/>
      <c r="YW466" s="25"/>
      <c r="YX466" s="25"/>
      <c r="YY466" s="25"/>
      <c r="YZ466" s="25"/>
      <c r="ZA466" s="25"/>
      <c r="ZB466" s="25"/>
      <c r="ZC466" s="25"/>
      <c r="ZD466" s="25"/>
      <c r="ZE466" s="25"/>
      <c r="ZF466" s="25"/>
      <c r="ZG466" s="25"/>
      <c r="ZH466" s="25"/>
      <c r="ZI466" s="25"/>
      <c r="ZJ466" s="25"/>
      <c r="ZK466" s="25"/>
      <c r="ZL466" s="25"/>
      <c r="ZM466" s="25"/>
      <c r="ZN466" s="25"/>
      <c r="ZO466" s="25"/>
      <c r="ZP466" s="25"/>
      <c r="ZQ466" s="25"/>
      <c r="ZR466" s="25"/>
      <c r="ZS466" s="25"/>
      <c r="ZT466" s="25"/>
      <c r="ZU466" s="25"/>
      <c r="ZV466" s="25"/>
      <c r="ZW466" s="25"/>
      <c r="ZX466" s="25"/>
      <c r="ZY466" s="25"/>
      <c r="ZZ466" s="25"/>
      <c r="AAA466" s="25"/>
      <c r="AAB466" s="25"/>
      <c r="AAC466" s="25"/>
      <c r="AAD466" s="25"/>
      <c r="AAE466" s="25"/>
      <c r="AAF466" s="25"/>
      <c r="AAG466" s="25"/>
      <c r="AAH466" s="25"/>
      <c r="AAI466" s="25"/>
      <c r="AAJ466" s="25"/>
      <c r="AAK466" s="25"/>
      <c r="AAL466" s="25"/>
      <c r="AAM466" s="25"/>
      <c r="AAN466" s="25"/>
      <c r="AAO466" s="25"/>
      <c r="AAP466" s="25"/>
      <c r="AAQ466" s="25"/>
      <c r="AAR466" s="25"/>
      <c r="AAS466" s="25"/>
      <c r="AAT466" s="25"/>
      <c r="AAU466" s="25"/>
      <c r="AAV466" s="25"/>
      <c r="AAW466" s="25"/>
      <c r="AAX466" s="25"/>
      <c r="AAY466" s="25"/>
      <c r="AAZ466" s="25"/>
      <c r="ABA466" s="25"/>
      <c r="ABB466" s="25"/>
      <c r="ABC466" s="25"/>
      <c r="ABD466" s="25"/>
      <c r="ABE466" s="25"/>
      <c r="ABF466" s="25"/>
      <c r="ABG466" s="25"/>
      <c r="ABH466" s="25"/>
      <c r="ABI466" s="25"/>
      <c r="ABJ466" s="25"/>
      <c r="ABK466" s="25"/>
      <c r="ABL466" s="25"/>
      <c r="ABM466" s="25"/>
      <c r="ABN466" s="25"/>
      <c r="ABO466" s="25"/>
      <c r="ABP466" s="25"/>
      <c r="ABQ466" s="25"/>
      <c r="ABR466" s="25"/>
      <c r="ABS466" s="25"/>
      <c r="ABT466" s="25"/>
      <c r="ABU466" s="25"/>
      <c r="ABV466" s="25"/>
      <c r="ABW466" s="25"/>
      <c r="ABX466" s="25"/>
      <c r="ABY466" s="25"/>
      <c r="ABZ466" s="25"/>
      <c r="ACA466" s="25"/>
      <c r="ACB466" s="25"/>
      <c r="ACC466" s="25"/>
      <c r="ACD466" s="25"/>
      <c r="ACE466" s="25"/>
      <c r="ACF466" s="25"/>
      <c r="ACG466" s="25"/>
      <c r="ACH466" s="25"/>
      <c r="ACI466" s="25"/>
      <c r="ACJ466" s="25"/>
      <c r="ACK466" s="25"/>
      <c r="ACL466" s="25"/>
      <c r="ACM466" s="25"/>
      <c r="ACN466" s="25"/>
      <c r="ACO466" s="25"/>
      <c r="ACP466" s="25"/>
      <c r="ACQ466" s="25"/>
      <c r="ACR466" s="25"/>
      <c r="ACS466" s="25"/>
      <c r="ACT466" s="25"/>
      <c r="ACU466" s="25"/>
      <c r="ACV466" s="25"/>
      <c r="ACW466" s="25"/>
      <c r="ACX466" s="25"/>
      <c r="ACY466" s="25"/>
      <c r="ACZ466" s="25"/>
      <c r="ADA466" s="25"/>
      <c r="ADB466" s="25"/>
      <c r="ADC466" s="25"/>
      <c r="ADD466" s="25"/>
      <c r="ADE466" s="25"/>
      <c r="ADF466" s="25"/>
      <c r="ADG466" s="25"/>
      <c r="ADH466" s="25"/>
      <c r="ADI466" s="25"/>
      <c r="ADJ466" s="25"/>
      <c r="ADK466" s="25"/>
      <c r="ADL466" s="25"/>
      <c r="ADM466" s="25"/>
      <c r="ADN466" s="25"/>
      <c r="ADO466" s="25"/>
      <c r="ADP466" s="25"/>
      <c r="ADQ466" s="25"/>
      <c r="ADR466" s="25"/>
      <c r="ADS466" s="25"/>
      <c r="ADT466" s="25"/>
      <c r="ADU466" s="25"/>
      <c r="ADV466" s="25"/>
      <c r="ADW466" s="25"/>
      <c r="ADX466" s="25"/>
      <c r="ADY466" s="25"/>
      <c r="ADZ466" s="25"/>
      <c r="AEA466" s="25"/>
      <c r="AEB466" s="25"/>
      <c r="AEC466" s="25"/>
      <c r="AED466" s="25"/>
      <c r="AEE466" s="25"/>
      <c r="AEF466" s="25"/>
      <c r="AEG466" s="49"/>
    </row>
    <row r="467" spans="1:813" s="15" customFormat="1" ht="12.75" customHeight="1" x14ac:dyDescent="0.2">
      <c r="A467" s="71" t="s">
        <v>362</v>
      </c>
      <c r="B467" s="303" t="s">
        <v>363</v>
      </c>
      <c r="C467" s="325">
        <v>6</v>
      </c>
      <c r="D467" s="71" t="s">
        <v>82</v>
      </c>
      <c r="E467" s="293">
        <v>935.22</v>
      </c>
      <c r="F467" s="91">
        <f t="shared" si="8"/>
        <v>5611.32</v>
      </c>
      <c r="G467" s="49"/>
      <c r="AY467" s="45"/>
      <c r="AZ467" s="25"/>
      <c r="BA467" s="663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  <c r="QN467" s="25"/>
      <c r="QO467" s="25"/>
      <c r="QP467" s="25"/>
      <c r="QQ467" s="25"/>
      <c r="QR467" s="25"/>
      <c r="QS467" s="25"/>
      <c r="QT467" s="25"/>
      <c r="QU467" s="25"/>
      <c r="QV467" s="25"/>
      <c r="QW467" s="25"/>
      <c r="QX467" s="25"/>
      <c r="QY467" s="25"/>
      <c r="QZ467" s="25"/>
      <c r="RA467" s="25"/>
      <c r="RB467" s="25"/>
      <c r="RC467" s="25"/>
      <c r="RD467" s="25"/>
      <c r="RE467" s="25"/>
      <c r="RF467" s="25"/>
      <c r="RG467" s="25"/>
      <c r="RH467" s="25"/>
      <c r="RI467" s="25"/>
      <c r="RJ467" s="25"/>
      <c r="RK467" s="25"/>
      <c r="RL467" s="25"/>
      <c r="RM467" s="25"/>
      <c r="RN467" s="25"/>
      <c r="RO467" s="25"/>
      <c r="RP467" s="25"/>
      <c r="RQ467" s="25"/>
      <c r="RR467" s="25"/>
      <c r="RS467" s="25"/>
      <c r="RT467" s="25"/>
      <c r="RU467" s="25"/>
      <c r="RV467" s="25"/>
      <c r="RW467" s="25"/>
      <c r="RX467" s="25"/>
      <c r="RY467" s="25"/>
      <c r="RZ467" s="25"/>
      <c r="SA467" s="25"/>
      <c r="SB467" s="25"/>
      <c r="SC467" s="25"/>
      <c r="SD467" s="25"/>
      <c r="SE467" s="25"/>
      <c r="SF467" s="25"/>
      <c r="SG467" s="25"/>
      <c r="SH467" s="25"/>
      <c r="SI467" s="25"/>
      <c r="SJ467" s="25"/>
      <c r="SK467" s="25"/>
      <c r="SL467" s="25"/>
      <c r="SM467" s="25"/>
      <c r="SN467" s="25"/>
      <c r="SO467" s="25"/>
      <c r="SP467" s="25"/>
      <c r="SQ467" s="25"/>
      <c r="SR467" s="25"/>
      <c r="SS467" s="25"/>
      <c r="ST467" s="25"/>
      <c r="SU467" s="25"/>
      <c r="SV467" s="25"/>
      <c r="SW467" s="25"/>
      <c r="SX467" s="25"/>
      <c r="SY467" s="25"/>
      <c r="SZ467" s="25"/>
      <c r="TA467" s="25"/>
      <c r="TB467" s="25"/>
      <c r="TC467" s="25"/>
      <c r="TD467" s="25"/>
      <c r="TE467" s="25"/>
      <c r="TF467" s="25"/>
      <c r="TG467" s="25"/>
      <c r="TH467" s="25"/>
      <c r="TI467" s="25"/>
      <c r="TJ467" s="25"/>
      <c r="TK467" s="25"/>
      <c r="TL467" s="25"/>
      <c r="TM467" s="25"/>
      <c r="TN467" s="25"/>
      <c r="TO467" s="25"/>
      <c r="TP467" s="25"/>
      <c r="TQ467" s="25"/>
      <c r="TR467" s="25"/>
      <c r="TS467" s="25"/>
      <c r="TT467" s="25"/>
      <c r="TU467" s="25"/>
      <c r="TV467" s="25"/>
      <c r="TW467" s="25"/>
      <c r="TX467" s="25"/>
      <c r="TY467" s="25"/>
      <c r="TZ467" s="25"/>
      <c r="UA467" s="25"/>
      <c r="UB467" s="25"/>
      <c r="UC467" s="25"/>
      <c r="UD467" s="25"/>
      <c r="UE467" s="25"/>
      <c r="UF467" s="25"/>
      <c r="UG467" s="25"/>
      <c r="UH467" s="25"/>
      <c r="UI467" s="25"/>
      <c r="UJ467" s="25"/>
      <c r="UK467" s="25"/>
      <c r="UL467" s="25"/>
      <c r="UM467" s="25"/>
      <c r="UN467" s="25"/>
      <c r="UO467" s="25"/>
      <c r="UP467" s="25"/>
      <c r="UQ467" s="25"/>
      <c r="UR467" s="25"/>
      <c r="US467" s="25"/>
      <c r="UT467" s="25"/>
      <c r="UU467" s="25"/>
      <c r="UV467" s="25"/>
      <c r="UW467" s="25"/>
      <c r="UX467" s="25"/>
      <c r="UY467" s="25"/>
      <c r="UZ467" s="25"/>
      <c r="VA467" s="25"/>
      <c r="VB467" s="25"/>
      <c r="VC467" s="25"/>
      <c r="VD467" s="25"/>
      <c r="VE467" s="25"/>
      <c r="VF467" s="25"/>
      <c r="VG467" s="25"/>
      <c r="VH467" s="25"/>
      <c r="VI467" s="25"/>
      <c r="VJ467" s="25"/>
      <c r="VK467" s="25"/>
      <c r="VL467" s="25"/>
      <c r="VM467" s="25"/>
      <c r="VN467" s="25"/>
      <c r="VO467" s="25"/>
      <c r="VP467" s="25"/>
      <c r="VQ467" s="25"/>
      <c r="VR467" s="25"/>
      <c r="VS467" s="25"/>
      <c r="VT467" s="25"/>
      <c r="VU467" s="25"/>
      <c r="VV467" s="25"/>
      <c r="VW467" s="25"/>
      <c r="VX467" s="25"/>
      <c r="VY467" s="25"/>
      <c r="VZ467" s="25"/>
      <c r="WA467" s="25"/>
      <c r="WB467" s="25"/>
      <c r="WC467" s="25"/>
      <c r="WD467" s="25"/>
      <c r="WE467" s="25"/>
      <c r="WF467" s="25"/>
      <c r="WG467" s="25"/>
      <c r="WH467" s="25"/>
      <c r="WI467" s="25"/>
      <c r="WJ467" s="25"/>
      <c r="WK467" s="25"/>
      <c r="WL467" s="25"/>
      <c r="WM467" s="25"/>
      <c r="WN467" s="25"/>
      <c r="WO467" s="25"/>
      <c r="WP467" s="25"/>
      <c r="WQ467" s="25"/>
      <c r="WR467" s="25"/>
      <c r="WS467" s="25"/>
      <c r="WT467" s="25"/>
      <c r="WU467" s="25"/>
      <c r="WV467" s="25"/>
      <c r="WW467" s="25"/>
      <c r="WX467" s="25"/>
      <c r="WY467" s="25"/>
      <c r="WZ467" s="25"/>
      <c r="XA467" s="25"/>
      <c r="XB467" s="25"/>
      <c r="XC467" s="25"/>
      <c r="XD467" s="25"/>
      <c r="XE467" s="25"/>
      <c r="XF467" s="25"/>
      <c r="XG467" s="25"/>
      <c r="XH467" s="25"/>
      <c r="XI467" s="25"/>
      <c r="XJ467" s="25"/>
      <c r="XK467" s="25"/>
      <c r="XL467" s="25"/>
      <c r="XM467" s="25"/>
      <c r="XN467" s="25"/>
      <c r="XO467" s="25"/>
      <c r="XP467" s="25"/>
      <c r="XQ467" s="25"/>
      <c r="XR467" s="25"/>
      <c r="XS467" s="25"/>
      <c r="XT467" s="25"/>
      <c r="XU467" s="25"/>
      <c r="XV467" s="25"/>
      <c r="XW467" s="25"/>
      <c r="XX467" s="25"/>
      <c r="XY467" s="25"/>
      <c r="XZ467" s="25"/>
      <c r="YA467" s="25"/>
      <c r="YB467" s="25"/>
      <c r="YC467" s="25"/>
      <c r="YD467" s="25"/>
      <c r="YE467" s="25"/>
      <c r="YF467" s="25"/>
      <c r="YG467" s="25"/>
      <c r="YH467" s="25"/>
      <c r="YI467" s="25"/>
      <c r="YJ467" s="25"/>
      <c r="YK467" s="25"/>
      <c r="YL467" s="25"/>
      <c r="YM467" s="25"/>
      <c r="YN467" s="25"/>
      <c r="YO467" s="25"/>
      <c r="YP467" s="25"/>
      <c r="YQ467" s="25"/>
      <c r="YR467" s="25"/>
      <c r="YS467" s="25"/>
      <c r="YT467" s="25"/>
      <c r="YU467" s="25"/>
      <c r="YV467" s="25"/>
      <c r="YW467" s="25"/>
      <c r="YX467" s="25"/>
      <c r="YY467" s="25"/>
      <c r="YZ467" s="25"/>
      <c r="ZA467" s="25"/>
      <c r="ZB467" s="25"/>
      <c r="ZC467" s="25"/>
      <c r="ZD467" s="25"/>
      <c r="ZE467" s="25"/>
      <c r="ZF467" s="25"/>
      <c r="ZG467" s="25"/>
      <c r="ZH467" s="25"/>
      <c r="ZI467" s="25"/>
      <c r="ZJ467" s="25"/>
      <c r="ZK467" s="25"/>
      <c r="ZL467" s="25"/>
      <c r="ZM467" s="25"/>
      <c r="ZN467" s="25"/>
      <c r="ZO467" s="25"/>
      <c r="ZP467" s="25"/>
      <c r="ZQ467" s="25"/>
      <c r="ZR467" s="25"/>
      <c r="ZS467" s="25"/>
      <c r="ZT467" s="25"/>
      <c r="ZU467" s="25"/>
      <c r="ZV467" s="25"/>
      <c r="ZW467" s="25"/>
      <c r="ZX467" s="25"/>
      <c r="ZY467" s="25"/>
      <c r="ZZ467" s="25"/>
      <c r="AAA467" s="25"/>
      <c r="AAB467" s="25"/>
      <c r="AAC467" s="25"/>
      <c r="AAD467" s="25"/>
      <c r="AAE467" s="25"/>
      <c r="AAF467" s="25"/>
      <c r="AAG467" s="25"/>
      <c r="AAH467" s="25"/>
      <c r="AAI467" s="25"/>
      <c r="AAJ467" s="25"/>
      <c r="AAK467" s="25"/>
      <c r="AAL467" s="25"/>
      <c r="AAM467" s="25"/>
      <c r="AAN467" s="25"/>
      <c r="AAO467" s="25"/>
      <c r="AAP467" s="25"/>
      <c r="AAQ467" s="25"/>
      <c r="AAR467" s="25"/>
      <c r="AAS467" s="25"/>
      <c r="AAT467" s="25"/>
      <c r="AAU467" s="25"/>
      <c r="AAV467" s="25"/>
      <c r="AAW467" s="25"/>
      <c r="AAX467" s="25"/>
      <c r="AAY467" s="25"/>
      <c r="AAZ467" s="25"/>
      <c r="ABA467" s="25"/>
      <c r="ABB467" s="25"/>
      <c r="ABC467" s="25"/>
      <c r="ABD467" s="25"/>
      <c r="ABE467" s="25"/>
      <c r="ABF467" s="25"/>
      <c r="ABG467" s="25"/>
      <c r="ABH467" s="25"/>
      <c r="ABI467" s="25"/>
      <c r="ABJ467" s="25"/>
      <c r="ABK467" s="25"/>
      <c r="ABL467" s="25"/>
      <c r="ABM467" s="25"/>
      <c r="ABN467" s="25"/>
      <c r="ABO467" s="25"/>
      <c r="ABP467" s="25"/>
      <c r="ABQ467" s="25"/>
      <c r="ABR467" s="25"/>
      <c r="ABS467" s="25"/>
      <c r="ABT467" s="25"/>
      <c r="ABU467" s="25"/>
      <c r="ABV467" s="25"/>
      <c r="ABW467" s="25"/>
      <c r="ABX467" s="25"/>
      <c r="ABY467" s="25"/>
      <c r="ABZ467" s="25"/>
      <c r="ACA467" s="25"/>
      <c r="ACB467" s="25"/>
      <c r="ACC467" s="25"/>
      <c r="ACD467" s="25"/>
      <c r="ACE467" s="25"/>
      <c r="ACF467" s="25"/>
      <c r="ACG467" s="25"/>
      <c r="ACH467" s="25"/>
      <c r="ACI467" s="25"/>
      <c r="ACJ467" s="25"/>
      <c r="ACK467" s="25"/>
      <c r="ACL467" s="25"/>
      <c r="ACM467" s="25"/>
      <c r="ACN467" s="25"/>
      <c r="ACO467" s="25"/>
      <c r="ACP467" s="25"/>
      <c r="ACQ467" s="25"/>
      <c r="ACR467" s="25"/>
      <c r="ACS467" s="25"/>
      <c r="ACT467" s="25"/>
      <c r="ACU467" s="25"/>
      <c r="ACV467" s="25"/>
      <c r="ACW467" s="25"/>
      <c r="ACX467" s="25"/>
      <c r="ACY467" s="25"/>
      <c r="ACZ467" s="25"/>
      <c r="ADA467" s="25"/>
      <c r="ADB467" s="25"/>
      <c r="ADC467" s="25"/>
      <c r="ADD467" s="25"/>
      <c r="ADE467" s="25"/>
      <c r="ADF467" s="25"/>
      <c r="ADG467" s="25"/>
      <c r="ADH467" s="25"/>
      <c r="ADI467" s="25"/>
      <c r="ADJ467" s="25"/>
      <c r="ADK467" s="25"/>
      <c r="ADL467" s="25"/>
      <c r="ADM467" s="25"/>
      <c r="ADN467" s="25"/>
      <c r="ADO467" s="25"/>
      <c r="ADP467" s="25"/>
      <c r="ADQ467" s="25"/>
      <c r="ADR467" s="25"/>
      <c r="ADS467" s="25"/>
      <c r="ADT467" s="25"/>
      <c r="ADU467" s="25"/>
      <c r="ADV467" s="25"/>
      <c r="ADW467" s="25"/>
      <c r="ADX467" s="25"/>
      <c r="ADY467" s="25"/>
      <c r="ADZ467" s="25"/>
      <c r="AEA467" s="25"/>
      <c r="AEB467" s="25"/>
      <c r="AEC467" s="25"/>
      <c r="AED467" s="25"/>
      <c r="AEE467" s="25"/>
      <c r="AEF467" s="25"/>
      <c r="AEG467" s="49"/>
    </row>
    <row r="468" spans="1:813" s="15" customFormat="1" ht="12.75" customHeight="1" x14ac:dyDescent="0.2">
      <c r="A468" s="71" t="s">
        <v>364</v>
      </c>
      <c r="B468" s="303" t="s">
        <v>365</v>
      </c>
      <c r="C468" s="325">
        <v>1.1000000000000001</v>
      </c>
      <c r="D468" s="71" t="s">
        <v>82</v>
      </c>
      <c r="E468" s="293">
        <v>191.3</v>
      </c>
      <c r="F468" s="91">
        <f t="shared" si="8"/>
        <v>210.43</v>
      </c>
      <c r="G468" s="49"/>
      <c r="AY468" s="45"/>
      <c r="AZ468" s="25"/>
      <c r="BA468" s="663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  <c r="QN468" s="25"/>
      <c r="QO468" s="25"/>
      <c r="QP468" s="25"/>
      <c r="QQ468" s="25"/>
      <c r="QR468" s="25"/>
      <c r="QS468" s="25"/>
      <c r="QT468" s="25"/>
      <c r="QU468" s="25"/>
      <c r="QV468" s="25"/>
      <c r="QW468" s="25"/>
      <c r="QX468" s="25"/>
      <c r="QY468" s="25"/>
      <c r="QZ468" s="25"/>
      <c r="RA468" s="25"/>
      <c r="RB468" s="25"/>
      <c r="RC468" s="25"/>
      <c r="RD468" s="25"/>
      <c r="RE468" s="25"/>
      <c r="RF468" s="25"/>
      <c r="RG468" s="25"/>
      <c r="RH468" s="25"/>
      <c r="RI468" s="25"/>
      <c r="RJ468" s="25"/>
      <c r="RK468" s="25"/>
      <c r="RL468" s="25"/>
      <c r="RM468" s="25"/>
      <c r="RN468" s="25"/>
      <c r="RO468" s="25"/>
      <c r="RP468" s="25"/>
      <c r="RQ468" s="25"/>
      <c r="RR468" s="25"/>
      <c r="RS468" s="25"/>
      <c r="RT468" s="25"/>
      <c r="RU468" s="25"/>
      <c r="RV468" s="25"/>
      <c r="RW468" s="25"/>
      <c r="RX468" s="25"/>
      <c r="RY468" s="25"/>
      <c r="RZ468" s="25"/>
      <c r="SA468" s="25"/>
      <c r="SB468" s="25"/>
      <c r="SC468" s="25"/>
      <c r="SD468" s="25"/>
      <c r="SE468" s="25"/>
      <c r="SF468" s="25"/>
      <c r="SG468" s="25"/>
      <c r="SH468" s="25"/>
      <c r="SI468" s="25"/>
      <c r="SJ468" s="25"/>
      <c r="SK468" s="25"/>
      <c r="SL468" s="25"/>
      <c r="SM468" s="25"/>
      <c r="SN468" s="25"/>
      <c r="SO468" s="25"/>
      <c r="SP468" s="25"/>
      <c r="SQ468" s="25"/>
      <c r="SR468" s="25"/>
      <c r="SS468" s="25"/>
      <c r="ST468" s="25"/>
      <c r="SU468" s="25"/>
      <c r="SV468" s="25"/>
      <c r="SW468" s="25"/>
      <c r="SX468" s="25"/>
      <c r="SY468" s="25"/>
      <c r="SZ468" s="25"/>
      <c r="TA468" s="25"/>
      <c r="TB468" s="25"/>
      <c r="TC468" s="25"/>
      <c r="TD468" s="25"/>
      <c r="TE468" s="25"/>
      <c r="TF468" s="25"/>
      <c r="TG468" s="25"/>
      <c r="TH468" s="25"/>
      <c r="TI468" s="25"/>
      <c r="TJ468" s="25"/>
      <c r="TK468" s="25"/>
      <c r="TL468" s="25"/>
      <c r="TM468" s="25"/>
      <c r="TN468" s="25"/>
      <c r="TO468" s="25"/>
      <c r="TP468" s="25"/>
      <c r="TQ468" s="25"/>
      <c r="TR468" s="25"/>
      <c r="TS468" s="25"/>
      <c r="TT468" s="25"/>
      <c r="TU468" s="25"/>
      <c r="TV468" s="25"/>
      <c r="TW468" s="25"/>
      <c r="TX468" s="25"/>
      <c r="TY468" s="25"/>
      <c r="TZ468" s="25"/>
      <c r="UA468" s="25"/>
      <c r="UB468" s="25"/>
      <c r="UC468" s="25"/>
      <c r="UD468" s="25"/>
      <c r="UE468" s="25"/>
      <c r="UF468" s="25"/>
      <c r="UG468" s="25"/>
      <c r="UH468" s="25"/>
      <c r="UI468" s="25"/>
      <c r="UJ468" s="25"/>
      <c r="UK468" s="25"/>
      <c r="UL468" s="25"/>
      <c r="UM468" s="25"/>
      <c r="UN468" s="25"/>
      <c r="UO468" s="25"/>
      <c r="UP468" s="25"/>
      <c r="UQ468" s="25"/>
      <c r="UR468" s="25"/>
      <c r="US468" s="25"/>
      <c r="UT468" s="25"/>
      <c r="UU468" s="25"/>
      <c r="UV468" s="25"/>
      <c r="UW468" s="25"/>
      <c r="UX468" s="25"/>
      <c r="UY468" s="25"/>
      <c r="UZ468" s="25"/>
      <c r="VA468" s="25"/>
      <c r="VB468" s="25"/>
      <c r="VC468" s="25"/>
      <c r="VD468" s="25"/>
      <c r="VE468" s="25"/>
      <c r="VF468" s="25"/>
      <c r="VG468" s="25"/>
      <c r="VH468" s="25"/>
      <c r="VI468" s="25"/>
      <c r="VJ468" s="25"/>
      <c r="VK468" s="25"/>
      <c r="VL468" s="25"/>
      <c r="VM468" s="25"/>
      <c r="VN468" s="25"/>
      <c r="VO468" s="25"/>
      <c r="VP468" s="25"/>
      <c r="VQ468" s="25"/>
      <c r="VR468" s="25"/>
      <c r="VS468" s="25"/>
      <c r="VT468" s="25"/>
      <c r="VU468" s="25"/>
      <c r="VV468" s="25"/>
      <c r="VW468" s="25"/>
      <c r="VX468" s="25"/>
      <c r="VY468" s="25"/>
      <c r="VZ468" s="25"/>
      <c r="WA468" s="25"/>
      <c r="WB468" s="25"/>
      <c r="WC468" s="25"/>
      <c r="WD468" s="25"/>
      <c r="WE468" s="25"/>
      <c r="WF468" s="25"/>
      <c r="WG468" s="25"/>
      <c r="WH468" s="25"/>
      <c r="WI468" s="25"/>
      <c r="WJ468" s="25"/>
      <c r="WK468" s="25"/>
      <c r="WL468" s="25"/>
      <c r="WM468" s="25"/>
      <c r="WN468" s="25"/>
      <c r="WO468" s="25"/>
      <c r="WP468" s="25"/>
      <c r="WQ468" s="25"/>
      <c r="WR468" s="25"/>
      <c r="WS468" s="25"/>
      <c r="WT468" s="25"/>
      <c r="WU468" s="25"/>
      <c r="WV468" s="25"/>
      <c r="WW468" s="25"/>
      <c r="WX468" s="25"/>
      <c r="WY468" s="25"/>
      <c r="WZ468" s="25"/>
      <c r="XA468" s="25"/>
      <c r="XB468" s="25"/>
      <c r="XC468" s="25"/>
      <c r="XD468" s="25"/>
      <c r="XE468" s="25"/>
      <c r="XF468" s="25"/>
      <c r="XG468" s="25"/>
      <c r="XH468" s="25"/>
      <c r="XI468" s="25"/>
      <c r="XJ468" s="25"/>
      <c r="XK468" s="25"/>
      <c r="XL468" s="25"/>
      <c r="XM468" s="25"/>
      <c r="XN468" s="25"/>
      <c r="XO468" s="25"/>
      <c r="XP468" s="25"/>
      <c r="XQ468" s="25"/>
      <c r="XR468" s="25"/>
      <c r="XS468" s="25"/>
      <c r="XT468" s="25"/>
      <c r="XU468" s="25"/>
      <c r="XV468" s="25"/>
      <c r="XW468" s="25"/>
      <c r="XX468" s="25"/>
      <c r="XY468" s="25"/>
      <c r="XZ468" s="25"/>
      <c r="YA468" s="25"/>
      <c r="YB468" s="25"/>
      <c r="YC468" s="25"/>
      <c r="YD468" s="25"/>
      <c r="YE468" s="25"/>
      <c r="YF468" s="25"/>
      <c r="YG468" s="25"/>
      <c r="YH468" s="25"/>
      <c r="YI468" s="25"/>
      <c r="YJ468" s="25"/>
      <c r="YK468" s="25"/>
      <c r="YL468" s="25"/>
      <c r="YM468" s="25"/>
      <c r="YN468" s="25"/>
      <c r="YO468" s="25"/>
      <c r="YP468" s="25"/>
      <c r="YQ468" s="25"/>
      <c r="YR468" s="25"/>
      <c r="YS468" s="25"/>
      <c r="YT468" s="25"/>
      <c r="YU468" s="25"/>
      <c r="YV468" s="25"/>
      <c r="YW468" s="25"/>
      <c r="YX468" s="25"/>
      <c r="YY468" s="25"/>
      <c r="YZ468" s="25"/>
      <c r="ZA468" s="25"/>
      <c r="ZB468" s="25"/>
      <c r="ZC468" s="25"/>
      <c r="ZD468" s="25"/>
      <c r="ZE468" s="25"/>
      <c r="ZF468" s="25"/>
      <c r="ZG468" s="25"/>
      <c r="ZH468" s="25"/>
      <c r="ZI468" s="25"/>
      <c r="ZJ468" s="25"/>
      <c r="ZK468" s="25"/>
      <c r="ZL468" s="25"/>
      <c r="ZM468" s="25"/>
      <c r="ZN468" s="25"/>
      <c r="ZO468" s="25"/>
      <c r="ZP468" s="25"/>
      <c r="ZQ468" s="25"/>
      <c r="ZR468" s="25"/>
      <c r="ZS468" s="25"/>
      <c r="ZT468" s="25"/>
      <c r="ZU468" s="25"/>
      <c r="ZV468" s="25"/>
      <c r="ZW468" s="25"/>
      <c r="ZX468" s="25"/>
      <c r="ZY468" s="25"/>
      <c r="ZZ468" s="25"/>
      <c r="AAA468" s="25"/>
      <c r="AAB468" s="25"/>
      <c r="AAC468" s="25"/>
      <c r="AAD468" s="25"/>
      <c r="AAE468" s="25"/>
      <c r="AAF468" s="25"/>
      <c r="AAG468" s="25"/>
      <c r="AAH468" s="25"/>
      <c r="AAI468" s="25"/>
      <c r="AAJ468" s="25"/>
      <c r="AAK468" s="25"/>
      <c r="AAL468" s="25"/>
      <c r="AAM468" s="25"/>
      <c r="AAN468" s="25"/>
      <c r="AAO468" s="25"/>
      <c r="AAP468" s="25"/>
      <c r="AAQ468" s="25"/>
      <c r="AAR468" s="25"/>
      <c r="AAS468" s="25"/>
      <c r="AAT468" s="25"/>
      <c r="AAU468" s="25"/>
      <c r="AAV468" s="25"/>
      <c r="AAW468" s="25"/>
      <c r="AAX468" s="25"/>
      <c r="AAY468" s="25"/>
      <c r="AAZ468" s="25"/>
      <c r="ABA468" s="25"/>
      <c r="ABB468" s="25"/>
      <c r="ABC468" s="25"/>
      <c r="ABD468" s="25"/>
      <c r="ABE468" s="25"/>
      <c r="ABF468" s="25"/>
      <c r="ABG468" s="25"/>
      <c r="ABH468" s="25"/>
      <c r="ABI468" s="25"/>
      <c r="ABJ468" s="25"/>
      <c r="ABK468" s="25"/>
      <c r="ABL468" s="25"/>
      <c r="ABM468" s="25"/>
      <c r="ABN468" s="25"/>
      <c r="ABO468" s="25"/>
      <c r="ABP468" s="25"/>
      <c r="ABQ468" s="25"/>
      <c r="ABR468" s="25"/>
      <c r="ABS468" s="25"/>
      <c r="ABT468" s="25"/>
      <c r="ABU468" s="25"/>
      <c r="ABV468" s="25"/>
      <c r="ABW468" s="25"/>
      <c r="ABX468" s="25"/>
      <c r="ABY468" s="25"/>
      <c r="ABZ468" s="25"/>
      <c r="ACA468" s="25"/>
      <c r="ACB468" s="25"/>
      <c r="ACC468" s="25"/>
      <c r="ACD468" s="25"/>
      <c r="ACE468" s="25"/>
      <c r="ACF468" s="25"/>
      <c r="ACG468" s="25"/>
      <c r="ACH468" s="25"/>
      <c r="ACI468" s="25"/>
      <c r="ACJ468" s="25"/>
      <c r="ACK468" s="25"/>
      <c r="ACL468" s="25"/>
      <c r="ACM468" s="25"/>
      <c r="ACN468" s="25"/>
      <c r="ACO468" s="25"/>
      <c r="ACP468" s="25"/>
      <c r="ACQ468" s="25"/>
      <c r="ACR468" s="25"/>
      <c r="ACS468" s="25"/>
      <c r="ACT468" s="25"/>
      <c r="ACU468" s="25"/>
      <c r="ACV468" s="25"/>
      <c r="ACW468" s="25"/>
      <c r="ACX468" s="25"/>
      <c r="ACY468" s="25"/>
      <c r="ACZ468" s="25"/>
      <c r="ADA468" s="25"/>
      <c r="ADB468" s="25"/>
      <c r="ADC468" s="25"/>
      <c r="ADD468" s="25"/>
      <c r="ADE468" s="25"/>
      <c r="ADF468" s="25"/>
      <c r="ADG468" s="25"/>
      <c r="ADH468" s="25"/>
      <c r="ADI468" s="25"/>
      <c r="ADJ468" s="25"/>
      <c r="ADK468" s="25"/>
      <c r="ADL468" s="25"/>
      <c r="ADM468" s="25"/>
      <c r="ADN468" s="25"/>
      <c r="ADO468" s="25"/>
      <c r="ADP468" s="25"/>
      <c r="ADQ468" s="25"/>
      <c r="ADR468" s="25"/>
      <c r="ADS468" s="25"/>
      <c r="ADT468" s="25"/>
      <c r="ADU468" s="25"/>
      <c r="ADV468" s="25"/>
      <c r="ADW468" s="25"/>
      <c r="ADX468" s="25"/>
      <c r="ADY468" s="25"/>
      <c r="ADZ468" s="25"/>
      <c r="AEA468" s="25"/>
      <c r="AEB468" s="25"/>
      <c r="AEC468" s="25"/>
      <c r="AED468" s="25"/>
      <c r="AEE468" s="25"/>
      <c r="AEF468" s="25"/>
      <c r="AEG468" s="49"/>
    </row>
    <row r="469" spans="1:813" s="15" customFormat="1" ht="12.75" customHeight="1" x14ac:dyDescent="0.2">
      <c r="A469" s="71" t="s">
        <v>366</v>
      </c>
      <c r="B469" s="303" t="s">
        <v>367</v>
      </c>
      <c r="C469" s="325">
        <v>3</v>
      </c>
      <c r="D469" s="71" t="s">
        <v>71</v>
      </c>
      <c r="E469" s="109">
        <v>19875</v>
      </c>
      <c r="F469" s="91">
        <f t="shared" si="8"/>
        <v>59625</v>
      </c>
      <c r="G469" s="49"/>
      <c r="AY469" s="45"/>
      <c r="AZ469" s="25"/>
      <c r="BA469" s="663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  <c r="QN469" s="25"/>
      <c r="QO469" s="25"/>
      <c r="QP469" s="25"/>
      <c r="QQ469" s="25"/>
      <c r="QR469" s="25"/>
      <c r="QS469" s="25"/>
      <c r="QT469" s="25"/>
      <c r="QU469" s="25"/>
      <c r="QV469" s="25"/>
      <c r="QW469" s="25"/>
      <c r="QX469" s="25"/>
      <c r="QY469" s="25"/>
      <c r="QZ469" s="25"/>
      <c r="RA469" s="25"/>
      <c r="RB469" s="25"/>
      <c r="RC469" s="25"/>
      <c r="RD469" s="25"/>
      <c r="RE469" s="25"/>
      <c r="RF469" s="25"/>
      <c r="RG469" s="25"/>
      <c r="RH469" s="25"/>
      <c r="RI469" s="25"/>
      <c r="RJ469" s="25"/>
      <c r="RK469" s="25"/>
      <c r="RL469" s="25"/>
      <c r="RM469" s="25"/>
      <c r="RN469" s="25"/>
      <c r="RO469" s="25"/>
      <c r="RP469" s="25"/>
      <c r="RQ469" s="25"/>
      <c r="RR469" s="25"/>
      <c r="RS469" s="25"/>
      <c r="RT469" s="25"/>
      <c r="RU469" s="25"/>
      <c r="RV469" s="25"/>
      <c r="RW469" s="25"/>
      <c r="RX469" s="25"/>
      <c r="RY469" s="25"/>
      <c r="RZ469" s="25"/>
      <c r="SA469" s="25"/>
      <c r="SB469" s="25"/>
      <c r="SC469" s="25"/>
      <c r="SD469" s="25"/>
      <c r="SE469" s="25"/>
      <c r="SF469" s="25"/>
      <c r="SG469" s="25"/>
      <c r="SH469" s="25"/>
      <c r="SI469" s="25"/>
      <c r="SJ469" s="25"/>
      <c r="SK469" s="25"/>
      <c r="SL469" s="25"/>
      <c r="SM469" s="25"/>
      <c r="SN469" s="25"/>
      <c r="SO469" s="25"/>
      <c r="SP469" s="25"/>
      <c r="SQ469" s="25"/>
      <c r="SR469" s="25"/>
      <c r="SS469" s="25"/>
      <c r="ST469" s="25"/>
      <c r="SU469" s="25"/>
      <c r="SV469" s="25"/>
      <c r="SW469" s="25"/>
      <c r="SX469" s="25"/>
      <c r="SY469" s="25"/>
      <c r="SZ469" s="25"/>
      <c r="TA469" s="25"/>
      <c r="TB469" s="25"/>
      <c r="TC469" s="25"/>
      <c r="TD469" s="25"/>
      <c r="TE469" s="25"/>
      <c r="TF469" s="25"/>
      <c r="TG469" s="25"/>
      <c r="TH469" s="25"/>
      <c r="TI469" s="25"/>
      <c r="TJ469" s="25"/>
      <c r="TK469" s="25"/>
      <c r="TL469" s="25"/>
      <c r="TM469" s="25"/>
      <c r="TN469" s="25"/>
      <c r="TO469" s="25"/>
      <c r="TP469" s="25"/>
      <c r="TQ469" s="25"/>
      <c r="TR469" s="25"/>
      <c r="TS469" s="25"/>
      <c r="TT469" s="25"/>
      <c r="TU469" s="25"/>
      <c r="TV469" s="25"/>
      <c r="TW469" s="25"/>
      <c r="TX469" s="25"/>
      <c r="TY469" s="25"/>
      <c r="TZ469" s="25"/>
      <c r="UA469" s="25"/>
      <c r="UB469" s="25"/>
      <c r="UC469" s="25"/>
      <c r="UD469" s="25"/>
      <c r="UE469" s="25"/>
      <c r="UF469" s="25"/>
      <c r="UG469" s="25"/>
      <c r="UH469" s="25"/>
      <c r="UI469" s="25"/>
      <c r="UJ469" s="25"/>
      <c r="UK469" s="25"/>
      <c r="UL469" s="25"/>
      <c r="UM469" s="25"/>
      <c r="UN469" s="25"/>
      <c r="UO469" s="25"/>
      <c r="UP469" s="25"/>
      <c r="UQ469" s="25"/>
      <c r="UR469" s="25"/>
      <c r="US469" s="25"/>
      <c r="UT469" s="25"/>
      <c r="UU469" s="25"/>
      <c r="UV469" s="25"/>
      <c r="UW469" s="25"/>
      <c r="UX469" s="25"/>
      <c r="UY469" s="25"/>
      <c r="UZ469" s="25"/>
      <c r="VA469" s="25"/>
      <c r="VB469" s="25"/>
      <c r="VC469" s="25"/>
      <c r="VD469" s="25"/>
      <c r="VE469" s="25"/>
      <c r="VF469" s="25"/>
      <c r="VG469" s="25"/>
      <c r="VH469" s="25"/>
      <c r="VI469" s="25"/>
      <c r="VJ469" s="25"/>
      <c r="VK469" s="25"/>
      <c r="VL469" s="25"/>
      <c r="VM469" s="25"/>
      <c r="VN469" s="25"/>
      <c r="VO469" s="25"/>
      <c r="VP469" s="25"/>
      <c r="VQ469" s="25"/>
      <c r="VR469" s="25"/>
      <c r="VS469" s="25"/>
      <c r="VT469" s="25"/>
      <c r="VU469" s="25"/>
      <c r="VV469" s="25"/>
      <c r="VW469" s="25"/>
      <c r="VX469" s="25"/>
      <c r="VY469" s="25"/>
      <c r="VZ469" s="25"/>
      <c r="WA469" s="25"/>
      <c r="WB469" s="25"/>
      <c r="WC469" s="25"/>
      <c r="WD469" s="25"/>
      <c r="WE469" s="25"/>
      <c r="WF469" s="25"/>
      <c r="WG469" s="25"/>
      <c r="WH469" s="25"/>
      <c r="WI469" s="25"/>
      <c r="WJ469" s="25"/>
      <c r="WK469" s="25"/>
      <c r="WL469" s="25"/>
      <c r="WM469" s="25"/>
      <c r="WN469" s="25"/>
      <c r="WO469" s="25"/>
      <c r="WP469" s="25"/>
      <c r="WQ469" s="25"/>
      <c r="WR469" s="25"/>
      <c r="WS469" s="25"/>
      <c r="WT469" s="25"/>
      <c r="WU469" s="25"/>
      <c r="WV469" s="25"/>
      <c r="WW469" s="25"/>
      <c r="WX469" s="25"/>
      <c r="WY469" s="25"/>
      <c r="WZ469" s="25"/>
      <c r="XA469" s="25"/>
      <c r="XB469" s="25"/>
      <c r="XC469" s="25"/>
      <c r="XD469" s="25"/>
      <c r="XE469" s="25"/>
      <c r="XF469" s="25"/>
      <c r="XG469" s="25"/>
      <c r="XH469" s="25"/>
      <c r="XI469" s="25"/>
      <c r="XJ469" s="25"/>
      <c r="XK469" s="25"/>
      <c r="XL469" s="25"/>
      <c r="XM469" s="25"/>
      <c r="XN469" s="25"/>
      <c r="XO469" s="25"/>
      <c r="XP469" s="25"/>
      <c r="XQ469" s="25"/>
      <c r="XR469" s="25"/>
      <c r="XS469" s="25"/>
      <c r="XT469" s="25"/>
      <c r="XU469" s="25"/>
      <c r="XV469" s="25"/>
      <c r="XW469" s="25"/>
      <c r="XX469" s="25"/>
      <c r="XY469" s="25"/>
      <c r="XZ469" s="25"/>
      <c r="YA469" s="25"/>
      <c r="YB469" s="25"/>
      <c r="YC469" s="25"/>
      <c r="YD469" s="25"/>
      <c r="YE469" s="25"/>
      <c r="YF469" s="25"/>
      <c r="YG469" s="25"/>
      <c r="YH469" s="25"/>
      <c r="YI469" s="25"/>
      <c r="YJ469" s="25"/>
      <c r="YK469" s="25"/>
      <c r="YL469" s="25"/>
      <c r="YM469" s="25"/>
      <c r="YN469" s="25"/>
      <c r="YO469" s="25"/>
      <c r="YP469" s="25"/>
      <c r="YQ469" s="25"/>
      <c r="YR469" s="25"/>
      <c r="YS469" s="25"/>
      <c r="YT469" s="25"/>
      <c r="YU469" s="25"/>
      <c r="YV469" s="25"/>
      <c r="YW469" s="25"/>
      <c r="YX469" s="25"/>
      <c r="YY469" s="25"/>
      <c r="YZ469" s="25"/>
      <c r="ZA469" s="25"/>
      <c r="ZB469" s="25"/>
      <c r="ZC469" s="25"/>
      <c r="ZD469" s="25"/>
      <c r="ZE469" s="25"/>
      <c r="ZF469" s="25"/>
      <c r="ZG469" s="25"/>
      <c r="ZH469" s="25"/>
      <c r="ZI469" s="25"/>
      <c r="ZJ469" s="25"/>
      <c r="ZK469" s="25"/>
      <c r="ZL469" s="25"/>
      <c r="ZM469" s="25"/>
      <c r="ZN469" s="25"/>
      <c r="ZO469" s="25"/>
      <c r="ZP469" s="25"/>
      <c r="ZQ469" s="25"/>
      <c r="ZR469" s="25"/>
      <c r="ZS469" s="25"/>
      <c r="ZT469" s="25"/>
      <c r="ZU469" s="25"/>
      <c r="ZV469" s="25"/>
      <c r="ZW469" s="25"/>
      <c r="ZX469" s="25"/>
      <c r="ZY469" s="25"/>
      <c r="ZZ469" s="25"/>
      <c r="AAA469" s="25"/>
      <c r="AAB469" s="25"/>
      <c r="AAC469" s="25"/>
      <c r="AAD469" s="25"/>
      <c r="AAE469" s="25"/>
      <c r="AAF469" s="25"/>
      <c r="AAG469" s="25"/>
      <c r="AAH469" s="25"/>
      <c r="AAI469" s="25"/>
      <c r="AAJ469" s="25"/>
      <c r="AAK469" s="25"/>
      <c r="AAL469" s="25"/>
      <c r="AAM469" s="25"/>
      <c r="AAN469" s="25"/>
      <c r="AAO469" s="25"/>
      <c r="AAP469" s="25"/>
      <c r="AAQ469" s="25"/>
      <c r="AAR469" s="25"/>
      <c r="AAS469" s="25"/>
      <c r="AAT469" s="25"/>
      <c r="AAU469" s="25"/>
      <c r="AAV469" s="25"/>
      <c r="AAW469" s="25"/>
      <c r="AAX469" s="25"/>
      <c r="AAY469" s="25"/>
      <c r="AAZ469" s="25"/>
      <c r="ABA469" s="25"/>
      <c r="ABB469" s="25"/>
      <c r="ABC469" s="25"/>
      <c r="ABD469" s="25"/>
      <c r="ABE469" s="25"/>
      <c r="ABF469" s="25"/>
      <c r="ABG469" s="25"/>
      <c r="ABH469" s="25"/>
      <c r="ABI469" s="25"/>
      <c r="ABJ469" s="25"/>
      <c r="ABK469" s="25"/>
      <c r="ABL469" s="25"/>
      <c r="ABM469" s="25"/>
      <c r="ABN469" s="25"/>
      <c r="ABO469" s="25"/>
      <c r="ABP469" s="25"/>
      <c r="ABQ469" s="25"/>
      <c r="ABR469" s="25"/>
      <c r="ABS469" s="25"/>
      <c r="ABT469" s="25"/>
      <c r="ABU469" s="25"/>
      <c r="ABV469" s="25"/>
      <c r="ABW469" s="25"/>
      <c r="ABX469" s="25"/>
      <c r="ABY469" s="25"/>
      <c r="ABZ469" s="25"/>
      <c r="ACA469" s="25"/>
      <c r="ACB469" s="25"/>
      <c r="ACC469" s="25"/>
      <c r="ACD469" s="25"/>
      <c r="ACE469" s="25"/>
      <c r="ACF469" s="25"/>
      <c r="ACG469" s="25"/>
      <c r="ACH469" s="25"/>
      <c r="ACI469" s="25"/>
      <c r="ACJ469" s="25"/>
      <c r="ACK469" s="25"/>
      <c r="ACL469" s="25"/>
      <c r="ACM469" s="25"/>
      <c r="ACN469" s="25"/>
      <c r="ACO469" s="25"/>
      <c r="ACP469" s="25"/>
      <c r="ACQ469" s="25"/>
      <c r="ACR469" s="25"/>
      <c r="ACS469" s="25"/>
      <c r="ACT469" s="25"/>
      <c r="ACU469" s="25"/>
      <c r="ACV469" s="25"/>
      <c r="ACW469" s="25"/>
      <c r="ACX469" s="25"/>
      <c r="ACY469" s="25"/>
      <c r="ACZ469" s="25"/>
      <c r="ADA469" s="25"/>
      <c r="ADB469" s="25"/>
      <c r="ADC469" s="25"/>
      <c r="ADD469" s="25"/>
      <c r="ADE469" s="25"/>
      <c r="ADF469" s="25"/>
      <c r="ADG469" s="25"/>
      <c r="ADH469" s="25"/>
      <c r="ADI469" s="25"/>
      <c r="ADJ469" s="25"/>
      <c r="ADK469" s="25"/>
      <c r="ADL469" s="25"/>
      <c r="ADM469" s="25"/>
      <c r="ADN469" s="25"/>
      <c r="ADO469" s="25"/>
      <c r="ADP469" s="25"/>
      <c r="ADQ469" s="25"/>
      <c r="ADR469" s="25"/>
      <c r="ADS469" s="25"/>
      <c r="ADT469" s="25"/>
      <c r="ADU469" s="25"/>
      <c r="ADV469" s="25"/>
      <c r="ADW469" s="25"/>
      <c r="ADX469" s="25"/>
      <c r="ADY469" s="25"/>
      <c r="ADZ469" s="25"/>
      <c r="AEA469" s="25"/>
      <c r="AEB469" s="25"/>
      <c r="AEC469" s="25"/>
      <c r="AED469" s="25"/>
      <c r="AEE469" s="25"/>
      <c r="AEF469" s="25"/>
      <c r="AEG469" s="49"/>
    </row>
    <row r="470" spans="1:813" s="15" customFormat="1" ht="12.75" customHeight="1" x14ac:dyDescent="0.2">
      <c r="A470" s="71" t="s">
        <v>368</v>
      </c>
      <c r="B470" s="303" t="s">
        <v>369</v>
      </c>
      <c r="C470" s="325">
        <v>3</v>
      </c>
      <c r="D470" s="71" t="s">
        <v>71</v>
      </c>
      <c r="E470" s="293">
        <v>2327.5</v>
      </c>
      <c r="F470" s="91">
        <f t="shared" si="8"/>
        <v>6982.5</v>
      </c>
      <c r="G470" s="49"/>
      <c r="AY470" s="45"/>
      <c r="AZ470" s="25"/>
      <c r="BA470" s="663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  <c r="QN470" s="25"/>
      <c r="QO470" s="25"/>
      <c r="QP470" s="25"/>
      <c r="QQ470" s="25"/>
      <c r="QR470" s="25"/>
      <c r="QS470" s="25"/>
      <c r="QT470" s="25"/>
      <c r="QU470" s="25"/>
      <c r="QV470" s="25"/>
      <c r="QW470" s="25"/>
      <c r="QX470" s="25"/>
      <c r="QY470" s="25"/>
      <c r="QZ470" s="25"/>
      <c r="RA470" s="25"/>
      <c r="RB470" s="25"/>
      <c r="RC470" s="25"/>
      <c r="RD470" s="25"/>
      <c r="RE470" s="25"/>
      <c r="RF470" s="25"/>
      <c r="RG470" s="25"/>
      <c r="RH470" s="25"/>
      <c r="RI470" s="25"/>
      <c r="RJ470" s="25"/>
      <c r="RK470" s="25"/>
      <c r="RL470" s="25"/>
      <c r="RM470" s="25"/>
      <c r="RN470" s="25"/>
      <c r="RO470" s="25"/>
      <c r="RP470" s="25"/>
      <c r="RQ470" s="25"/>
      <c r="RR470" s="25"/>
      <c r="RS470" s="25"/>
      <c r="RT470" s="25"/>
      <c r="RU470" s="25"/>
      <c r="RV470" s="25"/>
      <c r="RW470" s="25"/>
      <c r="RX470" s="25"/>
      <c r="RY470" s="25"/>
      <c r="RZ470" s="25"/>
      <c r="SA470" s="25"/>
      <c r="SB470" s="25"/>
      <c r="SC470" s="25"/>
      <c r="SD470" s="25"/>
      <c r="SE470" s="25"/>
      <c r="SF470" s="25"/>
      <c r="SG470" s="25"/>
      <c r="SH470" s="25"/>
      <c r="SI470" s="25"/>
      <c r="SJ470" s="25"/>
      <c r="SK470" s="25"/>
      <c r="SL470" s="25"/>
      <c r="SM470" s="25"/>
      <c r="SN470" s="25"/>
      <c r="SO470" s="25"/>
      <c r="SP470" s="25"/>
      <c r="SQ470" s="25"/>
      <c r="SR470" s="25"/>
      <c r="SS470" s="25"/>
      <c r="ST470" s="25"/>
      <c r="SU470" s="25"/>
      <c r="SV470" s="25"/>
      <c r="SW470" s="25"/>
      <c r="SX470" s="25"/>
      <c r="SY470" s="25"/>
      <c r="SZ470" s="25"/>
      <c r="TA470" s="25"/>
      <c r="TB470" s="25"/>
      <c r="TC470" s="25"/>
      <c r="TD470" s="25"/>
      <c r="TE470" s="25"/>
      <c r="TF470" s="25"/>
      <c r="TG470" s="25"/>
      <c r="TH470" s="25"/>
      <c r="TI470" s="25"/>
      <c r="TJ470" s="25"/>
      <c r="TK470" s="25"/>
      <c r="TL470" s="25"/>
      <c r="TM470" s="25"/>
      <c r="TN470" s="25"/>
      <c r="TO470" s="25"/>
      <c r="TP470" s="25"/>
      <c r="TQ470" s="25"/>
      <c r="TR470" s="25"/>
      <c r="TS470" s="25"/>
      <c r="TT470" s="25"/>
      <c r="TU470" s="25"/>
      <c r="TV470" s="25"/>
      <c r="TW470" s="25"/>
      <c r="TX470" s="25"/>
      <c r="TY470" s="25"/>
      <c r="TZ470" s="25"/>
      <c r="UA470" s="25"/>
      <c r="UB470" s="25"/>
      <c r="UC470" s="25"/>
      <c r="UD470" s="25"/>
      <c r="UE470" s="25"/>
      <c r="UF470" s="25"/>
      <c r="UG470" s="25"/>
      <c r="UH470" s="25"/>
      <c r="UI470" s="25"/>
      <c r="UJ470" s="25"/>
      <c r="UK470" s="25"/>
      <c r="UL470" s="25"/>
      <c r="UM470" s="25"/>
      <c r="UN470" s="25"/>
      <c r="UO470" s="25"/>
      <c r="UP470" s="25"/>
      <c r="UQ470" s="25"/>
      <c r="UR470" s="25"/>
      <c r="US470" s="25"/>
      <c r="UT470" s="25"/>
      <c r="UU470" s="25"/>
      <c r="UV470" s="25"/>
      <c r="UW470" s="25"/>
      <c r="UX470" s="25"/>
      <c r="UY470" s="25"/>
      <c r="UZ470" s="25"/>
      <c r="VA470" s="25"/>
      <c r="VB470" s="25"/>
      <c r="VC470" s="25"/>
      <c r="VD470" s="25"/>
      <c r="VE470" s="25"/>
      <c r="VF470" s="25"/>
      <c r="VG470" s="25"/>
      <c r="VH470" s="25"/>
      <c r="VI470" s="25"/>
      <c r="VJ470" s="25"/>
      <c r="VK470" s="25"/>
      <c r="VL470" s="25"/>
      <c r="VM470" s="25"/>
      <c r="VN470" s="25"/>
      <c r="VO470" s="25"/>
      <c r="VP470" s="25"/>
      <c r="VQ470" s="25"/>
      <c r="VR470" s="25"/>
      <c r="VS470" s="25"/>
      <c r="VT470" s="25"/>
      <c r="VU470" s="25"/>
      <c r="VV470" s="25"/>
      <c r="VW470" s="25"/>
      <c r="VX470" s="25"/>
      <c r="VY470" s="25"/>
      <c r="VZ470" s="25"/>
      <c r="WA470" s="25"/>
      <c r="WB470" s="25"/>
      <c r="WC470" s="25"/>
      <c r="WD470" s="25"/>
      <c r="WE470" s="25"/>
      <c r="WF470" s="25"/>
      <c r="WG470" s="25"/>
      <c r="WH470" s="25"/>
      <c r="WI470" s="25"/>
      <c r="WJ470" s="25"/>
      <c r="WK470" s="25"/>
      <c r="WL470" s="25"/>
      <c r="WM470" s="25"/>
      <c r="WN470" s="25"/>
      <c r="WO470" s="25"/>
      <c r="WP470" s="25"/>
      <c r="WQ470" s="25"/>
      <c r="WR470" s="25"/>
      <c r="WS470" s="25"/>
      <c r="WT470" s="25"/>
      <c r="WU470" s="25"/>
      <c r="WV470" s="25"/>
      <c r="WW470" s="25"/>
      <c r="WX470" s="25"/>
      <c r="WY470" s="25"/>
      <c r="WZ470" s="25"/>
      <c r="XA470" s="25"/>
      <c r="XB470" s="25"/>
      <c r="XC470" s="25"/>
      <c r="XD470" s="25"/>
      <c r="XE470" s="25"/>
      <c r="XF470" s="25"/>
      <c r="XG470" s="25"/>
      <c r="XH470" s="25"/>
      <c r="XI470" s="25"/>
      <c r="XJ470" s="25"/>
      <c r="XK470" s="25"/>
      <c r="XL470" s="25"/>
      <c r="XM470" s="25"/>
      <c r="XN470" s="25"/>
      <c r="XO470" s="25"/>
      <c r="XP470" s="25"/>
      <c r="XQ470" s="25"/>
      <c r="XR470" s="25"/>
      <c r="XS470" s="25"/>
      <c r="XT470" s="25"/>
      <c r="XU470" s="25"/>
      <c r="XV470" s="25"/>
      <c r="XW470" s="25"/>
      <c r="XX470" s="25"/>
      <c r="XY470" s="25"/>
      <c r="XZ470" s="25"/>
      <c r="YA470" s="25"/>
      <c r="YB470" s="25"/>
      <c r="YC470" s="25"/>
      <c r="YD470" s="25"/>
      <c r="YE470" s="25"/>
      <c r="YF470" s="25"/>
      <c r="YG470" s="25"/>
      <c r="YH470" s="25"/>
      <c r="YI470" s="25"/>
      <c r="YJ470" s="25"/>
      <c r="YK470" s="25"/>
      <c r="YL470" s="25"/>
      <c r="YM470" s="25"/>
      <c r="YN470" s="25"/>
      <c r="YO470" s="25"/>
      <c r="YP470" s="25"/>
      <c r="YQ470" s="25"/>
      <c r="YR470" s="25"/>
      <c r="YS470" s="25"/>
      <c r="YT470" s="25"/>
      <c r="YU470" s="25"/>
      <c r="YV470" s="25"/>
      <c r="YW470" s="25"/>
      <c r="YX470" s="25"/>
      <c r="YY470" s="25"/>
      <c r="YZ470" s="25"/>
      <c r="ZA470" s="25"/>
      <c r="ZB470" s="25"/>
      <c r="ZC470" s="25"/>
      <c r="ZD470" s="25"/>
      <c r="ZE470" s="25"/>
      <c r="ZF470" s="25"/>
      <c r="ZG470" s="25"/>
      <c r="ZH470" s="25"/>
      <c r="ZI470" s="25"/>
      <c r="ZJ470" s="25"/>
      <c r="ZK470" s="25"/>
      <c r="ZL470" s="25"/>
      <c r="ZM470" s="25"/>
      <c r="ZN470" s="25"/>
      <c r="ZO470" s="25"/>
      <c r="ZP470" s="25"/>
      <c r="ZQ470" s="25"/>
      <c r="ZR470" s="25"/>
      <c r="ZS470" s="25"/>
      <c r="ZT470" s="25"/>
      <c r="ZU470" s="25"/>
      <c r="ZV470" s="25"/>
      <c r="ZW470" s="25"/>
      <c r="ZX470" s="25"/>
      <c r="ZY470" s="25"/>
      <c r="ZZ470" s="25"/>
      <c r="AAA470" s="25"/>
      <c r="AAB470" s="25"/>
      <c r="AAC470" s="25"/>
      <c r="AAD470" s="25"/>
      <c r="AAE470" s="25"/>
      <c r="AAF470" s="25"/>
      <c r="AAG470" s="25"/>
      <c r="AAH470" s="25"/>
      <c r="AAI470" s="25"/>
      <c r="AAJ470" s="25"/>
      <c r="AAK470" s="25"/>
      <c r="AAL470" s="25"/>
      <c r="AAM470" s="25"/>
      <c r="AAN470" s="25"/>
      <c r="AAO470" s="25"/>
      <c r="AAP470" s="25"/>
      <c r="AAQ470" s="25"/>
      <c r="AAR470" s="25"/>
      <c r="AAS470" s="25"/>
      <c r="AAT470" s="25"/>
      <c r="AAU470" s="25"/>
      <c r="AAV470" s="25"/>
      <c r="AAW470" s="25"/>
      <c r="AAX470" s="25"/>
      <c r="AAY470" s="25"/>
      <c r="AAZ470" s="25"/>
      <c r="ABA470" s="25"/>
      <c r="ABB470" s="25"/>
      <c r="ABC470" s="25"/>
      <c r="ABD470" s="25"/>
      <c r="ABE470" s="25"/>
      <c r="ABF470" s="25"/>
      <c r="ABG470" s="25"/>
      <c r="ABH470" s="25"/>
      <c r="ABI470" s="25"/>
      <c r="ABJ470" s="25"/>
      <c r="ABK470" s="25"/>
      <c r="ABL470" s="25"/>
      <c r="ABM470" s="25"/>
      <c r="ABN470" s="25"/>
      <c r="ABO470" s="25"/>
      <c r="ABP470" s="25"/>
      <c r="ABQ470" s="25"/>
      <c r="ABR470" s="25"/>
      <c r="ABS470" s="25"/>
      <c r="ABT470" s="25"/>
      <c r="ABU470" s="25"/>
      <c r="ABV470" s="25"/>
      <c r="ABW470" s="25"/>
      <c r="ABX470" s="25"/>
      <c r="ABY470" s="25"/>
      <c r="ABZ470" s="25"/>
      <c r="ACA470" s="25"/>
      <c r="ACB470" s="25"/>
      <c r="ACC470" s="25"/>
      <c r="ACD470" s="25"/>
      <c r="ACE470" s="25"/>
      <c r="ACF470" s="25"/>
      <c r="ACG470" s="25"/>
      <c r="ACH470" s="25"/>
      <c r="ACI470" s="25"/>
      <c r="ACJ470" s="25"/>
      <c r="ACK470" s="25"/>
      <c r="ACL470" s="25"/>
      <c r="ACM470" s="25"/>
      <c r="ACN470" s="25"/>
      <c r="ACO470" s="25"/>
      <c r="ACP470" s="25"/>
      <c r="ACQ470" s="25"/>
      <c r="ACR470" s="25"/>
      <c r="ACS470" s="25"/>
      <c r="ACT470" s="25"/>
      <c r="ACU470" s="25"/>
      <c r="ACV470" s="25"/>
      <c r="ACW470" s="25"/>
      <c r="ACX470" s="25"/>
      <c r="ACY470" s="25"/>
      <c r="ACZ470" s="25"/>
      <c r="ADA470" s="25"/>
      <c r="ADB470" s="25"/>
      <c r="ADC470" s="25"/>
      <c r="ADD470" s="25"/>
      <c r="ADE470" s="25"/>
      <c r="ADF470" s="25"/>
      <c r="ADG470" s="25"/>
      <c r="ADH470" s="25"/>
      <c r="ADI470" s="25"/>
      <c r="ADJ470" s="25"/>
      <c r="ADK470" s="25"/>
      <c r="ADL470" s="25"/>
      <c r="ADM470" s="25"/>
      <c r="ADN470" s="25"/>
      <c r="ADO470" s="25"/>
      <c r="ADP470" s="25"/>
      <c r="ADQ470" s="25"/>
      <c r="ADR470" s="25"/>
      <c r="ADS470" s="25"/>
      <c r="ADT470" s="25"/>
      <c r="ADU470" s="25"/>
      <c r="ADV470" s="25"/>
      <c r="ADW470" s="25"/>
      <c r="ADX470" s="25"/>
      <c r="ADY470" s="25"/>
      <c r="ADZ470" s="25"/>
      <c r="AEA470" s="25"/>
      <c r="AEB470" s="25"/>
      <c r="AEC470" s="25"/>
      <c r="AED470" s="25"/>
      <c r="AEE470" s="25"/>
      <c r="AEF470" s="25"/>
      <c r="AEG470" s="49"/>
    </row>
    <row r="471" spans="1:813" s="15" customFormat="1" ht="12.75" customHeight="1" x14ac:dyDescent="0.2">
      <c r="A471" s="71" t="s">
        <v>370</v>
      </c>
      <c r="B471" s="303" t="s">
        <v>371</v>
      </c>
      <c r="C471" s="325">
        <v>1</v>
      </c>
      <c r="D471" s="71" t="s">
        <v>71</v>
      </c>
      <c r="E471" s="293">
        <v>4250</v>
      </c>
      <c r="F471" s="91">
        <f t="shared" ref="F471:F510" si="9">ROUND(C471*E471,2)</f>
        <v>4250</v>
      </c>
      <c r="G471" s="49"/>
      <c r="AY471" s="45"/>
      <c r="AZ471" s="25"/>
      <c r="BA471" s="663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  <c r="QN471" s="25"/>
      <c r="QO471" s="25"/>
      <c r="QP471" s="25"/>
      <c r="QQ471" s="25"/>
      <c r="QR471" s="25"/>
      <c r="QS471" s="25"/>
      <c r="QT471" s="25"/>
      <c r="QU471" s="25"/>
      <c r="QV471" s="25"/>
      <c r="QW471" s="25"/>
      <c r="QX471" s="25"/>
      <c r="QY471" s="25"/>
      <c r="QZ471" s="25"/>
      <c r="RA471" s="25"/>
      <c r="RB471" s="25"/>
      <c r="RC471" s="25"/>
      <c r="RD471" s="25"/>
      <c r="RE471" s="25"/>
      <c r="RF471" s="25"/>
      <c r="RG471" s="25"/>
      <c r="RH471" s="25"/>
      <c r="RI471" s="25"/>
      <c r="RJ471" s="25"/>
      <c r="RK471" s="25"/>
      <c r="RL471" s="25"/>
      <c r="RM471" s="25"/>
      <c r="RN471" s="25"/>
      <c r="RO471" s="25"/>
      <c r="RP471" s="25"/>
      <c r="RQ471" s="25"/>
      <c r="RR471" s="25"/>
      <c r="RS471" s="25"/>
      <c r="RT471" s="25"/>
      <c r="RU471" s="25"/>
      <c r="RV471" s="25"/>
      <c r="RW471" s="25"/>
      <c r="RX471" s="25"/>
      <c r="RY471" s="25"/>
      <c r="RZ471" s="25"/>
      <c r="SA471" s="25"/>
      <c r="SB471" s="25"/>
      <c r="SC471" s="25"/>
      <c r="SD471" s="25"/>
      <c r="SE471" s="25"/>
      <c r="SF471" s="25"/>
      <c r="SG471" s="25"/>
      <c r="SH471" s="25"/>
      <c r="SI471" s="25"/>
      <c r="SJ471" s="25"/>
      <c r="SK471" s="25"/>
      <c r="SL471" s="25"/>
      <c r="SM471" s="25"/>
      <c r="SN471" s="25"/>
      <c r="SO471" s="25"/>
      <c r="SP471" s="25"/>
      <c r="SQ471" s="25"/>
      <c r="SR471" s="25"/>
      <c r="SS471" s="25"/>
      <c r="ST471" s="25"/>
      <c r="SU471" s="25"/>
      <c r="SV471" s="25"/>
      <c r="SW471" s="25"/>
      <c r="SX471" s="25"/>
      <c r="SY471" s="25"/>
      <c r="SZ471" s="25"/>
      <c r="TA471" s="25"/>
      <c r="TB471" s="25"/>
      <c r="TC471" s="25"/>
      <c r="TD471" s="25"/>
      <c r="TE471" s="25"/>
      <c r="TF471" s="25"/>
      <c r="TG471" s="25"/>
      <c r="TH471" s="25"/>
      <c r="TI471" s="25"/>
      <c r="TJ471" s="25"/>
      <c r="TK471" s="25"/>
      <c r="TL471" s="25"/>
      <c r="TM471" s="25"/>
      <c r="TN471" s="25"/>
      <c r="TO471" s="25"/>
      <c r="TP471" s="25"/>
      <c r="TQ471" s="25"/>
      <c r="TR471" s="25"/>
      <c r="TS471" s="25"/>
      <c r="TT471" s="25"/>
      <c r="TU471" s="25"/>
      <c r="TV471" s="25"/>
      <c r="TW471" s="25"/>
      <c r="TX471" s="25"/>
      <c r="TY471" s="25"/>
      <c r="TZ471" s="25"/>
      <c r="UA471" s="25"/>
      <c r="UB471" s="25"/>
      <c r="UC471" s="25"/>
      <c r="UD471" s="25"/>
      <c r="UE471" s="25"/>
      <c r="UF471" s="25"/>
      <c r="UG471" s="25"/>
      <c r="UH471" s="25"/>
      <c r="UI471" s="25"/>
      <c r="UJ471" s="25"/>
      <c r="UK471" s="25"/>
      <c r="UL471" s="25"/>
      <c r="UM471" s="25"/>
      <c r="UN471" s="25"/>
      <c r="UO471" s="25"/>
      <c r="UP471" s="25"/>
      <c r="UQ471" s="25"/>
      <c r="UR471" s="25"/>
      <c r="US471" s="25"/>
      <c r="UT471" s="25"/>
      <c r="UU471" s="25"/>
      <c r="UV471" s="25"/>
      <c r="UW471" s="25"/>
      <c r="UX471" s="25"/>
      <c r="UY471" s="25"/>
      <c r="UZ471" s="25"/>
      <c r="VA471" s="25"/>
      <c r="VB471" s="25"/>
      <c r="VC471" s="25"/>
      <c r="VD471" s="25"/>
      <c r="VE471" s="25"/>
      <c r="VF471" s="25"/>
      <c r="VG471" s="25"/>
      <c r="VH471" s="25"/>
      <c r="VI471" s="25"/>
      <c r="VJ471" s="25"/>
      <c r="VK471" s="25"/>
      <c r="VL471" s="25"/>
      <c r="VM471" s="25"/>
      <c r="VN471" s="25"/>
      <c r="VO471" s="25"/>
      <c r="VP471" s="25"/>
      <c r="VQ471" s="25"/>
      <c r="VR471" s="25"/>
      <c r="VS471" s="25"/>
      <c r="VT471" s="25"/>
      <c r="VU471" s="25"/>
      <c r="VV471" s="25"/>
      <c r="VW471" s="25"/>
      <c r="VX471" s="25"/>
      <c r="VY471" s="25"/>
      <c r="VZ471" s="25"/>
      <c r="WA471" s="25"/>
      <c r="WB471" s="25"/>
      <c r="WC471" s="25"/>
      <c r="WD471" s="25"/>
      <c r="WE471" s="25"/>
      <c r="WF471" s="25"/>
      <c r="WG471" s="25"/>
      <c r="WH471" s="25"/>
      <c r="WI471" s="25"/>
      <c r="WJ471" s="25"/>
      <c r="WK471" s="25"/>
      <c r="WL471" s="25"/>
      <c r="WM471" s="25"/>
      <c r="WN471" s="25"/>
      <c r="WO471" s="25"/>
      <c r="WP471" s="25"/>
      <c r="WQ471" s="25"/>
      <c r="WR471" s="25"/>
      <c r="WS471" s="25"/>
      <c r="WT471" s="25"/>
      <c r="WU471" s="25"/>
      <c r="WV471" s="25"/>
      <c r="WW471" s="25"/>
      <c r="WX471" s="25"/>
      <c r="WY471" s="25"/>
      <c r="WZ471" s="25"/>
      <c r="XA471" s="25"/>
      <c r="XB471" s="25"/>
      <c r="XC471" s="25"/>
      <c r="XD471" s="25"/>
      <c r="XE471" s="25"/>
      <c r="XF471" s="25"/>
      <c r="XG471" s="25"/>
      <c r="XH471" s="25"/>
      <c r="XI471" s="25"/>
      <c r="XJ471" s="25"/>
      <c r="XK471" s="25"/>
      <c r="XL471" s="25"/>
      <c r="XM471" s="25"/>
      <c r="XN471" s="25"/>
      <c r="XO471" s="25"/>
      <c r="XP471" s="25"/>
      <c r="XQ471" s="25"/>
      <c r="XR471" s="25"/>
      <c r="XS471" s="25"/>
      <c r="XT471" s="25"/>
      <c r="XU471" s="25"/>
      <c r="XV471" s="25"/>
      <c r="XW471" s="25"/>
      <c r="XX471" s="25"/>
      <c r="XY471" s="25"/>
      <c r="XZ471" s="25"/>
      <c r="YA471" s="25"/>
      <c r="YB471" s="25"/>
      <c r="YC471" s="25"/>
      <c r="YD471" s="25"/>
      <c r="YE471" s="25"/>
      <c r="YF471" s="25"/>
      <c r="YG471" s="25"/>
      <c r="YH471" s="25"/>
      <c r="YI471" s="25"/>
      <c r="YJ471" s="25"/>
      <c r="YK471" s="25"/>
      <c r="YL471" s="25"/>
      <c r="YM471" s="25"/>
      <c r="YN471" s="25"/>
      <c r="YO471" s="25"/>
      <c r="YP471" s="25"/>
      <c r="YQ471" s="25"/>
      <c r="YR471" s="25"/>
      <c r="YS471" s="25"/>
      <c r="YT471" s="25"/>
      <c r="YU471" s="25"/>
      <c r="YV471" s="25"/>
      <c r="YW471" s="25"/>
      <c r="YX471" s="25"/>
      <c r="YY471" s="25"/>
      <c r="YZ471" s="25"/>
      <c r="ZA471" s="25"/>
      <c r="ZB471" s="25"/>
      <c r="ZC471" s="25"/>
      <c r="ZD471" s="25"/>
      <c r="ZE471" s="25"/>
      <c r="ZF471" s="25"/>
      <c r="ZG471" s="25"/>
      <c r="ZH471" s="25"/>
      <c r="ZI471" s="25"/>
      <c r="ZJ471" s="25"/>
      <c r="ZK471" s="25"/>
      <c r="ZL471" s="25"/>
      <c r="ZM471" s="25"/>
      <c r="ZN471" s="25"/>
      <c r="ZO471" s="25"/>
      <c r="ZP471" s="25"/>
      <c r="ZQ471" s="25"/>
      <c r="ZR471" s="25"/>
      <c r="ZS471" s="25"/>
      <c r="ZT471" s="25"/>
      <c r="ZU471" s="25"/>
      <c r="ZV471" s="25"/>
      <c r="ZW471" s="25"/>
      <c r="ZX471" s="25"/>
      <c r="ZY471" s="25"/>
      <c r="ZZ471" s="25"/>
      <c r="AAA471" s="25"/>
      <c r="AAB471" s="25"/>
      <c r="AAC471" s="25"/>
      <c r="AAD471" s="25"/>
      <c r="AAE471" s="25"/>
      <c r="AAF471" s="25"/>
      <c r="AAG471" s="25"/>
      <c r="AAH471" s="25"/>
      <c r="AAI471" s="25"/>
      <c r="AAJ471" s="25"/>
      <c r="AAK471" s="25"/>
      <c r="AAL471" s="25"/>
      <c r="AAM471" s="25"/>
      <c r="AAN471" s="25"/>
      <c r="AAO471" s="25"/>
      <c r="AAP471" s="25"/>
      <c r="AAQ471" s="25"/>
      <c r="AAR471" s="25"/>
      <c r="AAS471" s="25"/>
      <c r="AAT471" s="25"/>
      <c r="AAU471" s="25"/>
      <c r="AAV471" s="25"/>
      <c r="AAW471" s="25"/>
      <c r="AAX471" s="25"/>
      <c r="AAY471" s="25"/>
      <c r="AAZ471" s="25"/>
      <c r="ABA471" s="25"/>
      <c r="ABB471" s="25"/>
      <c r="ABC471" s="25"/>
      <c r="ABD471" s="25"/>
      <c r="ABE471" s="25"/>
      <c r="ABF471" s="25"/>
      <c r="ABG471" s="25"/>
      <c r="ABH471" s="25"/>
      <c r="ABI471" s="25"/>
      <c r="ABJ471" s="25"/>
      <c r="ABK471" s="25"/>
      <c r="ABL471" s="25"/>
      <c r="ABM471" s="25"/>
      <c r="ABN471" s="25"/>
      <c r="ABO471" s="25"/>
      <c r="ABP471" s="25"/>
      <c r="ABQ471" s="25"/>
      <c r="ABR471" s="25"/>
      <c r="ABS471" s="25"/>
      <c r="ABT471" s="25"/>
      <c r="ABU471" s="25"/>
      <c r="ABV471" s="25"/>
      <c r="ABW471" s="25"/>
      <c r="ABX471" s="25"/>
      <c r="ABY471" s="25"/>
      <c r="ABZ471" s="25"/>
      <c r="ACA471" s="25"/>
      <c r="ACB471" s="25"/>
      <c r="ACC471" s="25"/>
      <c r="ACD471" s="25"/>
      <c r="ACE471" s="25"/>
      <c r="ACF471" s="25"/>
      <c r="ACG471" s="25"/>
      <c r="ACH471" s="25"/>
      <c r="ACI471" s="25"/>
      <c r="ACJ471" s="25"/>
      <c r="ACK471" s="25"/>
      <c r="ACL471" s="25"/>
      <c r="ACM471" s="25"/>
      <c r="ACN471" s="25"/>
      <c r="ACO471" s="25"/>
      <c r="ACP471" s="25"/>
      <c r="ACQ471" s="25"/>
      <c r="ACR471" s="25"/>
      <c r="ACS471" s="25"/>
      <c r="ACT471" s="25"/>
      <c r="ACU471" s="25"/>
      <c r="ACV471" s="25"/>
      <c r="ACW471" s="25"/>
      <c r="ACX471" s="25"/>
      <c r="ACY471" s="25"/>
      <c r="ACZ471" s="25"/>
      <c r="ADA471" s="25"/>
      <c r="ADB471" s="25"/>
      <c r="ADC471" s="25"/>
      <c r="ADD471" s="25"/>
      <c r="ADE471" s="25"/>
      <c r="ADF471" s="25"/>
      <c r="ADG471" s="25"/>
      <c r="ADH471" s="25"/>
      <c r="ADI471" s="25"/>
      <c r="ADJ471" s="25"/>
      <c r="ADK471" s="25"/>
      <c r="ADL471" s="25"/>
      <c r="ADM471" s="25"/>
      <c r="ADN471" s="25"/>
      <c r="ADO471" s="25"/>
      <c r="ADP471" s="25"/>
      <c r="ADQ471" s="25"/>
      <c r="ADR471" s="25"/>
      <c r="ADS471" s="25"/>
      <c r="ADT471" s="25"/>
      <c r="ADU471" s="25"/>
      <c r="ADV471" s="25"/>
      <c r="ADW471" s="25"/>
      <c r="ADX471" s="25"/>
      <c r="ADY471" s="25"/>
      <c r="ADZ471" s="25"/>
      <c r="AEA471" s="25"/>
      <c r="AEB471" s="25"/>
      <c r="AEC471" s="25"/>
      <c r="AED471" s="25"/>
      <c r="AEE471" s="25"/>
      <c r="AEF471" s="25"/>
      <c r="AEG471" s="49"/>
    </row>
    <row r="472" spans="1:813" s="15" customFormat="1" ht="12.75" customHeight="1" x14ac:dyDescent="0.2">
      <c r="A472" s="71" t="s">
        <v>372</v>
      </c>
      <c r="B472" s="303" t="s">
        <v>152</v>
      </c>
      <c r="C472" s="325">
        <v>1</v>
      </c>
      <c r="D472" s="71" t="s">
        <v>99</v>
      </c>
      <c r="E472" s="293">
        <v>8275</v>
      </c>
      <c r="F472" s="91">
        <f t="shared" si="9"/>
        <v>8275</v>
      </c>
      <c r="G472" s="49"/>
      <c r="AY472" s="45"/>
      <c r="AZ472" s="25"/>
      <c r="BA472" s="663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  <c r="QN472" s="25"/>
      <c r="QO472" s="25"/>
      <c r="QP472" s="25"/>
      <c r="QQ472" s="25"/>
      <c r="QR472" s="25"/>
      <c r="QS472" s="25"/>
      <c r="QT472" s="25"/>
      <c r="QU472" s="25"/>
      <c r="QV472" s="25"/>
      <c r="QW472" s="25"/>
      <c r="QX472" s="25"/>
      <c r="QY472" s="25"/>
      <c r="QZ472" s="25"/>
      <c r="RA472" s="25"/>
      <c r="RB472" s="25"/>
      <c r="RC472" s="25"/>
      <c r="RD472" s="25"/>
      <c r="RE472" s="25"/>
      <c r="RF472" s="25"/>
      <c r="RG472" s="25"/>
      <c r="RH472" s="25"/>
      <c r="RI472" s="25"/>
      <c r="RJ472" s="25"/>
      <c r="RK472" s="25"/>
      <c r="RL472" s="25"/>
      <c r="RM472" s="25"/>
      <c r="RN472" s="25"/>
      <c r="RO472" s="25"/>
      <c r="RP472" s="25"/>
      <c r="RQ472" s="25"/>
      <c r="RR472" s="25"/>
      <c r="RS472" s="25"/>
      <c r="RT472" s="25"/>
      <c r="RU472" s="25"/>
      <c r="RV472" s="25"/>
      <c r="RW472" s="25"/>
      <c r="RX472" s="25"/>
      <c r="RY472" s="25"/>
      <c r="RZ472" s="25"/>
      <c r="SA472" s="25"/>
      <c r="SB472" s="25"/>
      <c r="SC472" s="25"/>
      <c r="SD472" s="25"/>
      <c r="SE472" s="25"/>
      <c r="SF472" s="25"/>
      <c r="SG472" s="25"/>
      <c r="SH472" s="25"/>
      <c r="SI472" s="25"/>
      <c r="SJ472" s="25"/>
      <c r="SK472" s="25"/>
      <c r="SL472" s="25"/>
      <c r="SM472" s="25"/>
      <c r="SN472" s="25"/>
      <c r="SO472" s="25"/>
      <c r="SP472" s="25"/>
      <c r="SQ472" s="25"/>
      <c r="SR472" s="25"/>
      <c r="SS472" s="25"/>
      <c r="ST472" s="25"/>
      <c r="SU472" s="25"/>
      <c r="SV472" s="25"/>
      <c r="SW472" s="25"/>
      <c r="SX472" s="25"/>
      <c r="SY472" s="25"/>
      <c r="SZ472" s="25"/>
      <c r="TA472" s="25"/>
      <c r="TB472" s="25"/>
      <c r="TC472" s="25"/>
      <c r="TD472" s="25"/>
      <c r="TE472" s="25"/>
      <c r="TF472" s="25"/>
      <c r="TG472" s="25"/>
      <c r="TH472" s="25"/>
      <c r="TI472" s="25"/>
      <c r="TJ472" s="25"/>
      <c r="TK472" s="25"/>
      <c r="TL472" s="25"/>
      <c r="TM472" s="25"/>
      <c r="TN472" s="25"/>
      <c r="TO472" s="25"/>
      <c r="TP472" s="25"/>
      <c r="TQ472" s="25"/>
      <c r="TR472" s="25"/>
      <c r="TS472" s="25"/>
      <c r="TT472" s="25"/>
      <c r="TU472" s="25"/>
      <c r="TV472" s="25"/>
      <c r="TW472" s="25"/>
      <c r="TX472" s="25"/>
      <c r="TY472" s="25"/>
      <c r="TZ472" s="25"/>
      <c r="UA472" s="25"/>
      <c r="UB472" s="25"/>
      <c r="UC472" s="25"/>
      <c r="UD472" s="25"/>
      <c r="UE472" s="25"/>
      <c r="UF472" s="25"/>
      <c r="UG472" s="25"/>
      <c r="UH472" s="25"/>
      <c r="UI472" s="25"/>
      <c r="UJ472" s="25"/>
      <c r="UK472" s="25"/>
      <c r="UL472" s="25"/>
      <c r="UM472" s="25"/>
      <c r="UN472" s="25"/>
      <c r="UO472" s="25"/>
      <c r="UP472" s="25"/>
      <c r="UQ472" s="25"/>
      <c r="UR472" s="25"/>
      <c r="US472" s="25"/>
      <c r="UT472" s="25"/>
      <c r="UU472" s="25"/>
      <c r="UV472" s="25"/>
      <c r="UW472" s="25"/>
      <c r="UX472" s="25"/>
      <c r="UY472" s="25"/>
      <c r="UZ472" s="25"/>
      <c r="VA472" s="25"/>
      <c r="VB472" s="25"/>
      <c r="VC472" s="25"/>
      <c r="VD472" s="25"/>
      <c r="VE472" s="25"/>
      <c r="VF472" s="25"/>
      <c r="VG472" s="25"/>
      <c r="VH472" s="25"/>
      <c r="VI472" s="25"/>
      <c r="VJ472" s="25"/>
      <c r="VK472" s="25"/>
      <c r="VL472" s="25"/>
      <c r="VM472" s="25"/>
      <c r="VN472" s="25"/>
      <c r="VO472" s="25"/>
      <c r="VP472" s="25"/>
      <c r="VQ472" s="25"/>
      <c r="VR472" s="25"/>
      <c r="VS472" s="25"/>
      <c r="VT472" s="25"/>
      <c r="VU472" s="25"/>
      <c r="VV472" s="25"/>
      <c r="VW472" s="25"/>
      <c r="VX472" s="25"/>
      <c r="VY472" s="25"/>
      <c r="VZ472" s="25"/>
      <c r="WA472" s="25"/>
      <c r="WB472" s="25"/>
      <c r="WC472" s="25"/>
      <c r="WD472" s="25"/>
      <c r="WE472" s="25"/>
      <c r="WF472" s="25"/>
      <c r="WG472" s="25"/>
      <c r="WH472" s="25"/>
      <c r="WI472" s="25"/>
      <c r="WJ472" s="25"/>
      <c r="WK472" s="25"/>
      <c r="WL472" s="25"/>
      <c r="WM472" s="25"/>
      <c r="WN472" s="25"/>
      <c r="WO472" s="25"/>
      <c r="WP472" s="25"/>
      <c r="WQ472" s="25"/>
      <c r="WR472" s="25"/>
      <c r="WS472" s="25"/>
      <c r="WT472" s="25"/>
      <c r="WU472" s="25"/>
      <c r="WV472" s="25"/>
      <c r="WW472" s="25"/>
      <c r="WX472" s="25"/>
      <c r="WY472" s="25"/>
      <c r="WZ472" s="25"/>
      <c r="XA472" s="25"/>
      <c r="XB472" s="25"/>
      <c r="XC472" s="25"/>
      <c r="XD472" s="25"/>
      <c r="XE472" s="25"/>
      <c r="XF472" s="25"/>
      <c r="XG472" s="25"/>
      <c r="XH472" s="25"/>
      <c r="XI472" s="25"/>
      <c r="XJ472" s="25"/>
      <c r="XK472" s="25"/>
      <c r="XL472" s="25"/>
      <c r="XM472" s="25"/>
      <c r="XN472" s="25"/>
      <c r="XO472" s="25"/>
      <c r="XP472" s="25"/>
      <c r="XQ472" s="25"/>
      <c r="XR472" s="25"/>
      <c r="XS472" s="25"/>
      <c r="XT472" s="25"/>
      <c r="XU472" s="25"/>
      <c r="XV472" s="25"/>
      <c r="XW472" s="25"/>
      <c r="XX472" s="25"/>
      <c r="XY472" s="25"/>
      <c r="XZ472" s="25"/>
      <c r="YA472" s="25"/>
      <c r="YB472" s="25"/>
      <c r="YC472" s="25"/>
      <c r="YD472" s="25"/>
      <c r="YE472" s="25"/>
      <c r="YF472" s="25"/>
      <c r="YG472" s="25"/>
      <c r="YH472" s="25"/>
      <c r="YI472" s="25"/>
      <c r="YJ472" s="25"/>
      <c r="YK472" s="25"/>
      <c r="YL472" s="25"/>
      <c r="YM472" s="25"/>
      <c r="YN472" s="25"/>
      <c r="YO472" s="25"/>
      <c r="YP472" s="25"/>
      <c r="YQ472" s="25"/>
      <c r="YR472" s="25"/>
      <c r="YS472" s="25"/>
      <c r="YT472" s="25"/>
      <c r="YU472" s="25"/>
      <c r="YV472" s="25"/>
      <c r="YW472" s="25"/>
      <c r="YX472" s="25"/>
      <c r="YY472" s="25"/>
      <c r="YZ472" s="25"/>
      <c r="ZA472" s="25"/>
      <c r="ZB472" s="25"/>
      <c r="ZC472" s="25"/>
      <c r="ZD472" s="25"/>
      <c r="ZE472" s="25"/>
      <c r="ZF472" s="25"/>
      <c r="ZG472" s="25"/>
      <c r="ZH472" s="25"/>
      <c r="ZI472" s="25"/>
      <c r="ZJ472" s="25"/>
      <c r="ZK472" s="25"/>
      <c r="ZL472" s="25"/>
      <c r="ZM472" s="25"/>
      <c r="ZN472" s="25"/>
      <c r="ZO472" s="25"/>
      <c r="ZP472" s="25"/>
      <c r="ZQ472" s="25"/>
      <c r="ZR472" s="25"/>
      <c r="ZS472" s="25"/>
      <c r="ZT472" s="25"/>
      <c r="ZU472" s="25"/>
      <c r="ZV472" s="25"/>
      <c r="ZW472" s="25"/>
      <c r="ZX472" s="25"/>
      <c r="ZY472" s="25"/>
      <c r="ZZ472" s="25"/>
      <c r="AAA472" s="25"/>
      <c r="AAB472" s="25"/>
      <c r="AAC472" s="25"/>
      <c r="AAD472" s="25"/>
      <c r="AAE472" s="25"/>
      <c r="AAF472" s="25"/>
      <c r="AAG472" s="25"/>
      <c r="AAH472" s="25"/>
      <c r="AAI472" s="25"/>
      <c r="AAJ472" s="25"/>
      <c r="AAK472" s="25"/>
      <c r="AAL472" s="25"/>
      <c r="AAM472" s="25"/>
      <c r="AAN472" s="25"/>
      <c r="AAO472" s="25"/>
      <c r="AAP472" s="25"/>
      <c r="AAQ472" s="25"/>
      <c r="AAR472" s="25"/>
      <c r="AAS472" s="25"/>
      <c r="AAT472" s="25"/>
      <c r="AAU472" s="25"/>
      <c r="AAV472" s="25"/>
      <c r="AAW472" s="25"/>
      <c r="AAX472" s="25"/>
      <c r="AAY472" s="25"/>
      <c r="AAZ472" s="25"/>
      <c r="ABA472" s="25"/>
      <c r="ABB472" s="25"/>
      <c r="ABC472" s="25"/>
      <c r="ABD472" s="25"/>
      <c r="ABE472" s="25"/>
      <c r="ABF472" s="25"/>
      <c r="ABG472" s="25"/>
      <c r="ABH472" s="25"/>
      <c r="ABI472" s="25"/>
      <c r="ABJ472" s="25"/>
      <c r="ABK472" s="25"/>
      <c r="ABL472" s="25"/>
      <c r="ABM472" s="25"/>
      <c r="ABN472" s="25"/>
      <c r="ABO472" s="25"/>
      <c r="ABP472" s="25"/>
      <c r="ABQ472" s="25"/>
      <c r="ABR472" s="25"/>
      <c r="ABS472" s="25"/>
      <c r="ABT472" s="25"/>
      <c r="ABU472" s="25"/>
      <c r="ABV472" s="25"/>
      <c r="ABW472" s="25"/>
      <c r="ABX472" s="25"/>
      <c r="ABY472" s="25"/>
      <c r="ABZ472" s="25"/>
      <c r="ACA472" s="25"/>
      <c r="ACB472" s="25"/>
      <c r="ACC472" s="25"/>
      <c r="ACD472" s="25"/>
      <c r="ACE472" s="25"/>
      <c r="ACF472" s="25"/>
      <c r="ACG472" s="25"/>
      <c r="ACH472" s="25"/>
      <c r="ACI472" s="25"/>
      <c r="ACJ472" s="25"/>
      <c r="ACK472" s="25"/>
      <c r="ACL472" s="25"/>
      <c r="ACM472" s="25"/>
      <c r="ACN472" s="25"/>
      <c r="ACO472" s="25"/>
      <c r="ACP472" s="25"/>
      <c r="ACQ472" s="25"/>
      <c r="ACR472" s="25"/>
      <c r="ACS472" s="25"/>
      <c r="ACT472" s="25"/>
      <c r="ACU472" s="25"/>
      <c r="ACV472" s="25"/>
      <c r="ACW472" s="25"/>
      <c r="ACX472" s="25"/>
      <c r="ACY472" s="25"/>
      <c r="ACZ472" s="25"/>
      <c r="ADA472" s="25"/>
      <c r="ADB472" s="25"/>
      <c r="ADC472" s="25"/>
      <c r="ADD472" s="25"/>
      <c r="ADE472" s="25"/>
      <c r="ADF472" s="25"/>
      <c r="ADG472" s="25"/>
      <c r="ADH472" s="25"/>
      <c r="ADI472" s="25"/>
      <c r="ADJ472" s="25"/>
      <c r="ADK472" s="25"/>
      <c r="ADL472" s="25"/>
      <c r="ADM472" s="25"/>
      <c r="ADN472" s="25"/>
      <c r="ADO472" s="25"/>
      <c r="ADP472" s="25"/>
      <c r="ADQ472" s="25"/>
      <c r="ADR472" s="25"/>
      <c r="ADS472" s="25"/>
      <c r="ADT472" s="25"/>
      <c r="ADU472" s="25"/>
      <c r="ADV472" s="25"/>
      <c r="ADW472" s="25"/>
      <c r="ADX472" s="25"/>
      <c r="ADY472" s="25"/>
      <c r="ADZ472" s="25"/>
      <c r="AEA472" s="25"/>
      <c r="AEB472" s="25"/>
      <c r="AEC472" s="25"/>
      <c r="AED472" s="25"/>
      <c r="AEE472" s="25"/>
      <c r="AEF472" s="25"/>
      <c r="AEG472" s="49"/>
    </row>
    <row r="473" spans="1:813" s="15" customFormat="1" ht="9" customHeight="1" x14ac:dyDescent="0.2">
      <c r="A473" s="75"/>
      <c r="B473" s="70"/>
      <c r="C473" s="325"/>
      <c r="D473" s="71"/>
      <c r="E473" s="109"/>
      <c r="F473" s="91"/>
      <c r="G473" s="49"/>
      <c r="AY473" s="45"/>
      <c r="AZ473" s="25"/>
      <c r="BA473" s="663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  <c r="QN473" s="25"/>
      <c r="QO473" s="25"/>
      <c r="QP473" s="25"/>
      <c r="QQ473" s="25"/>
      <c r="QR473" s="25"/>
      <c r="QS473" s="25"/>
      <c r="QT473" s="25"/>
      <c r="QU473" s="25"/>
      <c r="QV473" s="25"/>
      <c r="QW473" s="25"/>
      <c r="QX473" s="25"/>
      <c r="QY473" s="25"/>
      <c r="QZ473" s="25"/>
      <c r="RA473" s="25"/>
      <c r="RB473" s="25"/>
      <c r="RC473" s="25"/>
      <c r="RD473" s="25"/>
      <c r="RE473" s="25"/>
      <c r="RF473" s="25"/>
      <c r="RG473" s="25"/>
      <c r="RH473" s="25"/>
      <c r="RI473" s="25"/>
      <c r="RJ473" s="25"/>
      <c r="RK473" s="25"/>
      <c r="RL473" s="25"/>
      <c r="RM473" s="25"/>
      <c r="RN473" s="25"/>
      <c r="RO473" s="25"/>
      <c r="RP473" s="25"/>
      <c r="RQ473" s="25"/>
      <c r="RR473" s="25"/>
      <c r="RS473" s="25"/>
      <c r="RT473" s="25"/>
      <c r="RU473" s="25"/>
      <c r="RV473" s="25"/>
      <c r="RW473" s="25"/>
      <c r="RX473" s="25"/>
      <c r="RY473" s="25"/>
      <c r="RZ473" s="25"/>
      <c r="SA473" s="25"/>
      <c r="SB473" s="25"/>
      <c r="SC473" s="25"/>
      <c r="SD473" s="25"/>
      <c r="SE473" s="25"/>
      <c r="SF473" s="25"/>
      <c r="SG473" s="25"/>
      <c r="SH473" s="25"/>
      <c r="SI473" s="25"/>
      <c r="SJ473" s="25"/>
      <c r="SK473" s="25"/>
      <c r="SL473" s="25"/>
      <c r="SM473" s="25"/>
      <c r="SN473" s="25"/>
      <c r="SO473" s="25"/>
      <c r="SP473" s="25"/>
      <c r="SQ473" s="25"/>
      <c r="SR473" s="25"/>
      <c r="SS473" s="25"/>
      <c r="ST473" s="25"/>
      <c r="SU473" s="25"/>
      <c r="SV473" s="25"/>
      <c r="SW473" s="25"/>
      <c r="SX473" s="25"/>
      <c r="SY473" s="25"/>
      <c r="SZ473" s="25"/>
      <c r="TA473" s="25"/>
      <c r="TB473" s="25"/>
      <c r="TC473" s="25"/>
      <c r="TD473" s="25"/>
      <c r="TE473" s="25"/>
      <c r="TF473" s="25"/>
      <c r="TG473" s="25"/>
      <c r="TH473" s="25"/>
      <c r="TI473" s="25"/>
      <c r="TJ473" s="25"/>
      <c r="TK473" s="25"/>
      <c r="TL473" s="25"/>
      <c r="TM473" s="25"/>
      <c r="TN473" s="25"/>
      <c r="TO473" s="25"/>
      <c r="TP473" s="25"/>
      <c r="TQ473" s="25"/>
      <c r="TR473" s="25"/>
      <c r="TS473" s="25"/>
      <c r="TT473" s="25"/>
      <c r="TU473" s="25"/>
      <c r="TV473" s="25"/>
      <c r="TW473" s="25"/>
      <c r="TX473" s="25"/>
      <c r="TY473" s="25"/>
      <c r="TZ473" s="25"/>
      <c r="UA473" s="25"/>
      <c r="UB473" s="25"/>
      <c r="UC473" s="25"/>
      <c r="UD473" s="25"/>
      <c r="UE473" s="25"/>
      <c r="UF473" s="25"/>
      <c r="UG473" s="25"/>
      <c r="UH473" s="25"/>
      <c r="UI473" s="25"/>
      <c r="UJ473" s="25"/>
      <c r="UK473" s="25"/>
      <c r="UL473" s="25"/>
      <c r="UM473" s="25"/>
      <c r="UN473" s="25"/>
      <c r="UO473" s="25"/>
      <c r="UP473" s="25"/>
      <c r="UQ473" s="25"/>
      <c r="UR473" s="25"/>
      <c r="US473" s="25"/>
      <c r="UT473" s="25"/>
      <c r="UU473" s="25"/>
      <c r="UV473" s="25"/>
      <c r="UW473" s="25"/>
      <c r="UX473" s="25"/>
      <c r="UY473" s="25"/>
      <c r="UZ473" s="25"/>
      <c r="VA473" s="25"/>
      <c r="VB473" s="25"/>
      <c r="VC473" s="25"/>
      <c r="VD473" s="25"/>
      <c r="VE473" s="25"/>
      <c r="VF473" s="25"/>
      <c r="VG473" s="25"/>
      <c r="VH473" s="25"/>
      <c r="VI473" s="25"/>
      <c r="VJ473" s="25"/>
      <c r="VK473" s="25"/>
      <c r="VL473" s="25"/>
      <c r="VM473" s="25"/>
      <c r="VN473" s="25"/>
      <c r="VO473" s="25"/>
      <c r="VP473" s="25"/>
      <c r="VQ473" s="25"/>
      <c r="VR473" s="25"/>
      <c r="VS473" s="25"/>
      <c r="VT473" s="25"/>
      <c r="VU473" s="25"/>
      <c r="VV473" s="25"/>
      <c r="VW473" s="25"/>
      <c r="VX473" s="25"/>
      <c r="VY473" s="25"/>
      <c r="VZ473" s="25"/>
      <c r="WA473" s="25"/>
      <c r="WB473" s="25"/>
      <c r="WC473" s="25"/>
      <c r="WD473" s="25"/>
      <c r="WE473" s="25"/>
      <c r="WF473" s="25"/>
      <c r="WG473" s="25"/>
      <c r="WH473" s="25"/>
      <c r="WI473" s="25"/>
      <c r="WJ473" s="25"/>
      <c r="WK473" s="25"/>
      <c r="WL473" s="25"/>
      <c r="WM473" s="25"/>
      <c r="WN473" s="25"/>
      <c r="WO473" s="25"/>
      <c r="WP473" s="25"/>
      <c r="WQ473" s="25"/>
      <c r="WR473" s="25"/>
      <c r="WS473" s="25"/>
      <c r="WT473" s="25"/>
      <c r="WU473" s="25"/>
      <c r="WV473" s="25"/>
      <c r="WW473" s="25"/>
      <c r="WX473" s="25"/>
      <c r="WY473" s="25"/>
      <c r="WZ473" s="25"/>
      <c r="XA473" s="25"/>
      <c r="XB473" s="25"/>
      <c r="XC473" s="25"/>
      <c r="XD473" s="25"/>
      <c r="XE473" s="25"/>
      <c r="XF473" s="25"/>
      <c r="XG473" s="25"/>
      <c r="XH473" s="25"/>
      <c r="XI473" s="25"/>
      <c r="XJ473" s="25"/>
      <c r="XK473" s="25"/>
      <c r="XL473" s="25"/>
      <c r="XM473" s="25"/>
      <c r="XN473" s="25"/>
      <c r="XO473" s="25"/>
      <c r="XP473" s="25"/>
      <c r="XQ473" s="25"/>
      <c r="XR473" s="25"/>
      <c r="XS473" s="25"/>
      <c r="XT473" s="25"/>
      <c r="XU473" s="25"/>
      <c r="XV473" s="25"/>
      <c r="XW473" s="25"/>
      <c r="XX473" s="25"/>
      <c r="XY473" s="25"/>
      <c r="XZ473" s="25"/>
      <c r="YA473" s="25"/>
      <c r="YB473" s="25"/>
      <c r="YC473" s="25"/>
      <c r="YD473" s="25"/>
      <c r="YE473" s="25"/>
      <c r="YF473" s="25"/>
      <c r="YG473" s="25"/>
      <c r="YH473" s="25"/>
      <c r="YI473" s="25"/>
      <c r="YJ473" s="25"/>
      <c r="YK473" s="25"/>
      <c r="YL473" s="25"/>
      <c r="YM473" s="25"/>
      <c r="YN473" s="25"/>
      <c r="YO473" s="25"/>
      <c r="YP473" s="25"/>
      <c r="YQ473" s="25"/>
      <c r="YR473" s="25"/>
      <c r="YS473" s="25"/>
      <c r="YT473" s="25"/>
      <c r="YU473" s="25"/>
      <c r="YV473" s="25"/>
      <c r="YW473" s="25"/>
      <c r="YX473" s="25"/>
      <c r="YY473" s="25"/>
      <c r="YZ473" s="25"/>
      <c r="ZA473" s="25"/>
      <c r="ZB473" s="25"/>
      <c r="ZC473" s="25"/>
      <c r="ZD473" s="25"/>
      <c r="ZE473" s="25"/>
      <c r="ZF473" s="25"/>
      <c r="ZG473" s="25"/>
      <c r="ZH473" s="25"/>
      <c r="ZI473" s="25"/>
      <c r="ZJ473" s="25"/>
      <c r="ZK473" s="25"/>
      <c r="ZL473" s="25"/>
      <c r="ZM473" s="25"/>
      <c r="ZN473" s="25"/>
      <c r="ZO473" s="25"/>
      <c r="ZP473" s="25"/>
      <c r="ZQ473" s="25"/>
      <c r="ZR473" s="25"/>
      <c r="ZS473" s="25"/>
      <c r="ZT473" s="25"/>
      <c r="ZU473" s="25"/>
      <c r="ZV473" s="25"/>
      <c r="ZW473" s="25"/>
      <c r="ZX473" s="25"/>
      <c r="ZY473" s="25"/>
      <c r="ZZ473" s="25"/>
      <c r="AAA473" s="25"/>
      <c r="AAB473" s="25"/>
      <c r="AAC473" s="25"/>
      <c r="AAD473" s="25"/>
      <c r="AAE473" s="25"/>
      <c r="AAF473" s="25"/>
      <c r="AAG473" s="25"/>
      <c r="AAH473" s="25"/>
      <c r="AAI473" s="25"/>
      <c r="AAJ473" s="25"/>
      <c r="AAK473" s="25"/>
      <c r="AAL473" s="25"/>
      <c r="AAM473" s="25"/>
      <c r="AAN473" s="25"/>
      <c r="AAO473" s="25"/>
      <c r="AAP473" s="25"/>
      <c r="AAQ473" s="25"/>
      <c r="AAR473" s="25"/>
      <c r="AAS473" s="25"/>
      <c r="AAT473" s="25"/>
      <c r="AAU473" s="25"/>
      <c r="AAV473" s="25"/>
      <c r="AAW473" s="25"/>
      <c r="AAX473" s="25"/>
      <c r="AAY473" s="25"/>
      <c r="AAZ473" s="25"/>
      <c r="ABA473" s="25"/>
      <c r="ABB473" s="25"/>
      <c r="ABC473" s="25"/>
      <c r="ABD473" s="25"/>
      <c r="ABE473" s="25"/>
      <c r="ABF473" s="25"/>
      <c r="ABG473" s="25"/>
      <c r="ABH473" s="25"/>
      <c r="ABI473" s="25"/>
      <c r="ABJ473" s="25"/>
      <c r="ABK473" s="25"/>
      <c r="ABL473" s="25"/>
      <c r="ABM473" s="25"/>
      <c r="ABN473" s="25"/>
      <c r="ABO473" s="25"/>
      <c r="ABP473" s="25"/>
      <c r="ABQ473" s="25"/>
      <c r="ABR473" s="25"/>
      <c r="ABS473" s="25"/>
      <c r="ABT473" s="25"/>
      <c r="ABU473" s="25"/>
      <c r="ABV473" s="25"/>
      <c r="ABW473" s="25"/>
      <c r="ABX473" s="25"/>
      <c r="ABY473" s="25"/>
      <c r="ABZ473" s="25"/>
      <c r="ACA473" s="25"/>
      <c r="ACB473" s="25"/>
      <c r="ACC473" s="25"/>
      <c r="ACD473" s="25"/>
      <c r="ACE473" s="25"/>
      <c r="ACF473" s="25"/>
      <c r="ACG473" s="25"/>
      <c r="ACH473" s="25"/>
      <c r="ACI473" s="25"/>
      <c r="ACJ473" s="25"/>
      <c r="ACK473" s="25"/>
      <c r="ACL473" s="25"/>
      <c r="ACM473" s="25"/>
      <c r="ACN473" s="25"/>
      <c r="ACO473" s="25"/>
      <c r="ACP473" s="25"/>
      <c r="ACQ473" s="25"/>
      <c r="ACR473" s="25"/>
      <c r="ACS473" s="25"/>
      <c r="ACT473" s="25"/>
      <c r="ACU473" s="25"/>
      <c r="ACV473" s="25"/>
      <c r="ACW473" s="25"/>
      <c r="ACX473" s="25"/>
      <c r="ACY473" s="25"/>
      <c r="ACZ473" s="25"/>
      <c r="ADA473" s="25"/>
      <c r="ADB473" s="25"/>
      <c r="ADC473" s="25"/>
      <c r="ADD473" s="25"/>
      <c r="ADE473" s="25"/>
      <c r="ADF473" s="25"/>
      <c r="ADG473" s="25"/>
      <c r="ADH473" s="25"/>
      <c r="ADI473" s="25"/>
      <c r="ADJ473" s="25"/>
      <c r="ADK473" s="25"/>
      <c r="ADL473" s="25"/>
      <c r="ADM473" s="25"/>
      <c r="ADN473" s="25"/>
      <c r="ADO473" s="25"/>
      <c r="ADP473" s="25"/>
      <c r="ADQ473" s="25"/>
      <c r="ADR473" s="25"/>
      <c r="ADS473" s="25"/>
      <c r="ADT473" s="25"/>
      <c r="ADU473" s="25"/>
      <c r="ADV473" s="25"/>
      <c r="ADW473" s="25"/>
      <c r="ADX473" s="25"/>
      <c r="ADY473" s="25"/>
      <c r="ADZ473" s="25"/>
      <c r="AEA473" s="25"/>
      <c r="AEB473" s="25"/>
      <c r="AEC473" s="25"/>
      <c r="AED473" s="25"/>
      <c r="AEE473" s="25"/>
      <c r="AEF473" s="25"/>
      <c r="AEG473" s="49"/>
    </row>
    <row r="474" spans="1:813" s="15" customFormat="1" ht="12.75" customHeight="1" x14ac:dyDescent="0.2">
      <c r="A474" s="73">
        <v>11</v>
      </c>
      <c r="B474" s="304" t="s">
        <v>373</v>
      </c>
      <c r="C474" s="325"/>
      <c r="D474" s="71"/>
      <c r="E474" s="304"/>
      <c r="F474" s="91"/>
      <c r="G474" s="49"/>
      <c r="AY474" s="45"/>
      <c r="AZ474" s="25"/>
      <c r="BA474" s="663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  <c r="QN474" s="25"/>
      <c r="QO474" s="25"/>
      <c r="QP474" s="25"/>
      <c r="QQ474" s="25"/>
      <c r="QR474" s="25"/>
      <c r="QS474" s="25"/>
      <c r="QT474" s="25"/>
      <c r="QU474" s="25"/>
      <c r="QV474" s="25"/>
      <c r="QW474" s="25"/>
      <c r="QX474" s="25"/>
      <c r="QY474" s="25"/>
      <c r="QZ474" s="25"/>
      <c r="RA474" s="25"/>
      <c r="RB474" s="25"/>
      <c r="RC474" s="25"/>
      <c r="RD474" s="25"/>
      <c r="RE474" s="25"/>
      <c r="RF474" s="25"/>
      <c r="RG474" s="25"/>
      <c r="RH474" s="25"/>
      <c r="RI474" s="25"/>
      <c r="RJ474" s="25"/>
      <c r="RK474" s="25"/>
      <c r="RL474" s="25"/>
      <c r="RM474" s="25"/>
      <c r="RN474" s="25"/>
      <c r="RO474" s="25"/>
      <c r="RP474" s="25"/>
      <c r="RQ474" s="25"/>
      <c r="RR474" s="25"/>
      <c r="RS474" s="25"/>
      <c r="RT474" s="25"/>
      <c r="RU474" s="25"/>
      <c r="RV474" s="25"/>
      <c r="RW474" s="25"/>
      <c r="RX474" s="25"/>
      <c r="RY474" s="25"/>
      <c r="RZ474" s="25"/>
      <c r="SA474" s="25"/>
      <c r="SB474" s="25"/>
      <c r="SC474" s="25"/>
      <c r="SD474" s="25"/>
      <c r="SE474" s="25"/>
      <c r="SF474" s="25"/>
      <c r="SG474" s="25"/>
      <c r="SH474" s="25"/>
      <c r="SI474" s="25"/>
      <c r="SJ474" s="25"/>
      <c r="SK474" s="25"/>
      <c r="SL474" s="25"/>
      <c r="SM474" s="25"/>
      <c r="SN474" s="25"/>
      <c r="SO474" s="25"/>
      <c r="SP474" s="25"/>
      <c r="SQ474" s="25"/>
      <c r="SR474" s="25"/>
      <c r="SS474" s="25"/>
      <c r="ST474" s="25"/>
      <c r="SU474" s="25"/>
      <c r="SV474" s="25"/>
      <c r="SW474" s="25"/>
      <c r="SX474" s="25"/>
      <c r="SY474" s="25"/>
      <c r="SZ474" s="25"/>
      <c r="TA474" s="25"/>
      <c r="TB474" s="25"/>
      <c r="TC474" s="25"/>
      <c r="TD474" s="25"/>
      <c r="TE474" s="25"/>
      <c r="TF474" s="25"/>
      <c r="TG474" s="25"/>
      <c r="TH474" s="25"/>
      <c r="TI474" s="25"/>
      <c r="TJ474" s="25"/>
      <c r="TK474" s="25"/>
      <c r="TL474" s="25"/>
      <c r="TM474" s="25"/>
      <c r="TN474" s="25"/>
      <c r="TO474" s="25"/>
      <c r="TP474" s="25"/>
      <c r="TQ474" s="25"/>
      <c r="TR474" s="25"/>
      <c r="TS474" s="25"/>
      <c r="TT474" s="25"/>
      <c r="TU474" s="25"/>
      <c r="TV474" s="25"/>
      <c r="TW474" s="25"/>
      <c r="TX474" s="25"/>
      <c r="TY474" s="25"/>
      <c r="TZ474" s="25"/>
      <c r="UA474" s="25"/>
      <c r="UB474" s="25"/>
      <c r="UC474" s="25"/>
      <c r="UD474" s="25"/>
      <c r="UE474" s="25"/>
      <c r="UF474" s="25"/>
      <c r="UG474" s="25"/>
      <c r="UH474" s="25"/>
      <c r="UI474" s="25"/>
      <c r="UJ474" s="25"/>
      <c r="UK474" s="25"/>
      <c r="UL474" s="25"/>
      <c r="UM474" s="25"/>
      <c r="UN474" s="25"/>
      <c r="UO474" s="25"/>
      <c r="UP474" s="25"/>
      <c r="UQ474" s="25"/>
      <c r="UR474" s="25"/>
      <c r="US474" s="25"/>
      <c r="UT474" s="25"/>
      <c r="UU474" s="25"/>
      <c r="UV474" s="25"/>
      <c r="UW474" s="25"/>
      <c r="UX474" s="25"/>
      <c r="UY474" s="25"/>
      <c r="UZ474" s="25"/>
      <c r="VA474" s="25"/>
      <c r="VB474" s="25"/>
      <c r="VC474" s="25"/>
      <c r="VD474" s="25"/>
      <c r="VE474" s="25"/>
      <c r="VF474" s="25"/>
      <c r="VG474" s="25"/>
      <c r="VH474" s="25"/>
      <c r="VI474" s="25"/>
      <c r="VJ474" s="25"/>
      <c r="VK474" s="25"/>
      <c r="VL474" s="25"/>
      <c r="VM474" s="25"/>
      <c r="VN474" s="25"/>
      <c r="VO474" s="25"/>
      <c r="VP474" s="25"/>
      <c r="VQ474" s="25"/>
      <c r="VR474" s="25"/>
      <c r="VS474" s="25"/>
      <c r="VT474" s="25"/>
      <c r="VU474" s="25"/>
      <c r="VV474" s="25"/>
      <c r="VW474" s="25"/>
      <c r="VX474" s="25"/>
      <c r="VY474" s="25"/>
      <c r="VZ474" s="25"/>
      <c r="WA474" s="25"/>
      <c r="WB474" s="25"/>
      <c r="WC474" s="25"/>
      <c r="WD474" s="25"/>
      <c r="WE474" s="25"/>
      <c r="WF474" s="25"/>
      <c r="WG474" s="25"/>
      <c r="WH474" s="25"/>
      <c r="WI474" s="25"/>
      <c r="WJ474" s="25"/>
      <c r="WK474" s="25"/>
      <c r="WL474" s="25"/>
      <c r="WM474" s="25"/>
      <c r="WN474" s="25"/>
      <c r="WO474" s="25"/>
      <c r="WP474" s="25"/>
      <c r="WQ474" s="25"/>
      <c r="WR474" s="25"/>
      <c r="WS474" s="25"/>
      <c r="WT474" s="25"/>
      <c r="WU474" s="25"/>
      <c r="WV474" s="25"/>
      <c r="WW474" s="25"/>
      <c r="WX474" s="25"/>
      <c r="WY474" s="25"/>
      <c r="WZ474" s="25"/>
      <c r="XA474" s="25"/>
      <c r="XB474" s="25"/>
      <c r="XC474" s="25"/>
      <c r="XD474" s="25"/>
      <c r="XE474" s="25"/>
      <c r="XF474" s="25"/>
      <c r="XG474" s="25"/>
      <c r="XH474" s="25"/>
      <c r="XI474" s="25"/>
      <c r="XJ474" s="25"/>
      <c r="XK474" s="25"/>
      <c r="XL474" s="25"/>
      <c r="XM474" s="25"/>
      <c r="XN474" s="25"/>
      <c r="XO474" s="25"/>
      <c r="XP474" s="25"/>
      <c r="XQ474" s="25"/>
      <c r="XR474" s="25"/>
      <c r="XS474" s="25"/>
      <c r="XT474" s="25"/>
      <c r="XU474" s="25"/>
      <c r="XV474" s="25"/>
      <c r="XW474" s="25"/>
      <c r="XX474" s="25"/>
      <c r="XY474" s="25"/>
      <c r="XZ474" s="25"/>
      <c r="YA474" s="25"/>
      <c r="YB474" s="25"/>
      <c r="YC474" s="25"/>
      <c r="YD474" s="25"/>
      <c r="YE474" s="25"/>
      <c r="YF474" s="25"/>
      <c r="YG474" s="25"/>
      <c r="YH474" s="25"/>
      <c r="YI474" s="25"/>
      <c r="YJ474" s="25"/>
      <c r="YK474" s="25"/>
      <c r="YL474" s="25"/>
      <c r="YM474" s="25"/>
      <c r="YN474" s="25"/>
      <c r="YO474" s="25"/>
      <c r="YP474" s="25"/>
      <c r="YQ474" s="25"/>
      <c r="YR474" s="25"/>
      <c r="YS474" s="25"/>
      <c r="YT474" s="25"/>
      <c r="YU474" s="25"/>
      <c r="YV474" s="25"/>
      <c r="YW474" s="25"/>
      <c r="YX474" s="25"/>
      <c r="YY474" s="25"/>
      <c r="YZ474" s="25"/>
      <c r="ZA474" s="25"/>
      <c r="ZB474" s="25"/>
      <c r="ZC474" s="25"/>
      <c r="ZD474" s="25"/>
      <c r="ZE474" s="25"/>
      <c r="ZF474" s="25"/>
      <c r="ZG474" s="25"/>
      <c r="ZH474" s="25"/>
      <c r="ZI474" s="25"/>
      <c r="ZJ474" s="25"/>
      <c r="ZK474" s="25"/>
      <c r="ZL474" s="25"/>
      <c r="ZM474" s="25"/>
      <c r="ZN474" s="25"/>
      <c r="ZO474" s="25"/>
      <c r="ZP474" s="25"/>
      <c r="ZQ474" s="25"/>
      <c r="ZR474" s="25"/>
      <c r="ZS474" s="25"/>
      <c r="ZT474" s="25"/>
      <c r="ZU474" s="25"/>
      <c r="ZV474" s="25"/>
      <c r="ZW474" s="25"/>
      <c r="ZX474" s="25"/>
      <c r="ZY474" s="25"/>
      <c r="ZZ474" s="25"/>
      <c r="AAA474" s="25"/>
      <c r="AAB474" s="25"/>
      <c r="AAC474" s="25"/>
      <c r="AAD474" s="25"/>
      <c r="AAE474" s="25"/>
      <c r="AAF474" s="25"/>
      <c r="AAG474" s="25"/>
      <c r="AAH474" s="25"/>
      <c r="AAI474" s="25"/>
      <c r="AAJ474" s="25"/>
      <c r="AAK474" s="25"/>
      <c r="AAL474" s="25"/>
      <c r="AAM474" s="25"/>
      <c r="AAN474" s="25"/>
      <c r="AAO474" s="25"/>
      <c r="AAP474" s="25"/>
      <c r="AAQ474" s="25"/>
      <c r="AAR474" s="25"/>
      <c r="AAS474" s="25"/>
      <c r="AAT474" s="25"/>
      <c r="AAU474" s="25"/>
      <c r="AAV474" s="25"/>
      <c r="AAW474" s="25"/>
      <c r="AAX474" s="25"/>
      <c r="AAY474" s="25"/>
      <c r="AAZ474" s="25"/>
      <c r="ABA474" s="25"/>
      <c r="ABB474" s="25"/>
      <c r="ABC474" s="25"/>
      <c r="ABD474" s="25"/>
      <c r="ABE474" s="25"/>
      <c r="ABF474" s="25"/>
      <c r="ABG474" s="25"/>
      <c r="ABH474" s="25"/>
      <c r="ABI474" s="25"/>
      <c r="ABJ474" s="25"/>
      <c r="ABK474" s="25"/>
      <c r="ABL474" s="25"/>
      <c r="ABM474" s="25"/>
      <c r="ABN474" s="25"/>
      <c r="ABO474" s="25"/>
      <c r="ABP474" s="25"/>
      <c r="ABQ474" s="25"/>
      <c r="ABR474" s="25"/>
      <c r="ABS474" s="25"/>
      <c r="ABT474" s="25"/>
      <c r="ABU474" s="25"/>
      <c r="ABV474" s="25"/>
      <c r="ABW474" s="25"/>
      <c r="ABX474" s="25"/>
      <c r="ABY474" s="25"/>
      <c r="ABZ474" s="25"/>
      <c r="ACA474" s="25"/>
      <c r="ACB474" s="25"/>
      <c r="ACC474" s="25"/>
      <c r="ACD474" s="25"/>
      <c r="ACE474" s="25"/>
      <c r="ACF474" s="25"/>
      <c r="ACG474" s="25"/>
      <c r="ACH474" s="25"/>
      <c r="ACI474" s="25"/>
      <c r="ACJ474" s="25"/>
      <c r="ACK474" s="25"/>
      <c r="ACL474" s="25"/>
      <c r="ACM474" s="25"/>
      <c r="ACN474" s="25"/>
      <c r="ACO474" s="25"/>
      <c r="ACP474" s="25"/>
      <c r="ACQ474" s="25"/>
      <c r="ACR474" s="25"/>
      <c r="ACS474" s="25"/>
      <c r="ACT474" s="25"/>
      <c r="ACU474" s="25"/>
      <c r="ACV474" s="25"/>
      <c r="ACW474" s="25"/>
      <c r="ACX474" s="25"/>
      <c r="ACY474" s="25"/>
      <c r="ACZ474" s="25"/>
      <c r="ADA474" s="25"/>
      <c r="ADB474" s="25"/>
      <c r="ADC474" s="25"/>
      <c r="ADD474" s="25"/>
      <c r="ADE474" s="25"/>
      <c r="ADF474" s="25"/>
      <c r="ADG474" s="25"/>
      <c r="ADH474" s="25"/>
      <c r="ADI474" s="25"/>
      <c r="ADJ474" s="25"/>
      <c r="ADK474" s="25"/>
      <c r="ADL474" s="25"/>
      <c r="ADM474" s="25"/>
      <c r="ADN474" s="25"/>
      <c r="ADO474" s="25"/>
      <c r="ADP474" s="25"/>
      <c r="ADQ474" s="25"/>
      <c r="ADR474" s="25"/>
      <c r="ADS474" s="25"/>
      <c r="ADT474" s="25"/>
      <c r="ADU474" s="25"/>
      <c r="ADV474" s="25"/>
      <c r="ADW474" s="25"/>
      <c r="ADX474" s="25"/>
      <c r="ADY474" s="25"/>
      <c r="ADZ474" s="25"/>
      <c r="AEA474" s="25"/>
      <c r="AEB474" s="25"/>
      <c r="AEC474" s="25"/>
      <c r="AED474" s="25"/>
      <c r="AEE474" s="25"/>
      <c r="AEF474" s="25"/>
      <c r="AEG474" s="49"/>
    </row>
    <row r="475" spans="1:813" s="15" customFormat="1" ht="12.75" customHeight="1" x14ac:dyDescent="0.2">
      <c r="A475" s="75">
        <v>11.1</v>
      </c>
      <c r="B475" s="99" t="s">
        <v>70</v>
      </c>
      <c r="C475" s="325">
        <v>1</v>
      </c>
      <c r="D475" s="71" t="s">
        <v>71</v>
      </c>
      <c r="E475" s="109">
        <v>650</v>
      </c>
      <c r="F475" s="91">
        <f t="shared" si="9"/>
        <v>650</v>
      </c>
      <c r="G475" s="49"/>
      <c r="AY475" s="45"/>
      <c r="AZ475" s="25"/>
      <c r="BA475" s="663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  <c r="QN475" s="25"/>
      <c r="QO475" s="25"/>
      <c r="QP475" s="25"/>
      <c r="QQ475" s="25"/>
      <c r="QR475" s="25"/>
      <c r="QS475" s="25"/>
      <c r="QT475" s="25"/>
      <c r="QU475" s="25"/>
      <c r="QV475" s="25"/>
      <c r="QW475" s="25"/>
      <c r="QX475" s="25"/>
      <c r="QY475" s="25"/>
      <c r="QZ475" s="25"/>
      <c r="RA475" s="25"/>
      <c r="RB475" s="25"/>
      <c r="RC475" s="25"/>
      <c r="RD475" s="25"/>
      <c r="RE475" s="25"/>
      <c r="RF475" s="25"/>
      <c r="RG475" s="25"/>
      <c r="RH475" s="25"/>
      <c r="RI475" s="25"/>
      <c r="RJ475" s="25"/>
      <c r="RK475" s="25"/>
      <c r="RL475" s="25"/>
      <c r="RM475" s="25"/>
      <c r="RN475" s="25"/>
      <c r="RO475" s="25"/>
      <c r="RP475" s="25"/>
      <c r="RQ475" s="25"/>
      <c r="RR475" s="25"/>
      <c r="RS475" s="25"/>
      <c r="RT475" s="25"/>
      <c r="RU475" s="25"/>
      <c r="RV475" s="25"/>
      <c r="RW475" s="25"/>
      <c r="RX475" s="25"/>
      <c r="RY475" s="25"/>
      <c r="RZ475" s="25"/>
      <c r="SA475" s="25"/>
      <c r="SB475" s="25"/>
      <c r="SC475" s="25"/>
      <c r="SD475" s="25"/>
      <c r="SE475" s="25"/>
      <c r="SF475" s="25"/>
      <c r="SG475" s="25"/>
      <c r="SH475" s="25"/>
      <c r="SI475" s="25"/>
      <c r="SJ475" s="25"/>
      <c r="SK475" s="25"/>
      <c r="SL475" s="25"/>
      <c r="SM475" s="25"/>
      <c r="SN475" s="25"/>
      <c r="SO475" s="25"/>
      <c r="SP475" s="25"/>
      <c r="SQ475" s="25"/>
      <c r="SR475" s="25"/>
      <c r="SS475" s="25"/>
      <c r="ST475" s="25"/>
      <c r="SU475" s="25"/>
      <c r="SV475" s="25"/>
      <c r="SW475" s="25"/>
      <c r="SX475" s="25"/>
      <c r="SY475" s="25"/>
      <c r="SZ475" s="25"/>
      <c r="TA475" s="25"/>
      <c r="TB475" s="25"/>
      <c r="TC475" s="25"/>
      <c r="TD475" s="25"/>
      <c r="TE475" s="25"/>
      <c r="TF475" s="25"/>
      <c r="TG475" s="25"/>
      <c r="TH475" s="25"/>
      <c r="TI475" s="25"/>
      <c r="TJ475" s="25"/>
      <c r="TK475" s="25"/>
      <c r="TL475" s="25"/>
      <c r="TM475" s="25"/>
      <c r="TN475" s="25"/>
      <c r="TO475" s="25"/>
      <c r="TP475" s="25"/>
      <c r="TQ475" s="25"/>
      <c r="TR475" s="25"/>
      <c r="TS475" s="25"/>
      <c r="TT475" s="25"/>
      <c r="TU475" s="25"/>
      <c r="TV475" s="25"/>
      <c r="TW475" s="25"/>
      <c r="TX475" s="25"/>
      <c r="TY475" s="25"/>
      <c r="TZ475" s="25"/>
      <c r="UA475" s="25"/>
      <c r="UB475" s="25"/>
      <c r="UC475" s="25"/>
      <c r="UD475" s="25"/>
      <c r="UE475" s="25"/>
      <c r="UF475" s="25"/>
      <c r="UG475" s="25"/>
      <c r="UH475" s="25"/>
      <c r="UI475" s="25"/>
      <c r="UJ475" s="25"/>
      <c r="UK475" s="25"/>
      <c r="UL475" s="25"/>
      <c r="UM475" s="25"/>
      <c r="UN475" s="25"/>
      <c r="UO475" s="25"/>
      <c r="UP475" s="25"/>
      <c r="UQ475" s="25"/>
      <c r="UR475" s="25"/>
      <c r="US475" s="25"/>
      <c r="UT475" s="25"/>
      <c r="UU475" s="25"/>
      <c r="UV475" s="25"/>
      <c r="UW475" s="25"/>
      <c r="UX475" s="25"/>
      <c r="UY475" s="25"/>
      <c r="UZ475" s="25"/>
      <c r="VA475" s="25"/>
      <c r="VB475" s="25"/>
      <c r="VC475" s="25"/>
      <c r="VD475" s="25"/>
      <c r="VE475" s="25"/>
      <c r="VF475" s="25"/>
      <c r="VG475" s="25"/>
      <c r="VH475" s="25"/>
      <c r="VI475" s="25"/>
      <c r="VJ475" s="25"/>
      <c r="VK475" s="25"/>
      <c r="VL475" s="25"/>
      <c r="VM475" s="25"/>
      <c r="VN475" s="25"/>
      <c r="VO475" s="25"/>
      <c r="VP475" s="25"/>
      <c r="VQ475" s="25"/>
      <c r="VR475" s="25"/>
      <c r="VS475" s="25"/>
      <c r="VT475" s="25"/>
      <c r="VU475" s="25"/>
      <c r="VV475" s="25"/>
      <c r="VW475" s="25"/>
      <c r="VX475" s="25"/>
      <c r="VY475" s="25"/>
      <c r="VZ475" s="25"/>
      <c r="WA475" s="25"/>
      <c r="WB475" s="25"/>
      <c r="WC475" s="25"/>
      <c r="WD475" s="25"/>
      <c r="WE475" s="25"/>
      <c r="WF475" s="25"/>
      <c r="WG475" s="25"/>
      <c r="WH475" s="25"/>
      <c r="WI475" s="25"/>
      <c r="WJ475" s="25"/>
      <c r="WK475" s="25"/>
      <c r="WL475" s="25"/>
      <c r="WM475" s="25"/>
      <c r="WN475" s="25"/>
      <c r="WO475" s="25"/>
      <c r="WP475" s="25"/>
      <c r="WQ475" s="25"/>
      <c r="WR475" s="25"/>
      <c r="WS475" s="25"/>
      <c r="WT475" s="25"/>
      <c r="WU475" s="25"/>
      <c r="WV475" s="25"/>
      <c r="WW475" s="25"/>
      <c r="WX475" s="25"/>
      <c r="WY475" s="25"/>
      <c r="WZ475" s="25"/>
      <c r="XA475" s="25"/>
      <c r="XB475" s="25"/>
      <c r="XC475" s="25"/>
      <c r="XD475" s="25"/>
      <c r="XE475" s="25"/>
      <c r="XF475" s="25"/>
      <c r="XG475" s="25"/>
      <c r="XH475" s="25"/>
      <c r="XI475" s="25"/>
      <c r="XJ475" s="25"/>
      <c r="XK475" s="25"/>
      <c r="XL475" s="25"/>
      <c r="XM475" s="25"/>
      <c r="XN475" s="25"/>
      <c r="XO475" s="25"/>
      <c r="XP475" s="25"/>
      <c r="XQ475" s="25"/>
      <c r="XR475" s="25"/>
      <c r="XS475" s="25"/>
      <c r="XT475" s="25"/>
      <c r="XU475" s="25"/>
      <c r="XV475" s="25"/>
      <c r="XW475" s="25"/>
      <c r="XX475" s="25"/>
      <c r="XY475" s="25"/>
      <c r="XZ475" s="25"/>
      <c r="YA475" s="25"/>
      <c r="YB475" s="25"/>
      <c r="YC475" s="25"/>
      <c r="YD475" s="25"/>
      <c r="YE475" s="25"/>
      <c r="YF475" s="25"/>
      <c r="YG475" s="25"/>
      <c r="YH475" s="25"/>
      <c r="YI475" s="25"/>
      <c r="YJ475" s="25"/>
      <c r="YK475" s="25"/>
      <c r="YL475" s="25"/>
      <c r="YM475" s="25"/>
      <c r="YN475" s="25"/>
      <c r="YO475" s="25"/>
      <c r="YP475" s="25"/>
      <c r="YQ475" s="25"/>
      <c r="YR475" s="25"/>
      <c r="YS475" s="25"/>
      <c r="YT475" s="25"/>
      <c r="YU475" s="25"/>
      <c r="YV475" s="25"/>
      <c r="YW475" s="25"/>
      <c r="YX475" s="25"/>
      <c r="YY475" s="25"/>
      <c r="YZ475" s="25"/>
      <c r="ZA475" s="25"/>
      <c r="ZB475" s="25"/>
      <c r="ZC475" s="25"/>
      <c r="ZD475" s="25"/>
      <c r="ZE475" s="25"/>
      <c r="ZF475" s="25"/>
      <c r="ZG475" s="25"/>
      <c r="ZH475" s="25"/>
      <c r="ZI475" s="25"/>
      <c r="ZJ475" s="25"/>
      <c r="ZK475" s="25"/>
      <c r="ZL475" s="25"/>
      <c r="ZM475" s="25"/>
      <c r="ZN475" s="25"/>
      <c r="ZO475" s="25"/>
      <c r="ZP475" s="25"/>
      <c r="ZQ475" s="25"/>
      <c r="ZR475" s="25"/>
      <c r="ZS475" s="25"/>
      <c r="ZT475" s="25"/>
      <c r="ZU475" s="25"/>
      <c r="ZV475" s="25"/>
      <c r="ZW475" s="25"/>
      <c r="ZX475" s="25"/>
      <c r="ZY475" s="25"/>
      <c r="ZZ475" s="25"/>
      <c r="AAA475" s="25"/>
      <c r="AAB475" s="25"/>
      <c r="AAC475" s="25"/>
      <c r="AAD475" s="25"/>
      <c r="AAE475" s="25"/>
      <c r="AAF475" s="25"/>
      <c r="AAG475" s="25"/>
      <c r="AAH475" s="25"/>
      <c r="AAI475" s="25"/>
      <c r="AAJ475" s="25"/>
      <c r="AAK475" s="25"/>
      <c r="AAL475" s="25"/>
      <c r="AAM475" s="25"/>
      <c r="AAN475" s="25"/>
      <c r="AAO475" s="25"/>
      <c r="AAP475" s="25"/>
      <c r="AAQ475" s="25"/>
      <c r="AAR475" s="25"/>
      <c r="AAS475" s="25"/>
      <c r="AAT475" s="25"/>
      <c r="AAU475" s="25"/>
      <c r="AAV475" s="25"/>
      <c r="AAW475" s="25"/>
      <c r="AAX475" s="25"/>
      <c r="AAY475" s="25"/>
      <c r="AAZ475" s="25"/>
      <c r="ABA475" s="25"/>
      <c r="ABB475" s="25"/>
      <c r="ABC475" s="25"/>
      <c r="ABD475" s="25"/>
      <c r="ABE475" s="25"/>
      <c r="ABF475" s="25"/>
      <c r="ABG475" s="25"/>
      <c r="ABH475" s="25"/>
      <c r="ABI475" s="25"/>
      <c r="ABJ475" s="25"/>
      <c r="ABK475" s="25"/>
      <c r="ABL475" s="25"/>
      <c r="ABM475" s="25"/>
      <c r="ABN475" s="25"/>
      <c r="ABO475" s="25"/>
      <c r="ABP475" s="25"/>
      <c r="ABQ475" s="25"/>
      <c r="ABR475" s="25"/>
      <c r="ABS475" s="25"/>
      <c r="ABT475" s="25"/>
      <c r="ABU475" s="25"/>
      <c r="ABV475" s="25"/>
      <c r="ABW475" s="25"/>
      <c r="ABX475" s="25"/>
      <c r="ABY475" s="25"/>
      <c r="ABZ475" s="25"/>
      <c r="ACA475" s="25"/>
      <c r="ACB475" s="25"/>
      <c r="ACC475" s="25"/>
      <c r="ACD475" s="25"/>
      <c r="ACE475" s="25"/>
      <c r="ACF475" s="25"/>
      <c r="ACG475" s="25"/>
      <c r="ACH475" s="25"/>
      <c r="ACI475" s="25"/>
      <c r="ACJ475" s="25"/>
      <c r="ACK475" s="25"/>
      <c r="ACL475" s="25"/>
      <c r="ACM475" s="25"/>
      <c r="ACN475" s="25"/>
      <c r="ACO475" s="25"/>
      <c r="ACP475" s="25"/>
      <c r="ACQ475" s="25"/>
      <c r="ACR475" s="25"/>
      <c r="ACS475" s="25"/>
      <c r="ACT475" s="25"/>
      <c r="ACU475" s="25"/>
      <c r="ACV475" s="25"/>
      <c r="ACW475" s="25"/>
      <c r="ACX475" s="25"/>
      <c r="ACY475" s="25"/>
      <c r="ACZ475" s="25"/>
      <c r="ADA475" s="25"/>
      <c r="ADB475" s="25"/>
      <c r="ADC475" s="25"/>
      <c r="ADD475" s="25"/>
      <c r="ADE475" s="25"/>
      <c r="ADF475" s="25"/>
      <c r="ADG475" s="25"/>
      <c r="ADH475" s="25"/>
      <c r="ADI475" s="25"/>
      <c r="ADJ475" s="25"/>
      <c r="ADK475" s="25"/>
      <c r="ADL475" s="25"/>
      <c r="ADM475" s="25"/>
      <c r="ADN475" s="25"/>
      <c r="ADO475" s="25"/>
      <c r="ADP475" s="25"/>
      <c r="ADQ475" s="25"/>
      <c r="ADR475" s="25"/>
      <c r="ADS475" s="25"/>
      <c r="ADT475" s="25"/>
      <c r="ADU475" s="25"/>
      <c r="ADV475" s="25"/>
      <c r="ADW475" s="25"/>
      <c r="ADX475" s="25"/>
      <c r="ADY475" s="25"/>
      <c r="ADZ475" s="25"/>
      <c r="AEA475" s="25"/>
      <c r="AEB475" s="25"/>
      <c r="AEC475" s="25"/>
      <c r="AED475" s="25"/>
      <c r="AEE475" s="25"/>
      <c r="AEF475" s="25"/>
      <c r="AEG475" s="49"/>
    </row>
    <row r="476" spans="1:813" s="15" customFormat="1" ht="12.75" customHeight="1" x14ac:dyDescent="0.2">
      <c r="A476" s="75">
        <v>11.2</v>
      </c>
      <c r="B476" s="324" t="s">
        <v>112</v>
      </c>
      <c r="C476" s="325">
        <v>1</v>
      </c>
      <c r="D476" s="71" t="s">
        <v>9</v>
      </c>
      <c r="E476" s="109">
        <v>850</v>
      </c>
      <c r="F476" s="91">
        <f t="shared" si="9"/>
        <v>850</v>
      </c>
      <c r="G476" s="49"/>
      <c r="AY476" s="45"/>
      <c r="AZ476" s="25"/>
      <c r="BA476" s="663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  <c r="QN476" s="25"/>
      <c r="QO476" s="25"/>
      <c r="QP476" s="25"/>
      <c r="QQ476" s="25"/>
      <c r="QR476" s="25"/>
      <c r="QS476" s="25"/>
      <c r="QT476" s="25"/>
      <c r="QU476" s="25"/>
      <c r="QV476" s="25"/>
      <c r="QW476" s="25"/>
      <c r="QX476" s="25"/>
      <c r="QY476" s="25"/>
      <c r="QZ476" s="25"/>
      <c r="RA476" s="25"/>
      <c r="RB476" s="25"/>
      <c r="RC476" s="25"/>
      <c r="RD476" s="25"/>
      <c r="RE476" s="25"/>
      <c r="RF476" s="25"/>
      <c r="RG476" s="25"/>
      <c r="RH476" s="25"/>
      <c r="RI476" s="25"/>
      <c r="RJ476" s="25"/>
      <c r="RK476" s="25"/>
      <c r="RL476" s="25"/>
      <c r="RM476" s="25"/>
      <c r="RN476" s="25"/>
      <c r="RO476" s="25"/>
      <c r="RP476" s="25"/>
      <c r="RQ476" s="25"/>
      <c r="RR476" s="25"/>
      <c r="RS476" s="25"/>
      <c r="RT476" s="25"/>
      <c r="RU476" s="25"/>
      <c r="RV476" s="25"/>
      <c r="RW476" s="25"/>
      <c r="RX476" s="25"/>
      <c r="RY476" s="25"/>
      <c r="RZ476" s="25"/>
      <c r="SA476" s="25"/>
      <c r="SB476" s="25"/>
      <c r="SC476" s="25"/>
      <c r="SD476" s="25"/>
      <c r="SE476" s="25"/>
      <c r="SF476" s="25"/>
      <c r="SG476" s="25"/>
      <c r="SH476" s="25"/>
      <c r="SI476" s="25"/>
      <c r="SJ476" s="25"/>
      <c r="SK476" s="25"/>
      <c r="SL476" s="25"/>
      <c r="SM476" s="25"/>
      <c r="SN476" s="25"/>
      <c r="SO476" s="25"/>
      <c r="SP476" s="25"/>
      <c r="SQ476" s="25"/>
      <c r="SR476" s="25"/>
      <c r="SS476" s="25"/>
      <c r="ST476" s="25"/>
      <c r="SU476" s="25"/>
      <c r="SV476" s="25"/>
      <c r="SW476" s="25"/>
      <c r="SX476" s="25"/>
      <c r="SY476" s="25"/>
      <c r="SZ476" s="25"/>
      <c r="TA476" s="25"/>
      <c r="TB476" s="25"/>
      <c r="TC476" s="25"/>
      <c r="TD476" s="25"/>
      <c r="TE476" s="25"/>
      <c r="TF476" s="25"/>
      <c r="TG476" s="25"/>
      <c r="TH476" s="25"/>
      <c r="TI476" s="25"/>
      <c r="TJ476" s="25"/>
      <c r="TK476" s="25"/>
      <c r="TL476" s="25"/>
      <c r="TM476" s="25"/>
      <c r="TN476" s="25"/>
      <c r="TO476" s="25"/>
      <c r="TP476" s="25"/>
      <c r="TQ476" s="25"/>
      <c r="TR476" s="25"/>
      <c r="TS476" s="25"/>
      <c r="TT476" s="25"/>
      <c r="TU476" s="25"/>
      <c r="TV476" s="25"/>
      <c r="TW476" s="25"/>
      <c r="TX476" s="25"/>
      <c r="TY476" s="25"/>
      <c r="TZ476" s="25"/>
      <c r="UA476" s="25"/>
      <c r="UB476" s="25"/>
      <c r="UC476" s="25"/>
      <c r="UD476" s="25"/>
      <c r="UE476" s="25"/>
      <c r="UF476" s="25"/>
      <c r="UG476" s="25"/>
      <c r="UH476" s="25"/>
      <c r="UI476" s="25"/>
      <c r="UJ476" s="25"/>
      <c r="UK476" s="25"/>
      <c r="UL476" s="25"/>
      <c r="UM476" s="25"/>
      <c r="UN476" s="25"/>
      <c r="UO476" s="25"/>
      <c r="UP476" s="25"/>
      <c r="UQ476" s="25"/>
      <c r="UR476" s="25"/>
      <c r="US476" s="25"/>
      <c r="UT476" s="25"/>
      <c r="UU476" s="25"/>
      <c r="UV476" s="25"/>
      <c r="UW476" s="25"/>
      <c r="UX476" s="25"/>
      <c r="UY476" s="25"/>
      <c r="UZ476" s="25"/>
      <c r="VA476" s="25"/>
      <c r="VB476" s="25"/>
      <c r="VC476" s="25"/>
      <c r="VD476" s="25"/>
      <c r="VE476" s="25"/>
      <c r="VF476" s="25"/>
      <c r="VG476" s="25"/>
      <c r="VH476" s="25"/>
      <c r="VI476" s="25"/>
      <c r="VJ476" s="25"/>
      <c r="VK476" s="25"/>
      <c r="VL476" s="25"/>
      <c r="VM476" s="25"/>
      <c r="VN476" s="25"/>
      <c r="VO476" s="25"/>
      <c r="VP476" s="25"/>
      <c r="VQ476" s="25"/>
      <c r="VR476" s="25"/>
      <c r="VS476" s="25"/>
      <c r="VT476" s="25"/>
      <c r="VU476" s="25"/>
      <c r="VV476" s="25"/>
      <c r="VW476" s="25"/>
      <c r="VX476" s="25"/>
      <c r="VY476" s="25"/>
      <c r="VZ476" s="25"/>
      <c r="WA476" s="25"/>
      <c r="WB476" s="25"/>
      <c r="WC476" s="25"/>
      <c r="WD476" s="25"/>
      <c r="WE476" s="25"/>
      <c r="WF476" s="25"/>
      <c r="WG476" s="25"/>
      <c r="WH476" s="25"/>
      <c r="WI476" s="25"/>
      <c r="WJ476" s="25"/>
      <c r="WK476" s="25"/>
      <c r="WL476" s="25"/>
      <c r="WM476" s="25"/>
      <c r="WN476" s="25"/>
      <c r="WO476" s="25"/>
      <c r="WP476" s="25"/>
      <c r="WQ476" s="25"/>
      <c r="WR476" s="25"/>
      <c r="WS476" s="25"/>
      <c r="WT476" s="25"/>
      <c r="WU476" s="25"/>
      <c r="WV476" s="25"/>
      <c r="WW476" s="25"/>
      <c r="WX476" s="25"/>
      <c r="WY476" s="25"/>
      <c r="WZ476" s="25"/>
      <c r="XA476" s="25"/>
      <c r="XB476" s="25"/>
      <c r="XC476" s="25"/>
      <c r="XD476" s="25"/>
      <c r="XE476" s="25"/>
      <c r="XF476" s="25"/>
      <c r="XG476" s="25"/>
      <c r="XH476" s="25"/>
      <c r="XI476" s="25"/>
      <c r="XJ476" s="25"/>
      <c r="XK476" s="25"/>
      <c r="XL476" s="25"/>
      <c r="XM476" s="25"/>
      <c r="XN476" s="25"/>
      <c r="XO476" s="25"/>
      <c r="XP476" s="25"/>
      <c r="XQ476" s="25"/>
      <c r="XR476" s="25"/>
      <c r="XS476" s="25"/>
      <c r="XT476" s="25"/>
      <c r="XU476" s="25"/>
      <c r="XV476" s="25"/>
      <c r="XW476" s="25"/>
      <c r="XX476" s="25"/>
      <c r="XY476" s="25"/>
      <c r="XZ476" s="25"/>
      <c r="YA476" s="25"/>
      <c r="YB476" s="25"/>
      <c r="YC476" s="25"/>
      <c r="YD476" s="25"/>
      <c r="YE476" s="25"/>
      <c r="YF476" s="25"/>
      <c r="YG476" s="25"/>
      <c r="YH476" s="25"/>
      <c r="YI476" s="25"/>
      <c r="YJ476" s="25"/>
      <c r="YK476" s="25"/>
      <c r="YL476" s="25"/>
      <c r="YM476" s="25"/>
      <c r="YN476" s="25"/>
      <c r="YO476" s="25"/>
      <c r="YP476" s="25"/>
      <c r="YQ476" s="25"/>
      <c r="YR476" s="25"/>
      <c r="YS476" s="25"/>
      <c r="YT476" s="25"/>
      <c r="YU476" s="25"/>
      <c r="YV476" s="25"/>
      <c r="YW476" s="25"/>
      <c r="YX476" s="25"/>
      <c r="YY476" s="25"/>
      <c r="YZ476" s="25"/>
      <c r="ZA476" s="25"/>
      <c r="ZB476" s="25"/>
      <c r="ZC476" s="25"/>
      <c r="ZD476" s="25"/>
      <c r="ZE476" s="25"/>
      <c r="ZF476" s="25"/>
      <c r="ZG476" s="25"/>
      <c r="ZH476" s="25"/>
      <c r="ZI476" s="25"/>
      <c r="ZJ476" s="25"/>
      <c r="ZK476" s="25"/>
      <c r="ZL476" s="25"/>
      <c r="ZM476" s="25"/>
      <c r="ZN476" s="25"/>
      <c r="ZO476" s="25"/>
      <c r="ZP476" s="25"/>
      <c r="ZQ476" s="25"/>
      <c r="ZR476" s="25"/>
      <c r="ZS476" s="25"/>
      <c r="ZT476" s="25"/>
      <c r="ZU476" s="25"/>
      <c r="ZV476" s="25"/>
      <c r="ZW476" s="25"/>
      <c r="ZX476" s="25"/>
      <c r="ZY476" s="25"/>
      <c r="ZZ476" s="25"/>
      <c r="AAA476" s="25"/>
      <c r="AAB476" s="25"/>
      <c r="AAC476" s="25"/>
      <c r="AAD476" s="25"/>
      <c r="AAE476" s="25"/>
      <c r="AAF476" s="25"/>
      <c r="AAG476" s="25"/>
      <c r="AAH476" s="25"/>
      <c r="AAI476" s="25"/>
      <c r="AAJ476" s="25"/>
      <c r="AAK476" s="25"/>
      <c r="AAL476" s="25"/>
      <c r="AAM476" s="25"/>
      <c r="AAN476" s="25"/>
      <c r="AAO476" s="25"/>
      <c r="AAP476" s="25"/>
      <c r="AAQ476" s="25"/>
      <c r="AAR476" s="25"/>
      <c r="AAS476" s="25"/>
      <c r="AAT476" s="25"/>
      <c r="AAU476" s="25"/>
      <c r="AAV476" s="25"/>
      <c r="AAW476" s="25"/>
      <c r="AAX476" s="25"/>
      <c r="AAY476" s="25"/>
      <c r="AAZ476" s="25"/>
      <c r="ABA476" s="25"/>
      <c r="ABB476" s="25"/>
      <c r="ABC476" s="25"/>
      <c r="ABD476" s="25"/>
      <c r="ABE476" s="25"/>
      <c r="ABF476" s="25"/>
      <c r="ABG476" s="25"/>
      <c r="ABH476" s="25"/>
      <c r="ABI476" s="25"/>
      <c r="ABJ476" s="25"/>
      <c r="ABK476" s="25"/>
      <c r="ABL476" s="25"/>
      <c r="ABM476" s="25"/>
      <c r="ABN476" s="25"/>
      <c r="ABO476" s="25"/>
      <c r="ABP476" s="25"/>
      <c r="ABQ476" s="25"/>
      <c r="ABR476" s="25"/>
      <c r="ABS476" s="25"/>
      <c r="ABT476" s="25"/>
      <c r="ABU476" s="25"/>
      <c r="ABV476" s="25"/>
      <c r="ABW476" s="25"/>
      <c r="ABX476" s="25"/>
      <c r="ABY476" s="25"/>
      <c r="ABZ476" s="25"/>
      <c r="ACA476" s="25"/>
      <c r="ACB476" s="25"/>
      <c r="ACC476" s="25"/>
      <c r="ACD476" s="25"/>
      <c r="ACE476" s="25"/>
      <c r="ACF476" s="25"/>
      <c r="ACG476" s="25"/>
      <c r="ACH476" s="25"/>
      <c r="ACI476" s="25"/>
      <c r="ACJ476" s="25"/>
      <c r="ACK476" s="25"/>
      <c r="ACL476" s="25"/>
      <c r="ACM476" s="25"/>
      <c r="ACN476" s="25"/>
      <c r="ACO476" s="25"/>
      <c r="ACP476" s="25"/>
      <c r="ACQ476" s="25"/>
      <c r="ACR476" s="25"/>
      <c r="ACS476" s="25"/>
      <c r="ACT476" s="25"/>
      <c r="ACU476" s="25"/>
      <c r="ACV476" s="25"/>
      <c r="ACW476" s="25"/>
      <c r="ACX476" s="25"/>
      <c r="ACY476" s="25"/>
      <c r="ACZ476" s="25"/>
      <c r="ADA476" s="25"/>
      <c r="ADB476" s="25"/>
      <c r="ADC476" s="25"/>
      <c r="ADD476" s="25"/>
      <c r="ADE476" s="25"/>
      <c r="ADF476" s="25"/>
      <c r="ADG476" s="25"/>
      <c r="ADH476" s="25"/>
      <c r="ADI476" s="25"/>
      <c r="ADJ476" s="25"/>
      <c r="ADK476" s="25"/>
      <c r="ADL476" s="25"/>
      <c r="ADM476" s="25"/>
      <c r="ADN476" s="25"/>
      <c r="ADO476" s="25"/>
      <c r="ADP476" s="25"/>
      <c r="ADQ476" s="25"/>
      <c r="ADR476" s="25"/>
      <c r="ADS476" s="25"/>
      <c r="ADT476" s="25"/>
      <c r="ADU476" s="25"/>
      <c r="ADV476" s="25"/>
      <c r="ADW476" s="25"/>
      <c r="ADX476" s="25"/>
      <c r="ADY476" s="25"/>
      <c r="ADZ476" s="25"/>
      <c r="AEA476" s="25"/>
      <c r="AEB476" s="25"/>
      <c r="AEC476" s="25"/>
      <c r="AED476" s="25"/>
      <c r="AEE476" s="25"/>
      <c r="AEF476" s="25"/>
      <c r="AEG476" s="49"/>
    </row>
    <row r="477" spans="1:813" s="15" customFormat="1" ht="6.75" customHeight="1" x14ac:dyDescent="0.2">
      <c r="A477" s="322"/>
      <c r="B477" s="303"/>
      <c r="C477" s="325"/>
      <c r="D477" s="71"/>
      <c r="E477" s="303"/>
      <c r="F477" s="91"/>
      <c r="G477" s="49"/>
      <c r="AY477" s="45"/>
      <c r="AZ477" s="25"/>
      <c r="BA477" s="663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  <c r="QN477" s="25"/>
      <c r="QO477" s="25"/>
      <c r="QP477" s="25"/>
      <c r="QQ477" s="25"/>
      <c r="QR477" s="25"/>
      <c r="QS477" s="25"/>
      <c r="QT477" s="25"/>
      <c r="QU477" s="25"/>
      <c r="QV477" s="25"/>
      <c r="QW477" s="25"/>
      <c r="QX477" s="25"/>
      <c r="QY477" s="25"/>
      <c r="QZ477" s="25"/>
      <c r="RA477" s="25"/>
      <c r="RB477" s="25"/>
      <c r="RC477" s="25"/>
      <c r="RD477" s="25"/>
      <c r="RE477" s="25"/>
      <c r="RF477" s="25"/>
      <c r="RG477" s="25"/>
      <c r="RH477" s="25"/>
      <c r="RI477" s="25"/>
      <c r="RJ477" s="25"/>
      <c r="RK477" s="25"/>
      <c r="RL477" s="25"/>
      <c r="RM477" s="25"/>
      <c r="RN477" s="25"/>
      <c r="RO477" s="25"/>
      <c r="RP477" s="25"/>
      <c r="RQ477" s="25"/>
      <c r="RR477" s="25"/>
      <c r="RS477" s="25"/>
      <c r="RT477" s="25"/>
      <c r="RU477" s="25"/>
      <c r="RV477" s="25"/>
      <c r="RW477" s="25"/>
      <c r="RX477" s="25"/>
      <c r="RY477" s="25"/>
      <c r="RZ477" s="25"/>
      <c r="SA477" s="25"/>
      <c r="SB477" s="25"/>
      <c r="SC477" s="25"/>
      <c r="SD477" s="25"/>
      <c r="SE477" s="25"/>
      <c r="SF477" s="25"/>
      <c r="SG477" s="25"/>
      <c r="SH477" s="25"/>
      <c r="SI477" s="25"/>
      <c r="SJ477" s="25"/>
      <c r="SK477" s="25"/>
      <c r="SL477" s="25"/>
      <c r="SM477" s="25"/>
      <c r="SN477" s="25"/>
      <c r="SO477" s="25"/>
      <c r="SP477" s="25"/>
      <c r="SQ477" s="25"/>
      <c r="SR477" s="25"/>
      <c r="SS477" s="25"/>
      <c r="ST477" s="25"/>
      <c r="SU477" s="25"/>
      <c r="SV477" s="25"/>
      <c r="SW477" s="25"/>
      <c r="SX477" s="25"/>
      <c r="SY477" s="25"/>
      <c r="SZ477" s="25"/>
      <c r="TA477" s="25"/>
      <c r="TB477" s="25"/>
      <c r="TC477" s="25"/>
      <c r="TD477" s="25"/>
      <c r="TE477" s="25"/>
      <c r="TF477" s="25"/>
      <c r="TG477" s="25"/>
      <c r="TH477" s="25"/>
      <c r="TI477" s="25"/>
      <c r="TJ477" s="25"/>
      <c r="TK477" s="25"/>
      <c r="TL477" s="25"/>
      <c r="TM477" s="25"/>
      <c r="TN477" s="25"/>
      <c r="TO477" s="25"/>
      <c r="TP477" s="25"/>
      <c r="TQ477" s="25"/>
      <c r="TR477" s="25"/>
      <c r="TS477" s="25"/>
      <c r="TT477" s="25"/>
      <c r="TU477" s="25"/>
      <c r="TV477" s="25"/>
      <c r="TW477" s="25"/>
      <c r="TX477" s="25"/>
      <c r="TY477" s="25"/>
      <c r="TZ477" s="25"/>
      <c r="UA477" s="25"/>
      <c r="UB477" s="25"/>
      <c r="UC477" s="25"/>
      <c r="UD477" s="25"/>
      <c r="UE477" s="25"/>
      <c r="UF477" s="25"/>
      <c r="UG477" s="25"/>
      <c r="UH477" s="25"/>
      <c r="UI477" s="25"/>
      <c r="UJ477" s="25"/>
      <c r="UK477" s="25"/>
      <c r="UL477" s="25"/>
      <c r="UM477" s="25"/>
      <c r="UN477" s="25"/>
      <c r="UO477" s="25"/>
      <c r="UP477" s="25"/>
      <c r="UQ477" s="25"/>
      <c r="UR477" s="25"/>
      <c r="US477" s="25"/>
      <c r="UT477" s="25"/>
      <c r="UU477" s="25"/>
      <c r="UV477" s="25"/>
      <c r="UW477" s="25"/>
      <c r="UX477" s="25"/>
      <c r="UY477" s="25"/>
      <c r="UZ477" s="25"/>
      <c r="VA477" s="25"/>
      <c r="VB477" s="25"/>
      <c r="VC477" s="25"/>
      <c r="VD477" s="25"/>
      <c r="VE477" s="25"/>
      <c r="VF477" s="25"/>
      <c r="VG477" s="25"/>
      <c r="VH477" s="25"/>
      <c r="VI477" s="25"/>
      <c r="VJ477" s="25"/>
      <c r="VK477" s="25"/>
      <c r="VL477" s="25"/>
      <c r="VM477" s="25"/>
      <c r="VN477" s="25"/>
      <c r="VO477" s="25"/>
      <c r="VP477" s="25"/>
      <c r="VQ477" s="25"/>
      <c r="VR477" s="25"/>
      <c r="VS477" s="25"/>
      <c r="VT477" s="25"/>
      <c r="VU477" s="25"/>
      <c r="VV477" s="25"/>
      <c r="VW477" s="25"/>
      <c r="VX477" s="25"/>
      <c r="VY477" s="25"/>
      <c r="VZ477" s="25"/>
      <c r="WA477" s="25"/>
      <c r="WB477" s="25"/>
      <c r="WC477" s="25"/>
      <c r="WD477" s="25"/>
      <c r="WE477" s="25"/>
      <c r="WF477" s="25"/>
      <c r="WG477" s="25"/>
      <c r="WH477" s="25"/>
      <c r="WI477" s="25"/>
      <c r="WJ477" s="25"/>
      <c r="WK477" s="25"/>
      <c r="WL477" s="25"/>
      <c r="WM477" s="25"/>
      <c r="WN477" s="25"/>
      <c r="WO477" s="25"/>
      <c r="WP477" s="25"/>
      <c r="WQ477" s="25"/>
      <c r="WR477" s="25"/>
      <c r="WS477" s="25"/>
      <c r="WT477" s="25"/>
      <c r="WU477" s="25"/>
      <c r="WV477" s="25"/>
      <c r="WW477" s="25"/>
      <c r="WX477" s="25"/>
      <c r="WY477" s="25"/>
      <c r="WZ477" s="25"/>
      <c r="XA477" s="25"/>
      <c r="XB477" s="25"/>
      <c r="XC477" s="25"/>
      <c r="XD477" s="25"/>
      <c r="XE477" s="25"/>
      <c r="XF477" s="25"/>
      <c r="XG477" s="25"/>
      <c r="XH477" s="25"/>
      <c r="XI477" s="25"/>
      <c r="XJ477" s="25"/>
      <c r="XK477" s="25"/>
      <c r="XL477" s="25"/>
      <c r="XM477" s="25"/>
      <c r="XN477" s="25"/>
      <c r="XO477" s="25"/>
      <c r="XP477" s="25"/>
      <c r="XQ477" s="25"/>
      <c r="XR477" s="25"/>
      <c r="XS477" s="25"/>
      <c r="XT477" s="25"/>
      <c r="XU477" s="25"/>
      <c r="XV477" s="25"/>
      <c r="XW477" s="25"/>
      <c r="XX477" s="25"/>
      <c r="XY477" s="25"/>
      <c r="XZ477" s="25"/>
      <c r="YA477" s="25"/>
      <c r="YB477" s="25"/>
      <c r="YC477" s="25"/>
      <c r="YD477" s="25"/>
      <c r="YE477" s="25"/>
      <c r="YF477" s="25"/>
      <c r="YG477" s="25"/>
      <c r="YH477" s="25"/>
      <c r="YI477" s="25"/>
      <c r="YJ477" s="25"/>
      <c r="YK477" s="25"/>
      <c r="YL477" s="25"/>
      <c r="YM477" s="25"/>
      <c r="YN477" s="25"/>
      <c r="YO477" s="25"/>
      <c r="YP477" s="25"/>
      <c r="YQ477" s="25"/>
      <c r="YR477" s="25"/>
      <c r="YS477" s="25"/>
      <c r="YT477" s="25"/>
      <c r="YU477" s="25"/>
      <c r="YV477" s="25"/>
      <c r="YW477" s="25"/>
      <c r="YX477" s="25"/>
      <c r="YY477" s="25"/>
      <c r="YZ477" s="25"/>
      <c r="ZA477" s="25"/>
      <c r="ZB477" s="25"/>
      <c r="ZC477" s="25"/>
      <c r="ZD477" s="25"/>
      <c r="ZE477" s="25"/>
      <c r="ZF477" s="25"/>
      <c r="ZG477" s="25"/>
      <c r="ZH477" s="25"/>
      <c r="ZI477" s="25"/>
      <c r="ZJ477" s="25"/>
      <c r="ZK477" s="25"/>
      <c r="ZL477" s="25"/>
      <c r="ZM477" s="25"/>
      <c r="ZN477" s="25"/>
      <c r="ZO477" s="25"/>
      <c r="ZP477" s="25"/>
      <c r="ZQ477" s="25"/>
      <c r="ZR477" s="25"/>
      <c r="ZS477" s="25"/>
      <c r="ZT477" s="25"/>
      <c r="ZU477" s="25"/>
      <c r="ZV477" s="25"/>
      <c r="ZW477" s="25"/>
      <c r="ZX477" s="25"/>
      <c r="ZY477" s="25"/>
      <c r="ZZ477" s="25"/>
      <c r="AAA477" s="25"/>
      <c r="AAB477" s="25"/>
      <c r="AAC477" s="25"/>
      <c r="AAD477" s="25"/>
      <c r="AAE477" s="25"/>
      <c r="AAF477" s="25"/>
      <c r="AAG477" s="25"/>
      <c r="AAH477" s="25"/>
      <c r="AAI477" s="25"/>
      <c r="AAJ477" s="25"/>
      <c r="AAK477" s="25"/>
      <c r="AAL477" s="25"/>
      <c r="AAM477" s="25"/>
      <c r="AAN477" s="25"/>
      <c r="AAO477" s="25"/>
      <c r="AAP477" s="25"/>
      <c r="AAQ477" s="25"/>
      <c r="AAR477" s="25"/>
      <c r="AAS477" s="25"/>
      <c r="AAT477" s="25"/>
      <c r="AAU477" s="25"/>
      <c r="AAV477" s="25"/>
      <c r="AAW477" s="25"/>
      <c r="AAX477" s="25"/>
      <c r="AAY477" s="25"/>
      <c r="AAZ477" s="25"/>
      <c r="ABA477" s="25"/>
      <c r="ABB477" s="25"/>
      <c r="ABC477" s="25"/>
      <c r="ABD477" s="25"/>
      <c r="ABE477" s="25"/>
      <c r="ABF477" s="25"/>
      <c r="ABG477" s="25"/>
      <c r="ABH477" s="25"/>
      <c r="ABI477" s="25"/>
      <c r="ABJ477" s="25"/>
      <c r="ABK477" s="25"/>
      <c r="ABL477" s="25"/>
      <c r="ABM477" s="25"/>
      <c r="ABN477" s="25"/>
      <c r="ABO477" s="25"/>
      <c r="ABP477" s="25"/>
      <c r="ABQ477" s="25"/>
      <c r="ABR477" s="25"/>
      <c r="ABS477" s="25"/>
      <c r="ABT477" s="25"/>
      <c r="ABU477" s="25"/>
      <c r="ABV477" s="25"/>
      <c r="ABW477" s="25"/>
      <c r="ABX477" s="25"/>
      <c r="ABY477" s="25"/>
      <c r="ABZ477" s="25"/>
      <c r="ACA477" s="25"/>
      <c r="ACB477" s="25"/>
      <c r="ACC477" s="25"/>
      <c r="ACD477" s="25"/>
      <c r="ACE477" s="25"/>
      <c r="ACF477" s="25"/>
      <c r="ACG477" s="25"/>
      <c r="ACH477" s="25"/>
      <c r="ACI477" s="25"/>
      <c r="ACJ477" s="25"/>
      <c r="ACK477" s="25"/>
      <c r="ACL477" s="25"/>
      <c r="ACM477" s="25"/>
      <c r="ACN477" s="25"/>
      <c r="ACO477" s="25"/>
      <c r="ACP477" s="25"/>
      <c r="ACQ477" s="25"/>
      <c r="ACR477" s="25"/>
      <c r="ACS477" s="25"/>
      <c r="ACT477" s="25"/>
      <c r="ACU477" s="25"/>
      <c r="ACV477" s="25"/>
      <c r="ACW477" s="25"/>
      <c r="ACX477" s="25"/>
      <c r="ACY477" s="25"/>
      <c r="ACZ477" s="25"/>
      <c r="ADA477" s="25"/>
      <c r="ADB477" s="25"/>
      <c r="ADC477" s="25"/>
      <c r="ADD477" s="25"/>
      <c r="ADE477" s="25"/>
      <c r="ADF477" s="25"/>
      <c r="ADG477" s="25"/>
      <c r="ADH477" s="25"/>
      <c r="ADI477" s="25"/>
      <c r="ADJ477" s="25"/>
      <c r="ADK477" s="25"/>
      <c r="ADL477" s="25"/>
      <c r="ADM477" s="25"/>
      <c r="ADN477" s="25"/>
      <c r="ADO477" s="25"/>
      <c r="ADP477" s="25"/>
      <c r="ADQ477" s="25"/>
      <c r="ADR477" s="25"/>
      <c r="ADS477" s="25"/>
      <c r="ADT477" s="25"/>
      <c r="ADU477" s="25"/>
      <c r="ADV477" s="25"/>
      <c r="ADW477" s="25"/>
      <c r="ADX477" s="25"/>
      <c r="ADY477" s="25"/>
      <c r="ADZ477" s="25"/>
      <c r="AEA477" s="25"/>
      <c r="AEB477" s="25"/>
      <c r="AEC477" s="25"/>
      <c r="AED477" s="25"/>
      <c r="AEE477" s="25"/>
      <c r="AEF477" s="25"/>
      <c r="AEG477" s="49"/>
    </row>
    <row r="478" spans="1:813" s="15" customFormat="1" ht="12.75" customHeight="1" x14ac:dyDescent="0.2">
      <c r="A478" s="351">
        <v>11.3</v>
      </c>
      <c r="B478" s="304" t="s">
        <v>374</v>
      </c>
      <c r="C478" s="357"/>
      <c r="D478" s="70"/>
      <c r="E478" s="304"/>
      <c r="F478" s="91"/>
      <c r="G478" s="49"/>
      <c r="AY478" s="45"/>
      <c r="AZ478" s="25"/>
      <c r="BA478" s="663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  <c r="QN478" s="25"/>
      <c r="QO478" s="25"/>
      <c r="QP478" s="25"/>
      <c r="QQ478" s="25"/>
      <c r="QR478" s="25"/>
      <c r="QS478" s="25"/>
      <c r="QT478" s="25"/>
      <c r="QU478" s="25"/>
      <c r="QV478" s="25"/>
      <c r="QW478" s="25"/>
      <c r="QX478" s="25"/>
      <c r="QY478" s="25"/>
      <c r="QZ478" s="25"/>
      <c r="RA478" s="25"/>
      <c r="RB478" s="25"/>
      <c r="RC478" s="25"/>
      <c r="RD478" s="25"/>
      <c r="RE478" s="25"/>
      <c r="RF478" s="25"/>
      <c r="RG478" s="25"/>
      <c r="RH478" s="25"/>
      <c r="RI478" s="25"/>
      <c r="RJ478" s="25"/>
      <c r="RK478" s="25"/>
      <c r="RL478" s="25"/>
      <c r="RM478" s="25"/>
      <c r="RN478" s="25"/>
      <c r="RO478" s="25"/>
      <c r="RP478" s="25"/>
      <c r="RQ478" s="25"/>
      <c r="RR478" s="25"/>
      <c r="RS478" s="25"/>
      <c r="RT478" s="25"/>
      <c r="RU478" s="25"/>
      <c r="RV478" s="25"/>
      <c r="RW478" s="25"/>
      <c r="RX478" s="25"/>
      <c r="RY478" s="25"/>
      <c r="RZ478" s="25"/>
      <c r="SA478" s="25"/>
      <c r="SB478" s="25"/>
      <c r="SC478" s="25"/>
      <c r="SD478" s="25"/>
      <c r="SE478" s="25"/>
      <c r="SF478" s="25"/>
      <c r="SG478" s="25"/>
      <c r="SH478" s="25"/>
      <c r="SI478" s="25"/>
      <c r="SJ478" s="25"/>
      <c r="SK478" s="25"/>
      <c r="SL478" s="25"/>
      <c r="SM478" s="25"/>
      <c r="SN478" s="25"/>
      <c r="SO478" s="25"/>
      <c r="SP478" s="25"/>
      <c r="SQ478" s="25"/>
      <c r="SR478" s="25"/>
      <c r="SS478" s="25"/>
      <c r="ST478" s="25"/>
      <c r="SU478" s="25"/>
      <c r="SV478" s="25"/>
      <c r="SW478" s="25"/>
      <c r="SX478" s="25"/>
      <c r="SY478" s="25"/>
      <c r="SZ478" s="25"/>
      <c r="TA478" s="25"/>
      <c r="TB478" s="25"/>
      <c r="TC478" s="25"/>
      <c r="TD478" s="25"/>
      <c r="TE478" s="25"/>
      <c r="TF478" s="25"/>
      <c r="TG478" s="25"/>
      <c r="TH478" s="25"/>
      <c r="TI478" s="25"/>
      <c r="TJ478" s="25"/>
      <c r="TK478" s="25"/>
      <c r="TL478" s="25"/>
      <c r="TM478" s="25"/>
      <c r="TN478" s="25"/>
      <c r="TO478" s="25"/>
      <c r="TP478" s="25"/>
      <c r="TQ478" s="25"/>
      <c r="TR478" s="25"/>
      <c r="TS478" s="25"/>
      <c r="TT478" s="25"/>
      <c r="TU478" s="25"/>
      <c r="TV478" s="25"/>
      <c r="TW478" s="25"/>
      <c r="TX478" s="25"/>
      <c r="TY478" s="25"/>
      <c r="TZ478" s="25"/>
      <c r="UA478" s="25"/>
      <c r="UB478" s="25"/>
      <c r="UC478" s="25"/>
      <c r="UD478" s="25"/>
      <c r="UE478" s="25"/>
      <c r="UF478" s="25"/>
      <c r="UG478" s="25"/>
      <c r="UH478" s="25"/>
      <c r="UI478" s="25"/>
      <c r="UJ478" s="25"/>
      <c r="UK478" s="25"/>
      <c r="UL478" s="25"/>
      <c r="UM478" s="25"/>
      <c r="UN478" s="25"/>
      <c r="UO478" s="25"/>
      <c r="UP478" s="25"/>
      <c r="UQ478" s="25"/>
      <c r="UR478" s="25"/>
      <c r="US478" s="25"/>
      <c r="UT478" s="25"/>
      <c r="UU478" s="25"/>
      <c r="UV478" s="25"/>
      <c r="UW478" s="25"/>
      <c r="UX478" s="25"/>
      <c r="UY478" s="25"/>
      <c r="UZ478" s="25"/>
      <c r="VA478" s="25"/>
      <c r="VB478" s="25"/>
      <c r="VC478" s="25"/>
      <c r="VD478" s="25"/>
      <c r="VE478" s="25"/>
      <c r="VF478" s="25"/>
      <c r="VG478" s="25"/>
      <c r="VH478" s="25"/>
      <c r="VI478" s="25"/>
      <c r="VJ478" s="25"/>
      <c r="VK478" s="25"/>
      <c r="VL478" s="25"/>
      <c r="VM478" s="25"/>
      <c r="VN478" s="25"/>
      <c r="VO478" s="25"/>
      <c r="VP478" s="25"/>
      <c r="VQ478" s="25"/>
      <c r="VR478" s="25"/>
      <c r="VS478" s="25"/>
      <c r="VT478" s="25"/>
      <c r="VU478" s="25"/>
      <c r="VV478" s="25"/>
      <c r="VW478" s="25"/>
      <c r="VX478" s="25"/>
      <c r="VY478" s="25"/>
      <c r="VZ478" s="25"/>
      <c r="WA478" s="25"/>
      <c r="WB478" s="25"/>
      <c r="WC478" s="25"/>
      <c r="WD478" s="25"/>
      <c r="WE478" s="25"/>
      <c r="WF478" s="25"/>
      <c r="WG478" s="25"/>
      <c r="WH478" s="25"/>
      <c r="WI478" s="25"/>
      <c r="WJ478" s="25"/>
      <c r="WK478" s="25"/>
      <c r="WL478" s="25"/>
      <c r="WM478" s="25"/>
      <c r="WN478" s="25"/>
      <c r="WO478" s="25"/>
      <c r="WP478" s="25"/>
      <c r="WQ478" s="25"/>
      <c r="WR478" s="25"/>
      <c r="WS478" s="25"/>
      <c r="WT478" s="25"/>
      <c r="WU478" s="25"/>
      <c r="WV478" s="25"/>
      <c r="WW478" s="25"/>
      <c r="WX478" s="25"/>
      <c r="WY478" s="25"/>
      <c r="WZ478" s="25"/>
      <c r="XA478" s="25"/>
      <c r="XB478" s="25"/>
      <c r="XC478" s="25"/>
      <c r="XD478" s="25"/>
      <c r="XE478" s="25"/>
      <c r="XF478" s="25"/>
      <c r="XG478" s="25"/>
      <c r="XH478" s="25"/>
      <c r="XI478" s="25"/>
      <c r="XJ478" s="25"/>
      <c r="XK478" s="25"/>
      <c r="XL478" s="25"/>
      <c r="XM478" s="25"/>
      <c r="XN478" s="25"/>
      <c r="XO478" s="25"/>
      <c r="XP478" s="25"/>
      <c r="XQ478" s="25"/>
      <c r="XR478" s="25"/>
      <c r="XS478" s="25"/>
      <c r="XT478" s="25"/>
      <c r="XU478" s="25"/>
      <c r="XV478" s="25"/>
      <c r="XW478" s="25"/>
      <c r="XX478" s="25"/>
      <c r="XY478" s="25"/>
      <c r="XZ478" s="25"/>
      <c r="YA478" s="25"/>
      <c r="YB478" s="25"/>
      <c r="YC478" s="25"/>
      <c r="YD478" s="25"/>
      <c r="YE478" s="25"/>
      <c r="YF478" s="25"/>
      <c r="YG478" s="25"/>
      <c r="YH478" s="25"/>
      <c r="YI478" s="25"/>
      <c r="YJ478" s="25"/>
      <c r="YK478" s="25"/>
      <c r="YL478" s="25"/>
      <c r="YM478" s="25"/>
      <c r="YN478" s="25"/>
      <c r="YO478" s="25"/>
      <c r="YP478" s="25"/>
      <c r="YQ478" s="25"/>
      <c r="YR478" s="25"/>
      <c r="YS478" s="25"/>
      <c r="YT478" s="25"/>
      <c r="YU478" s="25"/>
      <c r="YV478" s="25"/>
      <c r="YW478" s="25"/>
      <c r="YX478" s="25"/>
      <c r="YY478" s="25"/>
      <c r="YZ478" s="25"/>
      <c r="ZA478" s="25"/>
      <c r="ZB478" s="25"/>
      <c r="ZC478" s="25"/>
      <c r="ZD478" s="25"/>
      <c r="ZE478" s="25"/>
      <c r="ZF478" s="25"/>
      <c r="ZG478" s="25"/>
      <c r="ZH478" s="25"/>
      <c r="ZI478" s="25"/>
      <c r="ZJ478" s="25"/>
      <c r="ZK478" s="25"/>
      <c r="ZL478" s="25"/>
      <c r="ZM478" s="25"/>
      <c r="ZN478" s="25"/>
      <c r="ZO478" s="25"/>
      <c r="ZP478" s="25"/>
      <c r="ZQ478" s="25"/>
      <c r="ZR478" s="25"/>
      <c r="ZS478" s="25"/>
      <c r="ZT478" s="25"/>
      <c r="ZU478" s="25"/>
      <c r="ZV478" s="25"/>
      <c r="ZW478" s="25"/>
      <c r="ZX478" s="25"/>
      <c r="ZY478" s="25"/>
      <c r="ZZ478" s="25"/>
      <c r="AAA478" s="25"/>
      <c r="AAB478" s="25"/>
      <c r="AAC478" s="25"/>
      <c r="AAD478" s="25"/>
      <c r="AAE478" s="25"/>
      <c r="AAF478" s="25"/>
      <c r="AAG478" s="25"/>
      <c r="AAH478" s="25"/>
      <c r="AAI478" s="25"/>
      <c r="AAJ478" s="25"/>
      <c r="AAK478" s="25"/>
      <c r="AAL478" s="25"/>
      <c r="AAM478" s="25"/>
      <c r="AAN478" s="25"/>
      <c r="AAO478" s="25"/>
      <c r="AAP478" s="25"/>
      <c r="AAQ478" s="25"/>
      <c r="AAR478" s="25"/>
      <c r="AAS478" s="25"/>
      <c r="AAT478" s="25"/>
      <c r="AAU478" s="25"/>
      <c r="AAV478" s="25"/>
      <c r="AAW478" s="25"/>
      <c r="AAX478" s="25"/>
      <c r="AAY478" s="25"/>
      <c r="AAZ478" s="25"/>
      <c r="ABA478" s="25"/>
      <c r="ABB478" s="25"/>
      <c r="ABC478" s="25"/>
      <c r="ABD478" s="25"/>
      <c r="ABE478" s="25"/>
      <c r="ABF478" s="25"/>
      <c r="ABG478" s="25"/>
      <c r="ABH478" s="25"/>
      <c r="ABI478" s="25"/>
      <c r="ABJ478" s="25"/>
      <c r="ABK478" s="25"/>
      <c r="ABL478" s="25"/>
      <c r="ABM478" s="25"/>
      <c r="ABN478" s="25"/>
      <c r="ABO478" s="25"/>
      <c r="ABP478" s="25"/>
      <c r="ABQ478" s="25"/>
      <c r="ABR478" s="25"/>
      <c r="ABS478" s="25"/>
      <c r="ABT478" s="25"/>
      <c r="ABU478" s="25"/>
      <c r="ABV478" s="25"/>
      <c r="ABW478" s="25"/>
      <c r="ABX478" s="25"/>
      <c r="ABY478" s="25"/>
      <c r="ABZ478" s="25"/>
      <c r="ACA478" s="25"/>
      <c r="ACB478" s="25"/>
      <c r="ACC478" s="25"/>
      <c r="ACD478" s="25"/>
      <c r="ACE478" s="25"/>
      <c r="ACF478" s="25"/>
      <c r="ACG478" s="25"/>
      <c r="ACH478" s="25"/>
      <c r="ACI478" s="25"/>
      <c r="ACJ478" s="25"/>
      <c r="ACK478" s="25"/>
      <c r="ACL478" s="25"/>
      <c r="ACM478" s="25"/>
      <c r="ACN478" s="25"/>
      <c r="ACO478" s="25"/>
      <c r="ACP478" s="25"/>
      <c r="ACQ478" s="25"/>
      <c r="ACR478" s="25"/>
      <c r="ACS478" s="25"/>
      <c r="ACT478" s="25"/>
      <c r="ACU478" s="25"/>
      <c r="ACV478" s="25"/>
      <c r="ACW478" s="25"/>
      <c r="ACX478" s="25"/>
      <c r="ACY478" s="25"/>
      <c r="ACZ478" s="25"/>
      <c r="ADA478" s="25"/>
      <c r="ADB478" s="25"/>
      <c r="ADC478" s="25"/>
      <c r="ADD478" s="25"/>
      <c r="ADE478" s="25"/>
      <c r="ADF478" s="25"/>
      <c r="ADG478" s="25"/>
      <c r="ADH478" s="25"/>
      <c r="ADI478" s="25"/>
      <c r="ADJ478" s="25"/>
      <c r="ADK478" s="25"/>
      <c r="ADL478" s="25"/>
      <c r="ADM478" s="25"/>
      <c r="ADN478" s="25"/>
      <c r="ADO478" s="25"/>
      <c r="ADP478" s="25"/>
      <c r="ADQ478" s="25"/>
      <c r="ADR478" s="25"/>
      <c r="ADS478" s="25"/>
      <c r="ADT478" s="25"/>
      <c r="ADU478" s="25"/>
      <c r="ADV478" s="25"/>
      <c r="ADW478" s="25"/>
      <c r="ADX478" s="25"/>
      <c r="ADY478" s="25"/>
      <c r="ADZ478" s="25"/>
      <c r="AEA478" s="25"/>
      <c r="AEB478" s="25"/>
      <c r="AEC478" s="25"/>
      <c r="AED478" s="25"/>
      <c r="AEE478" s="25"/>
      <c r="AEF478" s="25"/>
      <c r="AEG478" s="49"/>
    </row>
    <row r="479" spans="1:813" s="15" customFormat="1" ht="12.75" customHeight="1" x14ac:dyDescent="0.2">
      <c r="A479" s="322" t="s">
        <v>375</v>
      </c>
      <c r="B479" s="303" t="s">
        <v>376</v>
      </c>
      <c r="C479" s="325">
        <v>0.3</v>
      </c>
      <c r="D479" s="71" t="s">
        <v>75</v>
      </c>
      <c r="E479" s="109">
        <v>7185.14</v>
      </c>
      <c r="F479" s="91">
        <f t="shared" si="9"/>
        <v>2155.54</v>
      </c>
      <c r="G479" s="49"/>
      <c r="AY479" s="45"/>
      <c r="AZ479" s="25"/>
      <c r="BA479" s="663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  <c r="QN479" s="25"/>
      <c r="QO479" s="25"/>
      <c r="QP479" s="25"/>
      <c r="QQ479" s="25"/>
      <c r="QR479" s="25"/>
      <c r="QS479" s="25"/>
      <c r="QT479" s="25"/>
      <c r="QU479" s="25"/>
      <c r="QV479" s="25"/>
      <c r="QW479" s="25"/>
      <c r="QX479" s="25"/>
      <c r="QY479" s="25"/>
      <c r="QZ479" s="25"/>
      <c r="RA479" s="25"/>
      <c r="RB479" s="25"/>
      <c r="RC479" s="25"/>
      <c r="RD479" s="25"/>
      <c r="RE479" s="25"/>
      <c r="RF479" s="25"/>
      <c r="RG479" s="25"/>
      <c r="RH479" s="25"/>
      <c r="RI479" s="25"/>
      <c r="RJ479" s="25"/>
      <c r="RK479" s="25"/>
      <c r="RL479" s="25"/>
      <c r="RM479" s="25"/>
      <c r="RN479" s="25"/>
      <c r="RO479" s="25"/>
      <c r="RP479" s="25"/>
      <c r="RQ479" s="25"/>
      <c r="RR479" s="25"/>
      <c r="RS479" s="25"/>
      <c r="RT479" s="25"/>
      <c r="RU479" s="25"/>
      <c r="RV479" s="25"/>
      <c r="RW479" s="25"/>
      <c r="RX479" s="25"/>
      <c r="RY479" s="25"/>
      <c r="RZ479" s="25"/>
      <c r="SA479" s="25"/>
      <c r="SB479" s="25"/>
      <c r="SC479" s="25"/>
      <c r="SD479" s="25"/>
      <c r="SE479" s="25"/>
      <c r="SF479" s="25"/>
      <c r="SG479" s="25"/>
      <c r="SH479" s="25"/>
      <c r="SI479" s="25"/>
      <c r="SJ479" s="25"/>
      <c r="SK479" s="25"/>
      <c r="SL479" s="25"/>
      <c r="SM479" s="25"/>
      <c r="SN479" s="25"/>
      <c r="SO479" s="25"/>
      <c r="SP479" s="25"/>
      <c r="SQ479" s="25"/>
      <c r="SR479" s="25"/>
      <c r="SS479" s="25"/>
      <c r="ST479" s="25"/>
      <c r="SU479" s="25"/>
      <c r="SV479" s="25"/>
      <c r="SW479" s="25"/>
      <c r="SX479" s="25"/>
      <c r="SY479" s="25"/>
      <c r="SZ479" s="25"/>
      <c r="TA479" s="25"/>
      <c r="TB479" s="25"/>
      <c r="TC479" s="25"/>
      <c r="TD479" s="25"/>
      <c r="TE479" s="25"/>
      <c r="TF479" s="25"/>
      <c r="TG479" s="25"/>
      <c r="TH479" s="25"/>
      <c r="TI479" s="25"/>
      <c r="TJ479" s="25"/>
      <c r="TK479" s="25"/>
      <c r="TL479" s="25"/>
      <c r="TM479" s="25"/>
      <c r="TN479" s="25"/>
      <c r="TO479" s="25"/>
      <c r="TP479" s="25"/>
      <c r="TQ479" s="25"/>
      <c r="TR479" s="25"/>
      <c r="TS479" s="25"/>
      <c r="TT479" s="25"/>
      <c r="TU479" s="25"/>
      <c r="TV479" s="25"/>
      <c r="TW479" s="25"/>
      <c r="TX479" s="25"/>
      <c r="TY479" s="25"/>
      <c r="TZ479" s="25"/>
      <c r="UA479" s="25"/>
      <c r="UB479" s="25"/>
      <c r="UC479" s="25"/>
      <c r="UD479" s="25"/>
      <c r="UE479" s="25"/>
      <c r="UF479" s="25"/>
      <c r="UG479" s="25"/>
      <c r="UH479" s="25"/>
      <c r="UI479" s="25"/>
      <c r="UJ479" s="25"/>
      <c r="UK479" s="25"/>
      <c r="UL479" s="25"/>
      <c r="UM479" s="25"/>
      <c r="UN479" s="25"/>
      <c r="UO479" s="25"/>
      <c r="UP479" s="25"/>
      <c r="UQ479" s="25"/>
      <c r="UR479" s="25"/>
      <c r="US479" s="25"/>
      <c r="UT479" s="25"/>
      <c r="UU479" s="25"/>
      <c r="UV479" s="25"/>
      <c r="UW479" s="25"/>
      <c r="UX479" s="25"/>
      <c r="UY479" s="25"/>
      <c r="UZ479" s="25"/>
      <c r="VA479" s="25"/>
      <c r="VB479" s="25"/>
      <c r="VC479" s="25"/>
      <c r="VD479" s="25"/>
      <c r="VE479" s="25"/>
      <c r="VF479" s="25"/>
      <c r="VG479" s="25"/>
      <c r="VH479" s="25"/>
      <c r="VI479" s="25"/>
      <c r="VJ479" s="25"/>
      <c r="VK479" s="25"/>
      <c r="VL479" s="25"/>
      <c r="VM479" s="25"/>
      <c r="VN479" s="25"/>
      <c r="VO479" s="25"/>
      <c r="VP479" s="25"/>
      <c r="VQ479" s="25"/>
      <c r="VR479" s="25"/>
      <c r="VS479" s="25"/>
      <c r="VT479" s="25"/>
      <c r="VU479" s="25"/>
      <c r="VV479" s="25"/>
      <c r="VW479" s="25"/>
      <c r="VX479" s="25"/>
      <c r="VY479" s="25"/>
      <c r="VZ479" s="25"/>
      <c r="WA479" s="25"/>
      <c r="WB479" s="25"/>
      <c r="WC479" s="25"/>
      <c r="WD479" s="25"/>
      <c r="WE479" s="25"/>
      <c r="WF479" s="25"/>
      <c r="WG479" s="25"/>
      <c r="WH479" s="25"/>
      <c r="WI479" s="25"/>
      <c r="WJ479" s="25"/>
      <c r="WK479" s="25"/>
      <c r="WL479" s="25"/>
      <c r="WM479" s="25"/>
      <c r="WN479" s="25"/>
      <c r="WO479" s="25"/>
      <c r="WP479" s="25"/>
      <c r="WQ479" s="25"/>
      <c r="WR479" s="25"/>
      <c r="WS479" s="25"/>
      <c r="WT479" s="25"/>
      <c r="WU479" s="25"/>
      <c r="WV479" s="25"/>
      <c r="WW479" s="25"/>
      <c r="WX479" s="25"/>
      <c r="WY479" s="25"/>
      <c r="WZ479" s="25"/>
      <c r="XA479" s="25"/>
      <c r="XB479" s="25"/>
      <c r="XC479" s="25"/>
      <c r="XD479" s="25"/>
      <c r="XE479" s="25"/>
      <c r="XF479" s="25"/>
      <c r="XG479" s="25"/>
      <c r="XH479" s="25"/>
      <c r="XI479" s="25"/>
      <c r="XJ479" s="25"/>
      <c r="XK479" s="25"/>
      <c r="XL479" s="25"/>
      <c r="XM479" s="25"/>
      <c r="XN479" s="25"/>
      <c r="XO479" s="25"/>
      <c r="XP479" s="25"/>
      <c r="XQ479" s="25"/>
      <c r="XR479" s="25"/>
      <c r="XS479" s="25"/>
      <c r="XT479" s="25"/>
      <c r="XU479" s="25"/>
      <c r="XV479" s="25"/>
      <c r="XW479" s="25"/>
      <c r="XX479" s="25"/>
      <c r="XY479" s="25"/>
      <c r="XZ479" s="25"/>
      <c r="YA479" s="25"/>
      <c r="YB479" s="25"/>
      <c r="YC479" s="25"/>
      <c r="YD479" s="25"/>
      <c r="YE479" s="25"/>
      <c r="YF479" s="25"/>
      <c r="YG479" s="25"/>
      <c r="YH479" s="25"/>
      <c r="YI479" s="25"/>
      <c r="YJ479" s="25"/>
      <c r="YK479" s="25"/>
      <c r="YL479" s="25"/>
      <c r="YM479" s="25"/>
      <c r="YN479" s="25"/>
      <c r="YO479" s="25"/>
      <c r="YP479" s="25"/>
      <c r="YQ479" s="25"/>
      <c r="YR479" s="25"/>
      <c r="YS479" s="25"/>
      <c r="YT479" s="25"/>
      <c r="YU479" s="25"/>
      <c r="YV479" s="25"/>
      <c r="YW479" s="25"/>
      <c r="YX479" s="25"/>
      <c r="YY479" s="25"/>
      <c r="YZ479" s="25"/>
      <c r="ZA479" s="25"/>
      <c r="ZB479" s="25"/>
      <c r="ZC479" s="25"/>
      <c r="ZD479" s="25"/>
      <c r="ZE479" s="25"/>
      <c r="ZF479" s="25"/>
      <c r="ZG479" s="25"/>
      <c r="ZH479" s="25"/>
      <c r="ZI479" s="25"/>
      <c r="ZJ479" s="25"/>
      <c r="ZK479" s="25"/>
      <c r="ZL479" s="25"/>
      <c r="ZM479" s="25"/>
      <c r="ZN479" s="25"/>
      <c r="ZO479" s="25"/>
      <c r="ZP479" s="25"/>
      <c r="ZQ479" s="25"/>
      <c r="ZR479" s="25"/>
      <c r="ZS479" s="25"/>
      <c r="ZT479" s="25"/>
      <c r="ZU479" s="25"/>
      <c r="ZV479" s="25"/>
      <c r="ZW479" s="25"/>
      <c r="ZX479" s="25"/>
      <c r="ZY479" s="25"/>
      <c r="ZZ479" s="25"/>
      <c r="AAA479" s="25"/>
      <c r="AAB479" s="25"/>
      <c r="AAC479" s="25"/>
      <c r="AAD479" s="25"/>
      <c r="AAE479" s="25"/>
      <c r="AAF479" s="25"/>
      <c r="AAG479" s="25"/>
      <c r="AAH479" s="25"/>
      <c r="AAI479" s="25"/>
      <c r="AAJ479" s="25"/>
      <c r="AAK479" s="25"/>
      <c r="AAL479" s="25"/>
      <c r="AAM479" s="25"/>
      <c r="AAN479" s="25"/>
      <c r="AAO479" s="25"/>
      <c r="AAP479" s="25"/>
      <c r="AAQ479" s="25"/>
      <c r="AAR479" s="25"/>
      <c r="AAS479" s="25"/>
      <c r="AAT479" s="25"/>
      <c r="AAU479" s="25"/>
      <c r="AAV479" s="25"/>
      <c r="AAW479" s="25"/>
      <c r="AAX479" s="25"/>
      <c r="AAY479" s="25"/>
      <c r="AAZ479" s="25"/>
      <c r="ABA479" s="25"/>
      <c r="ABB479" s="25"/>
      <c r="ABC479" s="25"/>
      <c r="ABD479" s="25"/>
      <c r="ABE479" s="25"/>
      <c r="ABF479" s="25"/>
      <c r="ABG479" s="25"/>
      <c r="ABH479" s="25"/>
      <c r="ABI479" s="25"/>
      <c r="ABJ479" s="25"/>
      <c r="ABK479" s="25"/>
      <c r="ABL479" s="25"/>
      <c r="ABM479" s="25"/>
      <c r="ABN479" s="25"/>
      <c r="ABO479" s="25"/>
      <c r="ABP479" s="25"/>
      <c r="ABQ479" s="25"/>
      <c r="ABR479" s="25"/>
      <c r="ABS479" s="25"/>
      <c r="ABT479" s="25"/>
      <c r="ABU479" s="25"/>
      <c r="ABV479" s="25"/>
      <c r="ABW479" s="25"/>
      <c r="ABX479" s="25"/>
      <c r="ABY479" s="25"/>
      <c r="ABZ479" s="25"/>
      <c r="ACA479" s="25"/>
      <c r="ACB479" s="25"/>
      <c r="ACC479" s="25"/>
      <c r="ACD479" s="25"/>
      <c r="ACE479" s="25"/>
      <c r="ACF479" s="25"/>
      <c r="ACG479" s="25"/>
      <c r="ACH479" s="25"/>
      <c r="ACI479" s="25"/>
      <c r="ACJ479" s="25"/>
      <c r="ACK479" s="25"/>
      <c r="ACL479" s="25"/>
      <c r="ACM479" s="25"/>
      <c r="ACN479" s="25"/>
      <c r="ACO479" s="25"/>
      <c r="ACP479" s="25"/>
      <c r="ACQ479" s="25"/>
      <c r="ACR479" s="25"/>
      <c r="ACS479" s="25"/>
      <c r="ACT479" s="25"/>
      <c r="ACU479" s="25"/>
      <c r="ACV479" s="25"/>
      <c r="ACW479" s="25"/>
      <c r="ACX479" s="25"/>
      <c r="ACY479" s="25"/>
      <c r="ACZ479" s="25"/>
      <c r="ADA479" s="25"/>
      <c r="ADB479" s="25"/>
      <c r="ADC479" s="25"/>
      <c r="ADD479" s="25"/>
      <c r="ADE479" s="25"/>
      <c r="ADF479" s="25"/>
      <c r="ADG479" s="25"/>
      <c r="ADH479" s="25"/>
      <c r="ADI479" s="25"/>
      <c r="ADJ479" s="25"/>
      <c r="ADK479" s="25"/>
      <c r="ADL479" s="25"/>
      <c r="ADM479" s="25"/>
      <c r="ADN479" s="25"/>
      <c r="ADO479" s="25"/>
      <c r="ADP479" s="25"/>
      <c r="ADQ479" s="25"/>
      <c r="ADR479" s="25"/>
      <c r="ADS479" s="25"/>
      <c r="ADT479" s="25"/>
      <c r="ADU479" s="25"/>
      <c r="ADV479" s="25"/>
      <c r="ADW479" s="25"/>
      <c r="ADX479" s="25"/>
      <c r="ADY479" s="25"/>
      <c r="ADZ479" s="25"/>
      <c r="AEA479" s="25"/>
      <c r="AEB479" s="25"/>
      <c r="AEC479" s="25"/>
      <c r="AED479" s="25"/>
      <c r="AEE479" s="25"/>
      <c r="AEF479" s="25"/>
      <c r="AEG479" s="49"/>
    </row>
    <row r="480" spans="1:813" s="15" customFormat="1" ht="12.75" customHeight="1" x14ac:dyDescent="0.2">
      <c r="A480" s="322" t="s">
        <v>377</v>
      </c>
      <c r="B480" s="303" t="s">
        <v>378</v>
      </c>
      <c r="C480" s="325">
        <v>0.06</v>
      </c>
      <c r="D480" s="71" t="s">
        <v>75</v>
      </c>
      <c r="E480" s="109">
        <v>26850.21</v>
      </c>
      <c r="F480" s="91">
        <f t="shared" si="9"/>
        <v>1611.01</v>
      </c>
      <c r="G480" s="49"/>
      <c r="AY480" s="45"/>
      <c r="AZ480" s="25"/>
      <c r="BA480" s="663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  <c r="QN480" s="25"/>
      <c r="QO480" s="25"/>
      <c r="QP480" s="25"/>
      <c r="QQ480" s="25"/>
      <c r="QR480" s="25"/>
      <c r="QS480" s="25"/>
      <c r="QT480" s="25"/>
      <c r="QU480" s="25"/>
      <c r="QV480" s="25"/>
      <c r="QW480" s="25"/>
      <c r="QX480" s="25"/>
      <c r="QY480" s="25"/>
      <c r="QZ480" s="25"/>
      <c r="RA480" s="25"/>
      <c r="RB480" s="25"/>
      <c r="RC480" s="25"/>
      <c r="RD480" s="25"/>
      <c r="RE480" s="25"/>
      <c r="RF480" s="25"/>
      <c r="RG480" s="25"/>
      <c r="RH480" s="25"/>
      <c r="RI480" s="25"/>
      <c r="RJ480" s="25"/>
      <c r="RK480" s="25"/>
      <c r="RL480" s="25"/>
      <c r="RM480" s="25"/>
      <c r="RN480" s="25"/>
      <c r="RO480" s="25"/>
      <c r="RP480" s="25"/>
      <c r="RQ480" s="25"/>
      <c r="RR480" s="25"/>
      <c r="RS480" s="25"/>
      <c r="RT480" s="25"/>
      <c r="RU480" s="25"/>
      <c r="RV480" s="25"/>
      <c r="RW480" s="25"/>
      <c r="RX480" s="25"/>
      <c r="RY480" s="25"/>
      <c r="RZ480" s="25"/>
      <c r="SA480" s="25"/>
      <c r="SB480" s="25"/>
      <c r="SC480" s="25"/>
      <c r="SD480" s="25"/>
      <c r="SE480" s="25"/>
      <c r="SF480" s="25"/>
      <c r="SG480" s="25"/>
      <c r="SH480" s="25"/>
      <c r="SI480" s="25"/>
      <c r="SJ480" s="25"/>
      <c r="SK480" s="25"/>
      <c r="SL480" s="25"/>
      <c r="SM480" s="25"/>
      <c r="SN480" s="25"/>
      <c r="SO480" s="25"/>
      <c r="SP480" s="25"/>
      <c r="SQ480" s="25"/>
      <c r="SR480" s="25"/>
      <c r="SS480" s="25"/>
      <c r="ST480" s="25"/>
      <c r="SU480" s="25"/>
      <c r="SV480" s="25"/>
      <c r="SW480" s="25"/>
      <c r="SX480" s="25"/>
      <c r="SY480" s="25"/>
      <c r="SZ480" s="25"/>
      <c r="TA480" s="25"/>
      <c r="TB480" s="25"/>
      <c r="TC480" s="25"/>
      <c r="TD480" s="25"/>
      <c r="TE480" s="25"/>
      <c r="TF480" s="25"/>
      <c r="TG480" s="25"/>
      <c r="TH480" s="25"/>
      <c r="TI480" s="25"/>
      <c r="TJ480" s="25"/>
      <c r="TK480" s="25"/>
      <c r="TL480" s="25"/>
      <c r="TM480" s="25"/>
      <c r="TN480" s="25"/>
      <c r="TO480" s="25"/>
      <c r="TP480" s="25"/>
      <c r="TQ480" s="25"/>
      <c r="TR480" s="25"/>
      <c r="TS480" s="25"/>
      <c r="TT480" s="25"/>
      <c r="TU480" s="25"/>
      <c r="TV480" s="25"/>
      <c r="TW480" s="25"/>
      <c r="TX480" s="25"/>
      <c r="TY480" s="25"/>
      <c r="TZ480" s="25"/>
      <c r="UA480" s="25"/>
      <c r="UB480" s="25"/>
      <c r="UC480" s="25"/>
      <c r="UD480" s="25"/>
      <c r="UE480" s="25"/>
      <c r="UF480" s="25"/>
      <c r="UG480" s="25"/>
      <c r="UH480" s="25"/>
      <c r="UI480" s="25"/>
      <c r="UJ480" s="25"/>
      <c r="UK480" s="25"/>
      <c r="UL480" s="25"/>
      <c r="UM480" s="25"/>
      <c r="UN480" s="25"/>
      <c r="UO480" s="25"/>
      <c r="UP480" s="25"/>
      <c r="UQ480" s="25"/>
      <c r="UR480" s="25"/>
      <c r="US480" s="25"/>
      <c r="UT480" s="25"/>
      <c r="UU480" s="25"/>
      <c r="UV480" s="25"/>
      <c r="UW480" s="25"/>
      <c r="UX480" s="25"/>
      <c r="UY480" s="25"/>
      <c r="UZ480" s="25"/>
      <c r="VA480" s="25"/>
      <c r="VB480" s="25"/>
      <c r="VC480" s="25"/>
      <c r="VD480" s="25"/>
      <c r="VE480" s="25"/>
      <c r="VF480" s="25"/>
      <c r="VG480" s="25"/>
      <c r="VH480" s="25"/>
      <c r="VI480" s="25"/>
      <c r="VJ480" s="25"/>
      <c r="VK480" s="25"/>
      <c r="VL480" s="25"/>
      <c r="VM480" s="25"/>
      <c r="VN480" s="25"/>
      <c r="VO480" s="25"/>
      <c r="VP480" s="25"/>
      <c r="VQ480" s="25"/>
      <c r="VR480" s="25"/>
      <c r="VS480" s="25"/>
      <c r="VT480" s="25"/>
      <c r="VU480" s="25"/>
      <c r="VV480" s="25"/>
      <c r="VW480" s="25"/>
      <c r="VX480" s="25"/>
      <c r="VY480" s="25"/>
      <c r="VZ480" s="25"/>
      <c r="WA480" s="25"/>
      <c r="WB480" s="25"/>
      <c r="WC480" s="25"/>
      <c r="WD480" s="25"/>
      <c r="WE480" s="25"/>
      <c r="WF480" s="25"/>
      <c r="WG480" s="25"/>
      <c r="WH480" s="25"/>
      <c r="WI480" s="25"/>
      <c r="WJ480" s="25"/>
      <c r="WK480" s="25"/>
      <c r="WL480" s="25"/>
      <c r="WM480" s="25"/>
      <c r="WN480" s="25"/>
      <c r="WO480" s="25"/>
      <c r="WP480" s="25"/>
      <c r="WQ480" s="25"/>
      <c r="WR480" s="25"/>
      <c r="WS480" s="25"/>
      <c r="WT480" s="25"/>
      <c r="WU480" s="25"/>
      <c r="WV480" s="25"/>
      <c r="WW480" s="25"/>
      <c r="WX480" s="25"/>
      <c r="WY480" s="25"/>
      <c r="WZ480" s="25"/>
      <c r="XA480" s="25"/>
      <c r="XB480" s="25"/>
      <c r="XC480" s="25"/>
      <c r="XD480" s="25"/>
      <c r="XE480" s="25"/>
      <c r="XF480" s="25"/>
      <c r="XG480" s="25"/>
      <c r="XH480" s="25"/>
      <c r="XI480" s="25"/>
      <c r="XJ480" s="25"/>
      <c r="XK480" s="25"/>
      <c r="XL480" s="25"/>
      <c r="XM480" s="25"/>
      <c r="XN480" s="25"/>
      <c r="XO480" s="25"/>
      <c r="XP480" s="25"/>
      <c r="XQ480" s="25"/>
      <c r="XR480" s="25"/>
      <c r="XS480" s="25"/>
      <c r="XT480" s="25"/>
      <c r="XU480" s="25"/>
      <c r="XV480" s="25"/>
      <c r="XW480" s="25"/>
      <c r="XX480" s="25"/>
      <c r="XY480" s="25"/>
      <c r="XZ480" s="25"/>
      <c r="YA480" s="25"/>
      <c r="YB480" s="25"/>
      <c r="YC480" s="25"/>
      <c r="YD480" s="25"/>
      <c r="YE480" s="25"/>
      <c r="YF480" s="25"/>
      <c r="YG480" s="25"/>
      <c r="YH480" s="25"/>
      <c r="YI480" s="25"/>
      <c r="YJ480" s="25"/>
      <c r="YK480" s="25"/>
      <c r="YL480" s="25"/>
      <c r="YM480" s="25"/>
      <c r="YN480" s="25"/>
      <c r="YO480" s="25"/>
      <c r="YP480" s="25"/>
      <c r="YQ480" s="25"/>
      <c r="YR480" s="25"/>
      <c r="YS480" s="25"/>
      <c r="YT480" s="25"/>
      <c r="YU480" s="25"/>
      <c r="YV480" s="25"/>
      <c r="YW480" s="25"/>
      <c r="YX480" s="25"/>
      <c r="YY480" s="25"/>
      <c r="YZ480" s="25"/>
      <c r="ZA480" s="25"/>
      <c r="ZB480" s="25"/>
      <c r="ZC480" s="25"/>
      <c r="ZD480" s="25"/>
      <c r="ZE480" s="25"/>
      <c r="ZF480" s="25"/>
      <c r="ZG480" s="25"/>
      <c r="ZH480" s="25"/>
      <c r="ZI480" s="25"/>
      <c r="ZJ480" s="25"/>
      <c r="ZK480" s="25"/>
      <c r="ZL480" s="25"/>
      <c r="ZM480" s="25"/>
      <c r="ZN480" s="25"/>
      <c r="ZO480" s="25"/>
      <c r="ZP480" s="25"/>
      <c r="ZQ480" s="25"/>
      <c r="ZR480" s="25"/>
      <c r="ZS480" s="25"/>
      <c r="ZT480" s="25"/>
      <c r="ZU480" s="25"/>
      <c r="ZV480" s="25"/>
      <c r="ZW480" s="25"/>
      <c r="ZX480" s="25"/>
      <c r="ZY480" s="25"/>
      <c r="ZZ480" s="25"/>
      <c r="AAA480" s="25"/>
      <c r="AAB480" s="25"/>
      <c r="AAC480" s="25"/>
      <c r="AAD480" s="25"/>
      <c r="AAE480" s="25"/>
      <c r="AAF480" s="25"/>
      <c r="AAG480" s="25"/>
      <c r="AAH480" s="25"/>
      <c r="AAI480" s="25"/>
      <c r="AAJ480" s="25"/>
      <c r="AAK480" s="25"/>
      <c r="AAL480" s="25"/>
      <c r="AAM480" s="25"/>
      <c r="AAN480" s="25"/>
      <c r="AAO480" s="25"/>
      <c r="AAP480" s="25"/>
      <c r="AAQ480" s="25"/>
      <c r="AAR480" s="25"/>
      <c r="AAS480" s="25"/>
      <c r="AAT480" s="25"/>
      <c r="AAU480" s="25"/>
      <c r="AAV480" s="25"/>
      <c r="AAW480" s="25"/>
      <c r="AAX480" s="25"/>
      <c r="AAY480" s="25"/>
      <c r="AAZ480" s="25"/>
      <c r="ABA480" s="25"/>
      <c r="ABB480" s="25"/>
      <c r="ABC480" s="25"/>
      <c r="ABD480" s="25"/>
      <c r="ABE480" s="25"/>
      <c r="ABF480" s="25"/>
      <c r="ABG480" s="25"/>
      <c r="ABH480" s="25"/>
      <c r="ABI480" s="25"/>
      <c r="ABJ480" s="25"/>
      <c r="ABK480" s="25"/>
      <c r="ABL480" s="25"/>
      <c r="ABM480" s="25"/>
      <c r="ABN480" s="25"/>
      <c r="ABO480" s="25"/>
      <c r="ABP480" s="25"/>
      <c r="ABQ480" s="25"/>
      <c r="ABR480" s="25"/>
      <c r="ABS480" s="25"/>
      <c r="ABT480" s="25"/>
      <c r="ABU480" s="25"/>
      <c r="ABV480" s="25"/>
      <c r="ABW480" s="25"/>
      <c r="ABX480" s="25"/>
      <c r="ABY480" s="25"/>
      <c r="ABZ480" s="25"/>
      <c r="ACA480" s="25"/>
      <c r="ACB480" s="25"/>
      <c r="ACC480" s="25"/>
      <c r="ACD480" s="25"/>
      <c r="ACE480" s="25"/>
      <c r="ACF480" s="25"/>
      <c r="ACG480" s="25"/>
      <c r="ACH480" s="25"/>
      <c r="ACI480" s="25"/>
      <c r="ACJ480" s="25"/>
      <c r="ACK480" s="25"/>
      <c r="ACL480" s="25"/>
      <c r="ACM480" s="25"/>
      <c r="ACN480" s="25"/>
      <c r="ACO480" s="25"/>
      <c r="ACP480" s="25"/>
      <c r="ACQ480" s="25"/>
      <c r="ACR480" s="25"/>
      <c r="ACS480" s="25"/>
      <c r="ACT480" s="25"/>
      <c r="ACU480" s="25"/>
      <c r="ACV480" s="25"/>
      <c r="ACW480" s="25"/>
      <c r="ACX480" s="25"/>
      <c r="ACY480" s="25"/>
      <c r="ACZ480" s="25"/>
      <c r="ADA480" s="25"/>
      <c r="ADB480" s="25"/>
      <c r="ADC480" s="25"/>
      <c r="ADD480" s="25"/>
      <c r="ADE480" s="25"/>
      <c r="ADF480" s="25"/>
      <c r="ADG480" s="25"/>
      <c r="ADH480" s="25"/>
      <c r="ADI480" s="25"/>
      <c r="ADJ480" s="25"/>
      <c r="ADK480" s="25"/>
      <c r="ADL480" s="25"/>
      <c r="ADM480" s="25"/>
      <c r="ADN480" s="25"/>
      <c r="ADO480" s="25"/>
      <c r="ADP480" s="25"/>
      <c r="ADQ480" s="25"/>
      <c r="ADR480" s="25"/>
      <c r="ADS480" s="25"/>
      <c r="ADT480" s="25"/>
      <c r="ADU480" s="25"/>
      <c r="ADV480" s="25"/>
      <c r="ADW480" s="25"/>
      <c r="ADX480" s="25"/>
      <c r="ADY480" s="25"/>
      <c r="ADZ480" s="25"/>
      <c r="AEA480" s="25"/>
      <c r="AEB480" s="25"/>
      <c r="AEC480" s="25"/>
      <c r="AED480" s="25"/>
      <c r="AEE480" s="25"/>
      <c r="AEF480" s="25"/>
      <c r="AEG480" s="49"/>
    </row>
    <row r="481" spans="1:813" s="15" customFormat="1" ht="12.75" customHeight="1" x14ac:dyDescent="0.2">
      <c r="A481" s="322" t="s">
        <v>379</v>
      </c>
      <c r="B481" s="303" t="s">
        <v>380</v>
      </c>
      <c r="C481" s="325">
        <v>1.48</v>
      </c>
      <c r="D481" s="71" t="s">
        <v>75</v>
      </c>
      <c r="E481" s="109">
        <v>7253.2</v>
      </c>
      <c r="F481" s="91">
        <f t="shared" si="9"/>
        <v>10734.74</v>
      </c>
      <c r="G481" s="49"/>
      <c r="AY481" s="45"/>
      <c r="AZ481" s="25"/>
      <c r="BA481" s="663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  <c r="QN481" s="25"/>
      <c r="QO481" s="25"/>
      <c r="QP481" s="25"/>
      <c r="QQ481" s="25"/>
      <c r="QR481" s="25"/>
      <c r="QS481" s="25"/>
      <c r="QT481" s="25"/>
      <c r="QU481" s="25"/>
      <c r="QV481" s="25"/>
      <c r="QW481" s="25"/>
      <c r="QX481" s="25"/>
      <c r="QY481" s="25"/>
      <c r="QZ481" s="25"/>
      <c r="RA481" s="25"/>
      <c r="RB481" s="25"/>
      <c r="RC481" s="25"/>
      <c r="RD481" s="25"/>
      <c r="RE481" s="25"/>
      <c r="RF481" s="25"/>
      <c r="RG481" s="25"/>
      <c r="RH481" s="25"/>
      <c r="RI481" s="25"/>
      <c r="RJ481" s="25"/>
      <c r="RK481" s="25"/>
      <c r="RL481" s="25"/>
      <c r="RM481" s="25"/>
      <c r="RN481" s="25"/>
      <c r="RO481" s="25"/>
      <c r="RP481" s="25"/>
      <c r="RQ481" s="25"/>
      <c r="RR481" s="25"/>
      <c r="RS481" s="25"/>
      <c r="RT481" s="25"/>
      <c r="RU481" s="25"/>
      <c r="RV481" s="25"/>
      <c r="RW481" s="25"/>
      <c r="RX481" s="25"/>
      <c r="RY481" s="25"/>
      <c r="RZ481" s="25"/>
      <c r="SA481" s="25"/>
      <c r="SB481" s="25"/>
      <c r="SC481" s="25"/>
      <c r="SD481" s="25"/>
      <c r="SE481" s="25"/>
      <c r="SF481" s="25"/>
      <c r="SG481" s="25"/>
      <c r="SH481" s="25"/>
      <c r="SI481" s="25"/>
      <c r="SJ481" s="25"/>
      <c r="SK481" s="25"/>
      <c r="SL481" s="25"/>
      <c r="SM481" s="25"/>
      <c r="SN481" s="25"/>
      <c r="SO481" s="25"/>
      <c r="SP481" s="25"/>
      <c r="SQ481" s="25"/>
      <c r="SR481" s="25"/>
      <c r="SS481" s="25"/>
      <c r="ST481" s="25"/>
      <c r="SU481" s="25"/>
      <c r="SV481" s="25"/>
      <c r="SW481" s="25"/>
      <c r="SX481" s="25"/>
      <c r="SY481" s="25"/>
      <c r="SZ481" s="25"/>
      <c r="TA481" s="25"/>
      <c r="TB481" s="25"/>
      <c r="TC481" s="25"/>
      <c r="TD481" s="25"/>
      <c r="TE481" s="25"/>
      <c r="TF481" s="25"/>
      <c r="TG481" s="25"/>
      <c r="TH481" s="25"/>
      <c r="TI481" s="25"/>
      <c r="TJ481" s="25"/>
      <c r="TK481" s="25"/>
      <c r="TL481" s="25"/>
      <c r="TM481" s="25"/>
      <c r="TN481" s="25"/>
      <c r="TO481" s="25"/>
      <c r="TP481" s="25"/>
      <c r="TQ481" s="25"/>
      <c r="TR481" s="25"/>
      <c r="TS481" s="25"/>
      <c r="TT481" s="25"/>
      <c r="TU481" s="25"/>
      <c r="TV481" s="25"/>
      <c r="TW481" s="25"/>
      <c r="TX481" s="25"/>
      <c r="TY481" s="25"/>
      <c r="TZ481" s="25"/>
      <c r="UA481" s="25"/>
      <c r="UB481" s="25"/>
      <c r="UC481" s="25"/>
      <c r="UD481" s="25"/>
      <c r="UE481" s="25"/>
      <c r="UF481" s="25"/>
      <c r="UG481" s="25"/>
      <c r="UH481" s="25"/>
      <c r="UI481" s="25"/>
      <c r="UJ481" s="25"/>
      <c r="UK481" s="25"/>
      <c r="UL481" s="25"/>
      <c r="UM481" s="25"/>
      <c r="UN481" s="25"/>
      <c r="UO481" s="25"/>
      <c r="UP481" s="25"/>
      <c r="UQ481" s="25"/>
      <c r="UR481" s="25"/>
      <c r="US481" s="25"/>
      <c r="UT481" s="25"/>
      <c r="UU481" s="25"/>
      <c r="UV481" s="25"/>
      <c r="UW481" s="25"/>
      <c r="UX481" s="25"/>
      <c r="UY481" s="25"/>
      <c r="UZ481" s="25"/>
      <c r="VA481" s="25"/>
      <c r="VB481" s="25"/>
      <c r="VC481" s="25"/>
      <c r="VD481" s="25"/>
      <c r="VE481" s="25"/>
      <c r="VF481" s="25"/>
      <c r="VG481" s="25"/>
      <c r="VH481" s="25"/>
      <c r="VI481" s="25"/>
      <c r="VJ481" s="25"/>
      <c r="VK481" s="25"/>
      <c r="VL481" s="25"/>
      <c r="VM481" s="25"/>
      <c r="VN481" s="25"/>
      <c r="VO481" s="25"/>
      <c r="VP481" s="25"/>
      <c r="VQ481" s="25"/>
      <c r="VR481" s="25"/>
      <c r="VS481" s="25"/>
      <c r="VT481" s="25"/>
      <c r="VU481" s="25"/>
      <c r="VV481" s="25"/>
      <c r="VW481" s="25"/>
      <c r="VX481" s="25"/>
      <c r="VY481" s="25"/>
      <c r="VZ481" s="25"/>
      <c r="WA481" s="25"/>
      <c r="WB481" s="25"/>
      <c r="WC481" s="25"/>
      <c r="WD481" s="25"/>
      <c r="WE481" s="25"/>
      <c r="WF481" s="25"/>
      <c r="WG481" s="25"/>
      <c r="WH481" s="25"/>
      <c r="WI481" s="25"/>
      <c r="WJ481" s="25"/>
      <c r="WK481" s="25"/>
      <c r="WL481" s="25"/>
      <c r="WM481" s="25"/>
      <c r="WN481" s="25"/>
      <c r="WO481" s="25"/>
      <c r="WP481" s="25"/>
      <c r="WQ481" s="25"/>
      <c r="WR481" s="25"/>
      <c r="WS481" s="25"/>
      <c r="WT481" s="25"/>
      <c r="WU481" s="25"/>
      <c r="WV481" s="25"/>
      <c r="WW481" s="25"/>
      <c r="WX481" s="25"/>
      <c r="WY481" s="25"/>
      <c r="WZ481" s="25"/>
      <c r="XA481" s="25"/>
      <c r="XB481" s="25"/>
      <c r="XC481" s="25"/>
      <c r="XD481" s="25"/>
      <c r="XE481" s="25"/>
      <c r="XF481" s="25"/>
      <c r="XG481" s="25"/>
      <c r="XH481" s="25"/>
      <c r="XI481" s="25"/>
      <c r="XJ481" s="25"/>
      <c r="XK481" s="25"/>
      <c r="XL481" s="25"/>
      <c r="XM481" s="25"/>
      <c r="XN481" s="25"/>
      <c r="XO481" s="25"/>
      <c r="XP481" s="25"/>
      <c r="XQ481" s="25"/>
      <c r="XR481" s="25"/>
      <c r="XS481" s="25"/>
      <c r="XT481" s="25"/>
      <c r="XU481" s="25"/>
      <c r="XV481" s="25"/>
      <c r="XW481" s="25"/>
      <c r="XX481" s="25"/>
      <c r="XY481" s="25"/>
      <c r="XZ481" s="25"/>
      <c r="YA481" s="25"/>
      <c r="YB481" s="25"/>
      <c r="YC481" s="25"/>
      <c r="YD481" s="25"/>
      <c r="YE481" s="25"/>
      <c r="YF481" s="25"/>
      <c r="YG481" s="25"/>
      <c r="YH481" s="25"/>
      <c r="YI481" s="25"/>
      <c r="YJ481" s="25"/>
      <c r="YK481" s="25"/>
      <c r="YL481" s="25"/>
      <c r="YM481" s="25"/>
      <c r="YN481" s="25"/>
      <c r="YO481" s="25"/>
      <c r="YP481" s="25"/>
      <c r="YQ481" s="25"/>
      <c r="YR481" s="25"/>
      <c r="YS481" s="25"/>
      <c r="YT481" s="25"/>
      <c r="YU481" s="25"/>
      <c r="YV481" s="25"/>
      <c r="YW481" s="25"/>
      <c r="YX481" s="25"/>
      <c r="YY481" s="25"/>
      <c r="YZ481" s="25"/>
      <c r="ZA481" s="25"/>
      <c r="ZB481" s="25"/>
      <c r="ZC481" s="25"/>
      <c r="ZD481" s="25"/>
      <c r="ZE481" s="25"/>
      <c r="ZF481" s="25"/>
      <c r="ZG481" s="25"/>
      <c r="ZH481" s="25"/>
      <c r="ZI481" s="25"/>
      <c r="ZJ481" s="25"/>
      <c r="ZK481" s="25"/>
      <c r="ZL481" s="25"/>
      <c r="ZM481" s="25"/>
      <c r="ZN481" s="25"/>
      <c r="ZO481" s="25"/>
      <c r="ZP481" s="25"/>
      <c r="ZQ481" s="25"/>
      <c r="ZR481" s="25"/>
      <c r="ZS481" s="25"/>
      <c r="ZT481" s="25"/>
      <c r="ZU481" s="25"/>
      <c r="ZV481" s="25"/>
      <c r="ZW481" s="25"/>
      <c r="ZX481" s="25"/>
      <c r="ZY481" s="25"/>
      <c r="ZZ481" s="25"/>
      <c r="AAA481" s="25"/>
      <c r="AAB481" s="25"/>
      <c r="AAC481" s="25"/>
      <c r="AAD481" s="25"/>
      <c r="AAE481" s="25"/>
      <c r="AAF481" s="25"/>
      <c r="AAG481" s="25"/>
      <c r="AAH481" s="25"/>
      <c r="AAI481" s="25"/>
      <c r="AAJ481" s="25"/>
      <c r="AAK481" s="25"/>
      <c r="AAL481" s="25"/>
      <c r="AAM481" s="25"/>
      <c r="AAN481" s="25"/>
      <c r="AAO481" s="25"/>
      <c r="AAP481" s="25"/>
      <c r="AAQ481" s="25"/>
      <c r="AAR481" s="25"/>
      <c r="AAS481" s="25"/>
      <c r="AAT481" s="25"/>
      <c r="AAU481" s="25"/>
      <c r="AAV481" s="25"/>
      <c r="AAW481" s="25"/>
      <c r="AAX481" s="25"/>
      <c r="AAY481" s="25"/>
      <c r="AAZ481" s="25"/>
      <c r="ABA481" s="25"/>
      <c r="ABB481" s="25"/>
      <c r="ABC481" s="25"/>
      <c r="ABD481" s="25"/>
      <c r="ABE481" s="25"/>
      <c r="ABF481" s="25"/>
      <c r="ABG481" s="25"/>
      <c r="ABH481" s="25"/>
      <c r="ABI481" s="25"/>
      <c r="ABJ481" s="25"/>
      <c r="ABK481" s="25"/>
      <c r="ABL481" s="25"/>
      <c r="ABM481" s="25"/>
      <c r="ABN481" s="25"/>
      <c r="ABO481" s="25"/>
      <c r="ABP481" s="25"/>
      <c r="ABQ481" s="25"/>
      <c r="ABR481" s="25"/>
      <c r="ABS481" s="25"/>
      <c r="ABT481" s="25"/>
      <c r="ABU481" s="25"/>
      <c r="ABV481" s="25"/>
      <c r="ABW481" s="25"/>
      <c r="ABX481" s="25"/>
      <c r="ABY481" s="25"/>
      <c r="ABZ481" s="25"/>
      <c r="ACA481" s="25"/>
      <c r="ACB481" s="25"/>
      <c r="ACC481" s="25"/>
      <c r="ACD481" s="25"/>
      <c r="ACE481" s="25"/>
      <c r="ACF481" s="25"/>
      <c r="ACG481" s="25"/>
      <c r="ACH481" s="25"/>
      <c r="ACI481" s="25"/>
      <c r="ACJ481" s="25"/>
      <c r="ACK481" s="25"/>
      <c r="ACL481" s="25"/>
      <c r="ACM481" s="25"/>
      <c r="ACN481" s="25"/>
      <c r="ACO481" s="25"/>
      <c r="ACP481" s="25"/>
      <c r="ACQ481" s="25"/>
      <c r="ACR481" s="25"/>
      <c r="ACS481" s="25"/>
      <c r="ACT481" s="25"/>
      <c r="ACU481" s="25"/>
      <c r="ACV481" s="25"/>
      <c r="ACW481" s="25"/>
      <c r="ACX481" s="25"/>
      <c r="ACY481" s="25"/>
      <c r="ACZ481" s="25"/>
      <c r="ADA481" s="25"/>
      <c r="ADB481" s="25"/>
      <c r="ADC481" s="25"/>
      <c r="ADD481" s="25"/>
      <c r="ADE481" s="25"/>
      <c r="ADF481" s="25"/>
      <c r="ADG481" s="25"/>
      <c r="ADH481" s="25"/>
      <c r="ADI481" s="25"/>
      <c r="ADJ481" s="25"/>
      <c r="ADK481" s="25"/>
      <c r="ADL481" s="25"/>
      <c r="ADM481" s="25"/>
      <c r="ADN481" s="25"/>
      <c r="ADO481" s="25"/>
      <c r="ADP481" s="25"/>
      <c r="ADQ481" s="25"/>
      <c r="ADR481" s="25"/>
      <c r="ADS481" s="25"/>
      <c r="ADT481" s="25"/>
      <c r="ADU481" s="25"/>
      <c r="ADV481" s="25"/>
      <c r="ADW481" s="25"/>
      <c r="ADX481" s="25"/>
      <c r="ADY481" s="25"/>
      <c r="ADZ481" s="25"/>
      <c r="AEA481" s="25"/>
      <c r="AEB481" s="25"/>
      <c r="AEC481" s="25"/>
      <c r="AED481" s="25"/>
      <c r="AEE481" s="25"/>
      <c r="AEF481" s="25"/>
      <c r="AEG481" s="49"/>
    </row>
    <row r="482" spans="1:813" s="15" customFormat="1" ht="7.5" customHeight="1" x14ac:dyDescent="0.2">
      <c r="A482" s="322"/>
      <c r="B482" s="303"/>
      <c r="C482" s="325"/>
      <c r="D482" s="71"/>
      <c r="E482" s="109"/>
      <c r="F482" s="91"/>
      <c r="G482" s="49"/>
      <c r="AY482" s="45"/>
      <c r="AZ482" s="25"/>
      <c r="BA482" s="663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  <c r="QN482" s="25"/>
      <c r="QO482" s="25"/>
      <c r="QP482" s="25"/>
      <c r="QQ482" s="25"/>
      <c r="QR482" s="25"/>
      <c r="QS482" s="25"/>
      <c r="QT482" s="25"/>
      <c r="QU482" s="25"/>
      <c r="QV482" s="25"/>
      <c r="QW482" s="25"/>
      <c r="QX482" s="25"/>
      <c r="QY482" s="25"/>
      <c r="QZ482" s="25"/>
      <c r="RA482" s="25"/>
      <c r="RB482" s="25"/>
      <c r="RC482" s="25"/>
      <c r="RD482" s="25"/>
      <c r="RE482" s="25"/>
      <c r="RF482" s="25"/>
      <c r="RG482" s="25"/>
      <c r="RH482" s="25"/>
      <c r="RI482" s="25"/>
      <c r="RJ482" s="25"/>
      <c r="RK482" s="25"/>
      <c r="RL482" s="25"/>
      <c r="RM482" s="25"/>
      <c r="RN482" s="25"/>
      <c r="RO482" s="25"/>
      <c r="RP482" s="25"/>
      <c r="RQ482" s="25"/>
      <c r="RR482" s="25"/>
      <c r="RS482" s="25"/>
      <c r="RT482" s="25"/>
      <c r="RU482" s="25"/>
      <c r="RV482" s="25"/>
      <c r="RW482" s="25"/>
      <c r="RX482" s="25"/>
      <c r="RY482" s="25"/>
      <c r="RZ482" s="25"/>
      <c r="SA482" s="25"/>
      <c r="SB482" s="25"/>
      <c r="SC482" s="25"/>
      <c r="SD482" s="25"/>
      <c r="SE482" s="25"/>
      <c r="SF482" s="25"/>
      <c r="SG482" s="25"/>
      <c r="SH482" s="25"/>
      <c r="SI482" s="25"/>
      <c r="SJ482" s="25"/>
      <c r="SK482" s="25"/>
      <c r="SL482" s="25"/>
      <c r="SM482" s="25"/>
      <c r="SN482" s="25"/>
      <c r="SO482" s="25"/>
      <c r="SP482" s="25"/>
      <c r="SQ482" s="25"/>
      <c r="SR482" s="25"/>
      <c r="SS482" s="25"/>
      <c r="ST482" s="25"/>
      <c r="SU482" s="25"/>
      <c r="SV482" s="25"/>
      <c r="SW482" s="25"/>
      <c r="SX482" s="25"/>
      <c r="SY482" s="25"/>
      <c r="SZ482" s="25"/>
      <c r="TA482" s="25"/>
      <c r="TB482" s="25"/>
      <c r="TC482" s="25"/>
      <c r="TD482" s="25"/>
      <c r="TE482" s="25"/>
      <c r="TF482" s="25"/>
      <c r="TG482" s="25"/>
      <c r="TH482" s="25"/>
      <c r="TI482" s="25"/>
      <c r="TJ482" s="25"/>
      <c r="TK482" s="25"/>
      <c r="TL482" s="25"/>
      <c r="TM482" s="25"/>
      <c r="TN482" s="25"/>
      <c r="TO482" s="25"/>
      <c r="TP482" s="25"/>
      <c r="TQ482" s="25"/>
      <c r="TR482" s="25"/>
      <c r="TS482" s="25"/>
      <c r="TT482" s="25"/>
      <c r="TU482" s="25"/>
      <c r="TV482" s="25"/>
      <c r="TW482" s="25"/>
      <c r="TX482" s="25"/>
      <c r="TY482" s="25"/>
      <c r="TZ482" s="25"/>
      <c r="UA482" s="25"/>
      <c r="UB482" s="25"/>
      <c r="UC482" s="25"/>
      <c r="UD482" s="25"/>
      <c r="UE482" s="25"/>
      <c r="UF482" s="25"/>
      <c r="UG482" s="25"/>
      <c r="UH482" s="25"/>
      <c r="UI482" s="25"/>
      <c r="UJ482" s="25"/>
      <c r="UK482" s="25"/>
      <c r="UL482" s="25"/>
      <c r="UM482" s="25"/>
      <c r="UN482" s="25"/>
      <c r="UO482" s="25"/>
      <c r="UP482" s="25"/>
      <c r="UQ482" s="25"/>
      <c r="UR482" s="25"/>
      <c r="US482" s="25"/>
      <c r="UT482" s="25"/>
      <c r="UU482" s="25"/>
      <c r="UV482" s="25"/>
      <c r="UW482" s="25"/>
      <c r="UX482" s="25"/>
      <c r="UY482" s="25"/>
      <c r="UZ482" s="25"/>
      <c r="VA482" s="25"/>
      <c r="VB482" s="25"/>
      <c r="VC482" s="25"/>
      <c r="VD482" s="25"/>
      <c r="VE482" s="25"/>
      <c r="VF482" s="25"/>
      <c r="VG482" s="25"/>
      <c r="VH482" s="25"/>
      <c r="VI482" s="25"/>
      <c r="VJ482" s="25"/>
      <c r="VK482" s="25"/>
      <c r="VL482" s="25"/>
      <c r="VM482" s="25"/>
      <c r="VN482" s="25"/>
      <c r="VO482" s="25"/>
      <c r="VP482" s="25"/>
      <c r="VQ482" s="25"/>
      <c r="VR482" s="25"/>
      <c r="VS482" s="25"/>
      <c r="VT482" s="25"/>
      <c r="VU482" s="25"/>
      <c r="VV482" s="25"/>
      <c r="VW482" s="25"/>
      <c r="VX482" s="25"/>
      <c r="VY482" s="25"/>
      <c r="VZ482" s="25"/>
      <c r="WA482" s="25"/>
      <c r="WB482" s="25"/>
      <c r="WC482" s="25"/>
      <c r="WD482" s="25"/>
      <c r="WE482" s="25"/>
      <c r="WF482" s="25"/>
      <c r="WG482" s="25"/>
      <c r="WH482" s="25"/>
      <c r="WI482" s="25"/>
      <c r="WJ482" s="25"/>
      <c r="WK482" s="25"/>
      <c r="WL482" s="25"/>
      <c r="WM482" s="25"/>
      <c r="WN482" s="25"/>
      <c r="WO482" s="25"/>
      <c r="WP482" s="25"/>
      <c r="WQ482" s="25"/>
      <c r="WR482" s="25"/>
      <c r="WS482" s="25"/>
      <c r="WT482" s="25"/>
      <c r="WU482" s="25"/>
      <c r="WV482" s="25"/>
      <c r="WW482" s="25"/>
      <c r="WX482" s="25"/>
      <c r="WY482" s="25"/>
      <c r="WZ482" s="25"/>
      <c r="XA482" s="25"/>
      <c r="XB482" s="25"/>
      <c r="XC482" s="25"/>
      <c r="XD482" s="25"/>
      <c r="XE482" s="25"/>
      <c r="XF482" s="25"/>
      <c r="XG482" s="25"/>
      <c r="XH482" s="25"/>
      <c r="XI482" s="25"/>
      <c r="XJ482" s="25"/>
      <c r="XK482" s="25"/>
      <c r="XL482" s="25"/>
      <c r="XM482" s="25"/>
      <c r="XN482" s="25"/>
      <c r="XO482" s="25"/>
      <c r="XP482" s="25"/>
      <c r="XQ482" s="25"/>
      <c r="XR482" s="25"/>
      <c r="XS482" s="25"/>
      <c r="XT482" s="25"/>
      <c r="XU482" s="25"/>
      <c r="XV482" s="25"/>
      <c r="XW482" s="25"/>
      <c r="XX482" s="25"/>
      <c r="XY482" s="25"/>
      <c r="XZ482" s="25"/>
      <c r="YA482" s="25"/>
      <c r="YB482" s="25"/>
      <c r="YC482" s="25"/>
      <c r="YD482" s="25"/>
      <c r="YE482" s="25"/>
      <c r="YF482" s="25"/>
      <c r="YG482" s="25"/>
      <c r="YH482" s="25"/>
      <c r="YI482" s="25"/>
      <c r="YJ482" s="25"/>
      <c r="YK482" s="25"/>
      <c r="YL482" s="25"/>
      <c r="YM482" s="25"/>
      <c r="YN482" s="25"/>
      <c r="YO482" s="25"/>
      <c r="YP482" s="25"/>
      <c r="YQ482" s="25"/>
      <c r="YR482" s="25"/>
      <c r="YS482" s="25"/>
      <c r="YT482" s="25"/>
      <c r="YU482" s="25"/>
      <c r="YV482" s="25"/>
      <c r="YW482" s="25"/>
      <c r="YX482" s="25"/>
      <c r="YY482" s="25"/>
      <c r="YZ482" s="25"/>
      <c r="ZA482" s="25"/>
      <c r="ZB482" s="25"/>
      <c r="ZC482" s="25"/>
      <c r="ZD482" s="25"/>
      <c r="ZE482" s="25"/>
      <c r="ZF482" s="25"/>
      <c r="ZG482" s="25"/>
      <c r="ZH482" s="25"/>
      <c r="ZI482" s="25"/>
      <c r="ZJ482" s="25"/>
      <c r="ZK482" s="25"/>
      <c r="ZL482" s="25"/>
      <c r="ZM482" s="25"/>
      <c r="ZN482" s="25"/>
      <c r="ZO482" s="25"/>
      <c r="ZP482" s="25"/>
      <c r="ZQ482" s="25"/>
      <c r="ZR482" s="25"/>
      <c r="ZS482" s="25"/>
      <c r="ZT482" s="25"/>
      <c r="ZU482" s="25"/>
      <c r="ZV482" s="25"/>
      <c r="ZW482" s="25"/>
      <c r="ZX482" s="25"/>
      <c r="ZY482" s="25"/>
      <c r="ZZ482" s="25"/>
      <c r="AAA482" s="25"/>
      <c r="AAB482" s="25"/>
      <c r="AAC482" s="25"/>
      <c r="AAD482" s="25"/>
      <c r="AAE482" s="25"/>
      <c r="AAF482" s="25"/>
      <c r="AAG482" s="25"/>
      <c r="AAH482" s="25"/>
      <c r="AAI482" s="25"/>
      <c r="AAJ482" s="25"/>
      <c r="AAK482" s="25"/>
      <c r="AAL482" s="25"/>
      <c r="AAM482" s="25"/>
      <c r="AAN482" s="25"/>
      <c r="AAO482" s="25"/>
      <c r="AAP482" s="25"/>
      <c r="AAQ482" s="25"/>
      <c r="AAR482" s="25"/>
      <c r="AAS482" s="25"/>
      <c r="AAT482" s="25"/>
      <c r="AAU482" s="25"/>
      <c r="AAV482" s="25"/>
      <c r="AAW482" s="25"/>
      <c r="AAX482" s="25"/>
      <c r="AAY482" s="25"/>
      <c r="AAZ482" s="25"/>
      <c r="ABA482" s="25"/>
      <c r="ABB482" s="25"/>
      <c r="ABC482" s="25"/>
      <c r="ABD482" s="25"/>
      <c r="ABE482" s="25"/>
      <c r="ABF482" s="25"/>
      <c r="ABG482" s="25"/>
      <c r="ABH482" s="25"/>
      <c r="ABI482" s="25"/>
      <c r="ABJ482" s="25"/>
      <c r="ABK482" s="25"/>
      <c r="ABL482" s="25"/>
      <c r="ABM482" s="25"/>
      <c r="ABN482" s="25"/>
      <c r="ABO482" s="25"/>
      <c r="ABP482" s="25"/>
      <c r="ABQ482" s="25"/>
      <c r="ABR482" s="25"/>
      <c r="ABS482" s="25"/>
      <c r="ABT482" s="25"/>
      <c r="ABU482" s="25"/>
      <c r="ABV482" s="25"/>
      <c r="ABW482" s="25"/>
      <c r="ABX482" s="25"/>
      <c r="ABY482" s="25"/>
      <c r="ABZ482" s="25"/>
      <c r="ACA482" s="25"/>
      <c r="ACB482" s="25"/>
      <c r="ACC482" s="25"/>
      <c r="ACD482" s="25"/>
      <c r="ACE482" s="25"/>
      <c r="ACF482" s="25"/>
      <c r="ACG482" s="25"/>
      <c r="ACH482" s="25"/>
      <c r="ACI482" s="25"/>
      <c r="ACJ482" s="25"/>
      <c r="ACK482" s="25"/>
      <c r="ACL482" s="25"/>
      <c r="ACM482" s="25"/>
      <c r="ACN482" s="25"/>
      <c r="ACO482" s="25"/>
      <c r="ACP482" s="25"/>
      <c r="ACQ482" s="25"/>
      <c r="ACR482" s="25"/>
      <c r="ACS482" s="25"/>
      <c r="ACT482" s="25"/>
      <c r="ACU482" s="25"/>
      <c r="ACV482" s="25"/>
      <c r="ACW482" s="25"/>
      <c r="ACX482" s="25"/>
      <c r="ACY482" s="25"/>
      <c r="ACZ482" s="25"/>
      <c r="ADA482" s="25"/>
      <c r="ADB482" s="25"/>
      <c r="ADC482" s="25"/>
      <c r="ADD482" s="25"/>
      <c r="ADE482" s="25"/>
      <c r="ADF482" s="25"/>
      <c r="ADG482" s="25"/>
      <c r="ADH482" s="25"/>
      <c r="ADI482" s="25"/>
      <c r="ADJ482" s="25"/>
      <c r="ADK482" s="25"/>
      <c r="ADL482" s="25"/>
      <c r="ADM482" s="25"/>
      <c r="ADN482" s="25"/>
      <c r="ADO482" s="25"/>
      <c r="ADP482" s="25"/>
      <c r="ADQ482" s="25"/>
      <c r="ADR482" s="25"/>
      <c r="ADS482" s="25"/>
      <c r="ADT482" s="25"/>
      <c r="ADU482" s="25"/>
      <c r="ADV482" s="25"/>
      <c r="ADW482" s="25"/>
      <c r="ADX482" s="25"/>
      <c r="ADY482" s="25"/>
      <c r="ADZ482" s="25"/>
      <c r="AEA482" s="25"/>
      <c r="AEB482" s="25"/>
      <c r="AEC482" s="25"/>
      <c r="AED482" s="25"/>
      <c r="AEE482" s="25"/>
      <c r="AEF482" s="25"/>
      <c r="AEG482" s="49"/>
    </row>
    <row r="483" spans="1:813" s="15" customFormat="1" ht="12.75" customHeight="1" x14ac:dyDescent="0.2">
      <c r="A483" s="351">
        <v>11.4</v>
      </c>
      <c r="B483" s="304" t="s">
        <v>85</v>
      </c>
      <c r="C483" s="325"/>
      <c r="D483" s="71"/>
      <c r="E483" s="109"/>
      <c r="F483" s="91"/>
      <c r="G483" s="49"/>
      <c r="AY483" s="45"/>
      <c r="AZ483" s="25"/>
      <c r="BA483" s="663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  <c r="QN483" s="25"/>
      <c r="QO483" s="25"/>
      <c r="QP483" s="25"/>
      <c r="QQ483" s="25"/>
      <c r="QR483" s="25"/>
      <c r="QS483" s="25"/>
      <c r="QT483" s="25"/>
      <c r="QU483" s="25"/>
      <c r="QV483" s="25"/>
      <c r="QW483" s="25"/>
      <c r="QX483" s="25"/>
      <c r="QY483" s="25"/>
      <c r="QZ483" s="25"/>
      <c r="RA483" s="25"/>
      <c r="RB483" s="25"/>
      <c r="RC483" s="25"/>
      <c r="RD483" s="25"/>
      <c r="RE483" s="25"/>
      <c r="RF483" s="25"/>
      <c r="RG483" s="25"/>
      <c r="RH483" s="25"/>
      <c r="RI483" s="25"/>
      <c r="RJ483" s="25"/>
      <c r="RK483" s="25"/>
      <c r="RL483" s="25"/>
      <c r="RM483" s="25"/>
      <c r="RN483" s="25"/>
      <c r="RO483" s="25"/>
      <c r="RP483" s="25"/>
      <c r="RQ483" s="25"/>
      <c r="RR483" s="25"/>
      <c r="RS483" s="25"/>
      <c r="RT483" s="25"/>
      <c r="RU483" s="25"/>
      <c r="RV483" s="25"/>
      <c r="RW483" s="25"/>
      <c r="RX483" s="25"/>
      <c r="RY483" s="25"/>
      <c r="RZ483" s="25"/>
      <c r="SA483" s="25"/>
      <c r="SB483" s="25"/>
      <c r="SC483" s="25"/>
      <c r="SD483" s="25"/>
      <c r="SE483" s="25"/>
      <c r="SF483" s="25"/>
      <c r="SG483" s="25"/>
      <c r="SH483" s="25"/>
      <c r="SI483" s="25"/>
      <c r="SJ483" s="25"/>
      <c r="SK483" s="25"/>
      <c r="SL483" s="25"/>
      <c r="SM483" s="25"/>
      <c r="SN483" s="25"/>
      <c r="SO483" s="25"/>
      <c r="SP483" s="25"/>
      <c r="SQ483" s="25"/>
      <c r="SR483" s="25"/>
      <c r="SS483" s="25"/>
      <c r="ST483" s="25"/>
      <c r="SU483" s="25"/>
      <c r="SV483" s="25"/>
      <c r="SW483" s="25"/>
      <c r="SX483" s="25"/>
      <c r="SY483" s="25"/>
      <c r="SZ483" s="25"/>
      <c r="TA483" s="25"/>
      <c r="TB483" s="25"/>
      <c r="TC483" s="25"/>
      <c r="TD483" s="25"/>
      <c r="TE483" s="25"/>
      <c r="TF483" s="25"/>
      <c r="TG483" s="25"/>
      <c r="TH483" s="25"/>
      <c r="TI483" s="25"/>
      <c r="TJ483" s="25"/>
      <c r="TK483" s="25"/>
      <c r="TL483" s="25"/>
      <c r="TM483" s="25"/>
      <c r="TN483" s="25"/>
      <c r="TO483" s="25"/>
      <c r="TP483" s="25"/>
      <c r="TQ483" s="25"/>
      <c r="TR483" s="25"/>
      <c r="TS483" s="25"/>
      <c r="TT483" s="25"/>
      <c r="TU483" s="25"/>
      <c r="TV483" s="25"/>
      <c r="TW483" s="25"/>
      <c r="TX483" s="25"/>
      <c r="TY483" s="25"/>
      <c r="TZ483" s="25"/>
      <c r="UA483" s="25"/>
      <c r="UB483" s="25"/>
      <c r="UC483" s="25"/>
      <c r="UD483" s="25"/>
      <c r="UE483" s="25"/>
      <c r="UF483" s="25"/>
      <c r="UG483" s="25"/>
      <c r="UH483" s="25"/>
      <c r="UI483" s="25"/>
      <c r="UJ483" s="25"/>
      <c r="UK483" s="25"/>
      <c r="UL483" s="25"/>
      <c r="UM483" s="25"/>
      <c r="UN483" s="25"/>
      <c r="UO483" s="25"/>
      <c r="UP483" s="25"/>
      <c r="UQ483" s="25"/>
      <c r="UR483" s="25"/>
      <c r="US483" s="25"/>
      <c r="UT483" s="25"/>
      <c r="UU483" s="25"/>
      <c r="UV483" s="25"/>
      <c r="UW483" s="25"/>
      <c r="UX483" s="25"/>
      <c r="UY483" s="25"/>
      <c r="UZ483" s="25"/>
      <c r="VA483" s="25"/>
      <c r="VB483" s="25"/>
      <c r="VC483" s="25"/>
      <c r="VD483" s="25"/>
      <c r="VE483" s="25"/>
      <c r="VF483" s="25"/>
      <c r="VG483" s="25"/>
      <c r="VH483" s="25"/>
      <c r="VI483" s="25"/>
      <c r="VJ483" s="25"/>
      <c r="VK483" s="25"/>
      <c r="VL483" s="25"/>
      <c r="VM483" s="25"/>
      <c r="VN483" s="25"/>
      <c r="VO483" s="25"/>
      <c r="VP483" s="25"/>
      <c r="VQ483" s="25"/>
      <c r="VR483" s="25"/>
      <c r="VS483" s="25"/>
      <c r="VT483" s="25"/>
      <c r="VU483" s="25"/>
      <c r="VV483" s="25"/>
      <c r="VW483" s="25"/>
      <c r="VX483" s="25"/>
      <c r="VY483" s="25"/>
      <c r="VZ483" s="25"/>
      <c r="WA483" s="25"/>
      <c r="WB483" s="25"/>
      <c r="WC483" s="25"/>
      <c r="WD483" s="25"/>
      <c r="WE483" s="25"/>
      <c r="WF483" s="25"/>
      <c r="WG483" s="25"/>
      <c r="WH483" s="25"/>
      <c r="WI483" s="25"/>
      <c r="WJ483" s="25"/>
      <c r="WK483" s="25"/>
      <c r="WL483" s="25"/>
      <c r="WM483" s="25"/>
      <c r="WN483" s="25"/>
      <c r="WO483" s="25"/>
      <c r="WP483" s="25"/>
      <c r="WQ483" s="25"/>
      <c r="WR483" s="25"/>
      <c r="WS483" s="25"/>
      <c r="WT483" s="25"/>
      <c r="WU483" s="25"/>
      <c r="WV483" s="25"/>
      <c r="WW483" s="25"/>
      <c r="WX483" s="25"/>
      <c r="WY483" s="25"/>
      <c r="WZ483" s="25"/>
      <c r="XA483" s="25"/>
      <c r="XB483" s="25"/>
      <c r="XC483" s="25"/>
      <c r="XD483" s="25"/>
      <c r="XE483" s="25"/>
      <c r="XF483" s="25"/>
      <c r="XG483" s="25"/>
      <c r="XH483" s="25"/>
      <c r="XI483" s="25"/>
      <c r="XJ483" s="25"/>
      <c r="XK483" s="25"/>
      <c r="XL483" s="25"/>
      <c r="XM483" s="25"/>
      <c r="XN483" s="25"/>
      <c r="XO483" s="25"/>
      <c r="XP483" s="25"/>
      <c r="XQ483" s="25"/>
      <c r="XR483" s="25"/>
      <c r="XS483" s="25"/>
      <c r="XT483" s="25"/>
      <c r="XU483" s="25"/>
      <c r="XV483" s="25"/>
      <c r="XW483" s="25"/>
      <c r="XX483" s="25"/>
      <c r="XY483" s="25"/>
      <c r="XZ483" s="25"/>
      <c r="YA483" s="25"/>
      <c r="YB483" s="25"/>
      <c r="YC483" s="25"/>
      <c r="YD483" s="25"/>
      <c r="YE483" s="25"/>
      <c r="YF483" s="25"/>
      <c r="YG483" s="25"/>
      <c r="YH483" s="25"/>
      <c r="YI483" s="25"/>
      <c r="YJ483" s="25"/>
      <c r="YK483" s="25"/>
      <c r="YL483" s="25"/>
      <c r="YM483" s="25"/>
      <c r="YN483" s="25"/>
      <c r="YO483" s="25"/>
      <c r="YP483" s="25"/>
      <c r="YQ483" s="25"/>
      <c r="YR483" s="25"/>
      <c r="YS483" s="25"/>
      <c r="YT483" s="25"/>
      <c r="YU483" s="25"/>
      <c r="YV483" s="25"/>
      <c r="YW483" s="25"/>
      <c r="YX483" s="25"/>
      <c r="YY483" s="25"/>
      <c r="YZ483" s="25"/>
      <c r="ZA483" s="25"/>
      <c r="ZB483" s="25"/>
      <c r="ZC483" s="25"/>
      <c r="ZD483" s="25"/>
      <c r="ZE483" s="25"/>
      <c r="ZF483" s="25"/>
      <c r="ZG483" s="25"/>
      <c r="ZH483" s="25"/>
      <c r="ZI483" s="25"/>
      <c r="ZJ483" s="25"/>
      <c r="ZK483" s="25"/>
      <c r="ZL483" s="25"/>
      <c r="ZM483" s="25"/>
      <c r="ZN483" s="25"/>
      <c r="ZO483" s="25"/>
      <c r="ZP483" s="25"/>
      <c r="ZQ483" s="25"/>
      <c r="ZR483" s="25"/>
      <c r="ZS483" s="25"/>
      <c r="ZT483" s="25"/>
      <c r="ZU483" s="25"/>
      <c r="ZV483" s="25"/>
      <c r="ZW483" s="25"/>
      <c r="ZX483" s="25"/>
      <c r="ZY483" s="25"/>
      <c r="ZZ483" s="25"/>
      <c r="AAA483" s="25"/>
      <c r="AAB483" s="25"/>
      <c r="AAC483" s="25"/>
      <c r="AAD483" s="25"/>
      <c r="AAE483" s="25"/>
      <c r="AAF483" s="25"/>
      <c r="AAG483" s="25"/>
      <c r="AAH483" s="25"/>
      <c r="AAI483" s="25"/>
      <c r="AAJ483" s="25"/>
      <c r="AAK483" s="25"/>
      <c r="AAL483" s="25"/>
      <c r="AAM483" s="25"/>
      <c r="AAN483" s="25"/>
      <c r="AAO483" s="25"/>
      <c r="AAP483" s="25"/>
      <c r="AAQ483" s="25"/>
      <c r="AAR483" s="25"/>
      <c r="AAS483" s="25"/>
      <c r="AAT483" s="25"/>
      <c r="AAU483" s="25"/>
      <c r="AAV483" s="25"/>
      <c r="AAW483" s="25"/>
      <c r="AAX483" s="25"/>
      <c r="AAY483" s="25"/>
      <c r="AAZ483" s="25"/>
      <c r="ABA483" s="25"/>
      <c r="ABB483" s="25"/>
      <c r="ABC483" s="25"/>
      <c r="ABD483" s="25"/>
      <c r="ABE483" s="25"/>
      <c r="ABF483" s="25"/>
      <c r="ABG483" s="25"/>
      <c r="ABH483" s="25"/>
      <c r="ABI483" s="25"/>
      <c r="ABJ483" s="25"/>
      <c r="ABK483" s="25"/>
      <c r="ABL483" s="25"/>
      <c r="ABM483" s="25"/>
      <c r="ABN483" s="25"/>
      <c r="ABO483" s="25"/>
      <c r="ABP483" s="25"/>
      <c r="ABQ483" s="25"/>
      <c r="ABR483" s="25"/>
      <c r="ABS483" s="25"/>
      <c r="ABT483" s="25"/>
      <c r="ABU483" s="25"/>
      <c r="ABV483" s="25"/>
      <c r="ABW483" s="25"/>
      <c r="ABX483" s="25"/>
      <c r="ABY483" s="25"/>
      <c r="ABZ483" s="25"/>
      <c r="ACA483" s="25"/>
      <c r="ACB483" s="25"/>
      <c r="ACC483" s="25"/>
      <c r="ACD483" s="25"/>
      <c r="ACE483" s="25"/>
      <c r="ACF483" s="25"/>
      <c r="ACG483" s="25"/>
      <c r="ACH483" s="25"/>
      <c r="ACI483" s="25"/>
      <c r="ACJ483" s="25"/>
      <c r="ACK483" s="25"/>
      <c r="ACL483" s="25"/>
      <c r="ACM483" s="25"/>
      <c r="ACN483" s="25"/>
      <c r="ACO483" s="25"/>
      <c r="ACP483" s="25"/>
      <c r="ACQ483" s="25"/>
      <c r="ACR483" s="25"/>
      <c r="ACS483" s="25"/>
      <c r="ACT483" s="25"/>
      <c r="ACU483" s="25"/>
      <c r="ACV483" s="25"/>
      <c r="ACW483" s="25"/>
      <c r="ACX483" s="25"/>
      <c r="ACY483" s="25"/>
      <c r="ACZ483" s="25"/>
      <c r="ADA483" s="25"/>
      <c r="ADB483" s="25"/>
      <c r="ADC483" s="25"/>
      <c r="ADD483" s="25"/>
      <c r="ADE483" s="25"/>
      <c r="ADF483" s="25"/>
      <c r="ADG483" s="25"/>
      <c r="ADH483" s="25"/>
      <c r="ADI483" s="25"/>
      <c r="ADJ483" s="25"/>
      <c r="ADK483" s="25"/>
      <c r="ADL483" s="25"/>
      <c r="ADM483" s="25"/>
      <c r="ADN483" s="25"/>
      <c r="ADO483" s="25"/>
      <c r="ADP483" s="25"/>
      <c r="ADQ483" s="25"/>
      <c r="ADR483" s="25"/>
      <c r="ADS483" s="25"/>
      <c r="ADT483" s="25"/>
      <c r="ADU483" s="25"/>
      <c r="ADV483" s="25"/>
      <c r="ADW483" s="25"/>
      <c r="ADX483" s="25"/>
      <c r="ADY483" s="25"/>
      <c r="ADZ483" s="25"/>
      <c r="AEA483" s="25"/>
      <c r="AEB483" s="25"/>
      <c r="AEC483" s="25"/>
      <c r="AED483" s="25"/>
      <c r="AEE483" s="25"/>
      <c r="AEF483" s="25"/>
      <c r="AEG483" s="49"/>
    </row>
    <row r="484" spans="1:813" s="15" customFormat="1" ht="12.75" customHeight="1" x14ac:dyDescent="0.2">
      <c r="A484" s="322" t="s">
        <v>381</v>
      </c>
      <c r="B484" s="303" t="s">
        <v>382</v>
      </c>
      <c r="C484" s="325">
        <v>10.57</v>
      </c>
      <c r="D484" s="71" t="s">
        <v>80</v>
      </c>
      <c r="E484" s="109">
        <v>425.57</v>
      </c>
      <c r="F484" s="91">
        <f t="shared" si="9"/>
        <v>4498.2700000000004</v>
      </c>
      <c r="G484" s="49"/>
      <c r="AY484" s="45"/>
      <c r="AZ484" s="25"/>
      <c r="BA484" s="663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  <c r="QN484" s="25"/>
      <c r="QO484" s="25"/>
      <c r="QP484" s="25"/>
      <c r="QQ484" s="25"/>
      <c r="QR484" s="25"/>
      <c r="QS484" s="25"/>
      <c r="QT484" s="25"/>
      <c r="QU484" s="25"/>
      <c r="QV484" s="25"/>
      <c r="QW484" s="25"/>
      <c r="QX484" s="25"/>
      <c r="QY484" s="25"/>
      <c r="QZ484" s="25"/>
      <c r="RA484" s="25"/>
      <c r="RB484" s="25"/>
      <c r="RC484" s="25"/>
      <c r="RD484" s="25"/>
      <c r="RE484" s="25"/>
      <c r="RF484" s="25"/>
      <c r="RG484" s="25"/>
      <c r="RH484" s="25"/>
      <c r="RI484" s="25"/>
      <c r="RJ484" s="25"/>
      <c r="RK484" s="25"/>
      <c r="RL484" s="25"/>
      <c r="RM484" s="25"/>
      <c r="RN484" s="25"/>
      <c r="RO484" s="25"/>
      <c r="RP484" s="25"/>
      <c r="RQ484" s="25"/>
      <c r="RR484" s="25"/>
      <c r="RS484" s="25"/>
      <c r="RT484" s="25"/>
      <c r="RU484" s="25"/>
      <c r="RV484" s="25"/>
      <c r="RW484" s="25"/>
      <c r="RX484" s="25"/>
      <c r="RY484" s="25"/>
      <c r="RZ484" s="25"/>
      <c r="SA484" s="25"/>
      <c r="SB484" s="25"/>
      <c r="SC484" s="25"/>
      <c r="SD484" s="25"/>
      <c r="SE484" s="25"/>
      <c r="SF484" s="25"/>
      <c r="SG484" s="25"/>
      <c r="SH484" s="25"/>
      <c r="SI484" s="25"/>
      <c r="SJ484" s="25"/>
      <c r="SK484" s="25"/>
      <c r="SL484" s="25"/>
      <c r="SM484" s="25"/>
      <c r="SN484" s="25"/>
      <c r="SO484" s="25"/>
      <c r="SP484" s="25"/>
      <c r="SQ484" s="25"/>
      <c r="SR484" s="25"/>
      <c r="SS484" s="25"/>
      <c r="ST484" s="25"/>
      <c r="SU484" s="25"/>
      <c r="SV484" s="25"/>
      <c r="SW484" s="25"/>
      <c r="SX484" s="25"/>
      <c r="SY484" s="25"/>
      <c r="SZ484" s="25"/>
      <c r="TA484" s="25"/>
      <c r="TB484" s="25"/>
      <c r="TC484" s="25"/>
      <c r="TD484" s="25"/>
      <c r="TE484" s="25"/>
      <c r="TF484" s="25"/>
      <c r="TG484" s="25"/>
      <c r="TH484" s="25"/>
      <c r="TI484" s="25"/>
      <c r="TJ484" s="25"/>
      <c r="TK484" s="25"/>
      <c r="TL484" s="25"/>
      <c r="TM484" s="25"/>
      <c r="TN484" s="25"/>
      <c r="TO484" s="25"/>
      <c r="TP484" s="25"/>
      <c r="TQ484" s="25"/>
      <c r="TR484" s="25"/>
      <c r="TS484" s="25"/>
      <c r="TT484" s="25"/>
      <c r="TU484" s="25"/>
      <c r="TV484" s="25"/>
      <c r="TW484" s="25"/>
      <c r="TX484" s="25"/>
      <c r="TY484" s="25"/>
      <c r="TZ484" s="25"/>
      <c r="UA484" s="25"/>
      <c r="UB484" s="25"/>
      <c r="UC484" s="25"/>
      <c r="UD484" s="25"/>
      <c r="UE484" s="25"/>
      <c r="UF484" s="25"/>
      <c r="UG484" s="25"/>
      <c r="UH484" s="25"/>
      <c r="UI484" s="25"/>
      <c r="UJ484" s="25"/>
      <c r="UK484" s="25"/>
      <c r="UL484" s="25"/>
      <c r="UM484" s="25"/>
      <c r="UN484" s="25"/>
      <c r="UO484" s="25"/>
      <c r="UP484" s="25"/>
      <c r="UQ484" s="25"/>
      <c r="UR484" s="25"/>
      <c r="US484" s="25"/>
      <c r="UT484" s="25"/>
      <c r="UU484" s="25"/>
      <c r="UV484" s="25"/>
      <c r="UW484" s="25"/>
      <c r="UX484" s="25"/>
      <c r="UY484" s="25"/>
      <c r="UZ484" s="25"/>
      <c r="VA484" s="25"/>
      <c r="VB484" s="25"/>
      <c r="VC484" s="25"/>
      <c r="VD484" s="25"/>
      <c r="VE484" s="25"/>
      <c r="VF484" s="25"/>
      <c r="VG484" s="25"/>
      <c r="VH484" s="25"/>
      <c r="VI484" s="25"/>
      <c r="VJ484" s="25"/>
      <c r="VK484" s="25"/>
      <c r="VL484" s="25"/>
      <c r="VM484" s="25"/>
      <c r="VN484" s="25"/>
      <c r="VO484" s="25"/>
      <c r="VP484" s="25"/>
      <c r="VQ484" s="25"/>
      <c r="VR484" s="25"/>
      <c r="VS484" s="25"/>
      <c r="VT484" s="25"/>
      <c r="VU484" s="25"/>
      <c r="VV484" s="25"/>
      <c r="VW484" s="25"/>
      <c r="VX484" s="25"/>
      <c r="VY484" s="25"/>
      <c r="VZ484" s="25"/>
      <c r="WA484" s="25"/>
      <c r="WB484" s="25"/>
      <c r="WC484" s="25"/>
      <c r="WD484" s="25"/>
      <c r="WE484" s="25"/>
      <c r="WF484" s="25"/>
      <c r="WG484" s="25"/>
      <c r="WH484" s="25"/>
      <c r="WI484" s="25"/>
      <c r="WJ484" s="25"/>
      <c r="WK484" s="25"/>
      <c r="WL484" s="25"/>
      <c r="WM484" s="25"/>
      <c r="WN484" s="25"/>
      <c r="WO484" s="25"/>
      <c r="WP484" s="25"/>
      <c r="WQ484" s="25"/>
      <c r="WR484" s="25"/>
      <c r="WS484" s="25"/>
      <c r="WT484" s="25"/>
      <c r="WU484" s="25"/>
      <c r="WV484" s="25"/>
      <c r="WW484" s="25"/>
      <c r="WX484" s="25"/>
      <c r="WY484" s="25"/>
      <c r="WZ484" s="25"/>
      <c r="XA484" s="25"/>
      <c r="XB484" s="25"/>
      <c r="XC484" s="25"/>
      <c r="XD484" s="25"/>
      <c r="XE484" s="25"/>
      <c r="XF484" s="25"/>
      <c r="XG484" s="25"/>
      <c r="XH484" s="25"/>
      <c r="XI484" s="25"/>
      <c r="XJ484" s="25"/>
      <c r="XK484" s="25"/>
      <c r="XL484" s="25"/>
      <c r="XM484" s="25"/>
      <c r="XN484" s="25"/>
      <c r="XO484" s="25"/>
      <c r="XP484" s="25"/>
      <c r="XQ484" s="25"/>
      <c r="XR484" s="25"/>
      <c r="XS484" s="25"/>
      <c r="XT484" s="25"/>
      <c r="XU484" s="25"/>
      <c r="XV484" s="25"/>
      <c r="XW484" s="25"/>
      <c r="XX484" s="25"/>
      <c r="XY484" s="25"/>
      <c r="XZ484" s="25"/>
      <c r="YA484" s="25"/>
      <c r="YB484" s="25"/>
      <c r="YC484" s="25"/>
      <c r="YD484" s="25"/>
      <c r="YE484" s="25"/>
      <c r="YF484" s="25"/>
      <c r="YG484" s="25"/>
      <c r="YH484" s="25"/>
      <c r="YI484" s="25"/>
      <c r="YJ484" s="25"/>
      <c r="YK484" s="25"/>
      <c r="YL484" s="25"/>
      <c r="YM484" s="25"/>
      <c r="YN484" s="25"/>
      <c r="YO484" s="25"/>
      <c r="YP484" s="25"/>
      <c r="YQ484" s="25"/>
      <c r="YR484" s="25"/>
      <c r="YS484" s="25"/>
      <c r="YT484" s="25"/>
      <c r="YU484" s="25"/>
      <c r="YV484" s="25"/>
      <c r="YW484" s="25"/>
      <c r="YX484" s="25"/>
      <c r="YY484" s="25"/>
      <c r="YZ484" s="25"/>
      <c r="ZA484" s="25"/>
      <c r="ZB484" s="25"/>
      <c r="ZC484" s="25"/>
      <c r="ZD484" s="25"/>
      <c r="ZE484" s="25"/>
      <c r="ZF484" s="25"/>
      <c r="ZG484" s="25"/>
      <c r="ZH484" s="25"/>
      <c r="ZI484" s="25"/>
      <c r="ZJ484" s="25"/>
      <c r="ZK484" s="25"/>
      <c r="ZL484" s="25"/>
      <c r="ZM484" s="25"/>
      <c r="ZN484" s="25"/>
      <c r="ZO484" s="25"/>
      <c r="ZP484" s="25"/>
      <c r="ZQ484" s="25"/>
      <c r="ZR484" s="25"/>
      <c r="ZS484" s="25"/>
      <c r="ZT484" s="25"/>
      <c r="ZU484" s="25"/>
      <c r="ZV484" s="25"/>
      <c r="ZW484" s="25"/>
      <c r="ZX484" s="25"/>
      <c r="ZY484" s="25"/>
      <c r="ZZ484" s="25"/>
      <c r="AAA484" s="25"/>
      <c r="AAB484" s="25"/>
      <c r="AAC484" s="25"/>
      <c r="AAD484" s="25"/>
      <c r="AAE484" s="25"/>
      <c r="AAF484" s="25"/>
      <c r="AAG484" s="25"/>
      <c r="AAH484" s="25"/>
      <c r="AAI484" s="25"/>
      <c r="AAJ484" s="25"/>
      <c r="AAK484" s="25"/>
      <c r="AAL484" s="25"/>
      <c r="AAM484" s="25"/>
      <c r="AAN484" s="25"/>
      <c r="AAO484" s="25"/>
      <c r="AAP484" s="25"/>
      <c r="AAQ484" s="25"/>
      <c r="AAR484" s="25"/>
      <c r="AAS484" s="25"/>
      <c r="AAT484" s="25"/>
      <c r="AAU484" s="25"/>
      <c r="AAV484" s="25"/>
      <c r="AAW484" s="25"/>
      <c r="AAX484" s="25"/>
      <c r="AAY484" s="25"/>
      <c r="AAZ484" s="25"/>
      <c r="ABA484" s="25"/>
      <c r="ABB484" s="25"/>
      <c r="ABC484" s="25"/>
      <c r="ABD484" s="25"/>
      <c r="ABE484" s="25"/>
      <c r="ABF484" s="25"/>
      <c r="ABG484" s="25"/>
      <c r="ABH484" s="25"/>
      <c r="ABI484" s="25"/>
      <c r="ABJ484" s="25"/>
      <c r="ABK484" s="25"/>
      <c r="ABL484" s="25"/>
      <c r="ABM484" s="25"/>
      <c r="ABN484" s="25"/>
      <c r="ABO484" s="25"/>
      <c r="ABP484" s="25"/>
      <c r="ABQ484" s="25"/>
      <c r="ABR484" s="25"/>
      <c r="ABS484" s="25"/>
      <c r="ABT484" s="25"/>
      <c r="ABU484" s="25"/>
      <c r="ABV484" s="25"/>
      <c r="ABW484" s="25"/>
      <c r="ABX484" s="25"/>
      <c r="ABY484" s="25"/>
      <c r="ABZ484" s="25"/>
      <c r="ACA484" s="25"/>
      <c r="ACB484" s="25"/>
      <c r="ACC484" s="25"/>
      <c r="ACD484" s="25"/>
      <c r="ACE484" s="25"/>
      <c r="ACF484" s="25"/>
      <c r="ACG484" s="25"/>
      <c r="ACH484" s="25"/>
      <c r="ACI484" s="25"/>
      <c r="ACJ484" s="25"/>
      <c r="ACK484" s="25"/>
      <c r="ACL484" s="25"/>
      <c r="ACM484" s="25"/>
      <c r="ACN484" s="25"/>
      <c r="ACO484" s="25"/>
      <c r="ACP484" s="25"/>
      <c r="ACQ484" s="25"/>
      <c r="ACR484" s="25"/>
      <c r="ACS484" s="25"/>
      <c r="ACT484" s="25"/>
      <c r="ACU484" s="25"/>
      <c r="ACV484" s="25"/>
      <c r="ACW484" s="25"/>
      <c r="ACX484" s="25"/>
      <c r="ACY484" s="25"/>
      <c r="ACZ484" s="25"/>
      <c r="ADA484" s="25"/>
      <c r="ADB484" s="25"/>
      <c r="ADC484" s="25"/>
      <c r="ADD484" s="25"/>
      <c r="ADE484" s="25"/>
      <c r="ADF484" s="25"/>
      <c r="ADG484" s="25"/>
      <c r="ADH484" s="25"/>
      <c r="ADI484" s="25"/>
      <c r="ADJ484" s="25"/>
      <c r="ADK484" s="25"/>
      <c r="ADL484" s="25"/>
      <c r="ADM484" s="25"/>
      <c r="ADN484" s="25"/>
      <c r="ADO484" s="25"/>
      <c r="ADP484" s="25"/>
      <c r="ADQ484" s="25"/>
      <c r="ADR484" s="25"/>
      <c r="ADS484" s="25"/>
      <c r="ADT484" s="25"/>
      <c r="ADU484" s="25"/>
      <c r="ADV484" s="25"/>
      <c r="ADW484" s="25"/>
      <c r="ADX484" s="25"/>
      <c r="ADY484" s="25"/>
      <c r="ADZ484" s="25"/>
      <c r="AEA484" s="25"/>
      <c r="AEB484" s="25"/>
      <c r="AEC484" s="25"/>
      <c r="AED484" s="25"/>
      <c r="AEE484" s="25"/>
      <c r="AEF484" s="25"/>
      <c r="AEG484" s="49"/>
    </row>
    <row r="485" spans="1:813" s="15" customFormat="1" ht="12.75" customHeight="1" x14ac:dyDescent="0.2">
      <c r="A485" s="322" t="s">
        <v>383</v>
      </c>
      <c r="B485" s="303" t="s">
        <v>351</v>
      </c>
      <c r="C485" s="325">
        <v>20.8</v>
      </c>
      <c r="D485" s="71" t="s">
        <v>120</v>
      </c>
      <c r="E485" s="109">
        <v>84.03</v>
      </c>
      <c r="F485" s="91">
        <f t="shared" si="9"/>
        <v>1747.82</v>
      </c>
      <c r="G485" s="49"/>
      <c r="AY485" s="45"/>
      <c r="AZ485" s="25"/>
      <c r="BA485" s="663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  <c r="QN485" s="25"/>
      <c r="QO485" s="25"/>
      <c r="QP485" s="25"/>
      <c r="QQ485" s="25"/>
      <c r="QR485" s="25"/>
      <c r="QS485" s="25"/>
      <c r="QT485" s="25"/>
      <c r="QU485" s="25"/>
      <c r="QV485" s="25"/>
      <c r="QW485" s="25"/>
      <c r="QX485" s="25"/>
      <c r="QY485" s="25"/>
      <c r="QZ485" s="25"/>
      <c r="RA485" s="25"/>
      <c r="RB485" s="25"/>
      <c r="RC485" s="25"/>
      <c r="RD485" s="25"/>
      <c r="RE485" s="25"/>
      <c r="RF485" s="25"/>
      <c r="RG485" s="25"/>
      <c r="RH485" s="25"/>
      <c r="RI485" s="25"/>
      <c r="RJ485" s="25"/>
      <c r="RK485" s="25"/>
      <c r="RL485" s="25"/>
      <c r="RM485" s="25"/>
      <c r="RN485" s="25"/>
      <c r="RO485" s="25"/>
      <c r="RP485" s="25"/>
      <c r="RQ485" s="25"/>
      <c r="RR485" s="25"/>
      <c r="RS485" s="25"/>
      <c r="RT485" s="25"/>
      <c r="RU485" s="25"/>
      <c r="RV485" s="25"/>
      <c r="RW485" s="25"/>
      <c r="RX485" s="25"/>
      <c r="RY485" s="25"/>
      <c r="RZ485" s="25"/>
      <c r="SA485" s="25"/>
      <c r="SB485" s="25"/>
      <c r="SC485" s="25"/>
      <c r="SD485" s="25"/>
      <c r="SE485" s="25"/>
      <c r="SF485" s="25"/>
      <c r="SG485" s="25"/>
      <c r="SH485" s="25"/>
      <c r="SI485" s="25"/>
      <c r="SJ485" s="25"/>
      <c r="SK485" s="25"/>
      <c r="SL485" s="25"/>
      <c r="SM485" s="25"/>
      <c r="SN485" s="25"/>
      <c r="SO485" s="25"/>
      <c r="SP485" s="25"/>
      <c r="SQ485" s="25"/>
      <c r="SR485" s="25"/>
      <c r="SS485" s="25"/>
      <c r="ST485" s="25"/>
      <c r="SU485" s="25"/>
      <c r="SV485" s="25"/>
      <c r="SW485" s="25"/>
      <c r="SX485" s="25"/>
      <c r="SY485" s="25"/>
      <c r="SZ485" s="25"/>
      <c r="TA485" s="25"/>
      <c r="TB485" s="25"/>
      <c r="TC485" s="25"/>
      <c r="TD485" s="25"/>
      <c r="TE485" s="25"/>
      <c r="TF485" s="25"/>
      <c r="TG485" s="25"/>
      <c r="TH485" s="25"/>
      <c r="TI485" s="25"/>
      <c r="TJ485" s="25"/>
      <c r="TK485" s="25"/>
      <c r="TL485" s="25"/>
      <c r="TM485" s="25"/>
      <c r="TN485" s="25"/>
      <c r="TO485" s="25"/>
      <c r="TP485" s="25"/>
      <c r="TQ485" s="25"/>
      <c r="TR485" s="25"/>
      <c r="TS485" s="25"/>
      <c r="TT485" s="25"/>
      <c r="TU485" s="25"/>
      <c r="TV485" s="25"/>
      <c r="TW485" s="25"/>
      <c r="TX485" s="25"/>
      <c r="TY485" s="25"/>
      <c r="TZ485" s="25"/>
      <c r="UA485" s="25"/>
      <c r="UB485" s="25"/>
      <c r="UC485" s="25"/>
      <c r="UD485" s="25"/>
      <c r="UE485" s="25"/>
      <c r="UF485" s="25"/>
      <c r="UG485" s="25"/>
      <c r="UH485" s="25"/>
      <c r="UI485" s="25"/>
      <c r="UJ485" s="25"/>
      <c r="UK485" s="25"/>
      <c r="UL485" s="25"/>
      <c r="UM485" s="25"/>
      <c r="UN485" s="25"/>
      <c r="UO485" s="25"/>
      <c r="UP485" s="25"/>
      <c r="UQ485" s="25"/>
      <c r="UR485" s="25"/>
      <c r="US485" s="25"/>
      <c r="UT485" s="25"/>
      <c r="UU485" s="25"/>
      <c r="UV485" s="25"/>
      <c r="UW485" s="25"/>
      <c r="UX485" s="25"/>
      <c r="UY485" s="25"/>
      <c r="UZ485" s="25"/>
      <c r="VA485" s="25"/>
      <c r="VB485" s="25"/>
      <c r="VC485" s="25"/>
      <c r="VD485" s="25"/>
      <c r="VE485" s="25"/>
      <c r="VF485" s="25"/>
      <c r="VG485" s="25"/>
      <c r="VH485" s="25"/>
      <c r="VI485" s="25"/>
      <c r="VJ485" s="25"/>
      <c r="VK485" s="25"/>
      <c r="VL485" s="25"/>
      <c r="VM485" s="25"/>
      <c r="VN485" s="25"/>
      <c r="VO485" s="25"/>
      <c r="VP485" s="25"/>
      <c r="VQ485" s="25"/>
      <c r="VR485" s="25"/>
      <c r="VS485" s="25"/>
      <c r="VT485" s="25"/>
      <c r="VU485" s="25"/>
      <c r="VV485" s="25"/>
      <c r="VW485" s="25"/>
      <c r="VX485" s="25"/>
      <c r="VY485" s="25"/>
      <c r="VZ485" s="25"/>
      <c r="WA485" s="25"/>
      <c r="WB485" s="25"/>
      <c r="WC485" s="25"/>
      <c r="WD485" s="25"/>
      <c r="WE485" s="25"/>
      <c r="WF485" s="25"/>
      <c r="WG485" s="25"/>
      <c r="WH485" s="25"/>
      <c r="WI485" s="25"/>
      <c r="WJ485" s="25"/>
      <c r="WK485" s="25"/>
      <c r="WL485" s="25"/>
      <c r="WM485" s="25"/>
      <c r="WN485" s="25"/>
      <c r="WO485" s="25"/>
      <c r="WP485" s="25"/>
      <c r="WQ485" s="25"/>
      <c r="WR485" s="25"/>
      <c r="WS485" s="25"/>
      <c r="WT485" s="25"/>
      <c r="WU485" s="25"/>
      <c r="WV485" s="25"/>
      <c r="WW485" s="25"/>
      <c r="WX485" s="25"/>
      <c r="WY485" s="25"/>
      <c r="WZ485" s="25"/>
      <c r="XA485" s="25"/>
      <c r="XB485" s="25"/>
      <c r="XC485" s="25"/>
      <c r="XD485" s="25"/>
      <c r="XE485" s="25"/>
      <c r="XF485" s="25"/>
      <c r="XG485" s="25"/>
      <c r="XH485" s="25"/>
      <c r="XI485" s="25"/>
      <c r="XJ485" s="25"/>
      <c r="XK485" s="25"/>
      <c r="XL485" s="25"/>
      <c r="XM485" s="25"/>
      <c r="XN485" s="25"/>
      <c r="XO485" s="25"/>
      <c r="XP485" s="25"/>
      <c r="XQ485" s="25"/>
      <c r="XR485" s="25"/>
      <c r="XS485" s="25"/>
      <c r="XT485" s="25"/>
      <c r="XU485" s="25"/>
      <c r="XV485" s="25"/>
      <c r="XW485" s="25"/>
      <c r="XX485" s="25"/>
      <c r="XY485" s="25"/>
      <c r="XZ485" s="25"/>
      <c r="YA485" s="25"/>
      <c r="YB485" s="25"/>
      <c r="YC485" s="25"/>
      <c r="YD485" s="25"/>
      <c r="YE485" s="25"/>
      <c r="YF485" s="25"/>
      <c r="YG485" s="25"/>
      <c r="YH485" s="25"/>
      <c r="YI485" s="25"/>
      <c r="YJ485" s="25"/>
      <c r="YK485" s="25"/>
      <c r="YL485" s="25"/>
      <c r="YM485" s="25"/>
      <c r="YN485" s="25"/>
      <c r="YO485" s="25"/>
      <c r="YP485" s="25"/>
      <c r="YQ485" s="25"/>
      <c r="YR485" s="25"/>
      <c r="YS485" s="25"/>
      <c r="YT485" s="25"/>
      <c r="YU485" s="25"/>
      <c r="YV485" s="25"/>
      <c r="YW485" s="25"/>
      <c r="YX485" s="25"/>
      <c r="YY485" s="25"/>
      <c r="YZ485" s="25"/>
      <c r="ZA485" s="25"/>
      <c r="ZB485" s="25"/>
      <c r="ZC485" s="25"/>
      <c r="ZD485" s="25"/>
      <c r="ZE485" s="25"/>
      <c r="ZF485" s="25"/>
      <c r="ZG485" s="25"/>
      <c r="ZH485" s="25"/>
      <c r="ZI485" s="25"/>
      <c r="ZJ485" s="25"/>
      <c r="ZK485" s="25"/>
      <c r="ZL485" s="25"/>
      <c r="ZM485" s="25"/>
      <c r="ZN485" s="25"/>
      <c r="ZO485" s="25"/>
      <c r="ZP485" s="25"/>
      <c r="ZQ485" s="25"/>
      <c r="ZR485" s="25"/>
      <c r="ZS485" s="25"/>
      <c r="ZT485" s="25"/>
      <c r="ZU485" s="25"/>
      <c r="ZV485" s="25"/>
      <c r="ZW485" s="25"/>
      <c r="ZX485" s="25"/>
      <c r="ZY485" s="25"/>
      <c r="ZZ485" s="25"/>
      <c r="AAA485" s="25"/>
      <c r="AAB485" s="25"/>
      <c r="AAC485" s="25"/>
      <c r="AAD485" s="25"/>
      <c r="AAE485" s="25"/>
      <c r="AAF485" s="25"/>
      <c r="AAG485" s="25"/>
      <c r="AAH485" s="25"/>
      <c r="AAI485" s="25"/>
      <c r="AAJ485" s="25"/>
      <c r="AAK485" s="25"/>
      <c r="AAL485" s="25"/>
      <c r="AAM485" s="25"/>
      <c r="AAN485" s="25"/>
      <c r="AAO485" s="25"/>
      <c r="AAP485" s="25"/>
      <c r="AAQ485" s="25"/>
      <c r="AAR485" s="25"/>
      <c r="AAS485" s="25"/>
      <c r="AAT485" s="25"/>
      <c r="AAU485" s="25"/>
      <c r="AAV485" s="25"/>
      <c r="AAW485" s="25"/>
      <c r="AAX485" s="25"/>
      <c r="AAY485" s="25"/>
      <c r="AAZ485" s="25"/>
      <c r="ABA485" s="25"/>
      <c r="ABB485" s="25"/>
      <c r="ABC485" s="25"/>
      <c r="ABD485" s="25"/>
      <c r="ABE485" s="25"/>
      <c r="ABF485" s="25"/>
      <c r="ABG485" s="25"/>
      <c r="ABH485" s="25"/>
      <c r="ABI485" s="25"/>
      <c r="ABJ485" s="25"/>
      <c r="ABK485" s="25"/>
      <c r="ABL485" s="25"/>
      <c r="ABM485" s="25"/>
      <c r="ABN485" s="25"/>
      <c r="ABO485" s="25"/>
      <c r="ABP485" s="25"/>
      <c r="ABQ485" s="25"/>
      <c r="ABR485" s="25"/>
      <c r="ABS485" s="25"/>
      <c r="ABT485" s="25"/>
      <c r="ABU485" s="25"/>
      <c r="ABV485" s="25"/>
      <c r="ABW485" s="25"/>
      <c r="ABX485" s="25"/>
      <c r="ABY485" s="25"/>
      <c r="ABZ485" s="25"/>
      <c r="ACA485" s="25"/>
      <c r="ACB485" s="25"/>
      <c r="ACC485" s="25"/>
      <c r="ACD485" s="25"/>
      <c r="ACE485" s="25"/>
      <c r="ACF485" s="25"/>
      <c r="ACG485" s="25"/>
      <c r="ACH485" s="25"/>
      <c r="ACI485" s="25"/>
      <c r="ACJ485" s="25"/>
      <c r="ACK485" s="25"/>
      <c r="ACL485" s="25"/>
      <c r="ACM485" s="25"/>
      <c r="ACN485" s="25"/>
      <c r="ACO485" s="25"/>
      <c r="ACP485" s="25"/>
      <c r="ACQ485" s="25"/>
      <c r="ACR485" s="25"/>
      <c r="ACS485" s="25"/>
      <c r="ACT485" s="25"/>
      <c r="ACU485" s="25"/>
      <c r="ACV485" s="25"/>
      <c r="ACW485" s="25"/>
      <c r="ACX485" s="25"/>
      <c r="ACY485" s="25"/>
      <c r="ACZ485" s="25"/>
      <c r="ADA485" s="25"/>
      <c r="ADB485" s="25"/>
      <c r="ADC485" s="25"/>
      <c r="ADD485" s="25"/>
      <c r="ADE485" s="25"/>
      <c r="ADF485" s="25"/>
      <c r="ADG485" s="25"/>
      <c r="ADH485" s="25"/>
      <c r="ADI485" s="25"/>
      <c r="ADJ485" s="25"/>
      <c r="ADK485" s="25"/>
      <c r="ADL485" s="25"/>
      <c r="ADM485" s="25"/>
      <c r="ADN485" s="25"/>
      <c r="ADO485" s="25"/>
      <c r="ADP485" s="25"/>
      <c r="ADQ485" s="25"/>
      <c r="ADR485" s="25"/>
      <c r="ADS485" s="25"/>
      <c r="ADT485" s="25"/>
      <c r="ADU485" s="25"/>
      <c r="ADV485" s="25"/>
      <c r="ADW485" s="25"/>
      <c r="ADX485" s="25"/>
      <c r="ADY485" s="25"/>
      <c r="ADZ485" s="25"/>
      <c r="AEA485" s="25"/>
      <c r="AEB485" s="25"/>
      <c r="AEC485" s="25"/>
      <c r="AED485" s="25"/>
      <c r="AEE485" s="25"/>
      <c r="AEF485" s="25"/>
      <c r="AEG485" s="49"/>
    </row>
    <row r="486" spans="1:813" s="15" customFormat="1" ht="6.75" customHeight="1" x14ac:dyDescent="0.2">
      <c r="A486" s="322"/>
      <c r="B486" s="303"/>
      <c r="C486" s="325"/>
      <c r="D486" s="71"/>
      <c r="E486" s="109"/>
      <c r="F486" s="91"/>
      <c r="G486" s="49"/>
      <c r="AY486" s="45"/>
      <c r="AZ486" s="25"/>
      <c r="BA486" s="663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  <c r="QN486" s="25"/>
      <c r="QO486" s="25"/>
      <c r="QP486" s="25"/>
      <c r="QQ486" s="25"/>
      <c r="QR486" s="25"/>
      <c r="QS486" s="25"/>
      <c r="QT486" s="25"/>
      <c r="QU486" s="25"/>
      <c r="QV486" s="25"/>
      <c r="QW486" s="25"/>
      <c r="QX486" s="25"/>
      <c r="QY486" s="25"/>
      <c r="QZ486" s="25"/>
      <c r="RA486" s="25"/>
      <c r="RB486" s="25"/>
      <c r="RC486" s="25"/>
      <c r="RD486" s="25"/>
      <c r="RE486" s="25"/>
      <c r="RF486" s="25"/>
      <c r="RG486" s="25"/>
      <c r="RH486" s="25"/>
      <c r="RI486" s="25"/>
      <c r="RJ486" s="25"/>
      <c r="RK486" s="25"/>
      <c r="RL486" s="25"/>
      <c r="RM486" s="25"/>
      <c r="RN486" s="25"/>
      <c r="RO486" s="25"/>
      <c r="RP486" s="25"/>
      <c r="RQ486" s="25"/>
      <c r="RR486" s="25"/>
      <c r="RS486" s="25"/>
      <c r="RT486" s="25"/>
      <c r="RU486" s="25"/>
      <c r="RV486" s="25"/>
      <c r="RW486" s="25"/>
      <c r="RX486" s="25"/>
      <c r="RY486" s="25"/>
      <c r="RZ486" s="25"/>
      <c r="SA486" s="25"/>
      <c r="SB486" s="25"/>
      <c r="SC486" s="25"/>
      <c r="SD486" s="25"/>
      <c r="SE486" s="25"/>
      <c r="SF486" s="25"/>
      <c r="SG486" s="25"/>
      <c r="SH486" s="25"/>
      <c r="SI486" s="25"/>
      <c r="SJ486" s="25"/>
      <c r="SK486" s="25"/>
      <c r="SL486" s="25"/>
      <c r="SM486" s="25"/>
      <c r="SN486" s="25"/>
      <c r="SO486" s="25"/>
      <c r="SP486" s="25"/>
      <c r="SQ486" s="25"/>
      <c r="SR486" s="25"/>
      <c r="SS486" s="25"/>
      <c r="ST486" s="25"/>
      <c r="SU486" s="25"/>
      <c r="SV486" s="25"/>
      <c r="SW486" s="25"/>
      <c r="SX486" s="25"/>
      <c r="SY486" s="25"/>
      <c r="SZ486" s="25"/>
      <c r="TA486" s="25"/>
      <c r="TB486" s="25"/>
      <c r="TC486" s="25"/>
      <c r="TD486" s="25"/>
      <c r="TE486" s="25"/>
      <c r="TF486" s="25"/>
      <c r="TG486" s="25"/>
      <c r="TH486" s="25"/>
      <c r="TI486" s="25"/>
      <c r="TJ486" s="25"/>
      <c r="TK486" s="25"/>
      <c r="TL486" s="25"/>
      <c r="TM486" s="25"/>
      <c r="TN486" s="25"/>
      <c r="TO486" s="25"/>
      <c r="TP486" s="25"/>
      <c r="TQ486" s="25"/>
      <c r="TR486" s="25"/>
      <c r="TS486" s="25"/>
      <c r="TT486" s="25"/>
      <c r="TU486" s="25"/>
      <c r="TV486" s="25"/>
      <c r="TW486" s="25"/>
      <c r="TX486" s="25"/>
      <c r="TY486" s="25"/>
      <c r="TZ486" s="25"/>
      <c r="UA486" s="25"/>
      <c r="UB486" s="25"/>
      <c r="UC486" s="25"/>
      <c r="UD486" s="25"/>
      <c r="UE486" s="25"/>
      <c r="UF486" s="25"/>
      <c r="UG486" s="25"/>
      <c r="UH486" s="25"/>
      <c r="UI486" s="25"/>
      <c r="UJ486" s="25"/>
      <c r="UK486" s="25"/>
      <c r="UL486" s="25"/>
      <c r="UM486" s="25"/>
      <c r="UN486" s="25"/>
      <c r="UO486" s="25"/>
      <c r="UP486" s="25"/>
      <c r="UQ486" s="25"/>
      <c r="UR486" s="25"/>
      <c r="US486" s="25"/>
      <c r="UT486" s="25"/>
      <c r="UU486" s="25"/>
      <c r="UV486" s="25"/>
      <c r="UW486" s="25"/>
      <c r="UX486" s="25"/>
      <c r="UY486" s="25"/>
      <c r="UZ486" s="25"/>
      <c r="VA486" s="25"/>
      <c r="VB486" s="25"/>
      <c r="VC486" s="25"/>
      <c r="VD486" s="25"/>
      <c r="VE486" s="25"/>
      <c r="VF486" s="25"/>
      <c r="VG486" s="25"/>
      <c r="VH486" s="25"/>
      <c r="VI486" s="25"/>
      <c r="VJ486" s="25"/>
      <c r="VK486" s="25"/>
      <c r="VL486" s="25"/>
      <c r="VM486" s="25"/>
      <c r="VN486" s="25"/>
      <c r="VO486" s="25"/>
      <c r="VP486" s="25"/>
      <c r="VQ486" s="25"/>
      <c r="VR486" s="25"/>
      <c r="VS486" s="25"/>
      <c r="VT486" s="25"/>
      <c r="VU486" s="25"/>
      <c r="VV486" s="25"/>
      <c r="VW486" s="25"/>
      <c r="VX486" s="25"/>
      <c r="VY486" s="25"/>
      <c r="VZ486" s="25"/>
      <c r="WA486" s="25"/>
      <c r="WB486" s="25"/>
      <c r="WC486" s="25"/>
      <c r="WD486" s="25"/>
      <c r="WE486" s="25"/>
      <c r="WF486" s="25"/>
      <c r="WG486" s="25"/>
      <c r="WH486" s="25"/>
      <c r="WI486" s="25"/>
      <c r="WJ486" s="25"/>
      <c r="WK486" s="25"/>
      <c r="WL486" s="25"/>
      <c r="WM486" s="25"/>
      <c r="WN486" s="25"/>
      <c r="WO486" s="25"/>
      <c r="WP486" s="25"/>
      <c r="WQ486" s="25"/>
      <c r="WR486" s="25"/>
      <c r="WS486" s="25"/>
      <c r="WT486" s="25"/>
      <c r="WU486" s="25"/>
      <c r="WV486" s="25"/>
      <c r="WW486" s="25"/>
      <c r="WX486" s="25"/>
      <c r="WY486" s="25"/>
      <c r="WZ486" s="25"/>
      <c r="XA486" s="25"/>
      <c r="XB486" s="25"/>
      <c r="XC486" s="25"/>
      <c r="XD486" s="25"/>
      <c r="XE486" s="25"/>
      <c r="XF486" s="25"/>
      <c r="XG486" s="25"/>
      <c r="XH486" s="25"/>
      <c r="XI486" s="25"/>
      <c r="XJ486" s="25"/>
      <c r="XK486" s="25"/>
      <c r="XL486" s="25"/>
      <c r="XM486" s="25"/>
      <c r="XN486" s="25"/>
      <c r="XO486" s="25"/>
      <c r="XP486" s="25"/>
      <c r="XQ486" s="25"/>
      <c r="XR486" s="25"/>
      <c r="XS486" s="25"/>
      <c r="XT486" s="25"/>
      <c r="XU486" s="25"/>
      <c r="XV486" s="25"/>
      <c r="XW486" s="25"/>
      <c r="XX486" s="25"/>
      <c r="XY486" s="25"/>
      <c r="XZ486" s="25"/>
      <c r="YA486" s="25"/>
      <c r="YB486" s="25"/>
      <c r="YC486" s="25"/>
      <c r="YD486" s="25"/>
      <c r="YE486" s="25"/>
      <c r="YF486" s="25"/>
      <c r="YG486" s="25"/>
      <c r="YH486" s="25"/>
      <c r="YI486" s="25"/>
      <c r="YJ486" s="25"/>
      <c r="YK486" s="25"/>
      <c r="YL486" s="25"/>
      <c r="YM486" s="25"/>
      <c r="YN486" s="25"/>
      <c r="YO486" s="25"/>
      <c r="YP486" s="25"/>
      <c r="YQ486" s="25"/>
      <c r="YR486" s="25"/>
      <c r="YS486" s="25"/>
      <c r="YT486" s="25"/>
      <c r="YU486" s="25"/>
      <c r="YV486" s="25"/>
      <c r="YW486" s="25"/>
      <c r="YX486" s="25"/>
      <c r="YY486" s="25"/>
      <c r="YZ486" s="25"/>
      <c r="ZA486" s="25"/>
      <c r="ZB486" s="25"/>
      <c r="ZC486" s="25"/>
      <c r="ZD486" s="25"/>
      <c r="ZE486" s="25"/>
      <c r="ZF486" s="25"/>
      <c r="ZG486" s="25"/>
      <c r="ZH486" s="25"/>
      <c r="ZI486" s="25"/>
      <c r="ZJ486" s="25"/>
      <c r="ZK486" s="25"/>
      <c r="ZL486" s="25"/>
      <c r="ZM486" s="25"/>
      <c r="ZN486" s="25"/>
      <c r="ZO486" s="25"/>
      <c r="ZP486" s="25"/>
      <c r="ZQ486" s="25"/>
      <c r="ZR486" s="25"/>
      <c r="ZS486" s="25"/>
      <c r="ZT486" s="25"/>
      <c r="ZU486" s="25"/>
      <c r="ZV486" s="25"/>
      <c r="ZW486" s="25"/>
      <c r="ZX486" s="25"/>
      <c r="ZY486" s="25"/>
      <c r="ZZ486" s="25"/>
      <c r="AAA486" s="25"/>
      <c r="AAB486" s="25"/>
      <c r="AAC486" s="25"/>
      <c r="AAD486" s="25"/>
      <c r="AAE486" s="25"/>
      <c r="AAF486" s="25"/>
      <c r="AAG486" s="25"/>
      <c r="AAH486" s="25"/>
      <c r="AAI486" s="25"/>
      <c r="AAJ486" s="25"/>
      <c r="AAK486" s="25"/>
      <c r="AAL486" s="25"/>
      <c r="AAM486" s="25"/>
      <c r="AAN486" s="25"/>
      <c r="AAO486" s="25"/>
      <c r="AAP486" s="25"/>
      <c r="AAQ486" s="25"/>
      <c r="AAR486" s="25"/>
      <c r="AAS486" s="25"/>
      <c r="AAT486" s="25"/>
      <c r="AAU486" s="25"/>
      <c r="AAV486" s="25"/>
      <c r="AAW486" s="25"/>
      <c r="AAX486" s="25"/>
      <c r="AAY486" s="25"/>
      <c r="AAZ486" s="25"/>
      <c r="ABA486" s="25"/>
      <c r="ABB486" s="25"/>
      <c r="ABC486" s="25"/>
      <c r="ABD486" s="25"/>
      <c r="ABE486" s="25"/>
      <c r="ABF486" s="25"/>
      <c r="ABG486" s="25"/>
      <c r="ABH486" s="25"/>
      <c r="ABI486" s="25"/>
      <c r="ABJ486" s="25"/>
      <c r="ABK486" s="25"/>
      <c r="ABL486" s="25"/>
      <c r="ABM486" s="25"/>
      <c r="ABN486" s="25"/>
      <c r="ABO486" s="25"/>
      <c r="ABP486" s="25"/>
      <c r="ABQ486" s="25"/>
      <c r="ABR486" s="25"/>
      <c r="ABS486" s="25"/>
      <c r="ABT486" s="25"/>
      <c r="ABU486" s="25"/>
      <c r="ABV486" s="25"/>
      <c r="ABW486" s="25"/>
      <c r="ABX486" s="25"/>
      <c r="ABY486" s="25"/>
      <c r="ABZ486" s="25"/>
      <c r="ACA486" s="25"/>
      <c r="ACB486" s="25"/>
      <c r="ACC486" s="25"/>
      <c r="ACD486" s="25"/>
      <c r="ACE486" s="25"/>
      <c r="ACF486" s="25"/>
      <c r="ACG486" s="25"/>
      <c r="ACH486" s="25"/>
      <c r="ACI486" s="25"/>
      <c r="ACJ486" s="25"/>
      <c r="ACK486" s="25"/>
      <c r="ACL486" s="25"/>
      <c r="ACM486" s="25"/>
      <c r="ACN486" s="25"/>
      <c r="ACO486" s="25"/>
      <c r="ACP486" s="25"/>
      <c r="ACQ486" s="25"/>
      <c r="ACR486" s="25"/>
      <c r="ACS486" s="25"/>
      <c r="ACT486" s="25"/>
      <c r="ACU486" s="25"/>
      <c r="ACV486" s="25"/>
      <c r="ACW486" s="25"/>
      <c r="ACX486" s="25"/>
      <c r="ACY486" s="25"/>
      <c r="ACZ486" s="25"/>
      <c r="ADA486" s="25"/>
      <c r="ADB486" s="25"/>
      <c r="ADC486" s="25"/>
      <c r="ADD486" s="25"/>
      <c r="ADE486" s="25"/>
      <c r="ADF486" s="25"/>
      <c r="ADG486" s="25"/>
      <c r="ADH486" s="25"/>
      <c r="ADI486" s="25"/>
      <c r="ADJ486" s="25"/>
      <c r="ADK486" s="25"/>
      <c r="ADL486" s="25"/>
      <c r="ADM486" s="25"/>
      <c r="ADN486" s="25"/>
      <c r="ADO486" s="25"/>
      <c r="ADP486" s="25"/>
      <c r="ADQ486" s="25"/>
      <c r="ADR486" s="25"/>
      <c r="ADS486" s="25"/>
      <c r="ADT486" s="25"/>
      <c r="ADU486" s="25"/>
      <c r="ADV486" s="25"/>
      <c r="ADW486" s="25"/>
      <c r="ADX486" s="25"/>
      <c r="ADY486" s="25"/>
      <c r="ADZ486" s="25"/>
      <c r="AEA486" s="25"/>
      <c r="AEB486" s="25"/>
      <c r="AEC486" s="25"/>
      <c r="AED486" s="25"/>
      <c r="AEE486" s="25"/>
      <c r="AEF486" s="25"/>
      <c r="AEG486" s="49"/>
    </row>
    <row r="487" spans="1:813" s="15" customFormat="1" ht="12.75" customHeight="1" x14ac:dyDescent="0.2">
      <c r="A487" s="351">
        <v>11.5</v>
      </c>
      <c r="B487" s="304" t="s">
        <v>384</v>
      </c>
      <c r="C487" s="357"/>
      <c r="D487" s="70"/>
      <c r="E487" s="348"/>
      <c r="F487" s="91"/>
      <c r="G487" s="49"/>
      <c r="AY487" s="45"/>
      <c r="AZ487" s="25"/>
      <c r="BA487" s="663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  <c r="QN487" s="25"/>
      <c r="QO487" s="25"/>
      <c r="QP487" s="25"/>
      <c r="QQ487" s="25"/>
      <c r="QR487" s="25"/>
      <c r="QS487" s="25"/>
      <c r="QT487" s="25"/>
      <c r="QU487" s="25"/>
      <c r="QV487" s="25"/>
      <c r="QW487" s="25"/>
      <c r="QX487" s="25"/>
      <c r="QY487" s="25"/>
      <c r="QZ487" s="25"/>
      <c r="RA487" s="25"/>
      <c r="RB487" s="25"/>
      <c r="RC487" s="25"/>
      <c r="RD487" s="25"/>
      <c r="RE487" s="25"/>
      <c r="RF487" s="25"/>
      <c r="RG487" s="25"/>
      <c r="RH487" s="25"/>
      <c r="RI487" s="25"/>
      <c r="RJ487" s="25"/>
      <c r="RK487" s="25"/>
      <c r="RL487" s="25"/>
      <c r="RM487" s="25"/>
      <c r="RN487" s="25"/>
      <c r="RO487" s="25"/>
      <c r="RP487" s="25"/>
      <c r="RQ487" s="25"/>
      <c r="RR487" s="25"/>
      <c r="RS487" s="25"/>
      <c r="RT487" s="25"/>
      <c r="RU487" s="25"/>
      <c r="RV487" s="25"/>
      <c r="RW487" s="25"/>
      <c r="RX487" s="25"/>
      <c r="RY487" s="25"/>
      <c r="RZ487" s="25"/>
      <c r="SA487" s="25"/>
      <c r="SB487" s="25"/>
      <c r="SC487" s="25"/>
      <c r="SD487" s="25"/>
      <c r="SE487" s="25"/>
      <c r="SF487" s="25"/>
      <c r="SG487" s="25"/>
      <c r="SH487" s="25"/>
      <c r="SI487" s="25"/>
      <c r="SJ487" s="25"/>
      <c r="SK487" s="25"/>
      <c r="SL487" s="25"/>
      <c r="SM487" s="25"/>
      <c r="SN487" s="25"/>
      <c r="SO487" s="25"/>
      <c r="SP487" s="25"/>
      <c r="SQ487" s="25"/>
      <c r="SR487" s="25"/>
      <c r="SS487" s="25"/>
      <c r="ST487" s="25"/>
      <c r="SU487" s="25"/>
      <c r="SV487" s="25"/>
      <c r="SW487" s="25"/>
      <c r="SX487" s="25"/>
      <c r="SY487" s="25"/>
      <c r="SZ487" s="25"/>
      <c r="TA487" s="25"/>
      <c r="TB487" s="25"/>
      <c r="TC487" s="25"/>
      <c r="TD487" s="25"/>
      <c r="TE487" s="25"/>
      <c r="TF487" s="25"/>
      <c r="TG487" s="25"/>
      <c r="TH487" s="25"/>
      <c r="TI487" s="25"/>
      <c r="TJ487" s="25"/>
      <c r="TK487" s="25"/>
      <c r="TL487" s="25"/>
      <c r="TM487" s="25"/>
      <c r="TN487" s="25"/>
      <c r="TO487" s="25"/>
      <c r="TP487" s="25"/>
      <c r="TQ487" s="25"/>
      <c r="TR487" s="25"/>
      <c r="TS487" s="25"/>
      <c r="TT487" s="25"/>
      <c r="TU487" s="25"/>
      <c r="TV487" s="25"/>
      <c r="TW487" s="25"/>
      <c r="TX487" s="25"/>
      <c r="TY487" s="25"/>
      <c r="TZ487" s="25"/>
      <c r="UA487" s="25"/>
      <c r="UB487" s="25"/>
      <c r="UC487" s="25"/>
      <c r="UD487" s="25"/>
      <c r="UE487" s="25"/>
      <c r="UF487" s="25"/>
      <c r="UG487" s="25"/>
      <c r="UH487" s="25"/>
      <c r="UI487" s="25"/>
      <c r="UJ487" s="25"/>
      <c r="UK487" s="25"/>
      <c r="UL487" s="25"/>
      <c r="UM487" s="25"/>
      <c r="UN487" s="25"/>
      <c r="UO487" s="25"/>
      <c r="UP487" s="25"/>
      <c r="UQ487" s="25"/>
      <c r="UR487" s="25"/>
      <c r="US487" s="25"/>
      <c r="UT487" s="25"/>
      <c r="UU487" s="25"/>
      <c r="UV487" s="25"/>
      <c r="UW487" s="25"/>
      <c r="UX487" s="25"/>
      <c r="UY487" s="25"/>
      <c r="UZ487" s="25"/>
      <c r="VA487" s="25"/>
      <c r="VB487" s="25"/>
      <c r="VC487" s="25"/>
      <c r="VD487" s="25"/>
      <c r="VE487" s="25"/>
      <c r="VF487" s="25"/>
      <c r="VG487" s="25"/>
      <c r="VH487" s="25"/>
      <c r="VI487" s="25"/>
      <c r="VJ487" s="25"/>
      <c r="VK487" s="25"/>
      <c r="VL487" s="25"/>
      <c r="VM487" s="25"/>
      <c r="VN487" s="25"/>
      <c r="VO487" s="25"/>
      <c r="VP487" s="25"/>
      <c r="VQ487" s="25"/>
      <c r="VR487" s="25"/>
      <c r="VS487" s="25"/>
      <c r="VT487" s="25"/>
      <c r="VU487" s="25"/>
      <c r="VV487" s="25"/>
      <c r="VW487" s="25"/>
      <c r="VX487" s="25"/>
      <c r="VY487" s="25"/>
      <c r="VZ487" s="25"/>
      <c r="WA487" s="25"/>
      <c r="WB487" s="25"/>
      <c r="WC487" s="25"/>
      <c r="WD487" s="25"/>
      <c r="WE487" s="25"/>
      <c r="WF487" s="25"/>
      <c r="WG487" s="25"/>
      <c r="WH487" s="25"/>
      <c r="WI487" s="25"/>
      <c r="WJ487" s="25"/>
      <c r="WK487" s="25"/>
      <c r="WL487" s="25"/>
      <c r="WM487" s="25"/>
      <c r="WN487" s="25"/>
      <c r="WO487" s="25"/>
      <c r="WP487" s="25"/>
      <c r="WQ487" s="25"/>
      <c r="WR487" s="25"/>
      <c r="WS487" s="25"/>
      <c r="WT487" s="25"/>
      <c r="WU487" s="25"/>
      <c r="WV487" s="25"/>
      <c r="WW487" s="25"/>
      <c r="WX487" s="25"/>
      <c r="WY487" s="25"/>
      <c r="WZ487" s="25"/>
      <c r="XA487" s="25"/>
      <c r="XB487" s="25"/>
      <c r="XC487" s="25"/>
      <c r="XD487" s="25"/>
      <c r="XE487" s="25"/>
      <c r="XF487" s="25"/>
      <c r="XG487" s="25"/>
      <c r="XH487" s="25"/>
      <c r="XI487" s="25"/>
      <c r="XJ487" s="25"/>
      <c r="XK487" s="25"/>
      <c r="XL487" s="25"/>
      <c r="XM487" s="25"/>
      <c r="XN487" s="25"/>
      <c r="XO487" s="25"/>
      <c r="XP487" s="25"/>
      <c r="XQ487" s="25"/>
      <c r="XR487" s="25"/>
      <c r="XS487" s="25"/>
      <c r="XT487" s="25"/>
      <c r="XU487" s="25"/>
      <c r="XV487" s="25"/>
      <c r="XW487" s="25"/>
      <c r="XX487" s="25"/>
      <c r="XY487" s="25"/>
      <c r="XZ487" s="25"/>
      <c r="YA487" s="25"/>
      <c r="YB487" s="25"/>
      <c r="YC487" s="25"/>
      <c r="YD487" s="25"/>
      <c r="YE487" s="25"/>
      <c r="YF487" s="25"/>
      <c r="YG487" s="25"/>
      <c r="YH487" s="25"/>
      <c r="YI487" s="25"/>
      <c r="YJ487" s="25"/>
      <c r="YK487" s="25"/>
      <c r="YL487" s="25"/>
      <c r="YM487" s="25"/>
      <c r="YN487" s="25"/>
      <c r="YO487" s="25"/>
      <c r="YP487" s="25"/>
      <c r="YQ487" s="25"/>
      <c r="YR487" s="25"/>
      <c r="YS487" s="25"/>
      <c r="YT487" s="25"/>
      <c r="YU487" s="25"/>
      <c r="YV487" s="25"/>
      <c r="YW487" s="25"/>
      <c r="YX487" s="25"/>
      <c r="YY487" s="25"/>
      <c r="YZ487" s="25"/>
      <c r="ZA487" s="25"/>
      <c r="ZB487" s="25"/>
      <c r="ZC487" s="25"/>
      <c r="ZD487" s="25"/>
      <c r="ZE487" s="25"/>
      <c r="ZF487" s="25"/>
      <c r="ZG487" s="25"/>
      <c r="ZH487" s="25"/>
      <c r="ZI487" s="25"/>
      <c r="ZJ487" s="25"/>
      <c r="ZK487" s="25"/>
      <c r="ZL487" s="25"/>
      <c r="ZM487" s="25"/>
      <c r="ZN487" s="25"/>
      <c r="ZO487" s="25"/>
      <c r="ZP487" s="25"/>
      <c r="ZQ487" s="25"/>
      <c r="ZR487" s="25"/>
      <c r="ZS487" s="25"/>
      <c r="ZT487" s="25"/>
      <c r="ZU487" s="25"/>
      <c r="ZV487" s="25"/>
      <c r="ZW487" s="25"/>
      <c r="ZX487" s="25"/>
      <c r="ZY487" s="25"/>
      <c r="ZZ487" s="25"/>
      <c r="AAA487" s="25"/>
      <c r="AAB487" s="25"/>
      <c r="AAC487" s="25"/>
      <c r="AAD487" s="25"/>
      <c r="AAE487" s="25"/>
      <c r="AAF487" s="25"/>
      <c r="AAG487" s="25"/>
      <c r="AAH487" s="25"/>
      <c r="AAI487" s="25"/>
      <c r="AAJ487" s="25"/>
      <c r="AAK487" s="25"/>
      <c r="AAL487" s="25"/>
      <c r="AAM487" s="25"/>
      <c r="AAN487" s="25"/>
      <c r="AAO487" s="25"/>
      <c r="AAP487" s="25"/>
      <c r="AAQ487" s="25"/>
      <c r="AAR487" s="25"/>
      <c r="AAS487" s="25"/>
      <c r="AAT487" s="25"/>
      <c r="AAU487" s="25"/>
      <c r="AAV487" s="25"/>
      <c r="AAW487" s="25"/>
      <c r="AAX487" s="25"/>
      <c r="AAY487" s="25"/>
      <c r="AAZ487" s="25"/>
      <c r="ABA487" s="25"/>
      <c r="ABB487" s="25"/>
      <c r="ABC487" s="25"/>
      <c r="ABD487" s="25"/>
      <c r="ABE487" s="25"/>
      <c r="ABF487" s="25"/>
      <c r="ABG487" s="25"/>
      <c r="ABH487" s="25"/>
      <c r="ABI487" s="25"/>
      <c r="ABJ487" s="25"/>
      <c r="ABK487" s="25"/>
      <c r="ABL487" s="25"/>
      <c r="ABM487" s="25"/>
      <c r="ABN487" s="25"/>
      <c r="ABO487" s="25"/>
      <c r="ABP487" s="25"/>
      <c r="ABQ487" s="25"/>
      <c r="ABR487" s="25"/>
      <c r="ABS487" s="25"/>
      <c r="ABT487" s="25"/>
      <c r="ABU487" s="25"/>
      <c r="ABV487" s="25"/>
      <c r="ABW487" s="25"/>
      <c r="ABX487" s="25"/>
      <c r="ABY487" s="25"/>
      <c r="ABZ487" s="25"/>
      <c r="ACA487" s="25"/>
      <c r="ACB487" s="25"/>
      <c r="ACC487" s="25"/>
      <c r="ACD487" s="25"/>
      <c r="ACE487" s="25"/>
      <c r="ACF487" s="25"/>
      <c r="ACG487" s="25"/>
      <c r="ACH487" s="25"/>
      <c r="ACI487" s="25"/>
      <c r="ACJ487" s="25"/>
      <c r="ACK487" s="25"/>
      <c r="ACL487" s="25"/>
      <c r="ACM487" s="25"/>
      <c r="ACN487" s="25"/>
      <c r="ACO487" s="25"/>
      <c r="ACP487" s="25"/>
      <c r="ACQ487" s="25"/>
      <c r="ACR487" s="25"/>
      <c r="ACS487" s="25"/>
      <c r="ACT487" s="25"/>
      <c r="ACU487" s="25"/>
      <c r="ACV487" s="25"/>
      <c r="ACW487" s="25"/>
      <c r="ACX487" s="25"/>
      <c r="ACY487" s="25"/>
      <c r="ACZ487" s="25"/>
      <c r="ADA487" s="25"/>
      <c r="ADB487" s="25"/>
      <c r="ADC487" s="25"/>
      <c r="ADD487" s="25"/>
      <c r="ADE487" s="25"/>
      <c r="ADF487" s="25"/>
      <c r="ADG487" s="25"/>
      <c r="ADH487" s="25"/>
      <c r="ADI487" s="25"/>
      <c r="ADJ487" s="25"/>
      <c r="ADK487" s="25"/>
      <c r="ADL487" s="25"/>
      <c r="ADM487" s="25"/>
      <c r="ADN487" s="25"/>
      <c r="ADO487" s="25"/>
      <c r="ADP487" s="25"/>
      <c r="ADQ487" s="25"/>
      <c r="ADR487" s="25"/>
      <c r="ADS487" s="25"/>
      <c r="ADT487" s="25"/>
      <c r="ADU487" s="25"/>
      <c r="ADV487" s="25"/>
      <c r="ADW487" s="25"/>
      <c r="ADX487" s="25"/>
      <c r="ADY487" s="25"/>
      <c r="ADZ487" s="25"/>
      <c r="AEA487" s="25"/>
      <c r="AEB487" s="25"/>
      <c r="AEC487" s="25"/>
      <c r="AED487" s="25"/>
      <c r="AEE487" s="25"/>
      <c r="AEF487" s="25"/>
      <c r="AEG487" s="49"/>
    </row>
    <row r="488" spans="1:813" s="15" customFormat="1" ht="12.75" customHeight="1" x14ac:dyDescent="0.2">
      <c r="A488" s="322" t="s">
        <v>385</v>
      </c>
      <c r="B488" s="303" t="s">
        <v>386</v>
      </c>
      <c r="C488" s="325">
        <v>2.5</v>
      </c>
      <c r="D488" s="71" t="s">
        <v>120</v>
      </c>
      <c r="E488" s="95">
        <v>140.12</v>
      </c>
      <c r="F488" s="91">
        <f t="shared" si="9"/>
        <v>350.3</v>
      </c>
      <c r="G488" s="49"/>
      <c r="AY488" s="45"/>
      <c r="AZ488" s="25"/>
      <c r="BA488" s="663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  <c r="QN488" s="25"/>
      <c r="QO488" s="25"/>
      <c r="QP488" s="25"/>
      <c r="QQ488" s="25"/>
      <c r="QR488" s="25"/>
      <c r="QS488" s="25"/>
      <c r="QT488" s="25"/>
      <c r="QU488" s="25"/>
      <c r="QV488" s="25"/>
      <c r="QW488" s="25"/>
      <c r="QX488" s="25"/>
      <c r="QY488" s="25"/>
      <c r="QZ488" s="25"/>
      <c r="RA488" s="25"/>
      <c r="RB488" s="25"/>
      <c r="RC488" s="25"/>
      <c r="RD488" s="25"/>
      <c r="RE488" s="25"/>
      <c r="RF488" s="25"/>
      <c r="RG488" s="25"/>
      <c r="RH488" s="25"/>
      <c r="RI488" s="25"/>
      <c r="RJ488" s="25"/>
      <c r="RK488" s="25"/>
      <c r="RL488" s="25"/>
      <c r="RM488" s="25"/>
      <c r="RN488" s="25"/>
      <c r="RO488" s="25"/>
      <c r="RP488" s="25"/>
      <c r="RQ488" s="25"/>
      <c r="RR488" s="25"/>
      <c r="RS488" s="25"/>
      <c r="RT488" s="25"/>
      <c r="RU488" s="25"/>
      <c r="RV488" s="25"/>
      <c r="RW488" s="25"/>
      <c r="RX488" s="25"/>
      <c r="RY488" s="25"/>
      <c r="RZ488" s="25"/>
      <c r="SA488" s="25"/>
      <c r="SB488" s="25"/>
      <c r="SC488" s="25"/>
      <c r="SD488" s="25"/>
      <c r="SE488" s="25"/>
      <c r="SF488" s="25"/>
      <c r="SG488" s="25"/>
      <c r="SH488" s="25"/>
      <c r="SI488" s="25"/>
      <c r="SJ488" s="25"/>
      <c r="SK488" s="25"/>
      <c r="SL488" s="25"/>
      <c r="SM488" s="25"/>
      <c r="SN488" s="25"/>
      <c r="SO488" s="25"/>
      <c r="SP488" s="25"/>
      <c r="SQ488" s="25"/>
      <c r="SR488" s="25"/>
      <c r="SS488" s="25"/>
      <c r="ST488" s="25"/>
      <c r="SU488" s="25"/>
      <c r="SV488" s="25"/>
      <c r="SW488" s="25"/>
      <c r="SX488" s="25"/>
      <c r="SY488" s="25"/>
      <c r="SZ488" s="25"/>
      <c r="TA488" s="25"/>
      <c r="TB488" s="25"/>
      <c r="TC488" s="25"/>
      <c r="TD488" s="25"/>
      <c r="TE488" s="25"/>
      <c r="TF488" s="25"/>
      <c r="TG488" s="25"/>
      <c r="TH488" s="25"/>
      <c r="TI488" s="25"/>
      <c r="TJ488" s="25"/>
      <c r="TK488" s="25"/>
      <c r="TL488" s="25"/>
      <c r="TM488" s="25"/>
      <c r="TN488" s="25"/>
      <c r="TO488" s="25"/>
      <c r="TP488" s="25"/>
      <c r="TQ488" s="25"/>
      <c r="TR488" s="25"/>
      <c r="TS488" s="25"/>
      <c r="TT488" s="25"/>
      <c r="TU488" s="25"/>
      <c r="TV488" s="25"/>
      <c r="TW488" s="25"/>
      <c r="TX488" s="25"/>
      <c r="TY488" s="25"/>
      <c r="TZ488" s="25"/>
      <c r="UA488" s="25"/>
      <c r="UB488" s="25"/>
      <c r="UC488" s="25"/>
      <c r="UD488" s="25"/>
      <c r="UE488" s="25"/>
      <c r="UF488" s="25"/>
      <c r="UG488" s="25"/>
      <c r="UH488" s="25"/>
      <c r="UI488" s="25"/>
      <c r="UJ488" s="25"/>
      <c r="UK488" s="25"/>
      <c r="UL488" s="25"/>
      <c r="UM488" s="25"/>
      <c r="UN488" s="25"/>
      <c r="UO488" s="25"/>
      <c r="UP488" s="25"/>
      <c r="UQ488" s="25"/>
      <c r="UR488" s="25"/>
      <c r="US488" s="25"/>
      <c r="UT488" s="25"/>
      <c r="UU488" s="25"/>
      <c r="UV488" s="25"/>
      <c r="UW488" s="25"/>
      <c r="UX488" s="25"/>
      <c r="UY488" s="25"/>
      <c r="UZ488" s="25"/>
      <c r="VA488" s="25"/>
      <c r="VB488" s="25"/>
      <c r="VC488" s="25"/>
      <c r="VD488" s="25"/>
      <c r="VE488" s="25"/>
      <c r="VF488" s="25"/>
      <c r="VG488" s="25"/>
      <c r="VH488" s="25"/>
      <c r="VI488" s="25"/>
      <c r="VJ488" s="25"/>
      <c r="VK488" s="25"/>
      <c r="VL488" s="25"/>
      <c r="VM488" s="25"/>
      <c r="VN488" s="25"/>
      <c r="VO488" s="25"/>
      <c r="VP488" s="25"/>
      <c r="VQ488" s="25"/>
      <c r="VR488" s="25"/>
      <c r="VS488" s="25"/>
      <c r="VT488" s="25"/>
      <c r="VU488" s="25"/>
      <c r="VV488" s="25"/>
      <c r="VW488" s="25"/>
      <c r="VX488" s="25"/>
      <c r="VY488" s="25"/>
      <c r="VZ488" s="25"/>
      <c r="WA488" s="25"/>
      <c r="WB488" s="25"/>
      <c r="WC488" s="25"/>
      <c r="WD488" s="25"/>
      <c r="WE488" s="25"/>
      <c r="WF488" s="25"/>
      <c r="WG488" s="25"/>
      <c r="WH488" s="25"/>
      <c r="WI488" s="25"/>
      <c r="WJ488" s="25"/>
      <c r="WK488" s="25"/>
      <c r="WL488" s="25"/>
      <c r="WM488" s="25"/>
      <c r="WN488" s="25"/>
      <c r="WO488" s="25"/>
      <c r="WP488" s="25"/>
      <c r="WQ488" s="25"/>
      <c r="WR488" s="25"/>
      <c r="WS488" s="25"/>
      <c r="WT488" s="25"/>
      <c r="WU488" s="25"/>
      <c r="WV488" s="25"/>
      <c r="WW488" s="25"/>
      <c r="WX488" s="25"/>
      <c r="WY488" s="25"/>
      <c r="WZ488" s="25"/>
      <c r="XA488" s="25"/>
      <c r="XB488" s="25"/>
      <c r="XC488" s="25"/>
      <c r="XD488" s="25"/>
      <c r="XE488" s="25"/>
      <c r="XF488" s="25"/>
      <c r="XG488" s="25"/>
      <c r="XH488" s="25"/>
      <c r="XI488" s="25"/>
      <c r="XJ488" s="25"/>
      <c r="XK488" s="25"/>
      <c r="XL488" s="25"/>
      <c r="XM488" s="25"/>
      <c r="XN488" s="25"/>
      <c r="XO488" s="25"/>
      <c r="XP488" s="25"/>
      <c r="XQ488" s="25"/>
      <c r="XR488" s="25"/>
      <c r="XS488" s="25"/>
      <c r="XT488" s="25"/>
      <c r="XU488" s="25"/>
      <c r="XV488" s="25"/>
      <c r="XW488" s="25"/>
      <c r="XX488" s="25"/>
      <c r="XY488" s="25"/>
      <c r="XZ488" s="25"/>
      <c r="YA488" s="25"/>
      <c r="YB488" s="25"/>
      <c r="YC488" s="25"/>
      <c r="YD488" s="25"/>
      <c r="YE488" s="25"/>
      <c r="YF488" s="25"/>
      <c r="YG488" s="25"/>
      <c r="YH488" s="25"/>
      <c r="YI488" s="25"/>
      <c r="YJ488" s="25"/>
      <c r="YK488" s="25"/>
      <c r="YL488" s="25"/>
      <c r="YM488" s="25"/>
      <c r="YN488" s="25"/>
      <c r="YO488" s="25"/>
      <c r="YP488" s="25"/>
      <c r="YQ488" s="25"/>
      <c r="YR488" s="25"/>
      <c r="YS488" s="25"/>
      <c r="YT488" s="25"/>
      <c r="YU488" s="25"/>
      <c r="YV488" s="25"/>
      <c r="YW488" s="25"/>
      <c r="YX488" s="25"/>
      <c r="YY488" s="25"/>
      <c r="YZ488" s="25"/>
      <c r="ZA488" s="25"/>
      <c r="ZB488" s="25"/>
      <c r="ZC488" s="25"/>
      <c r="ZD488" s="25"/>
      <c r="ZE488" s="25"/>
      <c r="ZF488" s="25"/>
      <c r="ZG488" s="25"/>
      <c r="ZH488" s="25"/>
      <c r="ZI488" s="25"/>
      <c r="ZJ488" s="25"/>
      <c r="ZK488" s="25"/>
      <c r="ZL488" s="25"/>
      <c r="ZM488" s="25"/>
      <c r="ZN488" s="25"/>
      <c r="ZO488" s="25"/>
      <c r="ZP488" s="25"/>
      <c r="ZQ488" s="25"/>
      <c r="ZR488" s="25"/>
      <c r="ZS488" s="25"/>
      <c r="ZT488" s="25"/>
      <c r="ZU488" s="25"/>
      <c r="ZV488" s="25"/>
      <c r="ZW488" s="25"/>
      <c r="ZX488" s="25"/>
      <c r="ZY488" s="25"/>
      <c r="ZZ488" s="25"/>
      <c r="AAA488" s="25"/>
      <c r="AAB488" s="25"/>
      <c r="AAC488" s="25"/>
      <c r="AAD488" s="25"/>
      <c r="AAE488" s="25"/>
      <c r="AAF488" s="25"/>
      <c r="AAG488" s="25"/>
      <c r="AAH488" s="25"/>
      <c r="AAI488" s="25"/>
      <c r="AAJ488" s="25"/>
      <c r="AAK488" s="25"/>
      <c r="AAL488" s="25"/>
      <c r="AAM488" s="25"/>
      <c r="AAN488" s="25"/>
      <c r="AAO488" s="25"/>
      <c r="AAP488" s="25"/>
      <c r="AAQ488" s="25"/>
      <c r="AAR488" s="25"/>
      <c r="AAS488" s="25"/>
      <c r="AAT488" s="25"/>
      <c r="AAU488" s="25"/>
      <c r="AAV488" s="25"/>
      <c r="AAW488" s="25"/>
      <c r="AAX488" s="25"/>
      <c r="AAY488" s="25"/>
      <c r="AAZ488" s="25"/>
      <c r="ABA488" s="25"/>
      <c r="ABB488" s="25"/>
      <c r="ABC488" s="25"/>
      <c r="ABD488" s="25"/>
      <c r="ABE488" s="25"/>
      <c r="ABF488" s="25"/>
      <c r="ABG488" s="25"/>
      <c r="ABH488" s="25"/>
      <c r="ABI488" s="25"/>
      <c r="ABJ488" s="25"/>
      <c r="ABK488" s="25"/>
      <c r="ABL488" s="25"/>
      <c r="ABM488" s="25"/>
      <c r="ABN488" s="25"/>
      <c r="ABO488" s="25"/>
      <c r="ABP488" s="25"/>
      <c r="ABQ488" s="25"/>
      <c r="ABR488" s="25"/>
      <c r="ABS488" s="25"/>
      <c r="ABT488" s="25"/>
      <c r="ABU488" s="25"/>
      <c r="ABV488" s="25"/>
      <c r="ABW488" s="25"/>
      <c r="ABX488" s="25"/>
      <c r="ABY488" s="25"/>
      <c r="ABZ488" s="25"/>
      <c r="ACA488" s="25"/>
      <c r="ACB488" s="25"/>
      <c r="ACC488" s="25"/>
      <c r="ACD488" s="25"/>
      <c r="ACE488" s="25"/>
      <c r="ACF488" s="25"/>
      <c r="ACG488" s="25"/>
      <c r="ACH488" s="25"/>
      <c r="ACI488" s="25"/>
      <c r="ACJ488" s="25"/>
      <c r="ACK488" s="25"/>
      <c r="ACL488" s="25"/>
      <c r="ACM488" s="25"/>
      <c r="ACN488" s="25"/>
      <c r="ACO488" s="25"/>
      <c r="ACP488" s="25"/>
      <c r="ACQ488" s="25"/>
      <c r="ACR488" s="25"/>
      <c r="ACS488" s="25"/>
      <c r="ACT488" s="25"/>
      <c r="ACU488" s="25"/>
      <c r="ACV488" s="25"/>
      <c r="ACW488" s="25"/>
      <c r="ACX488" s="25"/>
      <c r="ACY488" s="25"/>
      <c r="ACZ488" s="25"/>
      <c r="ADA488" s="25"/>
      <c r="ADB488" s="25"/>
      <c r="ADC488" s="25"/>
      <c r="ADD488" s="25"/>
      <c r="ADE488" s="25"/>
      <c r="ADF488" s="25"/>
      <c r="ADG488" s="25"/>
      <c r="ADH488" s="25"/>
      <c r="ADI488" s="25"/>
      <c r="ADJ488" s="25"/>
      <c r="ADK488" s="25"/>
      <c r="ADL488" s="25"/>
      <c r="ADM488" s="25"/>
      <c r="ADN488" s="25"/>
      <c r="ADO488" s="25"/>
      <c r="ADP488" s="25"/>
      <c r="ADQ488" s="25"/>
      <c r="ADR488" s="25"/>
      <c r="ADS488" s="25"/>
      <c r="ADT488" s="25"/>
      <c r="ADU488" s="25"/>
      <c r="ADV488" s="25"/>
      <c r="ADW488" s="25"/>
      <c r="ADX488" s="25"/>
      <c r="ADY488" s="25"/>
      <c r="ADZ488" s="25"/>
      <c r="AEA488" s="25"/>
      <c r="AEB488" s="25"/>
      <c r="AEC488" s="25"/>
      <c r="AED488" s="25"/>
      <c r="AEE488" s="25"/>
      <c r="AEF488" s="25"/>
      <c r="AEG488" s="49"/>
    </row>
    <row r="489" spans="1:813" s="15" customFormat="1" ht="12.75" customHeight="1" x14ac:dyDescent="0.2">
      <c r="A489" s="322" t="s">
        <v>387</v>
      </c>
      <c r="B489" s="303" t="s">
        <v>388</v>
      </c>
      <c r="C489" s="325">
        <v>1</v>
      </c>
      <c r="D489" s="71" t="s">
        <v>71</v>
      </c>
      <c r="E489" s="95">
        <v>204.86</v>
      </c>
      <c r="F489" s="91">
        <f t="shared" si="9"/>
        <v>204.86</v>
      </c>
      <c r="G489" s="49"/>
      <c r="AY489" s="45"/>
      <c r="AZ489" s="25"/>
      <c r="BA489" s="663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  <c r="QN489" s="25"/>
      <c r="QO489" s="25"/>
      <c r="QP489" s="25"/>
      <c r="QQ489" s="25"/>
      <c r="QR489" s="25"/>
      <c r="QS489" s="25"/>
      <c r="QT489" s="25"/>
      <c r="QU489" s="25"/>
      <c r="QV489" s="25"/>
      <c r="QW489" s="25"/>
      <c r="QX489" s="25"/>
      <c r="QY489" s="25"/>
      <c r="QZ489" s="25"/>
      <c r="RA489" s="25"/>
      <c r="RB489" s="25"/>
      <c r="RC489" s="25"/>
      <c r="RD489" s="25"/>
      <c r="RE489" s="25"/>
      <c r="RF489" s="25"/>
      <c r="RG489" s="25"/>
      <c r="RH489" s="25"/>
      <c r="RI489" s="25"/>
      <c r="RJ489" s="25"/>
      <c r="RK489" s="25"/>
      <c r="RL489" s="25"/>
      <c r="RM489" s="25"/>
      <c r="RN489" s="25"/>
      <c r="RO489" s="25"/>
      <c r="RP489" s="25"/>
      <c r="RQ489" s="25"/>
      <c r="RR489" s="25"/>
      <c r="RS489" s="25"/>
      <c r="RT489" s="25"/>
      <c r="RU489" s="25"/>
      <c r="RV489" s="25"/>
      <c r="RW489" s="25"/>
      <c r="RX489" s="25"/>
      <c r="RY489" s="25"/>
      <c r="RZ489" s="25"/>
      <c r="SA489" s="25"/>
      <c r="SB489" s="25"/>
      <c r="SC489" s="25"/>
      <c r="SD489" s="25"/>
      <c r="SE489" s="25"/>
      <c r="SF489" s="25"/>
      <c r="SG489" s="25"/>
      <c r="SH489" s="25"/>
      <c r="SI489" s="25"/>
      <c r="SJ489" s="25"/>
      <c r="SK489" s="25"/>
      <c r="SL489" s="25"/>
      <c r="SM489" s="25"/>
      <c r="SN489" s="25"/>
      <c r="SO489" s="25"/>
      <c r="SP489" s="25"/>
      <c r="SQ489" s="25"/>
      <c r="SR489" s="25"/>
      <c r="SS489" s="25"/>
      <c r="ST489" s="25"/>
      <c r="SU489" s="25"/>
      <c r="SV489" s="25"/>
      <c r="SW489" s="25"/>
      <c r="SX489" s="25"/>
      <c r="SY489" s="25"/>
      <c r="SZ489" s="25"/>
      <c r="TA489" s="25"/>
      <c r="TB489" s="25"/>
      <c r="TC489" s="25"/>
      <c r="TD489" s="25"/>
      <c r="TE489" s="25"/>
      <c r="TF489" s="25"/>
      <c r="TG489" s="25"/>
      <c r="TH489" s="25"/>
      <c r="TI489" s="25"/>
      <c r="TJ489" s="25"/>
      <c r="TK489" s="25"/>
      <c r="TL489" s="25"/>
      <c r="TM489" s="25"/>
      <c r="TN489" s="25"/>
      <c r="TO489" s="25"/>
      <c r="TP489" s="25"/>
      <c r="TQ489" s="25"/>
      <c r="TR489" s="25"/>
      <c r="TS489" s="25"/>
      <c r="TT489" s="25"/>
      <c r="TU489" s="25"/>
      <c r="TV489" s="25"/>
      <c r="TW489" s="25"/>
      <c r="TX489" s="25"/>
      <c r="TY489" s="25"/>
      <c r="TZ489" s="25"/>
      <c r="UA489" s="25"/>
      <c r="UB489" s="25"/>
      <c r="UC489" s="25"/>
      <c r="UD489" s="25"/>
      <c r="UE489" s="25"/>
      <c r="UF489" s="25"/>
      <c r="UG489" s="25"/>
      <c r="UH489" s="25"/>
      <c r="UI489" s="25"/>
      <c r="UJ489" s="25"/>
      <c r="UK489" s="25"/>
      <c r="UL489" s="25"/>
      <c r="UM489" s="25"/>
      <c r="UN489" s="25"/>
      <c r="UO489" s="25"/>
      <c r="UP489" s="25"/>
      <c r="UQ489" s="25"/>
      <c r="UR489" s="25"/>
      <c r="US489" s="25"/>
      <c r="UT489" s="25"/>
      <c r="UU489" s="25"/>
      <c r="UV489" s="25"/>
      <c r="UW489" s="25"/>
      <c r="UX489" s="25"/>
      <c r="UY489" s="25"/>
      <c r="UZ489" s="25"/>
      <c r="VA489" s="25"/>
      <c r="VB489" s="25"/>
      <c r="VC489" s="25"/>
      <c r="VD489" s="25"/>
      <c r="VE489" s="25"/>
      <c r="VF489" s="25"/>
      <c r="VG489" s="25"/>
      <c r="VH489" s="25"/>
      <c r="VI489" s="25"/>
      <c r="VJ489" s="25"/>
      <c r="VK489" s="25"/>
      <c r="VL489" s="25"/>
      <c r="VM489" s="25"/>
      <c r="VN489" s="25"/>
      <c r="VO489" s="25"/>
      <c r="VP489" s="25"/>
      <c r="VQ489" s="25"/>
      <c r="VR489" s="25"/>
      <c r="VS489" s="25"/>
      <c r="VT489" s="25"/>
      <c r="VU489" s="25"/>
      <c r="VV489" s="25"/>
      <c r="VW489" s="25"/>
      <c r="VX489" s="25"/>
      <c r="VY489" s="25"/>
      <c r="VZ489" s="25"/>
      <c r="WA489" s="25"/>
      <c r="WB489" s="25"/>
      <c r="WC489" s="25"/>
      <c r="WD489" s="25"/>
      <c r="WE489" s="25"/>
      <c r="WF489" s="25"/>
      <c r="WG489" s="25"/>
      <c r="WH489" s="25"/>
      <c r="WI489" s="25"/>
      <c r="WJ489" s="25"/>
      <c r="WK489" s="25"/>
      <c r="WL489" s="25"/>
      <c r="WM489" s="25"/>
      <c r="WN489" s="25"/>
      <c r="WO489" s="25"/>
      <c r="WP489" s="25"/>
      <c r="WQ489" s="25"/>
      <c r="WR489" s="25"/>
      <c r="WS489" s="25"/>
      <c r="WT489" s="25"/>
      <c r="WU489" s="25"/>
      <c r="WV489" s="25"/>
      <c r="WW489" s="25"/>
      <c r="WX489" s="25"/>
      <c r="WY489" s="25"/>
      <c r="WZ489" s="25"/>
      <c r="XA489" s="25"/>
      <c r="XB489" s="25"/>
      <c r="XC489" s="25"/>
      <c r="XD489" s="25"/>
      <c r="XE489" s="25"/>
      <c r="XF489" s="25"/>
      <c r="XG489" s="25"/>
      <c r="XH489" s="25"/>
      <c r="XI489" s="25"/>
      <c r="XJ489" s="25"/>
      <c r="XK489" s="25"/>
      <c r="XL489" s="25"/>
      <c r="XM489" s="25"/>
      <c r="XN489" s="25"/>
      <c r="XO489" s="25"/>
      <c r="XP489" s="25"/>
      <c r="XQ489" s="25"/>
      <c r="XR489" s="25"/>
      <c r="XS489" s="25"/>
      <c r="XT489" s="25"/>
      <c r="XU489" s="25"/>
      <c r="XV489" s="25"/>
      <c r="XW489" s="25"/>
      <c r="XX489" s="25"/>
      <c r="XY489" s="25"/>
      <c r="XZ489" s="25"/>
      <c r="YA489" s="25"/>
      <c r="YB489" s="25"/>
      <c r="YC489" s="25"/>
      <c r="YD489" s="25"/>
      <c r="YE489" s="25"/>
      <c r="YF489" s="25"/>
      <c r="YG489" s="25"/>
      <c r="YH489" s="25"/>
      <c r="YI489" s="25"/>
      <c r="YJ489" s="25"/>
      <c r="YK489" s="25"/>
      <c r="YL489" s="25"/>
      <c r="YM489" s="25"/>
      <c r="YN489" s="25"/>
      <c r="YO489" s="25"/>
      <c r="YP489" s="25"/>
      <c r="YQ489" s="25"/>
      <c r="YR489" s="25"/>
      <c r="YS489" s="25"/>
      <c r="YT489" s="25"/>
      <c r="YU489" s="25"/>
      <c r="YV489" s="25"/>
      <c r="YW489" s="25"/>
      <c r="YX489" s="25"/>
      <c r="YY489" s="25"/>
      <c r="YZ489" s="25"/>
      <c r="ZA489" s="25"/>
      <c r="ZB489" s="25"/>
      <c r="ZC489" s="25"/>
      <c r="ZD489" s="25"/>
      <c r="ZE489" s="25"/>
      <c r="ZF489" s="25"/>
      <c r="ZG489" s="25"/>
      <c r="ZH489" s="25"/>
      <c r="ZI489" s="25"/>
      <c r="ZJ489" s="25"/>
      <c r="ZK489" s="25"/>
      <c r="ZL489" s="25"/>
      <c r="ZM489" s="25"/>
      <c r="ZN489" s="25"/>
      <c r="ZO489" s="25"/>
      <c r="ZP489" s="25"/>
      <c r="ZQ489" s="25"/>
      <c r="ZR489" s="25"/>
      <c r="ZS489" s="25"/>
      <c r="ZT489" s="25"/>
      <c r="ZU489" s="25"/>
      <c r="ZV489" s="25"/>
      <c r="ZW489" s="25"/>
      <c r="ZX489" s="25"/>
      <c r="ZY489" s="25"/>
      <c r="ZZ489" s="25"/>
      <c r="AAA489" s="25"/>
      <c r="AAB489" s="25"/>
      <c r="AAC489" s="25"/>
      <c r="AAD489" s="25"/>
      <c r="AAE489" s="25"/>
      <c r="AAF489" s="25"/>
      <c r="AAG489" s="25"/>
      <c r="AAH489" s="25"/>
      <c r="AAI489" s="25"/>
      <c r="AAJ489" s="25"/>
      <c r="AAK489" s="25"/>
      <c r="AAL489" s="25"/>
      <c r="AAM489" s="25"/>
      <c r="AAN489" s="25"/>
      <c r="AAO489" s="25"/>
      <c r="AAP489" s="25"/>
      <c r="AAQ489" s="25"/>
      <c r="AAR489" s="25"/>
      <c r="AAS489" s="25"/>
      <c r="AAT489" s="25"/>
      <c r="AAU489" s="25"/>
      <c r="AAV489" s="25"/>
      <c r="AAW489" s="25"/>
      <c r="AAX489" s="25"/>
      <c r="AAY489" s="25"/>
      <c r="AAZ489" s="25"/>
      <c r="ABA489" s="25"/>
      <c r="ABB489" s="25"/>
      <c r="ABC489" s="25"/>
      <c r="ABD489" s="25"/>
      <c r="ABE489" s="25"/>
      <c r="ABF489" s="25"/>
      <c r="ABG489" s="25"/>
      <c r="ABH489" s="25"/>
      <c r="ABI489" s="25"/>
      <c r="ABJ489" s="25"/>
      <c r="ABK489" s="25"/>
      <c r="ABL489" s="25"/>
      <c r="ABM489" s="25"/>
      <c r="ABN489" s="25"/>
      <c r="ABO489" s="25"/>
      <c r="ABP489" s="25"/>
      <c r="ABQ489" s="25"/>
      <c r="ABR489" s="25"/>
      <c r="ABS489" s="25"/>
      <c r="ABT489" s="25"/>
      <c r="ABU489" s="25"/>
      <c r="ABV489" s="25"/>
      <c r="ABW489" s="25"/>
      <c r="ABX489" s="25"/>
      <c r="ABY489" s="25"/>
      <c r="ABZ489" s="25"/>
      <c r="ACA489" s="25"/>
      <c r="ACB489" s="25"/>
      <c r="ACC489" s="25"/>
      <c r="ACD489" s="25"/>
      <c r="ACE489" s="25"/>
      <c r="ACF489" s="25"/>
      <c r="ACG489" s="25"/>
      <c r="ACH489" s="25"/>
      <c r="ACI489" s="25"/>
      <c r="ACJ489" s="25"/>
      <c r="ACK489" s="25"/>
      <c r="ACL489" s="25"/>
      <c r="ACM489" s="25"/>
      <c r="ACN489" s="25"/>
      <c r="ACO489" s="25"/>
      <c r="ACP489" s="25"/>
      <c r="ACQ489" s="25"/>
      <c r="ACR489" s="25"/>
      <c r="ACS489" s="25"/>
      <c r="ACT489" s="25"/>
      <c r="ACU489" s="25"/>
      <c r="ACV489" s="25"/>
      <c r="ACW489" s="25"/>
      <c r="ACX489" s="25"/>
      <c r="ACY489" s="25"/>
      <c r="ACZ489" s="25"/>
      <c r="ADA489" s="25"/>
      <c r="ADB489" s="25"/>
      <c r="ADC489" s="25"/>
      <c r="ADD489" s="25"/>
      <c r="ADE489" s="25"/>
      <c r="ADF489" s="25"/>
      <c r="ADG489" s="25"/>
      <c r="ADH489" s="25"/>
      <c r="ADI489" s="25"/>
      <c r="ADJ489" s="25"/>
      <c r="ADK489" s="25"/>
      <c r="ADL489" s="25"/>
      <c r="ADM489" s="25"/>
      <c r="ADN489" s="25"/>
      <c r="ADO489" s="25"/>
      <c r="ADP489" s="25"/>
      <c r="ADQ489" s="25"/>
      <c r="ADR489" s="25"/>
      <c r="ADS489" s="25"/>
      <c r="ADT489" s="25"/>
      <c r="ADU489" s="25"/>
      <c r="ADV489" s="25"/>
      <c r="ADW489" s="25"/>
      <c r="ADX489" s="25"/>
      <c r="ADY489" s="25"/>
      <c r="ADZ489" s="25"/>
      <c r="AEA489" s="25"/>
      <c r="AEB489" s="25"/>
      <c r="AEC489" s="25"/>
      <c r="AED489" s="25"/>
      <c r="AEE489" s="25"/>
      <c r="AEF489" s="25"/>
      <c r="AEG489" s="49"/>
    </row>
    <row r="490" spans="1:813" s="15" customFormat="1" ht="12.75" customHeight="1" x14ac:dyDescent="0.2">
      <c r="A490" s="322" t="s">
        <v>389</v>
      </c>
      <c r="B490" s="303" t="s">
        <v>390</v>
      </c>
      <c r="C490" s="325">
        <v>1</v>
      </c>
      <c r="D490" s="71" t="s">
        <v>71</v>
      </c>
      <c r="E490" s="95">
        <v>28.1</v>
      </c>
      <c r="F490" s="91">
        <f t="shared" si="9"/>
        <v>28.1</v>
      </c>
      <c r="G490" s="49"/>
      <c r="AY490" s="45"/>
      <c r="AZ490" s="25"/>
      <c r="BA490" s="663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  <c r="QN490" s="25"/>
      <c r="QO490" s="25"/>
      <c r="QP490" s="25"/>
      <c r="QQ490" s="25"/>
      <c r="QR490" s="25"/>
      <c r="QS490" s="25"/>
      <c r="QT490" s="25"/>
      <c r="QU490" s="25"/>
      <c r="QV490" s="25"/>
      <c r="QW490" s="25"/>
      <c r="QX490" s="25"/>
      <c r="QY490" s="25"/>
      <c r="QZ490" s="25"/>
      <c r="RA490" s="25"/>
      <c r="RB490" s="25"/>
      <c r="RC490" s="25"/>
      <c r="RD490" s="25"/>
      <c r="RE490" s="25"/>
      <c r="RF490" s="25"/>
      <c r="RG490" s="25"/>
      <c r="RH490" s="25"/>
      <c r="RI490" s="25"/>
      <c r="RJ490" s="25"/>
      <c r="RK490" s="25"/>
      <c r="RL490" s="25"/>
      <c r="RM490" s="25"/>
      <c r="RN490" s="25"/>
      <c r="RO490" s="25"/>
      <c r="RP490" s="25"/>
      <c r="RQ490" s="25"/>
      <c r="RR490" s="25"/>
      <c r="RS490" s="25"/>
      <c r="RT490" s="25"/>
      <c r="RU490" s="25"/>
      <c r="RV490" s="25"/>
      <c r="RW490" s="25"/>
      <c r="RX490" s="25"/>
      <c r="RY490" s="25"/>
      <c r="RZ490" s="25"/>
      <c r="SA490" s="25"/>
      <c r="SB490" s="25"/>
      <c r="SC490" s="25"/>
      <c r="SD490" s="25"/>
      <c r="SE490" s="25"/>
      <c r="SF490" s="25"/>
      <c r="SG490" s="25"/>
      <c r="SH490" s="25"/>
      <c r="SI490" s="25"/>
      <c r="SJ490" s="25"/>
      <c r="SK490" s="25"/>
      <c r="SL490" s="25"/>
      <c r="SM490" s="25"/>
      <c r="SN490" s="25"/>
      <c r="SO490" s="25"/>
      <c r="SP490" s="25"/>
      <c r="SQ490" s="25"/>
      <c r="SR490" s="25"/>
      <c r="SS490" s="25"/>
      <c r="ST490" s="25"/>
      <c r="SU490" s="25"/>
      <c r="SV490" s="25"/>
      <c r="SW490" s="25"/>
      <c r="SX490" s="25"/>
      <c r="SY490" s="25"/>
      <c r="SZ490" s="25"/>
      <c r="TA490" s="25"/>
      <c r="TB490" s="25"/>
      <c r="TC490" s="25"/>
      <c r="TD490" s="25"/>
      <c r="TE490" s="25"/>
      <c r="TF490" s="25"/>
      <c r="TG490" s="25"/>
      <c r="TH490" s="25"/>
      <c r="TI490" s="25"/>
      <c r="TJ490" s="25"/>
      <c r="TK490" s="25"/>
      <c r="TL490" s="25"/>
      <c r="TM490" s="25"/>
      <c r="TN490" s="25"/>
      <c r="TO490" s="25"/>
      <c r="TP490" s="25"/>
      <c r="TQ490" s="25"/>
      <c r="TR490" s="25"/>
      <c r="TS490" s="25"/>
      <c r="TT490" s="25"/>
      <c r="TU490" s="25"/>
      <c r="TV490" s="25"/>
      <c r="TW490" s="25"/>
      <c r="TX490" s="25"/>
      <c r="TY490" s="25"/>
      <c r="TZ490" s="25"/>
      <c r="UA490" s="25"/>
      <c r="UB490" s="25"/>
      <c r="UC490" s="25"/>
      <c r="UD490" s="25"/>
      <c r="UE490" s="25"/>
      <c r="UF490" s="25"/>
      <c r="UG490" s="25"/>
      <c r="UH490" s="25"/>
      <c r="UI490" s="25"/>
      <c r="UJ490" s="25"/>
      <c r="UK490" s="25"/>
      <c r="UL490" s="25"/>
      <c r="UM490" s="25"/>
      <c r="UN490" s="25"/>
      <c r="UO490" s="25"/>
      <c r="UP490" s="25"/>
      <c r="UQ490" s="25"/>
      <c r="UR490" s="25"/>
      <c r="US490" s="25"/>
      <c r="UT490" s="25"/>
      <c r="UU490" s="25"/>
      <c r="UV490" s="25"/>
      <c r="UW490" s="25"/>
      <c r="UX490" s="25"/>
      <c r="UY490" s="25"/>
      <c r="UZ490" s="25"/>
      <c r="VA490" s="25"/>
      <c r="VB490" s="25"/>
      <c r="VC490" s="25"/>
      <c r="VD490" s="25"/>
      <c r="VE490" s="25"/>
      <c r="VF490" s="25"/>
      <c r="VG490" s="25"/>
      <c r="VH490" s="25"/>
      <c r="VI490" s="25"/>
      <c r="VJ490" s="25"/>
      <c r="VK490" s="25"/>
      <c r="VL490" s="25"/>
      <c r="VM490" s="25"/>
      <c r="VN490" s="25"/>
      <c r="VO490" s="25"/>
      <c r="VP490" s="25"/>
      <c r="VQ490" s="25"/>
      <c r="VR490" s="25"/>
      <c r="VS490" s="25"/>
      <c r="VT490" s="25"/>
      <c r="VU490" s="25"/>
      <c r="VV490" s="25"/>
      <c r="VW490" s="25"/>
      <c r="VX490" s="25"/>
      <c r="VY490" s="25"/>
      <c r="VZ490" s="25"/>
      <c r="WA490" s="25"/>
      <c r="WB490" s="25"/>
      <c r="WC490" s="25"/>
      <c r="WD490" s="25"/>
      <c r="WE490" s="25"/>
      <c r="WF490" s="25"/>
      <c r="WG490" s="25"/>
      <c r="WH490" s="25"/>
      <c r="WI490" s="25"/>
      <c r="WJ490" s="25"/>
      <c r="WK490" s="25"/>
      <c r="WL490" s="25"/>
      <c r="WM490" s="25"/>
      <c r="WN490" s="25"/>
      <c r="WO490" s="25"/>
      <c r="WP490" s="25"/>
      <c r="WQ490" s="25"/>
      <c r="WR490" s="25"/>
      <c r="WS490" s="25"/>
      <c r="WT490" s="25"/>
      <c r="WU490" s="25"/>
      <c r="WV490" s="25"/>
      <c r="WW490" s="25"/>
      <c r="WX490" s="25"/>
      <c r="WY490" s="25"/>
      <c r="WZ490" s="25"/>
      <c r="XA490" s="25"/>
      <c r="XB490" s="25"/>
      <c r="XC490" s="25"/>
      <c r="XD490" s="25"/>
      <c r="XE490" s="25"/>
      <c r="XF490" s="25"/>
      <c r="XG490" s="25"/>
      <c r="XH490" s="25"/>
      <c r="XI490" s="25"/>
      <c r="XJ490" s="25"/>
      <c r="XK490" s="25"/>
      <c r="XL490" s="25"/>
      <c r="XM490" s="25"/>
      <c r="XN490" s="25"/>
      <c r="XO490" s="25"/>
      <c r="XP490" s="25"/>
      <c r="XQ490" s="25"/>
      <c r="XR490" s="25"/>
      <c r="XS490" s="25"/>
      <c r="XT490" s="25"/>
      <c r="XU490" s="25"/>
      <c r="XV490" s="25"/>
      <c r="XW490" s="25"/>
      <c r="XX490" s="25"/>
      <c r="XY490" s="25"/>
      <c r="XZ490" s="25"/>
      <c r="YA490" s="25"/>
      <c r="YB490" s="25"/>
      <c r="YC490" s="25"/>
      <c r="YD490" s="25"/>
      <c r="YE490" s="25"/>
      <c r="YF490" s="25"/>
      <c r="YG490" s="25"/>
      <c r="YH490" s="25"/>
      <c r="YI490" s="25"/>
      <c r="YJ490" s="25"/>
      <c r="YK490" s="25"/>
      <c r="YL490" s="25"/>
      <c r="YM490" s="25"/>
      <c r="YN490" s="25"/>
      <c r="YO490" s="25"/>
      <c r="YP490" s="25"/>
      <c r="YQ490" s="25"/>
      <c r="YR490" s="25"/>
      <c r="YS490" s="25"/>
      <c r="YT490" s="25"/>
      <c r="YU490" s="25"/>
      <c r="YV490" s="25"/>
      <c r="YW490" s="25"/>
      <c r="YX490" s="25"/>
      <c r="YY490" s="25"/>
      <c r="YZ490" s="25"/>
      <c r="ZA490" s="25"/>
      <c r="ZB490" s="25"/>
      <c r="ZC490" s="25"/>
      <c r="ZD490" s="25"/>
      <c r="ZE490" s="25"/>
      <c r="ZF490" s="25"/>
      <c r="ZG490" s="25"/>
      <c r="ZH490" s="25"/>
      <c r="ZI490" s="25"/>
      <c r="ZJ490" s="25"/>
      <c r="ZK490" s="25"/>
      <c r="ZL490" s="25"/>
      <c r="ZM490" s="25"/>
      <c r="ZN490" s="25"/>
      <c r="ZO490" s="25"/>
      <c r="ZP490" s="25"/>
      <c r="ZQ490" s="25"/>
      <c r="ZR490" s="25"/>
      <c r="ZS490" s="25"/>
      <c r="ZT490" s="25"/>
      <c r="ZU490" s="25"/>
      <c r="ZV490" s="25"/>
      <c r="ZW490" s="25"/>
      <c r="ZX490" s="25"/>
      <c r="ZY490" s="25"/>
      <c r="ZZ490" s="25"/>
      <c r="AAA490" s="25"/>
      <c r="AAB490" s="25"/>
      <c r="AAC490" s="25"/>
      <c r="AAD490" s="25"/>
      <c r="AAE490" s="25"/>
      <c r="AAF490" s="25"/>
      <c r="AAG490" s="25"/>
      <c r="AAH490" s="25"/>
      <c r="AAI490" s="25"/>
      <c r="AAJ490" s="25"/>
      <c r="AAK490" s="25"/>
      <c r="AAL490" s="25"/>
      <c r="AAM490" s="25"/>
      <c r="AAN490" s="25"/>
      <c r="AAO490" s="25"/>
      <c r="AAP490" s="25"/>
      <c r="AAQ490" s="25"/>
      <c r="AAR490" s="25"/>
      <c r="AAS490" s="25"/>
      <c r="AAT490" s="25"/>
      <c r="AAU490" s="25"/>
      <c r="AAV490" s="25"/>
      <c r="AAW490" s="25"/>
      <c r="AAX490" s="25"/>
      <c r="AAY490" s="25"/>
      <c r="AAZ490" s="25"/>
      <c r="ABA490" s="25"/>
      <c r="ABB490" s="25"/>
      <c r="ABC490" s="25"/>
      <c r="ABD490" s="25"/>
      <c r="ABE490" s="25"/>
      <c r="ABF490" s="25"/>
      <c r="ABG490" s="25"/>
      <c r="ABH490" s="25"/>
      <c r="ABI490" s="25"/>
      <c r="ABJ490" s="25"/>
      <c r="ABK490" s="25"/>
      <c r="ABL490" s="25"/>
      <c r="ABM490" s="25"/>
      <c r="ABN490" s="25"/>
      <c r="ABO490" s="25"/>
      <c r="ABP490" s="25"/>
      <c r="ABQ490" s="25"/>
      <c r="ABR490" s="25"/>
      <c r="ABS490" s="25"/>
      <c r="ABT490" s="25"/>
      <c r="ABU490" s="25"/>
      <c r="ABV490" s="25"/>
      <c r="ABW490" s="25"/>
      <c r="ABX490" s="25"/>
      <c r="ABY490" s="25"/>
      <c r="ABZ490" s="25"/>
      <c r="ACA490" s="25"/>
      <c r="ACB490" s="25"/>
      <c r="ACC490" s="25"/>
      <c r="ACD490" s="25"/>
      <c r="ACE490" s="25"/>
      <c r="ACF490" s="25"/>
      <c r="ACG490" s="25"/>
      <c r="ACH490" s="25"/>
      <c r="ACI490" s="25"/>
      <c r="ACJ490" s="25"/>
      <c r="ACK490" s="25"/>
      <c r="ACL490" s="25"/>
      <c r="ACM490" s="25"/>
      <c r="ACN490" s="25"/>
      <c r="ACO490" s="25"/>
      <c r="ACP490" s="25"/>
      <c r="ACQ490" s="25"/>
      <c r="ACR490" s="25"/>
      <c r="ACS490" s="25"/>
      <c r="ACT490" s="25"/>
      <c r="ACU490" s="25"/>
      <c r="ACV490" s="25"/>
      <c r="ACW490" s="25"/>
      <c r="ACX490" s="25"/>
      <c r="ACY490" s="25"/>
      <c r="ACZ490" s="25"/>
      <c r="ADA490" s="25"/>
      <c r="ADB490" s="25"/>
      <c r="ADC490" s="25"/>
      <c r="ADD490" s="25"/>
      <c r="ADE490" s="25"/>
      <c r="ADF490" s="25"/>
      <c r="ADG490" s="25"/>
      <c r="ADH490" s="25"/>
      <c r="ADI490" s="25"/>
      <c r="ADJ490" s="25"/>
      <c r="ADK490" s="25"/>
      <c r="ADL490" s="25"/>
      <c r="ADM490" s="25"/>
      <c r="ADN490" s="25"/>
      <c r="ADO490" s="25"/>
      <c r="ADP490" s="25"/>
      <c r="ADQ490" s="25"/>
      <c r="ADR490" s="25"/>
      <c r="ADS490" s="25"/>
      <c r="ADT490" s="25"/>
      <c r="ADU490" s="25"/>
      <c r="ADV490" s="25"/>
      <c r="ADW490" s="25"/>
      <c r="ADX490" s="25"/>
      <c r="ADY490" s="25"/>
      <c r="ADZ490" s="25"/>
      <c r="AEA490" s="25"/>
      <c r="AEB490" s="25"/>
      <c r="AEC490" s="25"/>
      <c r="AED490" s="25"/>
      <c r="AEE490" s="25"/>
      <c r="AEF490" s="25"/>
      <c r="AEG490" s="49"/>
    </row>
    <row r="491" spans="1:813" s="15" customFormat="1" ht="12.75" customHeight="1" x14ac:dyDescent="0.2">
      <c r="A491" s="322" t="s">
        <v>391</v>
      </c>
      <c r="B491" s="303" t="s">
        <v>392</v>
      </c>
      <c r="C491" s="325">
        <v>1</v>
      </c>
      <c r="D491" s="71" t="s">
        <v>71</v>
      </c>
      <c r="E491" s="95">
        <v>27.65</v>
      </c>
      <c r="F491" s="91">
        <f t="shared" si="9"/>
        <v>27.65</v>
      </c>
      <c r="G491" s="49"/>
      <c r="AY491" s="45"/>
      <c r="AZ491" s="25"/>
      <c r="BA491" s="663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  <c r="QN491" s="25"/>
      <c r="QO491" s="25"/>
      <c r="QP491" s="25"/>
      <c r="QQ491" s="25"/>
      <c r="QR491" s="25"/>
      <c r="QS491" s="25"/>
      <c r="QT491" s="25"/>
      <c r="QU491" s="25"/>
      <c r="QV491" s="25"/>
      <c r="QW491" s="25"/>
      <c r="QX491" s="25"/>
      <c r="QY491" s="25"/>
      <c r="QZ491" s="25"/>
      <c r="RA491" s="25"/>
      <c r="RB491" s="25"/>
      <c r="RC491" s="25"/>
      <c r="RD491" s="25"/>
      <c r="RE491" s="25"/>
      <c r="RF491" s="25"/>
      <c r="RG491" s="25"/>
      <c r="RH491" s="25"/>
      <c r="RI491" s="25"/>
      <c r="RJ491" s="25"/>
      <c r="RK491" s="25"/>
      <c r="RL491" s="25"/>
      <c r="RM491" s="25"/>
      <c r="RN491" s="25"/>
      <c r="RO491" s="25"/>
      <c r="RP491" s="25"/>
      <c r="RQ491" s="25"/>
      <c r="RR491" s="25"/>
      <c r="RS491" s="25"/>
      <c r="RT491" s="25"/>
      <c r="RU491" s="25"/>
      <c r="RV491" s="25"/>
      <c r="RW491" s="25"/>
      <c r="RX491" s="25"/>
      <c r="RY491" s="25"/>
      <c r="RZ491" s="25"/>
      <c r="SA491" s="25"/>
      <c r="SB491" s="25"/>
      <c r="SC491" s="25"/>
      <c r="SD491" s="25"/>
      <c r="SE491" s="25"/>
      <c r="SF491" s="25"/>
      <c r="SG491" s="25"/>
      <c r="SH491" s="25"/>
      <c r="SI491" s="25"/>
      <c r="SJ491" s="25"/>
      <c r="SK491" s="25"/>
      <c r="SL491" s="25"/>
      <c r="SM491" s="25"/>
      <c r="SN491" s="25"/>
      <c r="SO491" s="25"/>
      <c r="SP491" s="25"/>
      <c r="SQ491" s="25"/>
      <c r="SR491" s="25"/>
      <c r="SS491" s="25"/>
      <c r="ST491" s="25"/>
      <c r="SU491" s="25"/>
      <c r="SV491" s="25"/>
      <c r="SW491" s="25"/>
      <c r="SX491" s="25"/>
      <c r="SY491" s="25"/>
      <c r="SZ491" s="25"/>
      <c r="TA491" s="25"/>
      <c r="TB491" s="25"/>
      <c r="TC491" s="25"/>
      <c r="TD491" s="25"/>
      <c r="TE491" s="25"/>
      <c r="TF491" s="25"/>
      <c r="TG491" s="25"/>
      <c r="TH491" s="25"/>
      <c r="TI491" s="25"/>
      <c r="TJ491" s="25"/>
      <c r="TK491" s="25"/>
      <c r="TL491" s="25"/>
      <c r="TM491" s="25"/>
      <c r="TN491" s="25"/>
      <c r="TO491" s="25"/>
      <c r="TP491" s="25"/>
      <c r="TQ491" s="25"/>
      <c r="TR491" s="25"/>
      <c r="TS491" s="25"/>
      <c r="TT491" s="25"/>
      <c r="TU491" s="25"/>
      <c r="TV491" s="25"/>
      <c r="TW491" s="25"/>
      <c r="TX491" s="25"/>
      <c r="TY491" s="25"/>
      <c r="TZ491" s="25"/>
      <c r="UA491" s="25"/>
      <c r="UB491" s="25"/>
      <c r="UC491" s="25"/>
      <c r="UD491" s="25"/>
      <c r="UE491" s="25"/>
      <c r="UF491" s="25"/>
      <c r="UG491" s="25"/>
      <c r="UH491" s="25"/>
      <c r="UI491" s="25"/>
      <c r="UJ491" s="25"/>
      <c r="UK491" s="25"/>
      <c r="UL491" s="25"/>
      <c r="UM491" s="25"/>
      <c r="UN491" s="25"/>
      <c r="UO491" s="25"/>
      <c r="UP491" s="25"/>
      <c r="UQ491" s="25"/>
      <c r="UR491" s="25"/>
      <c r="US491" s="25"/>
      <c r="UT491" s="25"/>
      <c r="UU491" s="25"/>
      <c r="UV491" s="25"/>
      <c r="UW491" s="25"/>
      <c r="UX491" s="25"/>
      <c r="UY491" s="25"/>
      <c r="UZ491" s="25"/>
      <c r="VA491" s="25"/>
      <c r="VB491" s="25"/>
      <c r="VC491" s="25"/>
      <c r="VD491" s="25"/>
      <c r="VE491" s="25"/>
      <c r="VF491" s="25"/>
      <c r="VG491" s="25"/>
      <c r="VH491" s="25"/>
      <c r="VI491" s="25"/>
      <c r="VJ491" s="25"/>
      <c r="VK491" s="25"/>
      <c r="VL491" s="25"/>
      <c r="VM491" s="25"/>
      <c r="VN491" s="25"/>
      <c r="VO491" s="25"/>
      <c r="VP491" s="25"/>
      <c r="VQ491" s="25"/>
      <c r="VR491" s="25"/>
      <c r="VS491" s="25"/>
      <c r="VT491" s="25"/>
      <c r="VU491" s="25"/>
      <c r="VV491" s="25"/>
      <c r="VW491" s="25"/>
      <c r="VX491" s="25"/>
      <c r="VY491" s="25"/>
      <c r="VZ491" s="25"/>
      <c r="WA491" s="25"/>
      <c r="WB491" s="25"/>
      <c r="WC491" s="25"/>
      <c r="WD491" s="25"/>
      <c r="WE491" s="25"/>
      <c r="WF491" s="25"/>
      <c r="WG491" s="25"/>
      <c r="WH491" s="25"/>
      <c r="WI491" s="25"/>
      <c r="WJ491" s="25"/>
      <c r="WK491" s="25"/>
      <c r="WL491" s="25"/>
      <c r="WM491" s="25"/>
      <c r="WN491" s="25"/>
      <c r="WO491" s="25"/>
      <c r="WP491" s="25"/>
      <c r="WQ491" s="25"/>
      <c r="WR491" s="25"/>
      <c r="WS491" s="25"/>
      <c r="WT491" s="25"/>
      <c r="WU491" s="25"/>
      <c r="WV491" s="25"/>
      <c r="WW491" s="25"/>
      <c r="WX491" s="25"/>
      <c r="WY491" s="25"/>
      <c r="WZ491" s="25"/>
      <c r="XA491" s="25"/>
      <c r="XB491" s="25"/>
      <c r="XC491" s="25"/>
      <c r="XD491" s="25"/>
      <c r="XE491" s="25"/>
      <c r="XF491" s="25"/>
      <c r="XG491" s="25"/>
      <c r="XH491" s="25"/>
      <c r="XI491" s="25"/>
      <c r="XJ491" s="25"/>
      <c r="XK491" s="25"/>
      <c r="XL491" s="25"/>
      <c r="XM491" s="25"/>
      <c r="XN491" s="25"/>
      <c r="XO491" s="25"/>
      <c r="XP491" s="25"/>
      <c r="XQ491" s="25"/>
      <c r="XR491" s="25"/>
      <c r="XS491" s="25"/>
      <c r="XT491" s="25"/>
      <c r="XU491" s="25"/>
      <c r="XV491" s="25"/>
      <c r="XW491" s="25"/>
      <c r="XX491" s="25"/>
      <c r="XY491" s="25"/>
      <c r="XZ491" s="25"/>
      <c r="YA491" s="25"/>
      <c r="YB491" s="25"/>
      <c r="YC491" s="25"/>
      <c r="YD491" s="25"/>
      <c r="YE491" s="25"/>
      <c r="YF491" s="25"/>
      <c r="YG491" s="25"/>
      <c r="YH491" s="25"/>
      <c r="YI491" s="25"/>
      <c r="YJ491" s="25"/>
      <c r="YK491" s="25"/>
      <c r="YL491" s="25"/>
      <c r="YM491" s="25"/>
      <c r="YN491" s="25"/>
      <c r="YO491" s="25"/>
      <c r="YP491" s="25"/>
      <c r="YQ491" s="25"/>
      <c r="YR491" s="25"/>
      <c r="YS491" s="25"/>
      <c r="YT491" s="25"/>
      <c r="YU491" s="25"/>
      <c r="YV491" s="25"/>
      <c r="YW491" s="25"/>
      <c r="YX491" s="25"/>
      <c r="YY491" s="25"/>
      <c r="YZ491" s="25"/>
      <c r="ZA491" s="25"/>
      <c r="ZB491" s="25"/>
      <c r="ZC491" s="25"/>
      <c r="ZD491" s="25"/>
      <c r="ZE491" s="25"/>
      <c r="ZF491" s="25"/>
      <c r="ZG491" s="25"/>
      <c r="ZH491" s="25"/>
      <c r="ZI491" s="25"/>
      <c r="ZJ491" s="25"/>
      <c r="ZK491" s="25"/>
      <c r="ZL491" s="25"/>
      <c r="ZM491" s="25"/>
      <c r="ZN491" s="25"/>
      <c r="ZO491" s="25"/>
      <c r="ZP491" s="25"/>
      <c r="ZQ491" s="25"/>
      <c r="ZR491" s="25"/>
      <c r="ZS491" s="25"/>
      <c r="ZT491" s="25"/>
      <c r="ZU491" s="25"/>
      <c r="ZV491" s="25"/>
      <c r="ZW491" s="25"/>
      <c r="ZX491" s="25"/>
      <c r="ZY491" s="25"/>
      <c r="ZZ491" s="25"/>
      <c r="AAA491" s="25"/>
      <c r="AAB491" s="25"/>
      <c r="AAC491" s="25"/>
      <c r="AAD491" s="25"/>
      <c r="AAE491" s="25"/>
      <c r="AAF491" s="25"/>
      <c r="AAG491" s="25"/>
      <c r="AAH491" s="25"/>
      <c r="AAI491" s="25"/>
      <c r="AAJ491" s="25"/>
      <c r="AAK491" s="25"/>
      <c r="AAL491" s="25"/>
      <c r="AAM491" s="25"/>
      <c r="AAN491" s="25"/>
      <c r="AAO491" s="25"/>
      <c r="AAP491" s="25"/>
      <c r="AAQ491" s="25"/>
      <c r="AAR491" s="25"/>
      <c r="AAS491" s="25"/>
      <c r="AAT491" s="25"/>
      <c r="AAU491" s="25"/>
      <c r="AAV491" s="25"/>
      <c r="AAW491" s="25"/>
      <c r="AAX491" s="25"/>
      <c r="AAY491" s="25"/>
      <c r="AAZ491" s="25"/>
      <c r="ABA491" s="25"/>
      <c r="ABB491" s="25"/>
      <c r="ABC491" s="25"/>
      <c r="ABD491" s="25"/>
      <c r="ABE491" s="25"/>
      <c r="ABF491" s="25"/>
      <c r="ABG491" s="25"/>
      <c r="ABH491" s="25"/>
      <c r="ABI491" s="25"/>
      <c r="ABJ491" s="25"/>
      <c r="ABK491" s="25"/>
      <c r="ABL491" s="25"/>
      <c r="ABM491" s="25"/>
      <c r="ABN491" s="25"/>
      <c r="ABO491" s="25"/>
      <c r="ABP491" s="25"/>
      <c r="ABQ491" s="25"/>
      <c r="ABR491" s="25"/>
      <c r="ABS491" s="25"/>
      <c r="ABT491" s="25"/>
      <c r="ABU491" s="25"/>
      <c r="ABV491" s="25"/>
      <c r="ABW491" s="25"/>
      <c r="ABX491" s="25"/>
      <c r="ABY491" s="25"/>
      <c r="ABZ491" s="25"/>
      <c r="ACA491" s="25"/>
      <c r="ACB491" s="25"/>
      <c r="ACC491" s="25"/>
      <c r="ACD491" s="25"/>
      <c r="ACE491" s="25"/>
      <c r="ACF491" s="25"/>
      <c r="ACG491" s="25"/>
      <c r="ACH491" s="25"/>
      <c r="ACI491" s="25"/>
      <c r="ACJ491" s="25"/>
      <c r="ACK491" s="25"/>
      <c r="ACL491" s="25"/>
      <c r="ACM491" s="25"/>
      <c r="ACN491" s="25"/>
      <c r="ACO491" s="25"/>
      <c r="ACP491" s="25"/>
      <c r="ACQ491" s="25"/>
      <c r="ACR491" s="25"/>
      <c r="ACS491" s="25"/>
      <c r="ACT491" s="25"/>
      <c r="ACU491" s="25"/>
      <c r="ACV491" s="25"/>
      <c r="ACW491" s="25"/>
      <c r="ACX491" s="25"/>
      <c r="ACY491" s="25"/>
      <c r="ACZ491" s="25"/>
      <c r="ADA491" s="25"/>
      <c r="ADB491" s="25"/>
      <c r="ADC491" s="25"/>
      <c r="ADD491" s="25"/>
      <c r="ADE491" s="25"/>
      <c r="ADF491" s="25"/>
      <c r="ADG491" s="25"/>
      <c r="ADH491" s="25"/>
      <c r="ADI491" s="25"/>
      <c r="ADJ491" s="25"/>
      <c r="ADK491" s="25"/>
      <c r="ADL491" s="25"/>
      <c r="ADM491" s="25"/>
      <c r="ADN491" s="25"/>
      <c r="ADO491" s="25"/>
      <c r="ADP491" s="25"/>
      <c r="ADQ491" s="25"/>
      <c r="ADR491" s="25"/>
      <c r="ADS491" s="25"/>
      <c r="ADT491" s="25"/>
      <c r="ADU491" s="25"/>
      <c r="ADV491" s="25"/>
      <c r="ADW491" s="25"/>
      <c r="ADX491" s="25"/>
      <c r="ADY491" s="25"/>
      <c r="ADZ491" s="25"/>
      <c r="AEA491" s="25"/>
      <c r="AEB491" s="25"/>
      <c r="AEC491" s="25"/>
      <c r="AED491" s="25"/>
      <c r="AEE491" s="25"/>
      <c r="AEF491" s="25"/>
      <c r="AEG491" s="49"/>
    </row>
    <row r="492" spans="1:813" s="15" customFormat="1" ht="12.75" customHeight="1" x14ac:dyDescent="0.2">
      <c r="A492" s="322" t="s">
        <v>393</v>
      </c>
      <c r="B492" s="303" t="s">
        <v>394</v>
      </c>
      <c r="C492" s="325">
        <v>2</v>
      </c>
      <c r="D492" s="71" t="s">
        <v>71</v>
      </c>
      <c r="E492" s="95">
        <v>18.96</v>
      </c>
      <c r="F492" s="91">
        <f t="shared" si="9"/>
        <v>37.92</v>
      </c>
      <c r="G492" s="49"/>
      <c r="AY492" s="45"/>
      <c r="AZ492" s="25"/>
      <c r="BA492" s="663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  <c r="QN492" s="25"/>
      <c r="QO492" s="25"/>
      <c r="QP492" s="25"/>
      <c r="QQ492" s="25"/>
      <c r="QR492" s="25"/>
      <c r="QS492" s="25"/>
      <c r="QT492" s="25"/>
      <c r="QU492" s="25"/>
      <c r="QV492" s="25"/>
      <c r="QW492" s="25"/>
      <c r="QX492" s="25"/>
      <c r="QY492" s="25"/>
      <c r="QZ492" s="25"/>
      <c r="RA492" s="25"/>
      <c r="RB492" s="25"/>
      <c r="RC492" s="25"/>
      <c r="RD492" s="25"/>
      <c r="RE492" s="25"/>
      <c r="RF492" s="25"/>
      <c r="RG492" s="25"/>
      <c r="RH492" s="25"/>
      <c r="RI492" s="25"/>
      <c r="RJ492" s="25"/>
      <c r="RK492" s="25"/>
      <c r="RL492" s="25"/>
      <c r="RM492" s="25"/>
      <c r="RN492" s="25"/>
      <c r="RO492" s="25"/>
      <c r="RP492" s="25"/>
      <c r="RQ492" s="25"/>
      <c r="RR492" s="25"/>
      <c r="RS492" s="25"/>
      <c r="RT492" s="25"/>
      <c r="RU492" s="25"/>
      <c r="RV492" s="25"/>
      <c r="RW492" s="25"/>
      <c r="RX492" s="25"/>
      <c r="RY492" s="25"/>
      <c r="RZ492" s="25"/>
      <c r="SA492" s="25"/>
      <c r="SB492" s="25"/>
      <c r="SC492" s="25"/>
      <c r="SD492" s="25"/>
      <c r="SE492" s="25"/>
      <c r="SF492" s="25"/>
      <c r="SG492" s="25"/>
      <c r="SH492" s="25"/>
      <c r="SI492" s="25"/>
      <c r="SJ492" s="25"/>
      <c r="SK492" s="25"/>
      <c r="SL492" s="25"/>
      <c r="SM492" s="25"/>
      <c r="SN492" s="25"/>
      <c r="SO492" s="25"/>
      <c r="SP492" s="25"/>
      <c r="SQ492" s="25"/>
      <c r="SR492" s="25"/>
      <c r="SS492" s="25"/>
      <c r="ST492" s="25"/>
      <c r="SU492" s="25"/>
      <c r="SV492" s="25"/>
      <c r="SW492" s="25"/>
      <c r="SX492" s="25"/>
      <c r="SY492" s="25"/>
      <c r="SZ492" s="25"/>
      <c r="TA492" s="25"/>
      <c r="TB492" s="25"/>
      <c r="TC492" s="25"/>
      <c r="TD492" s="25"/>
      <c r="TE492" s="25"/>
      <c r="TF492" s="25"/>
      <c r="TG492" s="25"/>
      <c r="TH492" s="25"/>
      <c r="TI492" s="25"/>
      <c r="TJ492" s="25"/>
      <c r="TK492" s="25"/>
      <c r="TL492" s="25"/>
      <c r="TM492" s="25"/>
      <c r="TN492" s="25"/>
      <c r="TO492" s="25"/>
      <c r="TP492" s="25"/>
      <c r="TQ492" s="25"/>
      <c r="TR492" s="25"/>
      <c r="TS492" s="25"/>
      <c r="TT492" s="25"/>
      <c r="TU492" s="25"/>
      <c r="TV492" s="25"/>
      <c r="TW492" s="25"/>
      <c r="TX492" s="25"/>
      <c r="TY492" s="25"/>
      <c r="TZ492" s="25"/>
      <c r="UA492" s="25"/>
      <c r="UB492" s="25"/>
      <c r="UC492" s="25"/>
      <c r="UD492" s="25"/>
      <c r="UE492" s="25"/>
      <c r="UF492" s="25"/>
      <c r="UG492" s="25"/>
      <c r="UH492" s="25"/>
      <c r="UI492" s="25"/>
      <c r="UJ492" s="25"/>
      <c r="UK492" s="25"/>
      <c r="UL492" s="25"/>
      <c r="UM492" s="25"/>
      <c r="UN492" s="25"/>
      <c r="UO492" s="25"/>
      <c r="UP492" s="25"/>
      <c r="UQ492" s="25"/>
      <c r="UR492" s="25"/>
      <c r="US492" s="25"/>
      <c r="UT492" s="25"/>
      <c r="UU492" s="25"/>
      <c r="UV492" s="25"/>
      <c r="UW492" s="25"/>
      <c r="UX492" s="25"/>
      <c r="UY492" s="25"/>
      <c r="UZ492" s="25"/>
      <c r="VA492" s="25"/>
      <c r="VB492" s="25"/>
      <c r="VC492" s="25"/>
      <c r="VD492" s="25"/>
      <c r="VE492" s="25"/>
      <c r="VF492" s="25"/>
      <c r="VG492" s="25"/>
      <c r="VH492" s="25"/>
      <c r="VI492" s="25"/>
      <c r="VJ492" s="25"/>
      <c r="VK492" s="25"/>
      <c r="VL492" s="25"/>
      <c r="VM492" s="25"/>
      <c r="VN492" s="25"/>
      <c r="VO492" s="25"/>
      <c r="VP492" s="25"/>
      <c r="VQ492" s="25"/>
      <c r="VR492" s="25"/>
      <c r="VS492" s="25"/>
      <c r="VT492" s="25"/>
      <c r="VU492" s="25"/>
      <c r="VV492" s="25"/>
      <c r="VW492" s="25"/>
      <c r="VX492" s="25"/>
      <c r="VY492" s="25"/>
      <c r="VZ492" s="25"/>
      <c r="WA492" s="25"/>
      <c r="WB492" s="25"/>
      <c r="WC492" s="25"/>
      <c r="WD492" s="25"/>
      <c r="WE492" s="25"/>
      <c r="WF492" s="25"/>
      <c r="WG492" s="25"/>
      <c r="WH492" s="25"/>
      <c r="WI492" s="25"/>
      <c r="WJ492" s="25"/>
      <c r="WK492" s="25"/>
      <c r="WL492" s="25"/>
      <c r="WM492" s="25"/>
      <c r="WN492" s="25"/>
      <c r="WO492" s="25"/>
      <c r="WP492" s="25"/>
      <c r="WQ492" s="25"/>
      <c r="WR492" s="25"/>
      <c r="WS492" s="25"/>
      <c r="WT492" s="25"/>
      <c r="WU492" s="25"/>
      <c r="WV492" s="25"/>
      <c r="WW492" s="25"/>
      <c r="WX492" s="25"/>
      <c r="WY492" s="25"/>
      <c r="WZ492" s="25"/>
      <c r="XA492" s="25"/>
      <c r="XB492" s="25"/>
      <c r="XC492" s="25"/>
      <c r="XD492" s="25"/>
      <c r="XE492" s="25"/>
      <c r="XF492" s="25"/>
      <c r="XG492" s="25"/>
      <c r="XH492" s="25"/>
      <c r="XI492" s="25"/>
      <c r="XJ492" s="25"/>
      <c r="XK492" s="25"/>
      <c r="XL492" s="25"/>
      <c r="XM492" s="25"/>
      <c r="XN492" s="25"/>
      <c r="XO492" s="25"/>
      <c r="XP492" s="25"/>
      <c r="XQ492" s="25"/>
      <c r="XR492" s="25"/>
      <c r="XS492" s="25"/>
      <c r="XT492" s="25"/>
      <c r="XU492" s="25"/>
      <c r="XV492" s="25"/>
      <c r="XW492" s="25"/>
      <c r="XX492" s="25"/>
      <c r="XY492" s="25"/>
      <c r="XZ492" s="25"/>
      <c r="YA492" s="25"/>
      <c r="YB492" s="25"/>
      <c r="YC492" s="25"/>
      <c r="YD492" s="25"/>
      <c r="YE492" s="25"/>
      <c r="YF492" s="25"/>
      <c r="YG492" s="25"/>
      <c r="YH492" s="25"/>
      <c r="YI492" s="25"/>
      <c r="YJ492" s="25"/>
      <c r="YK492" s="25"/>
      <c r="YL492" s="25"/>
      <c r="YM492" s="25"/>
      <c r="YN492" s="25"/>
      <c r="YO492" s="25"/>
      <c r="YP492" s="25"/>
      <c r="YQ492" s="25"/>
      <c r="YR492" s="25"/>
      <c r="YS492" s="25"/>
      <c r="YT492" s="25"/>
      <c r="YU492" s="25"/>
      <c r="YV492" s="25"/>
      <c r="YW492" s="25"/>
      <c r="YX492" s="25"/>
      <c r="YY492" s="25"/>
      <c r="YZ492" s="25"/>
      <c r="ZA492" s="25"/>
      <c r="ZB492" s="25"/>
      <c r="ZC492" s="25"/>
      <c r="ZD492" s="25"/>
      <c r="ZE492" s="25"/>
      <c r="ZF492" s="25"/>
      <c r="ZG492" s="25"/>
      <c r="ZH492" s="25"/>
      <c r="ZI492" s="25"/>
      <c r="ZJ492" s="25"/>
      <c r="ZK492" s="25"/>
      <c r="ZL492" s="25"/>
      <c r="ZM492" s="25"/>
      <c r="ZN492" s="25"/>
      <c r="ZO492" s="25"/>
      <c r="ZP492" s="25"/>
      <c r="ZQ492" s="25"/>
      <c r="ZR492" s="25"/>
      <c r="ZS492" s="25"/>
      <c r="ZT492" s="25"/>
      <c r="ZU492" s="25"/>
      <c r="ZV492" s="25"/>
      <c r="ZW492" s="25"/>
      <c r="ZX492" s="25"/>
      <c r="ZY492" s="25"/>
      <c r="ZZ492" s="25"/>
      <c r="AAA492" s="25"/>
      <c r="AAB492" s="25"/>
      <c r="AAC492" s="25"/>
      <c r="AAD492" s="25"/>
      <c r="AAE492" s="25"/>
      <c r="AAF492" s="25"/>
      <c r="AAG492" s="25"/>
      <c r="AAH492" s="25"/>
      <c r="AAI492" s="25"/>
      <c r="AAJ492" s="25"/>
      <c r="AAK492" s="25"/>
      <c r="AAL492" s="25"/>
      <c r="AAM492" s="25"/>
      <c r="AAN492" s="25"/>
      <c r="AAO492" s="25"/>
      <c r="AAP492" s="25"/>
      <c r="AAQ492" s="25"/>
      <c r="AAR492" s="25"/>
      <c r="AAS492" s="25"/>
      <c r="AAT492" s="25"/>
      <c r="AAU492" s="25"/>
      <c r="AAV492" s="25"/>
      <c r="AAW492" s="25"/>
      <c r="AAX492" s="25"/>
      <c r="AAY492" s="25"/>
      <c r="AAZ492" s="25"/>
      <c r="ABA492" s="25"/>
      <c r="ABB492" s="25"/>
      <c r="ABC492" s="25"/>
      <c r="ABD492" s="25"/>
      <c r="ABE492" s="25"/>
      <c r="ABF492" s="25"/>
      <c r="ABG492" s="25"/>
      <c r="ABH492" s="25"/>
      <c r="ABI492" s="25"/>
      <c r="ABJ492" s="25"/>
      <c r="ABK492" s="25"/>
      <c r="ABL492" s="25"/>
      <c r="ABM492" s="25"/>
      <c r="ABN492" s="25"/>
      <c r="ABO492" s="25"/>
      <c r="ABP492" s="25"/>
      <c r="ABQ492" s="25"/>
      <c r="ABR492" s="25"/>
      <c r="ABS492" s="25"/>
      <c r="ABT492" s="25"/>
      <c r="ABU492" s="25"/>
      <c r="ABV492" s="25"/>
      <c r="ABW492" s="25"/>
      <c r="ABX492" s="25"/>
      <c r="ABY492" s="25"/>
      <c r="ABZ492" s="25"/>
      <c r="ACA492" s="25"/>
      <c r="ACB492" s="25"/>
      <c r="ACC492" s="25"/>
      <c r="ACD492" s="25"/>
      <c r="ACE492" s="25"/>
      <c r="ACF492" s="25"/>
      <c r="ACG492" s="25"/>
      <c r="ACH492" s="25"/>
      <c r="ACI492" s="25"/>
      <c r="ACJ492" s="25"/>
      <c r="ACK492" s="25"/>
      <c r="ACL492" s="25"/>
      <c r="ACM492" s="25"/>
      <c r="ACN492" s="25"/>
      <c r="ACO492" s="25"/>
      <c r="ACP492" s="25"/>
      <c r="ACQ492" s="25"/>
      <c r="ACR492" s="25"/>
      <c r="ACS492" s="25"/>
      <c r="ACT492" s="25"/>
      <c r="ACU492" s="25"/>
      <c r="ACV492" s="25"/>
      <c r="ACW492" s="25"/>
      <c r="ACX492" s="25"/>
      <c r="ACY492" s="25"/>
      <c r="ACZ492" s="25"/>
      <c r="ADA492" s="25"/>
      <c r="ADB492" s="25"/>
      <c r="ADC492" s="25"/>
      <c r="ADD492" s="25"/>
      <c r="ADE492" s="25"/>
      <c r="ADF492" s="25"/>
      <c r="ADG492" s="25"/>
      <c r="ADH492" s="25"/>
      <c r="ADI492" s="25"/>
      <c r="ADJ492" s="25"/>
      <c r="ADK492" s="25"/>
      <c r="ADL492" s="25"/>
      <c r="ADM492" s="25"/>
      <c r="ADN492" s="25"/>
      <c r="ADO492" s="25"/>
      <c r="ADP492" s="25"/>
      <c r="ADQ492" s="25"/>
      <c r="ADR492" s="25"/>
      <c r="ADS492" s="25"/>
      <c r="ADT492" s="25"/>
      <c r="ADU492" s="25"/>
      <c r="ADV492" s="25"/>
      <c r="ADW492" s="25"/>
      <c r="ADX492" s="25"/>
      <c r="ADY492" s="25"/>
      <c r="ADZ492" s="25"/>
      <c r="AEA492" s="25"/>
      <c r="AEB492" s="25"/>
      <c r="AEC492" s="25"/>
      <c r="AED492" s="25"/>
      <c r="AEE492" s="25"/>
      <c r="AEF492" s="25"/>
      <c r="AEG492" s="49"/>
    </row>
    <row r="493" spans="1:813" s="15" customFormat="1" ht="12.75" customHeight="1" x14ac:dyDescent="0.2">
      <c r="A493" s="322" t="s">
        <v>395</v>
      </c>
      <c r="B493" s="303" t="s">
        <v>396</v>
      </c>
      <c r="C493" s="325">
        <v>2</v>
      </c>
      <c r="D493" s="71" t="s">
        <v>71</v>
      </c>
      <c r="E493" s="95">
        <v>15.18</v>
      </c>
      <c r="F493" s="91">
        <f t="shared" si="9"/>
        <v>30.36</v>
      </c>
      <c r="G493" s="49"/>
      <c r="AY493" s="45"/>
      <c r="AZ493" s="25"/>
      <c r="BA493" s="663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  <c r="QN493" s="25"/>
      <c r="QO493" s="25"/>
      <c r="QP493" s="25"/>
      <c r="QQ493" s="25"/>
      <c r="QR493" s="25"/>
      <c r="QS493" s="25"/>
      <c r="QT493" s="25"/>
      <c r="QU493" s="25"/>
      <c r="QV493" s="25"/>
      <c r="QW493" s="25"/>
      <c r="QX493" s="25"/>
      <c r="QY493" s="25"/>
      <c r="QZ493" s="25"/>
      <c r="RA493" s="25"/>
      <c r="RB493" s="25"/>
      <c r="RC493" s="25"/>
      <c r="RD493" s="25"/>
      <c r="RE493" s="25"/>
      <c r="RF493" s="25"/>
      <c r="RG493" s="25"/>
      <c r="RH493" s="25"/>
      <c r="RI493" s="25"/>
      <c r="RJ493" s="25"/>
      <c r="RK493" s="25"/>
      <c r="RL493" s="25"/>
      <c r="RM493" s="25"/>
      <c r="RN493" s="25"/>
      <c r="RO493" s="25"/>
      <c r="RP493" s="25"/>
      <c r="RQ493" s="25"/>
      <c r="RR493" s="25"/>
      <c r="RS493" s="25"/>
      <c r="RT493" s="25"/>
      <c r="RU493" s="25"/>
      <c r="RV493" s="25"/>
      <c r="RW493" s="25"/>
      <c r="RX493" s="25"/>
      <c r="RY493" s="25"/>
      <c r="RZ493" s="25"/>
      <c r="SA493" s="25"/>
      <c r="SB493" s="25"/>
      <c r="SC493" s="25"/>
      <c r="SD493" s="25"/>
      <c r="SE493" s="25"/>
      <c r="SF493" s="25"/>
      <c r="SG493" s="25"/>
      <c r="SH493" s="25"/>
      <c r="SI493" s="25"/>
      <c r="SJ493" s="25"/>
      <c r="SK493" s="25"/>
      <c r="SL493" s="25"/>
      <c r="SM493" s="25"/>
      <c r="SN493" s="25"/>
      <c r="SO493" s="25"/>
      <c r="SP493" s="25"/>
      <c r="SQ493" s="25"/>
      <c r="SR493" s="25"/>
      <c r="SS493" s="25"/>
      <c r="ST493" s="25"/>
      <c r="SU493" s="25"/>
      <c r="SV493" s="25"/>
      <c r="SW493" s="25"/>
      <c r="SX493" s="25"/>
      <c r="SY493" s="25"/>
      <c r="SZ493" s="25"/>
      <c r="TA493" s="25"/>
      <c r="TB493" s="25"/>
      <c r="TC493" s="25"/>
      <c r="TD493" s="25"/>
      <c r="TE493" s="25"/>
      <c r="TF493" s="25"/>
      <c r="TG493" s="25"/>
      <c r="TH493" s="25"/>
      <c r="TI493" s="25"/>
      <c r="TJ493" s="25"/>
      <c r="TK493" s="25"/>
      <c r="TL493" s="25"/>
      <c r="TM493" s="25"/>
      <c r="TN493" s="25"/>
      <c r="TO493" s="25"/>
      <c r="TP493" s="25"/>
      <c r="TQ493" s="25"/>
      <c r="TR493" s="25"/>
      <c r="TS493" s="25"/>
      <c r="TT493" s="25"/>
      <c r="TU493" s="25"/>
      <c r="TV493" s="25"/>
      <c r="TW493" s="25"/>
      <c r="TX493" s="25"/>
      <c r="TY493" s="25"/>
      <c r="TZ493" s="25"/>
      <c r="UA493" s="25"/>
      <c r="UB493" s="25"/>
      <c r="UC493" s="25"/>
      <c r="UD493" s="25"/>
      <c r="UE493" s="25"/>
      <c r="UF493" s="25"/>
      <c r="UG493" s="25"/>
      <c r="UH493" s="25"/>
      <c r="UI493" s="25"/>
      <c r="UJ493" s="25"/>
      <c r="UK493" s="25"/>
      <c r="UL493" s="25"/>
      <c r="UM493" s="25"/>
      <c r="UN493" s="25"/>
      <c r="UO493" s="25"/>
      <c r="UP493" s="25"/>
      <c r="UQ493" s="25"/>
      <c r="UR493" s="25"/>
      <c r="US493" s="25"/>
      <c r="UT493" s="25"/>
      <c r="UU493" s="25"/>
      <c r="UV493" s="25"/>
      <c r="UW493" s="25"/>
      <c r="UX493" s="25"/>
      <c r="UY493" s="25"/>
      <c r="UZ493" s="25"/>
      <c r="VA493" s="25"/>
      <c r="VB493" s="25"/>
      <c r="VC493" s="25"/>
      <c r="VD493" s="25"/>
      <c r="VE493" s="25"/>
      <c r="VF493" s="25"/>
      <c r="VG493" s="25"/>
      <c r="VH493" s="25"/>
      <c r="VI493" s="25"/>
      <c r="VJ493" s="25"/>
      <c r="VK493" s="25"/>
      <c r="VL493" s="25"/>
      <c r="VM493" s="25"/>
      <c r="VN493" s="25"/>
      <c r="VO493" s="25"/>
      <c r="VP493" s="25"/>
      <c r="VQ493" s="25"/>
      <c r="VR493" s="25"/>
      <c r="VS493" s="25"/>
      <c r="VT493" s="25"/>
      <c r="VU493" s="25"/>
      <c r="VV493" s="25"/>
      <c r="VW493" s="25"/>
      <c r="VX493" s="25"/>
      <c r="VY493" s="25"/>
      <c r="VZ493" s="25"/>
      <c r="WA493" s="25"/>
      <c r="WB493" s="25"/>
      <c r="WC493" s="25"/>
      <c r="WD493" s="25"/>
      <c r="WE493" s="25"/>
      <c r="WF493" s="25"/>
      <c r="WG493" s="25"/>
      <c r="WH493" s="25"/>
      <c r="WI493" s="25"/>
      <c r="WJ493" s="25"/>
      <c r="WK493" s="25"/>
      <c r="WL493" s="25"/>
      <c r="WM493" s="25"/>
      <c r="WN493" s="25"/>
      <c r="WO493" s="25"/>
      <c r="WP493" s="25"/>
      <c r="WQ493" s="25"/>
      <c r="WR493" s="25"/>
      <c r="WS493" s="25"/>
      <c r="WT493" s="25"/>
      <c r="WU493" s="25"/>
      <c r="WV493" s="25"/>
      <c r="WW493" s="25"/>
      <c r="WX493" s="25"/>
      <c r="WY493" s="25"/>
      <c r="WZ493" s="25"/>
      <c r="XA493" s="25"/>
      <c r="XB493" s="25"/>
      <c r="XC493" s="25"/>
      <c r="XD493" s="25"/>
      <c r="XE493" s="25"/>
      <c r="XF493" s="25"/>
      <c r="XG493" s="25"/>
      <c r="XH493" s="25"/>
      <c r="XI493" s="25"/>
      <c r="XJ493" s="25"/>
      <c r="XK493" s="25"/>
      <c r="XL493" s="25"/>
      <c r="XM493" s="25"/>
      <c r="XN493" s="25"/>
      <c r="XO493" s="25"/>
      <c r="XP493" s="25"/>
      <c r="XQ493" s="25"/>
      <c r="XR493" s="25"/>
      <c r="XS493" s="25"/>
      <c r="XT493" s="25"/>
      <c r="XU493" s="25"/>
      <c r="XV493" s="25"/>
      <c r="XW493" s="25"/>
      <c r="XX493" s="25"/>
      <c r="XY493" s="25"/>
      <c r="XZ493" s="25"/>
      <c r="YA493" s="25"/>
      <c r="YB493" s="25"/>
      <c r="YC493" s="25"/>
      <c r="YD493" s="25"/>
      <c r="YE493" s="25"/>
      <c r="YF493" s="25"/>
      <c r="YG493" s="25"/>
      <c r="YH493" s="25"/>
      <c r="YI493" s="25"/>
      <c r="YJ493" s="25"/>
      <c r="YK493" s="25"/>
      <c r="YL493" s="25"/>
      <c r="YM493" s="25"/>
      <c r="YN493" s="25"/>
      <c r="YO493" s="25"/>
      <c r="YP493" s="25"/>
      <c r="YQ493" s="25"/>
      <c r="YR493" s="25"/>
      <c r="YS493" s="25"/>
      <c r="YT493" s="25"/>
      <c r="YU493" s="25"/>
      <c r="YV493" s="25"/>
      <c r="YW493" s="25"/>
      <c r="YX493" s="25"/>
      <c r="YY493" s="25"/>
      <c r="YZ493" s="25"/>
      <c r="ZA493" s="25"/>
      <c r="ZB493" s="25"/>
      <c r="ZC493" s="25"/>
      <c r="ZD493" s="25"/>
      <c r="ZE493" s="25"/>
      <c r="ZF493" s="25"/>
      <c r="ZG493" s="25"/>
      <c r="ZH493" s="25"/>
      <c r="ZI493" s="25"/>
      <c r="ZJ493" s="25"/>
      <c r="ZK493" s="25"/>
      <c r="ZL493" s="25"/>
      <c r="ZM493" s="25"/>
      <c r="ZN493" s="25"/>
      <c r="ZO493" s="25"/>
      <c r="ZP493" s="25"/>
      <c r="ZQ493" s="25"/>
      <c r="ZR493" s="25"/>
      <c r="ZS493" s="25"/>
      <c r="ZT493" s="25"/>
      <c r="ZU493" s="25"/>
      <c r="ZV493" s="25"/>
      <c r="ZW493" s="25"/>
      <c r="ZX493" s="25"/>
      <c r="ZY493" s="25"/>
      <c r="ZZ493" s="25"/>
      <c r="AAA493" s="25"/>
      <c r="AAB493" s="25"/>
      <c r="AAC493" s="25"/>
      <c r="AAD493" s="25"/>
      <c r="AAE493" s="25"/>
      <c r="AAF493" s="25"/>
      <c r="AAG493" s="25"/>
      <c r="AAH493" s="25"/>
      <c r="AAI493" s="25"/>
      <c r="AAJ493" s="25"/>
      <c r="AAK493" s="25"/>
      <c r="AAL493" s="25"/>
      <c r="AAM493" s="25"/>
      <c r="AAN493" s="25"/>
      <c r="AAO493" s="25"/>
      <c r="AAP493" s="25"/>
      <c r="AAQ493" s="25"/>
      <c r="AAR493" s="25"/>
      <c r="AAS493" s="25"/>
      <c r="AAT493" s="25"/>
      <c r="AAU493" s="25"/>
      <c r="AAV493" s="25"/>
      <c r="AAW493" s="25"/>
      <c r="AAX493" s="25"/>
      <c r="AAY493" s="25"/>
      <c r="AAZ493" s="25"/>
      <c r="ABA493" s="25"/>
      <c r="ABB493" s="25"/>
      <c r="ABC493" s="25"/>
      <c r="ABD493" s="25"/>
      <c r="ABE493" s="25"/>
      <c r="ABF493" s="25"/>
      <c r="ABG493" s="25"/>
      <c r="ABH493" s="25"/>
      <c r="ABI493" s="25"/>
      <c r="ABJ493" s="25"/>
      <c r="ABK493" s="25"/>
      <c r="ABL493" s="25"/>
      <c r="ABM493" s="25"/>
      <c r="ABN493" s="25"/>
      <c r="ABO493" s="25"/>
      <c r="ABP493" s="25"/>
      <c r="ABQ493" s="25"/>
      <c r="ABR493" s="25"/>
      <c r="ABS493" s="25"/>
      <c r="ABT493" s="25"/>
      <c r="ABU493" s="25"/>
      <c r="ABV493" s="25"/>
      <c r="ABW493" s="25"/>
      <c r="ABX493" s="25"/>
      <c r="ABY493" s="25"/>
      <c r="ABZ493" s="25"/>
      <c r="ACA493" s="25"/>
      <c r="ACB493" s="25"/>
      <c r="ACC493" s="25"/>
      <c r="ACD493" s="25"/>
      <c r="ACE493" s="25"/>
      <c r="ACF493" s="25"/>
      <c r="ACG493" s="25"/>
      <c r="ACH493" s="25"/>
      <c r="ACI493" s="25"/>
      <c r="ACJ493" s="25"/>
      <c r="ACK493" s="25"/>
      <c r="ACL493" s="25"/>
      <c r="ACM493" s="25"/>
      <c r="ACN493" s="25"/>
      <c r="ACO493" s="25"/>
      <c r="ACP493" s="25"/>
      <c r="ACQ493" s="25"/>
      <c r="ACR493" s="25"/>
      <c r="ACS493" s="25"/>
      <c r="ACT493" s="25"/>
      <c r="ACU493" s="25"/>
      <c r="ACV493" s="25"/>
      <c r="ACW493" s="25"/>
      <c r="ACX493" s="25"/>
      <c r="ACY493" s="25"/>
      <c r="ACZ493" s="25"/>
      <c r="ADA493" s="25"/>
      <c r="ADB493" s="25"/>
      <c r="ADC493" s="25"/>
      <c r="ADD493" s="25"/>
      <c r="ADE493" s="25"/>
      <c r="ADF493" s="25"/>
      <c r="ADG493" s="25"/>
      <c r="ADH493" s="25"/>
      <c r="ADI493" s="25"/>
      <c r="ADJ493" s="25"/>
      <c r="ADK493" s="25"/>
      <c r="ADL493" s="25"/>
      <c r="ADM493" s="25"/>
      <c r="ADN493" s="25"/>
      <c r="ADO493" s="25"/>
      <c r="ADP493" s="25"/>
      <c r="ADQ493" s="25"/>
      <c r="ADR493" s="25"/>
      <c r="ADS493" s="25"/>
      <c r="ADT493" s="25"/>
      <c r="ADU493" s="25"/>
      <c r="ADV493" s="25"/>
      <c r="ADW493" s="25"/>
      <c r="ADX493" s="25"/>
      <c r="ADY493" s="25"/>
      <c r="ADZ493" s="25"/>
      <c r="AEA493" s="25"/>
      <c r="AEB493" s="25"/>
      <c r="AEC493" s="25"/>
      <c r="AED493" s="25"/>
      <c r="AEE493" s="25"/>
      <c r="AEF493" s="25"/>
      <c r="AEG493" s="49"/>
    </row>
    <row r="494" spans="1:813" s="15" customFormat="1" ht="12.75" customHeight="1" x14ac:dyDescent="0.2">
      <c r="A494" s="322" t="s">
        <v>397</v>
      </c>
      <c r="B494" s="303" t="s">
        <v>398</v>
      </c>
      <c r="C494" s="325">
        <v>2</v>
      </c>
      <c r="D494" s="71" t="s">
        <v>71</v>
      </c>
      <c r="E494" s="95">
        <v>165.2</v>
      </c>
      <c r="F494" s="91">
        <f t="shared" si="9"/>
        <v>330.4</v>
      </c>
      <c r="G494" s="49"/>
      <c r="AY494" s="45"/>
      <c r="AZ494" s="25"/>
      <c r="BA494" s="663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  <c r="QN494" s="25"/>
      <c r="QO494" s="25"/>
      <c r="QP494" s="25"/>
      <c r="QQ494" s="25"/>
      <c r="QR494" s="25"/>
      <c r="QS494" s="25"/>
      <c r="QT494" s="25"/>
      <c r="QU494" s="25"/>
      <c r="QV494" s="25"/>
      <c r="QW494" s="25"/>
      <c r="QX494" s="25"/>
      <c r="QY494" s="25"/>
      <c r="QZ494" s="25"/>
      <c r="RA494" s="25"/>
      <c r="RB494" s="25"/>
      <c r="RC494" s="25"/>
      <c r="RD494" s="25"/>
      <c r="RE494" s="25"/>
      <c r="RF494" s="25"/>
      <c r="RG494" s="25"/>
      <c r="RH494" s="25"/>
      <c r="RI494" s="25"/>
      <c r="RJ494" s="25"/>
      <c r="RK494" s="25"/>
      <c r="RL494" s="25"/>
      <c r="RM494" s="25"/>
      <c r="RN494" s="25"/>
      <c r="RO494" s="25"/>
      <c r="RP494" s="25"/>
      <c r="RQ494" s="25"/>
      <c r="RR494" s="25"/>
      <c r="RS494" s="25"/>
      <c r="RT494" s="25"/>
      <c r="RU494" s="25"/>
      <c r="RV494" s="25"/>
      <c r="RW494" s="25"/>
      <c r="RX494" s="25"/>
      <c r="RY494" s="25"/>
      <c r="RZ494" s="25"/>
      <c r="SA494" s="25"/>
      <c r="SB494" s="25"/>
      <c r="SC494" s="25"/>
      <c r="SD494" s="25"/>
      <c r="SE494" s="25"/>
      <c r="SF494" s="25"/>
      <c r="SG494" s="25"/>
      <c r="SH494" s="25"/>
      <c r="SI494" s="25"/>
      <c r="SJ494" s="25"/>
      <c r="SK494" s="25"/>
      <c r="SL494" s="25"/>
      <c r="SM494" s="25"/>
      <c r="SN494" s="25"/>
      <c r="SO494" s="25"/>
      <c r="SP494" s="25"/>
      <c r="SQ494" s="25"/>
      <c r="SR494" s="25"/>
      <c r="SS494" s="25"/>
      <c r="ST494" s="25"/>
      <c r="SU494" s="25"/>
      <c r="SV494" s="25"/>
      <c r="SW494" s="25"/>
      <c r="SX494" s="25"/>
      <c r="SY494" s="25"/>
      <c r="SZ494" s="25"/>
      <c r="TA494" s="25"/>
      <c r="TB494" s="25"/>
      <c r="TC494" s="25"/>
      <c r="TD494" s="25"/>
      <c r="TE494" s="25"/>
      <c r="TF494" s="25"/>
      <c r="TG494" s="25"/>
      <c r="TH494" s="25"/>
      <c r="TI494" s="25"/>
      <c r="TJ494" s="25"/>
      <c r="TK494" s="25"/>
      <c r="TL494" s="25"/>
      <c r="TM494" s="25"/>
      <c r="TN494" s="25"/>
      <c r="TO494" s="25"/>
      <c r="TP494" s="25"/>
      <c r="TQ494" s="25"/>
      <c r="TR494" s="25"/>
      <c r="TS494" s="25"/>
      <c r="TT494" s="25"/>
      <c r="TU494" s="25"/>
      <c r="TV494" s="25"/>
      <c r="TW494" s="25"/>
      <c r="TX494" s="25"/>
      <c r="TY494" s="25"/>
      <c r="TZ494" s="25"/>
      <c r="UA494" s="25"/>
      <c r="UB494" s="25"/>
      <c r="UC494" s="25"/>
      <c r="UD494" s="25"/>
      <c r="UE494" s="25"/>
      <c r="UF494" s="25"/>
      <c r="UG494" s="25"/>
      <c r="UH494" s="25"/>
      <c r="UI494" s="25"/>
      <c r="UJ494" s="25"/>
      <c r="UK494" s="25"/>
      <c r="UL494" s="25"/>
      <c r="UM494" s="25"/>
      <c r="UN494" s="25"/>
      <c r="UO494" s="25"/>
      <c r="UP494" s="25"/>
      <c r="UQ494" s="25"/>
      <c r="UR494" s="25"/>
      <c r="US494" s="25"/>
      <c r="UT494" s="25"/>
      <c r="UU494" s="25"/>
      <c r="UV494" s="25"/>
      <c r="UW494" s="25"/>
      <c r="UX494" s="25"/>
      <c r="UY494" s="25"/>
      <c r="UZ494" s="25"/>
      <c r="VA494" s="25"/>
      <c r="VB494" s="25"/>
      <c r="VC494" s="25"/>
      <c r="VD494" s="25"/>
      <c r="VE494" s="25"/>
      <c r="VF494" s="25"/>
      <c r="VG494" s="25"/>
      <c r="VH494" s="25"/>
      <c r="VI494" s="25"/>
      <c r="VJ494" s="25"/>
      <c r="VK494" s="25"/>
      <c r="VL494" s="25"/>
      <c r="VM494" s="25"/>
      <c r="VN494" s="25"/>
      <c r="VO494" s="25"/>
      <c r="VP494" s="25"/>
      <c r="VQ494" s="25"/>
      <c r="VR494" s="25"/>
      <c r="VS494" s="25"/>
      <c r="VT494" s="25"/>
      <c r="VU494" s="25"/>
      <c r="VV494" s="25"/>
      <c r="VW494" s="25"/>
      <c r="VX494" s="25"/>
      <c r="VY494" s="25"/>
      <c r="VZ494" s="25"/>
      <c r="WA494" s="25"/>
      <c r="WB494" s="25"/>
      <c r="WC494" s="25"/>
      <c r="WD494" s="25"/>
      <c r="WE494" s="25"/>
      <c r="WF494" s="25"/>
      <c r="WG494" s="25"/>
      <c r="WH494" s="25"/>
      <c r="WI494" s="25"/>
      <c r="WJ494" s="25"/>
      <c r="WK494" s="25"/>
      <c r="WL494" s="25"/>
      <c r="WM494" s="25"/>
      <c r="WN494" s="25"/>
      <c r="WO494" s="25"/>
      <c r="WP494" s="25"/>
      <c r="WQ494" s="25"/>
      <c r="WR494" s="25"/>
      <c r="WS494" s="25"/>
      <c r="WT494" s="25"/>
      <c r="WU494" s="25"/>
      <c r="WV494" s="25"/>
      <c r="WW494" s="25"/>
      <c r="WX494" s="25"/>
      <c r="WY494" s="25"/>
      <c r="WZ494" s="25"/>
      <c r="XA494" s="25"/>
      <c r="XB494" s="25"/>
      <c r="XC494" s="25"/>
      <c r="XD494" s="25"/>
      <c r="XE494" s="25"/>
      <c r="XF494" s="25"/>
      <c r="XG494" s="25"/>
      <c r="XH494" s="25"/>
      <c r="XI494" s="25"/>
      <c r="XJ494" s="25"/>
      <c r="XK494" s="25"/>
      <c r="XL494" s="25"/>
      <c r="XM494" s="25"/>
      <c r="XN494" s="25"/>
      <c r="XO494" s="25"/>
      <c r="XP494" s="25"/>
      <c r="XQ494" s="25"/>
      <c r="XR494" s="25"/>
      <c r="XS494" s="25"/>
      <c r="XT494" s="25"/>
      <c r="XU494" s="25"/>
      <c r="XV494" s="25"/>
      <c r="XW494" s="25"/>
      <c r="XX494" s="25"/>
      <c r="XY494" s="25"/>
      <c r="XZ494" s="25"/>
      <c r="YA494" s="25"/>
      <c r="YB494" s="25"/>
      <c r="YC494" s="25"/>
      <c r="YD494" s="25"/>
      <c r="YE494" s="25"/>
      <c r="YF494" s="25"/>
      <c r="YG494" s="25"/>
      <c r="YH494" s="25"/>
      <c r="YI494" s="25"/>
      <c r="YJ494" s="25"/>
      <c r="YK494" s="25"/>
      <c r="YL494" s="25"/>
      <c r="YM494" s="25"/>
      <c r="YN494" s="25"/>
      <c r="YO494" s="25"/>
      <c r="YP494" s="25"/>
      <c r="YQ494" s="25"/>
      <c r="YR494" s="25"/>
      <c r="YS494" s="25"/>
      <c r="YT494" s="25"/>
      <c r="YU494" s="25"/>
      <c r="YV494" s="25"/>
      <c r="YW494" s="25"/>
      <c r="YX494" s="25"/>
      <c r="YY494" s="25"/>
      <c r="YZ494" s="25"/>
      <c r="ZA494" s="25"/>
      <c r="ZB494" s="25"/>
      <c r="ZC494" s="25"/>
      <c r="ZD494" s="25"/>
      <c r="ZE494" s="25"/>
      <c r="ZF494" s="25"/>
      <c r="ZG494" s="25"/>
      <c r="ZH494" s="25"/>
      <c r="ZI494" s="25"/>
      <c r="ZJ494" s="25"/>
      <c r="ZK494" s="25"/>
      <c r="ZL494" s="25"/>
      <c r="ZM494" s="25"/>
      <c r="ZN494" s="25"/>
      <c r="ZO494" s="25"/>
      <c r="ZP494" s="25"/>
      <c r="ZQ494" s="25"/>
      <c r="ZR494" s="25"/>
      <c r="ZS494" s="25"/>
      <c r="ZT494" s="25"/>
      <c r="ZU494" s="25"/>
      <c r="ZV494" s="25"/>
      <c r="ZW494" s="25"/>
      <c r="ZX494" s="25"/>
      <c r="ZY494" s="25"/>
      <c r="ZZ494" s="25"/>
      <c r="AAA494" s="25"/>
      <c r="AAB494" s="25"/>
      <c r="AAC494" s="25"/>
      <c r="AAD494" s="25"/>
      <c r="AAE494" s="25"/>
      <c r="AAF494" s="25"/>
      <c r="AAG494" s="25"/>
      <c r="AAH494" s="25"/>
      <c r="AAI494" s="25"/>
      <c r="AAJ494" s="25"/>
      <c r="AAK494" s="25"/>
      <c r="AAL494" s="25"/>
      <c r="AAM494" s="25"/>
      <c r="AAN494" s="25"/>
      <c r="AAO494" s="25"/>
      <c r="AAP494" s="25"/>
      <c r="AAQ494" s="25"/>
      <c r="AAR494" s="25"/>
      <c r="AAS494" s="25"/>
      <c r="AAT494" s="25"/>
      <c r="AAU494" s="25"/>
      <c r="AAV494" s="25"/>
      <c r="AAW494" s="25"/>
      <c r="AAX494" s="25"/>
      <c r="AAY494" s="25"/>
      <c r="AAZ494" s="25"/>
      <c r="ABA494" s="25"/>
      <c r="ABB494" s="25"/>
      <c r="ABC494" s="25"/>
      <c r="ABD494" s="25"/>
      <c r="ABE494" s="25"/>
      <c r="ABF494" s="25"/>
      <c r="ABG494" s="25"/>
      <c r="ABH494" s="25"/>
      <c r="ABI494" s="25"/>
      <c r="ABJ494" s="25"/>
      <c r="ABK494" s="25"/>
      <c r="ABL494" s="25"/>
      <c r="ABM494" s="25"/>
      <c r="ABN494" s="25"/>
      <c r="ABO494" s="25"/>
      <c r="ABP494" s="25"/>
      <c r="ABQ494" s="25"/>
      <c r="ABR494" s="25"/>
      <c r="ABS494" s="25"/>
      <c r="ABT494" s="25"/>
      <c r="ABU494" s="25"/>
      <c r="ABV494" s="25"/>
      <c r="ABW494" s="25"/>
      <c r="ABX494" s="25"/>
      <c r="ABY494" s="25"/>
      <c r="ABZ494" s="25"/>
      <c r="ACA494" s="25"/>
      <c r="ACB494" s="25"/>
      <c r="ACC494" s="25"/>
      <c r="ACD494" s="25"/>
      <c r="ACE494" s="25"/>
      <c r="ACF494" s="25"/>
      <c r="ACG494" s="25"/>
      <c r="ACH494" s="25"/>
      <c r="ACI494" s="25"/>
      <c r="ACJ494" s="25"/>
      <c r="ACK494" s="25"/>
      <c r="ACL494" s="25"/>
      <c r="ACM494" s="25"/>
      <c r="ACN494" s="25"/>
      <c r="ACO494" s="25"/>
      <c r="ACP494" s="25"/>
      <c r="ACQ494" s="25"/>
      <c r="ACR494" s="25"/>
      <c r="ACS494" s="25"/>
      <c r="ACT494" s="25"/>
      <c r="ACU494" s="25"/>
      <c r="ACV494" s="25"/>
      <c r="ACW494" s="25"/>
      <c r="ACX494" s="25"/>
      <c r="ACY494" s="25"/>
      <c r="ACZ494" s="25"/>
      <c r="ADA494" s="25"/>
      <c r="ADB494" s="25"/>
      <c r="ADC494" s="25"/>
      <c r="ADD494" s="25"/>
      <c r="ADE494" s="25"/>
      <c r="ADF494" s="25"/>
      <c r="ADG494" s="25"/>
      <c r="ADH494" s="25"/>
      <c r="ADI494" s="25"/>
      <c r="ADJ494" s="25"/>
      <c r="ADK494" s="25"/>
      <c r="ADL494" s="25"/>
      <c r="ADM494" s="25"/>
      <c r="ADN494" s="25"/>
      <c r="ADO494" s="25"/>
      <c r="ADP494" s="25"/>
      <c r="ADQ494" s="25"/>
      <c r="ADR494" s="25"/>
      <c r="ADS494" s="25"/>
      <c r="ADT494" s="25"/>
      <c r="ADU494" s="25"/>
      <c r="ADV494" s="25"/>
      <c r="ADW494" s="25"/>
      <c r="ADX494" s="25"/>
      <c r="ADY494" s="25"/>
      <c r="ADZ494" s="25"/>
      <c r="AEA494" s="25"/>
      <c r="AEB494" s="25"/>
      <c r="AEC494" s="25"/>
      <c r="AED494" s="25"/>
      <c r="AEE494" s="25"/>
      <c r="AEF494" s="25"/>
      <c r="AEG494" s="49"/>
    </row>
    <row r="495" spans="1:813" s="15" customFormat="1" ht="12.75" customHeight="1" x14ac:dyDescent="0.2">
      <c r="A495" s="322" t="s">
        <v>399</v>
      </c>
      <c r="B495" s="303" t="s">
        <v>400</v>
      </c>
      <c r="C495" s="325">
        <v>1</v>
      </c>
      <c r="D495" s="71" t="s">
        <v>71</v>
      </c>
      <c r="E495" s="95">
        <v>15.21</v>
      </c>
      <c r="F495" s="91">
        <f t="shared" si="9"/>
        <v>15.21</v>
      </c>
      <c r="G495" s="49"/>
      <c r="AY495" s="45"/>
      <c r="AZ495" s="25"/>
      <c r="BA495" s="663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  <c r="QN495" s="25"/>
      <c r="QO495" s="25"/>
      <c r="QP495" s="25"/>
      <c r="QQ495" s="25"/>
      <c r="QR495" s="25"/>
      <c r="QS495" s="25"/>
      <c r="QT495" s="25"/>
      <c r="QU495" s="25"/>
      <c r="QV495" s="25"/>
      <c r="QW495" s="25"/>
      <c r="QX495" s="25"/>
      <c r="QY495" s="25"/>
      <c r="QZ495" s="25"/>
      <c r="RA495" s="25"/>
      <c r="RB495" s="25"/>
      <c r="RC495" s="25"/>
      <c r="RD495" s="25"/>
      <c r="RE495" s="25"/>
      <c r="RF495" s="25"/>
      <c r="RG495" s="25"/>
      <c r="RH495" s="25"/>
      <c r="RI495" s="25"/>
      <c r="RJ495" s="25"/>
      <c r="RK495" s="25"/>
      <c r="RL495" s="25"/>
      <c r="RM495" s="25"/>
      <c r="RN495" s="25"/>
      <c r="RO495" s="25"/>
      <c r="RP495" s="25"/>
      <c r="RQ495" s="25"/>
      <c r="RR495" s="25"/>
      <c r="RS495" s="25"/>
      <c r="RT495" s="25"/>
      <c r="RU495" s="25"/>
      <c r="RV495" s="25"/>
      <c r="RW495" s="25"/>
      <c r="RX495" s="25"/>
      <c r="RY495" s="25"/>
      <c r="RZ495" s="25"/>
      <c r="SA495" s="25"/>
      <c r="SB495" s="25"/>
      <c r="SC495" s="25"/>
      <c r="SD495" s="25"/>
      <c r="SE495" s="25"/>
      <c r="SF495" s="25"/>
      <c r="SG495" s="25"/>
      <c r="SH495" s="25"/>
      <c r="SI495" s="25"/>
      <c r="SJ495" s="25"/>
      <c r="SK495" s="25"/>
      <c r="SL495" s="25"/>
      <c r="SM495" s="25"/>
      <c r="SN495" s="25"/>
      <c r="SO495" s="25"/>
      <c r="SP495" s="25"/>
      <c r="SQ495" s="25"/>
      <c r="SR495" s="25"/>
      <c r="SS495" s="25"/>
      <c r="ST495" s="25"/>
      <c r="SU495" s="25"/>
      <c r="SV495" s="25"/>
      <c r="SW495" s="25"/>
      <c r="SX495" s="25"/>
      <c r="SY495" s="25"/>
      <c r="SZ495" s="25"/>
      <c r="TA495" s="25"/>
      <c r="TB495" s="25"/>
      <c r="TC495" s="25"/>
      <c r="TD495" s="25"/>
      <c r="TE495" s="25"/>
      <c r="TF495" s="25"/>
      <c r="TG495" s="25"/>
      <c r="TH495" s="25"/>
      <c r="TI495" s="25"/>
      <c r="TJ495" s="25"/>
      <c r="TK495" s="25"/>
      <c r="TL495" s="25"/>
      <c r="TM495" s="25"/>
      <c r="TN495" s="25"/>
      <c r="TO495" s="25"/>
      <c r="TP495" s="25"/>
      <c r="TQ495" s="25"/>
      <c r="TR495" s="25"/>
      <c r="TS495" s="25"/>
      <c r="TT495" s="25"/>
      <c r="TU495" s="25"/>
      <c r="TV495" s="25"/>
      <c r="TW495" s="25"/>
      <c r="TX495" s="25"/>
      <c r="TY495" s="25"/>
      <c r="TZ495" s="25"/>
      <c r="UA495" s="25"/>
      <c r="UB495" s="25"/>
      <c r="UC495" s="25"/>
      <c r="UD495" s="25"/>
      <c r="UE495" s="25"/>
      <c r="UF495" s="25"/>
      <c r="UG495" s="25"/>
      <c r="UH495" s="25"/>
      <c r="UI495" s="25"/>
      <c r="UJ495" s="25"/>
      <c r="UK495" s="25"/>
      <c r="UL495" s="25"/>
      <c r="UM495" s="25"/>
      <c r="UN495" s="25"/>
      <c r="UO495" s="25"/>
      <c r="UP495" s="25"/>
      <c r="UQ495" s="25"/>
      <c r="UR495" s="25"/>
      <c r="US495" s="25"/>
      <c r="UT495" s="25"/>
      <c r="UU495" s="25"/>
      <c r="UV495" s="25"/>
      <c r="UW495" s="25"/>
      <c r="UX495" s="25"/>
      <c r="UY495" s="25"/>
      <c r="UZ495" s="25"/>
      <c r="VA495" s="25"/>
      <c r="VB495" s="25"/>
      <c r="VC495" s="25"/>
      <c r="VD495" s="25"/>
      <c r="VE495" s="25"/>
      <c r="VF495" s="25"/>
      <c r="VG495" s="25"/>
      <c r="VH495" s="25"/>
      <c r="VI495" s="25"/>
      <c r="VJ495" s="25"/>
      <c r="VK495" s="25"/>
      <c r="VL495" s="25"/>
      <c r="VM495" s="25"/>
      <c r="VN495" s="25"/>
      <c r="VO495" s="25"/>
      <c r="VP495" s="25"/>
      <c r="VQ495" s="25"/>
      <c r="VR495" s="25"/>
      <c r="VS495" s="25"/>
      <c r="VT495" s="25"/>
      <c r="VU495" s="25"/>
      <c r="VV495" s="25"/>
      <c r="VW495" s="25"/>
      <c r="VX495" s="25"/>
      <c r="VY495" s="25"/>
      <c r="VZ495" s="25"/>
      <c r="WA495" s="25"/>
      <c r="WB495" s="25"/>
      <c r="WC495" s="25"/>
      <c r="WD495" s="25"/>
      <c r="WE495" s="25"/>
      <c r="WF495" s="25"/>
      <c r="WG495" s="25"/>
      <c r="WH495" s="25"/>
      <c r="WI495" s="25"/>
      <c r="WJ495" s="25"/>
      <c r="WK495" s="25"/>
      <c r="WL495" s="25"/>
      <c r="WM495" s="25"/>
      <c r="WN495" s="25"/>
      <c r="WO495" s="25"/>
      <c r="WP495" s="25"/>
      <c r="WQ495" s="25"/>
      <c r="WR495" s="25"/>
      <c r="WS495" s="25"/>
      <c r="WT495" s="25"/>
      <c r="WU495" s="25"/>
      <c r="WV495" s="25"/>
      <c r="WW495" s="25"/>
      <c r="WX495" s="25"/>
      <c r="WY495" s="25"/>
      <c r="WZ495" s="25"/>
      <c r="XA495" s="25"/>
      <c r="XB495" s="25"/>
      <c r="XC495" s="25"/>
      <c r="XD495" s="25"/>
      <c r="XE495" s="25"/>
      <c r="XF495" s="25"/>
      <c r="XG495" s="25"/>
      <c r="XH495" s="25"/>
      <c r="XI495" s="25"/>
      <c r="XJ495" s="25"/>
      <c r="XK495" s="25"/>
      <c r="XL495" s="25"/>
      <c r="XM495" s="25"/>
      <c r="XN495" s="25"/>
      <c r="XO495" s="25"/>
      <c r="XP495" s="25"/>
      <c r="XQ495" s="25"/>
      <c r="XR495" s="25"/>
      <c r="XS495" s="25"/>
      <c r="XT495" s="25"/>
      <c r="XU495" s="25"/>
      <c r="XV495" s="25"/>
      <c r="XW495" s="25"/>
      <c r="XX495" s="25"/>
      <c r="XY495" s="25"/>
      <c r="XZ495" s="25"/>
      <c r="YA495" s="25"/>
      <c r="YB495" s="25"/>
      <c r="YC495" s="25"/>
      <c r="YD495" s="25"/>
      <c r="YE495" s="25"/>
      <c r="YF495" s="25"/>
      <c r="YG495" s="25"/>
      <c r="YH495" s="25"/>
      <c r="YI495" s="25"/>
      <c r="YJ495" s="25"/>
      <c r="YK495" s="25"/>
      <c r="YL495" s="25"/>
      <c r="YM495" s="25"/>
      <c r="YN495" s="25"/>
      <c r="YO495" s="25"/>
      <c r="YP495" s="25"/>
      <c r="YQ495" s="25"/>
      <c r="YR495" s="25"/>
      <c r="YS495" s="25"/>
      <c r="YT495" s="25"/>
      <c r="YU495" s="25"/>
      <c r="YV495" s="25"/>
      <c r="YW495" s="25"/>
      <c r="YX495" s="25"/>
      <c r="YY495" s="25"/>
      <c r="YZ495" s="25"/>
      <c r="ZA495" s="25"/>
      <c r="ZB495" s="25"/>
      <c r="ZC495" s="25"/>
      <c r="ZD495" s="25"/>
      <c r="ZE495" s="25"/>
      <c r="ZF495" s="25"/>
      <c r="ZG495" s="25"/>
      <c r="ZH495" s="25"/>
      <c r="ZI495" s="25"/>
      <c r="ZJ495" s="25"/>
      <c r="ZK495" s="25"/>
      <c r="ZL495" s="25"/>
      <c r="ZM495" s="25"/>
      <c r="ZN495" s="25"/>
      <c r="ZO495" s="25"/>
      <c r="ZP495" s="25"/>
      <c r="ZQ495" s="25"/>
      <c r="ZR495" s="25"/>
      <c r="ZS495" s="25"/>
      <c r="ZT495" s="25"/>
      <c r="ZU495" s="25"/>
      <c r="ZV495" s="25"/>
      <c r="ZW495" s="25"/>
      <c r="ZX495" s="25"/>
      <c r="ZY495" s="25"/>
      <c r="ZZ495" s="25"/>
      <c r="AAA495" s="25"/>
      <c r="AAB495" s="25"/>
      <c r="AAC495" s="25"/>
      <c r="AAD495" s="25"/>
      <c r="AAE495" s="25"/>
      <c r="AAF495" s="25"/>
      <c r="AAG495" s="25"/>
      <c r="AAH495" s="25"/>
      <c r="AAI495" s="25"/>
      <c r="AAJ495" s="25"/>
      <c r="AAK495" s="25"/>
      <c r="AAL495" s="25"/>
      <c r="AAM495" s="25"/>
      <c r="AAN495" s="25"/>
      <c r="AAO495" s="25"/>
      <c r="AAP495" s="25"/>
      <c r="AAQ495" s="25"/>
      <c r="AAR495" s="25"/>
      <c r="AAS495" s="25"/>
      <c r="AAT495" s="25"/>
      <c r="AAU495" s="25"/>
      <c r="AAV495" s="25"/>
      <c r="AAW495" s="25"/>
      <c r="AAX495" s="25"/>
      <c r="AAY495" s="25"/>
      <c r="AAZ495" s="25"/>
      <c r="ABA495" s="25"/>
      <c r="ABB495" s="25"/>
      <c r="ABC495" s="25"/>
      <c r="ABD495" s="25"/>
      <c r="ABE495" s="25"/>
      <c r="ABF495" s="25"/>
      <c r="ABG495" s="25"/>
      <c r="ABH495" s="25"/>
      <c r="ABI495" s="25"/>
      <c r="ABJ495" s="25"/>
      <c r="ABK495" s="25"/>
      <c r="ABL495" s="25"/>
      <c r="ABM495" s="25"/>
      <c r="ABN495" s="25"/>
      <c r="ABO495" s="25"/>
      <c r="ABP495" s="25"/>
      <c r="ABQ495" s="25"/>
      <c r="ABR495" s="25"/>
      <c r="ABS495" s="25"/>
      <c r="ABT495" s="25"/>
      <c r="ABU495" s="25"/>
      <c r="ABV495" s="25"/>
      <c r="ABW495" s="25"/>
      <c r="ABX495" s="25"/>
      <c r="ABY495" s="25"/>
      <c r="ABZ495" s="25"/>
      <c r="ACA495" s="25"/>
      <c r="ACB495" s="25"/>
      <c r="ACC495" s="25"/>
      <c r="ACD495" s="25"/>
      <c r="ACE495" s="25"/>
      <c r="ACF495" s="25"/>
      <c r="ACG495" s="25"/>
      <c r="ACH495" s="25"/>
      <c r="ACI495" s="25"/>
      <c r="ACJ495" s="25"/>
      <c r="ACK495" s="25"/>
      <c r="ACL495" s="25"/>
      <c r="ACM495" s="25"/>
      <c r="ACN495" s="25"/>
      <c r="ACO495" s="25"/>
      <c r="ACP495" s="25"/>
      <c r="ACQ495" s="25"/>
      <c r="ACR495" s="25"/>
      <c r="ACS495" s="25"/>
      <c r="ACT495" s="25"/>
      <c r="ACU495" s="25"/>
      <c r="ACV495" s="25"/>
      <c r="ACW495" s="25"/>
      <c r="ACX495" s="25"/>
      <c r="ACY495" s="25"/>
      <c r="ACZ495" s="25"/>
      <c r="ADA495" s="25"/>
      <c r="ADB495" s="25"/>
      <c r="ADC495" s="25"/>
      <c r="ADD495" s="25"/>
      <c r="ADE495" s="25"/>
      <c r="ADF495" s="25"/>
      <c r="ADG495" s="25"/>
      <c r="ADH495" s="25"/>
      <c r="ADI495" s="25"/>
      <c r="ADJ495" s="25"/>
      <c r="ADK495" s="25"/>
      <c r="ADL495" s="25"/>
      <c r="ADM495" s="25"/>
      <c r="ADN495" s="25"/>
      <c r="ADO495" s="25"/>
      <c r="ADP495" s="25"/>
      <c r="ADQ495" s="25"/>
      <c r="ADR495" s="25"/>
      <c r="ADS495" s="25"/>
      <c r="ADT495" s="25"/>
      <c r="ADU495" s="25"/>
      <c r="ADV495" s="25"/>
      <c r="ADW495" s="25"/>
      <c r="ADX495" s="25"/>
      <c r="ADY495" s="25"/>
      <c r="ADZ495" s="25"/>
      <c r="AEA495" s="25"/>
      <c r="AEB495" s="25"/>
      <c r="AEC495" s="25"/>
      <c r="AED495" s="25"/>
      <c r="AEE495" s="25"/>
      <c r="AEF495" s="25"/>
      <c r="AEG495" s="49"/>
    </row>
    <row r="496" spans="1:813" s="15" customFormat="1" ht="12.75" customHeight="1" x14ac:dyDescent="0.2">
      <c r="A496" s="322" t="s">
        <v>401</v>
      </c>
      <c r="B496" s="303" t="s">
        <v>402</v>
      </c>
      <c r="C496" s="325">
        <v>1</v>
      </c>
      <c r="D496" s="71" t="s">
        <v>71</v>
      </c>
      <c r="E496" s="95">
        <v>285</v>
      </c>
      <c r="F496" s="91">
        <f t="shared" si="9"/>
        <v>285</v>
      </c>
      <c r="G496" s="49"/>
      <c r="AY496" s="45"/>
      <c r="AZ496" s="25"/>
      <c r="BA496" s="663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  <c r="QN496" s="25"/>
      <c r="QO496" s="25"/>
      <c r="QP496" s="25"/>
      <c r="QQ496" s="25"/>
      <c r="QR496" s="25"/>
      <c r="QS496" s="25"/>
      <c r="QT496" s="25"/>
      <c r="QU496" s="25"/>
      <c r="QV496" s="25"/>
      <c r="QW496" s="25"/>
      <c r="QX496" s="25"/>
      <c r="QY496" s="25"/>
      <c r="QZ496" s="25"/>
      <c r="RA496" s="25"/>
      <c r="RB496" s="25"/>
      <c r="RC496" s="25"/>
      <c r="RD496" s="25"/>
      <c r="RE496" s="25"/>
      <c r="RF496" s="25"/>
      <c r="RG496" s="25"/>
      <c r="RH496" s="25"/>
      <c r="RI496" s="25"/>
      <c r="RJ496" s="25"/>
      <c r="RK496" s="25"/>
      <c r="RL496" s="25"/>
      <c r="RM496" s="25"/>
      <c r="RN496" s="25"/>
      <c r="RO496" s="25"/>
      <c r="RP496" s="25"/>
      <c r="RQ496" s="25"/>
      <c r="RR496" s="25"/>
      <c r="RS496" s="25"/>
      <c r="RT496" s="25"/>
      <c r="RU496" s="25"/>
      <c r="RV496" s="25"/>
      <c r="RW496" s="25"/>
      <c r="RX496" s="25"/>
      <c r="RY496" s="25"/>
      <c r="RZ496" s="25"/>
      <c r="SA496" s="25"/>
      <c r="SB496" s="25"/>
      <c r="SC496" s="25"/>
      <c r="SD496" s="25"/>
      <c r="SE496" s="25"/>
      <c r="SF496" s="25"/>
      <c r="SG496" s="25"/>
      <c r="SH496" s="25"/>
      <c r="SI496" s="25"/>
      <c r="SJ496" s="25"/>
      <c r="SK496" s="25"/>
      <c r="SL496" s="25"/>
      <c r="SM496" s="25"/>
      <c r="SN496" s="25"/>
      <c r="SO496" s="25"/>
      <c r="SP496" s="25"/>
      <c r="SQ496" s="25"/>
      <c r="SR496" s="25"/>
      <c r="SS496" s="25"/>
      <c r="ST496" s="25"/>
      <c r="SU496" s="25"/>
      <c r="SV496" s="25"/>
      <c r="SW496" s="25"/>
      <c r="SX496" s="25"/>
      <c r="SY496" s="25"/>
      <c r="SZ496" s="25"/>
      <c r="TA496" s="25"/>
      <c r="TB496" s="25"/>
      <c r="TC496" s="25"/>
      <c r="TD496" s="25"/>
      <c r="TE496" s="25"/>
      <c r="TF496" s="25"/>
      <c r="TG496" s="25"/>
      <c r="TH496" s="25"/>
      <c r="TI496" s="25"/>
      <c r="TJ496" s="25"/>
      <c r="TK496" s="25"/>
      <c r="TL496" s="25"/>
      <c r="TM496" s="25"/>
      <c r="TN496" s="25"/>
      <c r="TO496" s="25"/>
      <c r="TP496" s="25"/>
      <c r="TQ496" s="25"/>
      <c r="TR496" s="25"/>
      <c r="TS496" s="25"/>
      <c r="TT496" s="25"/>
      <c r="TU496" s="25"/>
      <c r="TV496" s="25"/>
      <c r="TW496" s="25"/>
      <c r="TX496" s="25"/>
      <c r="TY496" s="25"/>
      <c r="TZ496" s="25"/>
      <c r="UA496" s="25"/>
      <c r="UB496" s="25"/>
      <c r="UC496" s="25"/>
      <c r="UD496" s="25"/>
      <c r="UE496" s="25"/>
      <c r="UF496" s="25"/>
      <c r="UG496" s="25"/>
      <c r="UH496" s="25"/>
      <c r="UI496" s="25"/>
      <c r="UJ496" s="25"/>
      <c r="UK496" s="25"/>
      <c r="UL496" s="25"/>
      <c r="UM496" s="25"/>
      <c r="UN496" s="25"/>
      <c r="UO496" s="25"/>
      <c r="UP496" s="25"/>
      <c r="UQ496" s="25"/>
      <c r="UR496" s="25"/>
      <c r="US496" s="25"/>
      <c r="UT496" s="25"/>
      <c r="UU496" s="25"/>
      <c r="UV496" s="25"/>
      <c r="UW496" s="25"/>
      <c r="UX496" s="25"/>
      <c r="UY496" s="25"/>
      <c r="UZ496" s="25"/>
      <c r="VA496" s="25"/>
      <c r="VB496" s="25"/>
      <c r="VC496" s="25"/>
      <c r="VD496" s="25"/>
      <c r="VE496" s="25"/>
      <c r="VF496" s="25"/>
      <c r="VG496" s="25"/>
      <c r="VH496" s="25"/>
      <c r="VI496" s="25"/>
      <c r="VJ496" s="25"/>
      <c r="VK496" s="25"/>
      <c r="VL496" s="25"/>
      <c r="VM496" s="25"/>
      <c r="VN496" s="25"/>
      <c r="VO496" s="25"/>
      <c r="VP496" s="25"/>
      <c r="VQ496" s="25"/>
      <c r="VR496" s="25"/>
      <c r="VS496" s="25"/>
      <c r="VT496" s="25"/>
      <c r="VU496" s="25"/>
      <c r="VV496" s="25"/>
      <c r="VW496" s="25"/>
      <c r="VX496" s="25"/>
      <c r="VY496" s="25"/>
      <c r="VZ496" s="25"/>
      <c r="WA496" s="25"/>
      <c r="WB496" s="25"/>
      <c r="WC496" s="25"/>
      <c r="WD496" s="25"/>
      <c r="WE496" s="25"/>
      <c r="WF496" s="25"/>
      <c r="WG496" s="25"/>
      <c r="WH496" s="25"/>
      <c r="WI496" s="25"/>
      <c r="WJ496" s="25"/>
      <c r="WK496" s="25"/>
      <c r="WL496" s="25"/>
      <c r="WM496" s="25"/>
      <c r="WN496" s="25"/>
      <c r="WO496" s="25"/>
      <c r="WP496" s="25"/>
      <c r="WQ496" s="25"/>
      <c r="WR496" s="25"/>
      <c r="WS496" s="25"/>
      <c r="WT496" s="25"/>
      <c r="WU496" s="25"/>
      <c r="WV496" s="25"/>
      <c r="WW496" s="25"/>
      <c r="WX496" s="25"/>
      <c r="WY496" s="25"/>
      <c r="WZ496" s="25"/>
      <c r="XA496" s="25"/>
      <c r="XB496" s="25"/>
      <c r="XC496" s="25"/>
      <c r="XD496" s="25"/>
      <c r="XE496" s="25"/>
      <c r="XF496" s="25"/>
      <c r="XG496" s="25"/>
      <c r="XH496" s="25"/>
      <c r="XI496" s="25"/>
      <c r="XJ496" s="25"/>
      <c r="XK496" s="25"/>
      <c r="XL496" s="25"/>
      <c r="XM496" s="25"/>
      <c r="XN496" s="25"/>
      <c r="XO496" s="25"/>
      <c r="XP496" s="25"/>
      <c r="XQ496" s="25"/>
      <c r="XR496" s="25"/>
      <c r="XS496" s="25"/>
      <c r="XT496" s="25"/>
      <c r="XU496" s="25"/>
      <c r="XV496" s="25"/>
      <c r="XW496" s="25"/>
      <c r="XX496" s="25"/>
      <c r="XY496" s="25"/>
      <c r="XZ496" s="25"/>
      <c r="YA496" s="25"/>
      <c r="YB496" s="25"/>
      <c r="YC496" s="25"/>
      <c r="YD496" s="25"/>
      <c r="YE496" s="25"/>
      <c r="YF496" s="25"/>
      <c r="YG496" s="25"/>
      <c r="YH496" s="25"/>
      <c r="YI496" s="25"/>
      <c r="YJ496" s="25"/>
      <c r="YK496" s="25"/>
      <c r="YL496" s="25"/>
      <c r="YM496" s="25"/>
      <c r="YN496" s="25"/>
      <c r="YO496" s="25"/>
      <c r="YP496" s="25"/>
      <c r="YQ496" s="25"/>
      <c r="YR496" s="25"/>
      <c r="YS496" s="25"/>
      <c r="YT496" s="25"/>
      <c r="YU496" s="25"/>
      <c r="YV496" s="25"/>
      <c r="YW496" s="25"/>
      <c r="YX496" s="25"/>
      <c r="YY496" s="25"/>
      <c r="YZ496" s="25"/>
      <c r="ZA496" s="25"/>
      <c r="ZB496" s="25"/>
      <c r="ZC496" s="25"/>
      <c r="ZD496" s="25"/>
      <c r="ZE496" s="25"/>
      <c r="ZF496" s="25"/>
      <c r="ZG496" s="25"/>
      <c r="ZH496" s="25"/>
      <c r="ZI496" s="25"/>
      <c r="ZJ496" s="25"/>
      <c r="ZK496" s="25"/>
      <c r="ZL496" s="25"/>
      <c r="ZM496" s="25"/>
      <c r="ZN496" s="25"/>
      <c r="ZO496" s="25"/>
      <c r="ZP496" s="25"/>
      <c r="ZQ496" s="25"/>
      <c r="ZR496" s="25"/>
      <c r="ZS496" s="25"/>
      <c r="ZT496" s="25"/>
      <c r="ZU496" s="25"/>
      <c r="ZV496" s="25"/>
      <c r="ZW496" s="25"/>
      <c r="ZX496" s="25"/>
      <c r="ZY496" s="25"/>
      <c r="ZZ496" s="25"/>
      <c r="AAA496" s="25"/>
      <c r="AAB496" s="25"/>
      <c r="AAC496" s="25"/>
      <c r="AAD496" s="25"/>
      <c r="AAE496" s="25"/>
      <c r="AAF496" s="25"/>
      <c r="AAG496" s="25"/>
      <c r="AAH496" s="25"/>
      <c r="AAI496" s="25"/>
      <c r="AAJ496" s="25"/>
      <c r="AAK496" s="25"/>
      <c r="AAL496" s="25"/>
      <c r="AAM496" s="25"/>
      <c r="AAN496" s="25"/>
      <c r="AAO496" s="25"/>
      <c r="AAP496" s="25"/>
      <c r="AAQ496" s="25"/>
      <c r="AAR496" s="25"/>
      <c r="AAS496" s="25"/>
      <c r="AAT496" s="25"/>
      <c r="AAU496" s="25"/>
      <c r="AAV496" s="25"/>
      <c r="AAW496" s="25"/>
      <c r="AAX496" s="25"/>
      <c r="AAY496" s="25"/>
      <c r="AAZ496" s="25"/>
      <c r="ABA496" s="25"/>
      <c r="ABB496" s="25"/>
      <c r="ABC496" s="25"/>
      <c r="ABD496" s="25"/>
      <c r="ABE496" s="25"/>
      <c r="ABF496" s="25"/>
      <c r="ABG496" s="25"/>
      <c r="ABH496" s="25"/>
      <c r="ABI496" s="25"/>
      <c r="ABJ496" s="25"/>
      <c r="ABK496" s="25"/>
      <c r="ABL496" s="25"/>
      <c r="ABM496" s="25"/>
      <c r="ABN496" s="25"/>
      <c r="ABO496" s="25"/>
      <c r="ABP496" s="25"/>
      <c r="ABQ496" s="25"/>
      <c r="ABR496" s="25"/>
      <c r="ABS496" s="25"/>
      <c r="ABT496" s="25"/>
      <c r="ABU496" s="25"/>
      <c r="ABV496" s="25"/>
      <c r="ABW496" s="25"/>
      <c r="ABX496" s="25"/>
      <c r="ABY496" s="25"/>
      <c r="ABZ496" s="25"/>
      <c r="ACA496" s="25"/>
      <c r="ACB496" s="25"/>
      <c r="ACC496" s="25"/>
      <c r="ACD496" s="25"/>
      <c r="ACE496" s="25"/>
      <c r="ACF496" s="25"/>
      <c r="ACG496" s="25"/>
      <c r="ACH496" s="25"/>
      <c r="ACI496" s="25"/>
      <c r="ACJ496" s="25"/>
      <c r="ACK496" s="25"/>
      <c r="ACL496" s="25"/>
      <c r="ACM496" s="25"/>
      <c r="ACN496" s="25"/>
      <c r="ACO496" s="25"/>
      <c r="ACP496" s="25"/>
      <c r="ACQ496" s="25"/>
      <c r="ACR496" s="25"/>
      <c r="ACS496" s="25"/>
      <c r="ACT496" s="25"/>
      <c r="ACU496" s="25"/>
      <c r="ACV496" s="25"/>
      <c r="ACW496" s="25"/>
      <c r="ACX496" s="25"/>
      <c r="ACY496" s="25"/>
      <c r="ACZ496" s="25"/>
      <c r="ADA496" s="25"/>
      <c r="ADB496" s="25"/>
      <c r="ADC496" s="25"/>
      <c r="ADD496" s="25"/>
      <c r="ADE496" s="25"/>
      <c r="ADF496" s="25"/>
      <c r="ADG496" s="25"/>
      <c r="ADH496" s="25"/>
      <c r="ADI496" s="25"/>
      <c r="ADJ496" s="25"/>
      <c r="ADK496" s="25"/>
      <c r="ADL496" s="25"/>
      <c r="ADM496" s="25"/>
      <c r="ADN496" s="25"/>
      <c r="ADO496" s="25"/>
      <c r="ADP496" s="25"/>
      <c r="ADQ496" s="25"/>
      <c r="ADR496" s="25"/>
      <c r="ADS496" s="25"/>
      <c r="ADT496" s="25"/>
      <c r="ADU496" s="25"/>
      <c r="ADV496" s="25"/>
      <c r="ADW496" s="25"/>
      <c r="ADX496" s="25"/>
      <c r="ADY496" s="25"/>
      <c r="ADZ496" s="25"/>
      <c r="AEA496" s="25"/>
      <c r="AEB496" s="25"/>
      <c r="AEC496" s="25"/>
      <c r="AED496" s="25"/>
      <c r="AEE496" s="25"/>
      <c r="AEF496" s="25"/>
      <c r="AEG496" s="49"/>
    </row>
    <row r="497" spans="1:813" s="15" customFormat="1" ht="12.75" customHeight="1" x14ac:dyDescent="0.2">
      <c r="A497" s="322" t="s">
        <v>403</v>
      </c>
      <c r="B497" s="303" t="s">
        <v>152</v>
      </c>
      <c r="C497" s="325">
        <v>1</v>
      </c>
      <c r="D497" s="71" t="s">
        <v>71</v>
      </c>
      <c r="E497" s="95">
        <v>225</v>
      </c>
      <c r="F497" s="91">
        <f t="shared" si="9"/>
        <v>225</v>
      </c>
      <c r="G497" s="49"/>
      <c r="AY497" s="45"/>
      <c r="AZ497" s="25"/>
      <c r="BA497" s="663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  <c r="QN497" s="25"/>
      <c r="QO497" s="25"/>
      <c r="QP497" s="25"/>
      <c r="QQ497" s="25"/>
      <c r="QR497" s="25"/>
      <c r="QS497" s="25"/>
      <c r="QT497" s="25"/>
      <c r="QU497" s="25"/>
      <c r="QV497" s="25"/>
      <c r="QW497" s="25"/>
      <c r="QX497" s="25"/>
      <c r="QY497" s="25"/>
      <c r="QZ497" s="25"/>
      <c r="RA497" s="25"/>
      <c r="RB497" s="25"/>
      <c r="RC497" s="25"/>
      <c r="RD497" s="25"/>
      <c r="RE497" s="25"/>
      <c r="RF497" s="25"/>
      <c r="RG497" s="25"/>
      <c r="RH497" s="25"/>
      <c r="RI497" s="25"/>
      <c r="RJ497" s="25"/>
      <c r="RK497" s="25"/>
      <c r="RL497" s="25"/>
      <c r="RM497" s="25"/>
      <c r="RN497" s="25"/>
      <c r="RO497" s="25"/>
      <c r="RP497" s="25"/>
      <c r="RQ497" s="25"/>
      <c r="RR497" s="25"/>
      <c r="RS497" s="25"/>
      <c r="RT497" s="25"/>
      <c r="RU497" s="25"/>
      <c r="RV497" s="25"/>
      <c r="RW497" s="25"/>
      <c r="RX497" s="25"/>
      <c r="RY497" s="25"/>
      <c r="RZ497" s="25"/>
      <c r="SA497" s="25"/>
      <c r="SB497" s="25"/>
      <c r="SC497" s="25"/>
      <c r="SD497" s="25"/>
      <c r="SE497" s="25"/>
      <c r="SF497" s="25"/>
      <c r="SG497" s="25"/>
      <c r="SH497" s="25"/>
      <c r="SI497" s="25"/>
      <c r="SJ497" s="25"/>
      <c r="SK497" s="25"/>
      <c r="SL497" s="25"/>
      <c r="SM497" s="25"/>
      <c r="SN497" s="25"/>
      <c r="SO497" s="25"/>
      <c r="SP497" s="25"/>
      <c r="SQ497" s="25"/>
      <c r="SR497" s="25"/>
      <c r="SS497" s="25"/>
      <c r="ST497" s="25"/>
      <c r="SU497" s="25"/>
      <c r="SV497" s="25"/>
      <c r="SW497" s="25"/>
      <c r="SX497" s="25"/>
      <c r="SY497" s="25"/>
      <c r="SZ497" s="25"/>
      <c r="TA497" s="25"/>
      <c r="TB497" s="25"/>
      <c r="TC497" s="25"/>
      <c r="TD497" s="25"/>
      <c r="TE497" s="25"/>
      <c r="TF497" s="25"/>
      <c r="TG497" s="25"/>
      <c r="TH497" s="25"/>
      <c r="TI497" s="25"/>
      <c r="TJ497" s="25"/>
      <c r="TK497" s="25"/>
      <c r="TL497" s="25"/>
      <c r="TM497" s="25"/>
      <c r="TN497" s="25"/>
      <c r="TO497" s="25"/>
      <c r="TP497" s="25"/>
      <c r="TQ497" s="25"/>
      <c r="TR497" s="25"/>
      <c r="TS497" s="25"/>
      <c r="TT497" s="25"/>
      <c r="TU497" s="25"/>
      <c r="TV497" s="25"/>
      <c r="TW497" s="25"/>
      <c r="TX497" s="25"/>
      <c r="TY497" s="25"/>
      <c r="TZ497" s="25"/>
      <c r="UA497" s="25"/>
      <c r="UB497" s="25"/>
      <c r="UC497" s="25"/>
      <c r="UD497" s="25"/>
      <c r="UE497" s="25"/>
      <c r="UF497" s="25"/>
      <c r="UG497" s="25"/>
      <c r="UH497" s="25"/>
      <c r="UI497" s="25"/>
      <c r="UJ497" s="25"/>
      <c r="UK497" s="25"/>
      <c r="UL497" s="25"/>
      <c r="UM497" s="25"/>
      <c r="UN497" s="25"/>
      <c r="UO497" s="25"/>
      <c r="UP497" s="25"/>
      <c r="UQ497" s="25"/>
      <c r="UR497" s="25"/>
      <c r="US497" s="25"/>
      <c r="UT497" s="25"/>
      <c r="UU497" s="25"/>
      <c r="UV497" s="25"/>
      <c r="UW497" s="25"/>
      <c r="UX497" s="25"/>
      <c r="UY497" s="25"/>
      <c r="UZ497" s="25"/>
      <c r="VA497" s="25"/>
      <c r="VB497" s="25"/>
      <c r="VC497" s="25"/>
      <c r="VD497" s="25"/>
      <c r="VE497" s="25"/>
      <c r="VF497" s="25"/>
      <c r="VG497" s="25"/>
      <c r="VH497" s="25"/>
      <c r="VI497" s="25"/>
      <c r="VJ497" s="25"/>
      <c r="VK497" s="25"/>
      <c r="VL497" s="25"/>
      <c r="VM497" s="25"/>
      <c r="VN497" s="25"/>
      <c r="VO497" s="25"/>
      <c r="VP497" s="25"/>
      <c r="VQ497" s="25"/>
      <c r="VR497" s="25"/>
      <c r="VS497" s="25"/>
      <c r="VT497" s="25"/>
      <c r="VU497" s="25"/>
      <c r="VV497" s="25"/>
      <c r="VW497" s="25"/>
      <c r="VX497" s="25"/>
      <c r="VY497" s="25"/>
      <c r="VZ497" s="25"/>
      <c r="WA497" s="25"/>
      <c r="WB497" s="25"/>
      <c r="WC497" s="25"/>
      <c r="WD497" s="25"/>
      <c r="WE497" s="25"/>
      <c r="WF497" s="25"/>
      <c r="WG497" s="25"/>
      <c r="WH497" s="25"/>
      <c r="WI497" s="25"/>
      <c r="WJ497" s="25"/>
      <c r="WK497" s="25"/>
      <c r="WL497" s="25"/>
      <c r="WM497" s="25"/>
      <c r="WN497" s="25"/>
      <c r="WO497" s="25"/>
      <c r="WP497" s="25"/>
      <c r="WQ497" s="25"/>
      <c r="WR497" s="25"/>
      <c r="WS497" s="25"/>
      <c r="WT497" s="25"/>
      <c r="WU497" s="25"/>
      <c r="WV497" s="25"/>
      <c r="WW497" s="25"/>
      <c r="WX497" s="25"/>
      <c r="WY497" s="25"/>
      <c r="WZ497" s="25"/>
      <c r="XA497" s="25"/>
      <c r="XB497" s="25"/>
      <c r="XC497" s="25"/>
      <c r="XD497" s="25"/>
      <c r="XE497" s="25"/>
      <c r="XF497" s="25"/>
      <c r="XG497" s="25"/>
      <c r="XH497" s="25"/>
      <c r="XI497" s="25"/>
      <c r="XJ497" s="25"/>
      <c r="XK497" s="25"/>
      <c r="XL497" s="25"/>
      <c r="XM497" s="25"/>
      <c r="XN497" s="25"/>
      <c r="XO497" s="25"/>
      <c r="XP497" s="25"/>
      <c r="XQ497" s="25"/>
      <c r="XR497" s="25"/>
      <c r="XS497" s="25"/>
      <c r="XT497" s="25"/>
      <c r="XU497" s="25"/>
      <c r="XV497" s="25"/>
      <c r="XW497" s="25"/>
      <c r="XX497" s="25"/>
      <c r="XY497" s="25"/>
      <c r="XZ497" s="25"/>
      <c r="YA497" s="25"/>
      <c r="YB497" s="25"/>
      <c r="YC497" s="25"/>
      <c r="YD497" s="25"/>
      <c r="YE497" s="25"/>
      <c r="YF497" s="25"/>
      <c r="YG497" s="25"/>
      <c r="YH497" s="25"/>
      <c r="YI497" s="25"/>
      <c r="YJ497" s="25"/>
      <c r="YK497" s="25"/>
      <c r="YL497" s="25"/>
      <c r="YM497" s="25"/>
      <c r="YN497" s="25"/>
      <c r="YO497" s="25"/>
      <c r="YP497" s="25"/>
      <c r="YQ497" s="25"/>
      <c r="YR497" s="25"/>
      <c r="YS497" s="25"/>
      <c r="YT497" s="25"/>
      <c r="YU497" s="25"/>
      <c r="YV497" s="25"/>
      <c r="YW497" s="25"/>
      <c r="YX497" s="25"/>
      <c r="YY497" s="25"/>
      <c r="YZ497" s="25"/>
      <c r="ZA497" s="25"/>
      <c r="ZB497" s="25"/>
      <c r="ZC497" s="25"/>
      <c r="ZD497" s="25"/>
      <c r="ZE497" s="25"/>
      <c r="ZF497" s="25"/>
      <c r="ZG497" s="25"/>
      <c r="ZH497" s="25"/>
      <c r="ZI497" s="25"/>
      <c r="ZJ497" s="25"/>
      <c r="ZK497" s="25"/>
      <c r="ZL497" s="25"/>
      <c r="ZM497" s="25"/>
      <c r="ZN497" s="25"/>
      <c r="ZO497" s="25"/>
      <c r="ZP497" s="25"/>
      <c r="ZQ497" s="25"/>
      <c r="ZR497" s="25"/>
      <c r="ZS497" s="25"/>
      <c r="ZT497" s="25"/>
      <c r="ZU497" s="25"/>
      <c r="ZV497" s="25"/>
      <c r="ZW497" s="25"/>
      <c r="ZX497" s="25"/>
      <c r="ZY497" s="25"/>
      <c r="ZZ497" s="25"/>
      <c r="AAA497" s="25"/>
      <c r="AAB497" s="25"/>
      <c r="AAC497" s="25"/>
      <c r="AAD497" s="25"/>
      <c r="AAE497" s="25"/>
      <c r="AAF497" s="25"/>
      <c r="AAG497" s="25"/>
      <c r="AAH497" s="25"/>
      <c r="AAI497" s="25"/>
      <c r="AAJ497" s="25"/>
      <c r="AAK497" s="25"/>
      <c r="AAL497" s="25"/>
      <c r="AAM497" s="25"/>
      <c r="AAN497" s="25"/>
      <c r="AAO497" s="25"/>
      <c r="AAP497" s="25"/>
      <c r="AAQ497" s="25"/>
      <c r="AAR497" s="25"/>
      <c r="AAS497" s="25"/>
      <c r="AAT497" s="25"/>
      <c r="AAU497" s="25"/>
      <c r="AAV497" s="25"/>
      <c r="AAW497" s="25"/>
      <c r="AAX497" s="25"/>
      <c r="AAY497" s="25"/>
      <c r="AAZ497" s="25"/>
      <c r="ABA497" s="25"/>
      <c r="ABB497" s="25"/>
      <c r="ABC497" s="25"/>
      <c r="ABD497" s="25"/>
      <c r="ABE497" s="25"/>
      <c r="ABF497" s="25"/>
      <c r="ABG497" s="25"/>
      <c r="ABH497" s="25"/>
      <c r="ABI497" s="25"/>
      <c r="ABJ497" s="25"/>
      <c r="ABK497" s="25"/>
      <c r="ABL497" s="25"/>
      <c r="ABM497" s="25"/>
      <c r="ABN497" s="25"/>
      <c r="ABO497" s="25"/>
      <c r="ABP497" s="25"/>
      <c r="ABQ497" s="25"/>
      <c r="ABR497" s="25"/>
      <c r="ABS497" s="25"/>
      <c r="ABT497" s="25"/>
      <c r="ABU497" s="25"/>
      <c r="ABV497" s="25"/>
      <c r="ABW497" s="25"/>
      <c r="ABX497" s="25"/>
      <c r="ABY497" s="25"/>
      <c r="ABZ497" s="25"/>
      <c r="ACA497" s="25"/>
      <c r="ACB497" s="25"/>
      <c r="ACC497" s="25"/>
      <c r="ACD497" s="25"/>
      <c r="ACE497" s="25"/>
      <c r="ACF497" s="25"/>
      <c r="ACG497" s="25"/>
      <c r="ACH497" s="25"/>
      <c r="ACI497" s="25"/>
      <c r="ACJ497" s="25"/>
      <c r="ACK497" s="25"/>
      <c r="ACL497" s="25"/>
      <c r="ACM497" s="25"/>
      <c r="ACN497" s="25"/>
      <c r="ACO497" s="25"/>
      <c r="ACP497" s="25"/>
      <c r="ACQ497" s="25"/>
      <c r="ACR497" s="25"/>
      <c r="ACS497" s="25"/>
      <c r="ACT497" s="25"/>
      <c r="ACU497" s="25"/>
      <c r="ACV497" s="25"/>
      <c r="ACW497" s="25"/>
      <c r="ACX497" s="25"/>
      <c r="ACY497" s="25"/>
      <c r="ACZ497" s="25"/>
      <c r="ADA497" s="25"/>
      <c r="ADB497" s="25"/>
      <c r="ADC497" s="25"/>
      <c r="ADD497" s="25"/>
      <c r="ADE497" s="25"/>
      <c r="ADF497" s="25"/>
      <c r="ADG497" s="25"/>
      <c r="ADH497" s="25"/>
      <c r="ADI497" s="25"/>
      <c r="ADJ497" s="25"/>
      <c r="ADK497" s="25"/>
      <c r="ADL497" s="25"/>
      <c r="ADM497" s="25"/>
      <c r="ADN497" s="25"/>
      <c r="ADO497" s="25"/>
      <c r="ADP497" s="25"/>
      <c r="ADQ497" s="25"/>
      <c r="ADR497" s="25"/>
      <c r="ADS497" s="25"/>
      <c r="ADT497" s="25"/>
      <c r="ADU497" s="25"/>
      <c r="ADV497" s="25"/>
      <c r="ADW497" s="25"/>
      <c r="ADX497" s="25"/>
      <c r="ADY497" s="25"/>
      <c r="ADZ497" s="25"/>
      <c r="AEA497" s="25"/>
      <c r="AEB497" s="25"/>
      <c r="AEC497" s="25"/>
      <c r="AED497" s="25"/>
      <c r="AEE497" s="25"/>
      <c r="AEF497" s="25"/>
      <c r="AEG497" s="49"/>
    </row>
    <row r="498" spans="1:813" s="15" customFormat="1" ht="12.75" customHeight="1" x14ac:dyDescent="0.2">
      <c r="A498" s="322"/>
      <c r="B498" s="303"/>
      <c r="C498" s="325"/>
      <c r="D498" s="71"/>
      <c r="E498" s="95"/>
      <c r="F498" s="91"/>
      <c r="G498" s="49"/>
      <c r="AY498" s="45"/>
      <c r="AZ498" s="25"/>
      <c r="BA498" s="663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  <c r="QN498" s="25"/>
      <c r="QO498" s="25"/>
      <c r="QP498" s="25"/>
      <c r="QQ498" s="25"/>
      <c r="QR498" s="25"/>
      <c r="QS498" s="25"/>
      <c r="QT498" s="25"/>
      <c r="QU498" s="25"/>
      <c r="QV498" s="25"/>
      <c r="QW498" s="25"/>
      <c r="QX498" s="25"/>
      <c r="QY498" s="25"/>
      <c r="QZ498" s="25"/>
      <c r="RA498" s="25"/>
      <c r="RB498" s="25"/>
      <c r="RC498" s="25"/>
      <c r="RD498" s="25"/>
      <c r="RE498" s="25"/>
      <c r="RF498" s="25"/>
      <c r="RG498" s="25"/>
      <c r="RH498" s="25"/>
      <c r="RI498" s="25"/>
      <c r="RJ498" s="25"/>
      <c r="RK498" s="25"/>
      <c r="RL498" s="25"/>
      <c r="RM498" s="25"/>
      <c r="RN498" s="25"/>
      <c r="RO498" s="25"/>
      <c r="RP498" s="25"/>
      <c r="RQ498" s="25"/>
      <c r="RR498" s="25"/>
      <c r="RS498" s="25"/>
      <c r="RT498" s="25"/>
      <c r="RU498" s="25"/>
      <c r="RV498" s="25"/>
      <c r="RW498" s="25"/>
      <c r="RX498" s="25"/>
      <c r="RY498" s="25"/>
      <c r="RZ498" s="25"/>
      <c r="SA498" s="25"/>
      <c r="SB498" s="25"/>
      <c r="SC498" s="25"/>
      <c r="SD498" s="25"/>
      <c r="SE498" s="25"/>
      <c r="SF498" s="25"/>
      <c r="SG498" s="25"/>
      <c r="SH498" s="25"/>
      <c r="SI498" s="25"/>
      <c r="SJ498" s="25"/>
      <c r="SK498" s="25"/>
      <c r="SL498" s="25"/>
      <c r="SM498" s="25"/>
      <c r="SN498" s="25"/>
      <c r="SO498" s="25"/>
      <c r="SP498" s="25"/>
      <c r="SQ498" s="25"/>
      <c r="SR498" s="25"/>
      <c r="SS498" s="25"/>
      <c r="ST498" s="25"/>
      <c r="SU498" s="25"/>
      <c r="SV498" s="25"/>
      <c r="SW498" s="25"/>
      <c r="SX498" s="25"/>
      <c r="SY498" s="25"/>
      <c r="SZ498" s="25"/>
      <c r="TA498" s="25"/>
      <c r="TB498" s="25"/>
      <c r="TC498" s="25"/>
      <c r="TD498" s="25"/>
      <c r="TE498" s="25"/>
      <c r="TF498" s="25"/>
      <c r="TG498" s="25"/>
      <c r="TH498" s="25"/>
      <c r="TI498" s="25"/>
      <c r="TJ498" s="25"/>
      <c r="TK498" s="25"/>
      <c r="TL498" s="25"/>
      <c r="TM498" s="25"/>
      <c r="TN498" s="25"/>
      <c r="TO498" s="25"/>
      <c r="TP498" s="25"/>
      <c r="TQ498" s="25"/>
      <c r="TR498" s="25"/>
      <c r="TS498" s="25"/>
      <c r="TT498" s="25"/>
      <c r="TU498" s="25"/>
      <c r="TV498" s="25"/>
      <c r="TW498" s="25"/>
      <c r="TX498" s="25"/>
      <c r="TY498" s="25"/>
      <c r="TZ498" s="25"/>
      <c r="UA498" s="25"/>
      <c r="UB498" s="25"/>
      <c r="UC498" s="25"/>
      <c r="UD498" s="25"/>
      <c r="UE498" s="25"/>
      <c r="UF498" s="25"/>
      <c r="UG498" s="25"/>
      <c r="UH498" s="25"/>
      <c r="UI498" s="25"/>
      <c r="UJ498" s="25"/>
      <c r="UK498" s="25"/>
      <c r="UL498" s="25"/>
      <c r="UM498" s="25"/>
      <c r="UN498" s="25"/>
      <c r="UO498" s="25"/>
      <c r="UP498" s="25"/>
      <c r="UQ498" s="25"/>
      <c r="UR498" s="25"/>
      <c r="US498" s="25"/>
      <c r="UT498" s="25"/>
      <c r="UU498" s="25"/>
      <c r="UV498" s="25"/>
      <c r="UW498" s="25"/>
      <c r="UX498" s="25"/>
      <c r="UY498" s="25"/>
      <c r="UZ498" s="25"/>
      <c r="VA498" s="25"/>
      <c r="VB498" s="25"/>
      <c r="VC498" s="25"/>
      <c r="VD498" s="25"/>
      <c r="VE498" s="25"/>
      <c r="VF498" s="25"/>
      <c r="VG498" s="25"/>
      <c r="VH498" s="25"/>
      <c r="VI498" s="25"/>
      <c r="VJ498" s="25"/>
      <c r="VK498" s="25"/>
      <c r="VL498" s="25"/>
      <c r="VM498" s="25"/>
      <c r="VN498" s="25"/>
      <c r="VO498" s="25"/>
      <c r="VP498" s="25"/>
      <c r="VQ498" s="25"/>
      <c r="VR498" s="25"/>
      <c r="VS498" s="25"/>
      <c r="VT498" s="25"/>
      <c r="VU498" s="25"/>
      <c r="VV498" s="25"/>
      <c r="VW498" s="25"/>
      <c r="VX498" s="25"/>
      <c r="VY498" s="25"/>
      <c r="VZ498" s="25"/>
      <c r="WA498" s="25"/>
      <c r="WB498" s="25"/>
      <c r="WC498" s="25"/>
      <c r="WD498" s="25"/>
      <c r="WE498" s="25"/>
      <c r="WF498" s="25"/>
      <c r="WG498" s="25"/>
      <c r="WH498" s="25"/>
      <c r="WI498" s="25"/>
      <c r="WJ498" s="25"/>
      <c r="WK498" s="25"/>
      <c r="WL498" s="25"/>
      <c r="WM498" s="25"/>
      <c r="WN498" s="25"/>
      <c r="WO498" s="25"/>
      <c r="WP498" s="25"/>
      <c r="WQ498" s="25"/>
      <c r="WR498" s="25"/>
      <c r="WS498" s="25"/>
      <c r="WT498" s="25"/>
      <c r="WU498" s="25"/>
      <c r="WV498" s="25"/>
      <c r="WW498" s="25"/>
      <c r="WX498" s="25"/>
      <c r="WY498" s="25"/>
      <c r="WZ498" s="25"/>
      <c r="XA498" s="25"/>
      <c r="XB498" s="25"/>
      <c r="XC498" s="25"/>
      <c r="XD498" s="25"/>
      <c r="XE498" s="25"/>
      <c r="XF498" s="25"/>
      <c r="XG498" s="25"/>
      <c r="XH498" s="25"/>
      <c r="XI498" s="25"/>
      <c r="XJ498" s="25"/>
      <c r="XK498" s="25"/>
      <c r="XL498" s="25"/>
      <c r="XM498" s="25"/>
      <c r="XN498" s="25"/>
      <c r="XO498" s="25"/>
      <c r="XP498" s="25"/>
      <c r="XQ498" s="25"/>
      <c r="XR498" s="25"/>
      <c r="XS498" s="25"/>
      <c r="XT498" s="25"/>
      <c r="XU498" s="25"/>
      <c r="XV498" s="25"/>
      <c r="XW498" s="25"/>
      <c r="XX498" s="25"/>
      <c r="XY498" s="25"/>
      <c r="XZ498" s="25"/>
      <c r="YA498" s="25"/>
      <c r="YB498" s="25"/>
      <c r="YC498" s="25"/>
      <c r="YD498" s="25"/>
      <c r="YE498" s="25"/>
      <c r="YF498" s="25"/>
      <c r="YG498" s="25"/>
      <c r="YH498" s="25"/>
      <c r="YI498" s="25"/>
      <c r="YJ498" s="25"/>
      <c r="YK498" s="25"/>
      <c r="YL498" s="25"/>
      <c r="YM498" s="25"/>
      <c r="YN498" s="25"/>
      <c r="YO498" s="25"/>
      <c r="YP498" s="25"/>
      <c r="YQ498" s="25"/>
      <c r="YR498" s="25"/>
      <c r="YS498" s="25"/>
      <c r="YT498" s="25"/>
      <c r="YU498" s="25"/>
      <c r="YV498" s="25"/>
      <c r="YW498" s="25"/>
      <c r="YX498" s="25"/>
      <c r="YY498" s="25"/>
      <c r="YZ498" s="25"/>
      <c r="ZA498" s="25"/>
      <c r="ZB498" s="25"/>
      <c r="ZC498" s="25"/>
      <c r="ZD498" s="25"/>
      <c r="ZE498" s="25"/>
      <c r="ZF498" s="25"/>
      <c r="ZG498" s="25"/>
      <c r="ZH498" s="25"/>
      <c r="ZI498" s="25"/>
      <c r="ZJ498" s="25"/>
      <c r="ZK498" s="25"/>
      <c r="ZL498" s="25"/>
      <c r="ZM498" s="25"/>
      <c r="ZN498" s="25"/>
      <c r="ZO498" s="25"/>
      <c r="ZP498" s="25"/>
      <c r="ZQ498" s="25"/>
      <c r="ZR498" s="25"/>
      <c r="ZS498" s="25"/>
      <c r="ZT498" s="25"/>
      <c r="ZU498" s="25"/>
      <c r="ZV498" s="25"/>
      <c r="ZW498" s="25"/>
      <c r="ZX498" s="25"/>
      <c r="ZY498" s="25"/>
      <c r="ZZ498" s="25"/>
      <c r="AAA498" s="25"/>
      <c r="AAB498" s="25"/>
      <c r="AAC498" s="25"/>
      <c r="AAD498" s="25"/>
      <c r="AAE498" s="25"/>
      <c r="AAF498" s="25"/>
      <c r="AAG498" s="25"/>
      <c r="AAH498" s="25"/>
      <c r="AAI498" s="25"/>
      <c r="AAJ498" s="25"/>
      <c r="AAK498" s="25"/>
      <c r="AAL498" s="25"/>
      <c r="AAM498" s="25"/>
      <c r="AAN498" s="25"/>
      <c r="AAO498" s="25"/>
      <c r="AAP498" s="25"/>
      <c r="AAQ498" s="25"/>
      <c r="AAR498" s="25"/>
      <c r="AAS498" s="25"/>
      <c r="AAT498" s="25"/>
      <c r="AAU498" s="25"/>
      <c r="AAV498" s="25"/>
      <c r="AAW498" s="25"/>
      <c r="AAX498" s="25"/>
      <c r="AAY498" s="25"/>
      <c r="AAZ498" s="25"/>
      <c r="ABA498" s="25"/>
      <c r="ABB498" s="25"/>
      <c r="ABC498" s="25"/>
      <c r="ABD498" s="25"/>
      <c r="ABE498" s="25"/>
      <c r="ABF498" s="25"/>
      <c r="ABG498" s="25"/>
      <c r="ABH498" s="25"/>
      <c r="ABI498" s="25"/>
      <c r="ABJ498" s="25"/>
      <c r="ABK498" s="25"/>
      <c r="ABL498" s="25"/>
      <c r="ABM498" s="25"/>
      <c r="ABN498" s="25"/>
      <c r="ABO498" s="25"/>
      <c r="ABP498" s="25"/>
      <c r="ABQ498" s="25"/>
      <c r="ABR498" s="25"/>
      <c r="ABS498" s="25"/>
      <c r="ABT498" s="25"/>
      <c r="ABU498" s="25"/>
      <c r="ABV498" s="25"/>
      <c r="ABW498" s="25"/>
      <c r="ABX498" s="25"/>
      <c r="ABY498" s="25"/>
      <c r="ABZ498" s="25"/>
      <c r="ACA498" s="25"/>
      <c r="ACB498" s="25"/>
      <c r="ACC498" s="25"/>
      <c r="ACD498" s="25"/>
      <c r="ACE498" s="25"/>
      <c r="ACF498" s="25"/>
      <c r="ACG498" s="25"/>
      <c r="ACH498" s="25"/>
      <c r="ACI498" s="25"/>
      <c r="ACJ498" s="25"/>
      <c r="ACK498" s="25"/>
      <c r="ACL498" s="25"/>
      <c r="ACM498" s="25"/>
      <c r="ACN498" s="25"/>
      <c r="ACO498" s="25"/>
      <c r="ACP498" s="25"/>
      <c r="ACQ498" s="25"/>
      <c r="ACR498" s="25"/>
      <c r="ACS498" s="25"/>
      <c r="ACT498" s="25"/>
      <c r="ACU498" s="25"/>
      <c r="ACV498" s="25"/>
      <c r="ACW498" s="25"/>
      <c r="ACX498" s="25"/>
      <c r="ACY498" s="25"/>
      <c r="ACZ498" s="25"/>
      <c r="ADA498" s="25"/>
      <c r="ADB498" s="25"/>
      <c r="ADC498" s="25"/>
      <c r="ADD498" s="25"/>
      <c r="ADE498" s="25"/>
      <c r="ADF498" s="25"/>
      <c r="ADG498" s="25"/>
      <c r="ADH498" s="25"/>
      <c r="ADI498" s="25"/>
      <c r="ADJ498" s="25"/>
      <c r="ADK498" s="25"/>
      <c r="ADL498" s="25"/>
      <c r="ADM498" s="25"/>
      <c r="ADN498" s="25"/>
      <c r="ADO498" s="25"/>
      <c r="ADP498" s="25"/>
      <c r="ADQ498" s="25"/>
      <c r="ADR498" s="25"/>
      <c r="ADS498" s="25"/>
      <c r="ADT498" s="25"/>
      <c r="ADU498" s="25"/>
      <c r="ADV498" s="25"/>
      <c r="ADW498" s="25"/>
      <c r="ADX498" s="25"/>
      <c r="ADY498" s="25"/>
      <c r="ADZ498" s="25"/>
      <c r="AEA498" s="25"/>
      <c r="AEB498" s="25"/>
      <c r="AEC498" s="25"/>
      <c r="AED498" s="25"/>
      <c r="AEE498" s="25"/>
      <c r="AEF498" s="25"/>
      <c r="AEG498" s="49"/>
    </row>
    <row r="499" spans="1:813" s="15" customFormat="1" ht="12.75" customHeight="1" x14ac:dyDescent="0.2">
      <c r="A499" s="73">
        <v>12</v>
      </c>
      <c r="B499" s="78" t="s">
        <v>179</v>
      </c>
      <c r="C499" s="104"/>
      <c r="D499" s="105"/>
      <c r="E499" s="340"/>
      <c r="F499" s="91"/>
      <c r="G499" s="49"/>
      <c r="AY499" s="45"/>
      <c r="AZ499" s="25"/>
      <c r="BA499" s="663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  <c r="QN499" s="25"/>
      <c r="QO499" s="25"/>
      <c r="QP499" s="25"/>
      <c r="QQ499" s="25"/>
      <c r="QR499" s="25"/>
      <c r="QS499" s="25"/>
      <c r="QT499" s="25"/>
      <c r="QU499" s="25"/>
      <c r="QV499" s="25"/>
      <c r="QW499" s="25"/>
      <c r="QX499" s="25"/>
      <c r="QY499" s="25"/>
      <c r="QZ499" s="25"/>
      <c r="RA499" s="25"/>
      <c r="RB499" s="25"/>
      <c r="RC499" s="25"/>
      <c r="RD499" s="25"/>
      <c r="RE499" s="25"/>
      <c r="RF499" s="25"/>
      <c r="RG499" s="25"/>
      <c r="RH499" s="25"/>
      <c r="RI499" s="25"/>
      <c r="RJ499" s="25"/>
      <c r="RK499" s="25"/>
      <c r="RL499" s="25"/>
      <c r="RM499" s="25"/>
      <c r="RN499" s="25"/>
      <c r="RO499" s="25"/>
      <c r="RP499" s="25"/>
      <c r="RQ499" s="25"/>
      <c r="RR499" s="25"/>
      <c r="RS499" s="25"/>
      <c r="RT499" s="25"/>
      <c r="RU499" s="25"/>
      <c r="RV499" s="25"/>
      <c r="RW499" s="25"/>
      <c r="RX499" s="25"/>
      <c r="RY499" s="25"/>
      <c r="RZ499" s="25"/>
      <c r="SA499" s="25"/>
      <c r="SB499" s="25"/>
      <c r="SC499" s="25"/>
      <c r="SD499" s="25"/>
      <c r="SE499" s="25"/>
      <c r="SF499" s="25"/>
      <c r="SG499" s="25"/>
      <c r="SH499" s="25"/>
      <c r="SI499" s="25"/>
      <c r="SJ499" s="25"/>
      <c r="SK499" s="25"/>
      <c r="SL499" s="25"/>
      <c r="SM499" s="25"/>
      <c r="SN499" s="25"/>
      <c r="SO499" s="25"/>
      <c r="SP499" s="25"/>
      <c r="SQ499" s="25"/>
      <c r="SR499" s="25"/>
      <c r="SS499" s="25"/>
      <c r="ST499" s="25"/>
      <c r="SU499" s="25"/>
      <c r="SV499" s="25"/>
      <c r="SW499" s="25"/>
      <c r="SX499" s="25"/>
      <c r="SY499" s="25"/>
      <c r="SZ499" s="25"/>
      <c r="TA499" s="25"/>
      <c r="TB499" s="25"/>
      <c r="TC499" s="25"/>
      <c r="TD499" s="25"/>
      <c r="TE499" s="25"/>
      <c r="TF499" s="25"/>
      <c r="TG499" s="25"/>
      <c r="TH499" s="25"/>
      <c r="TI499" s="25"/>
      <c r="TJ499" s="25"/>
      <c r="TK499" s="25"/>
      <c r="TL499" s="25"/>
      <c r="TM499" s="25"/>
      <c r="TN499" s="25"/>
      <c r="TO499" s="25"/>
      <c r="TP499" s="25"/>
      <c r="TQ499" s="25"/>
      <c r="TR499" s="25"/>
      <c r="TS499" s="25"/>
      <c r="TT499" s="25"/>
      <c r="TU499" s="25"/>
      <c r="TV499" s="25"/>
      <c r="TW499" s="25"/>
      <c r="TX499" s="25"/>
      <c r="TY499" s="25"/>
      <c r="TZ499" s="25"/>
      <c r="UA499" s="25"/>
      <c r="UB499" s="25"/>
      <c r="UC499" s="25"/>
      <c r="UD499" s="25"/>
      <c r="UE499" s="25"/>
      <c r="UF499" s="25"/>
      <c r="UG499" s="25"/>
      <c r="UH499" s="25"/>
      <c r="UI499" s="25"/>
      <c r="UJ499" s="25"/>
      <c r="UK499" s="25"/>
      <c r="UL499" s="25"/>
      <c r="UM499" s="25"/>
      <c r="UN499" s="25"/>
      <c r="UO499" s="25"/>
      <c r="UP499" s="25"/>
      <c r="UQ499" s="25"/>
      <c r="UR499" s="25"/>
      <c r="US499" s="25"/>
      <c r="UT499" s="25"/>
      <c r="UU499" s="25"/>
      <c r="UV499" s="25"/>
      <c r="UW499" s="25"/>
      <c r="UX499" s="25"/>
      <c r="UY499" s="25"/>
      <c r="UZ499" s="25"/>
      <c r="VA499" s="25"/>
      <c r="VB499" s="25"/>
      <c r="VC499" s="25"/>
      <c r="VD499" s="25"/>
      <c r="VE499" s="25"/>
      <c r="VF499" s="25"/>
      <c r="VG499" s="25"/>
      <c r="VH499" s="25"/>
      <c r="VI499" s="25"/>
      <c r="VJ499" s="25"/>
      <c r="VK499" s="25"/>
      <c r="VL499" s="25"/>
      <c r="VM499" s="25"/>
      <c r="VN499" s="25"/>
      <c r="VO499" s="25"/>
      <c r="VP499" s="25"/>
      <c r="VQ499" s="25"/>
      <c r="VR499" s="25"/>
      <c r="VS499" s="25"/>
      <c r="VT499" s="25"/>
      <c r="VU499" s="25"/>
      <c r="VV499" s="25"/>
      <c r="VW499" s="25"/>
      <c r="VX499" s="25"/>
      <c r="VY499" s="25"/>
      <c r="VZ499" s="25"/>
      <c r="WA499" s="25"/>
      <c r="WB499" s="25"/>
      <c r="WC499" s="25"/>
      <c r="WD499" s="25"/>
      <c r="WE499" s="25"/>
      <c r="WF499" s="25"/>
      <c r="WG499" s="25"/>
      <c r="WH499" s="25"/>
      <c r="WI499" s="25"/>
      <c r="WJ499" s="25"/>
      <c r="WK499" s="25"/>
      <c r="WL499" s="25"/>
      <c r="WM499" s="25"/>
      <c r="WN499" s="25"/>
      <c r="WO499" s="25"/>
      <c r="WP499" s="25"/>
      <c r="WQ499" s="25"/>
      <c r="WR499" s="25"/>
      <c r="WS499" s="25"/>
      <c r="WT499" s="25"/>
      <c r="WU499" s="25"/>
      <c r="WV499" s="25"/>
      <c r="WW499" s="25"/>
      <c r="WX499" s="25"/>
      <c r="WY499" s="25"/>
      <c r="WZ499" s="25"/>
      <c r="XA499" s="25"/>
      <c r="XB499" s="25"/>
      <c r="XC499" s="25"/>
      <c r="XD499" s="25"/>
      <c r="XE499" s="25"/>
      <c r="XF499" s="25"/>
      <c r="XG499" s="25"/>
      <c r="XH499" s="25"/>
      <c r="XI499" s="25"/>
      <c r="XJ499" s="25"/>
      <c r="XK499" s="25"/>
      <c r="XL499" s="25"/>
      <c r="XM499" s="25"/>
      <c r="XN499" s="25"/>
      <c r="XO499" s="25"/>
      <c r="XP499" s="25"/>
      <c r="XQ499" s="25"/>
      <c r="XR499" s="25"/>
      <c r="XS499" s="25"/>
      <c r="XT499" s="25"/>
      <c r="XU499" s="25"/>
      <c r="XV499" s="25"/>
      <c r="XW499" s="25"/>
      <c r="XX499" s="25"/>
      <c r="XY499" s="25"/>
      <c r="XZ499" s="25"/>
      <c r="YA499" s="25"/>
      <c r="YB499" s="25"/>
      <c r="YC499" s="25"/>
      <c r="YD499" s="25"/>
      <c r="YE499" s="25"/>
      <c r="YF499" s="25"/>
      <c r="YG499" s="25"/>
      <c r="YH499" s="25"/>
      <c r="YI499" s="25"/>
      <c r="YJ499" s="25"/>
      <c r="YK499" s="25"/>
      <c r="YL499" s="25"/>
      <c r="YM499" s="25"/>
      <c r="YN499" s="25"/>
      <c r="YO499" s="25"/>
      <c r="YP499" s="25"/>
      <c r="YQ499" s="25"/>
      <c r="YR499" s="25"/>
      <c r="YS499" s="25"/>
      <c r="YT499" s="25"/>
      <c r="YU499" s="25"/>
      <c r="YV499" s="25"/>
      <c r="YW499" s="25"/>
      <c r="YX499" s="25"/>
      <c r="YY499" s="25"/>
      <c r="YZ499" s="25"/>
      <c r="ZA499" s="25"/>
      <c r="ZB499" s="25"/>
      <c r="ZC499" s="25"/>
      <c r="ZD499" s="25"/>
      <c r="ZE499" s="25"/>
      <c r="ZF499" s="25"/>
      <c r="ZG499" s="25"/>
      <c r="ZH499" s="25"/>
      <c r="ZI499" s="25"/>
      <c r="ZJ499" s="25"/>
      <c r="ZK499" s="25"/>
      <c r="ZL499" s="25"/>
      <c r="ZM499" s="25"/>
      <c r="ZN499" s="25"/>
      <c r="ZO499" s="25"/>
      <c r="ZP499" s="25"/>
      <c r="ZQ499" s="25"/>
      <c r="ZR499" s="25"/>
      <c r="ZS499" s="25"/>
      <c r="ZT499" s="25"/>
      <c r="ZU499" s="25"/>
      <c r="ZV499" s="25"/>
      <c r="ZW499" s="25"/>
      <c r="ZX499" s="25"/>
      <c r="ZY499" s="25"/>
      <c r="ZZ499" s="25"/>
      <c r="AAA499" s="25"/>
      <c r="AAB499" s="25"/>
      <c r="AAC499" s="25"/>
      <c r="AAD499" s="25"/>
      <c r="AAE499" s="25"/>
      <c r="AAF499" s="25"/>
      <c r="AAG499" s="25"/>
      <c r="AAH499" s="25"/>
      <c r="AAI499" s="25"/>
      <c r="AAJ499" s="25"/>
      <c r="AAK499" s="25"/>
      <c r="AAL499" s="25"/>
      <c r="AAM499" s="25"/>
      <c r="AAN499" s="25"/>
      <c r="AAO499" s="25"/>
      <c r="AAP499" s="25"/>
      <c r="AAQ499" s="25"/>
      <c r="AAR499" s="25"/>
      <c r="AAS499" s="25"/>
      <c r="AAT499" s="25"/>
      <c r="AAU499" s="25"/>
      <c r="AAV499" s="25"/>
      <c r="AAW499" s="25"/>
      <c r="AAX499" s="25"/>
      <c r="AAY499" s="25"/>
      <c r="AAZ499" s="25"/>
      <c r="ABA499" s="25"/>
      <c r="ABB499" s="25"/>
      <c r="ABC499" s="25"/>
      <c r="ABD499" s="25"/>
      <c r="ABE499" s="25"/>
      <c r="ABF499" s="25"/>
      <c r="ABG499" s="25"/>
      <c r="ABH499" s="25"/>
      <c r="ABI499" s="25"/>
      <c r="ABJ499" s="25"/>
      <c r="ABK499" s="25"/>
      <c r="ABL499" s="25"/>
      <c r="ABM499" s="25"/>
      <c r="ABN499" s="25"/>
      <c r="ABO499" s="25"/>
      <c r="ABP499" s="25"/>
      <c r="ABQ499" s="25"/>
      <c r="ABR499" s="25"/>
      <c r="ABS499" s="25"/>
      <c r="ABT499" s="25"/>
      <c r="ABU499" s="25"/>
      <c r="ABV499" s="25"/>
      <c r="ABW499" s="25"/>
      <c r="ABX499" s="25"/>
      <c r="ABY499" s="25"/>
      <c r="ABZ499" s="25"/>
      <c r="ACA499" s="25"/>
      <c r="ACB499" s="25"/>
      <c r="ACC499" s="25"/>
      <c r="ACD499" s="25"/>
      <c r="ACE499" s="25"/>
      <c r="ACF499" s="25"/>
      <c r="ACG499" s="25"/>
      <c r="ACH499" s="25"/>
      <c r="ACI499" s="25"/>
      <c r="ACJ499" s="25"/>
      <c r="ACK499" s="25"/>
      <c r="ACL499" s="25"/>
      <c r="ACM499" s="25"/>
      <c r="ACN499" s="25"/>
      <c r="ACO499" s="25"/>
      <c r="ACP499" s="25"/>
      <c r="ACQ499" s="25"/>
      <c r="ACR499" s="25"/>
      <c r="ACS499" s="25"/>
      <c r="ACT499" s="25"/>
      <c r="ACU499" s="25"/>
      <c r="ACV499" s="25"/>
      <c r="ACW499" s="25"/>
      <c r="ACX499" s="25"/>
      <c r="ACY499" s="25"/>
      <c r="ACZ499" s="25"/>
      <c r="ADA499" s="25"/>
      <c r="ADB499" s="25"/>
      <c r="ADC499" s="25"/>
      <c r="ADD499" s="25"/>
      <c r="ADE499" s="25"/>
      <c r="ADF499" s="25"/>
      <c r="ADG499" s="25"/>
      <c r="ADH499" s="25"/>
      <c r="ADI499" s="25"/>
      <c r="ADJ499" s="25"/>
      <c r="ADK499" s="25"/>
      <c r="ADL499" s="25"/>
      <c r="ADM499" s="25"/>
      <c r="ADN499" s="25"/>
      <c r="ADO499" s="25"/>
      <c r="ADP499" s="25"/>
      <c r="ADQ499" s="25"/>
      <c r="ADR499" s="25"/>
      <c r="ADS499" s="25"/>
      <c r="ADT499" s="25"/>
      <c r="ADU499" s="25"/>
      <c r="ADV499" s="25"/>
      <c r="ADW499" s="25"/>
      <c r="ADX499" s="25"/>
      <c r="ADY499" s="25"/>
      <c r="ADZ499" s="25"/>
      <c r="AEA499" s="25"/>
      <c r="AEB499" s="25"/>
      <c r="AEC499" s="25"/>
      <c r="AED499" s="25"/>
      <c r="AEE499" s="25"/>
      <c r="AEF499" s="25"/>
      <c r="AEG499" s="49"/>
    </row>
    <row r="500" spans="1:813" s="15" customFormat="1" ht="29.25" customHeight="1" x14ac:dyDescent="0.2">
      <c r="A500" s="75">
        <v>12.1</v>
      </c>
      <c r="B500" s="103" t="s">
        <v>500</v>
      </c>
      <c r="C500" s="104">
        <f>+C386</f>
        <v>4042.3</v>
      </c>
      <c r="D500" s="105" t="s">
        <v>82</v>
      </c>
      <c r="E500" s="340">
        <v>42.91</v>
      </c>
      <c r="F500" s="91">
        <f t="shared" si="9"/>
        <v>173455.09</v>
      </c>
      <c r="G500" s="49"/>
      <c r="AY500" s="45"/>
      <c r="AZ500" s="25"/>
      <c r="BA500" s="663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  <c r="QN500" s="25"/>
      <c r="QO500" s="25"/>
      <c r="QP500" s="25"/>
      <c r="QQ500" s="25"/>
      <c r="QR500" s="25"/>
      <c r="QS500" s="25"/>
      <c r="QT500" s="25"/>
      <c r="QU500" s="25"/>
      <c r="QV500" s="25"/>
      <c r="QW500" s="25"/>
      <c r="QX500" s="25"/>
      <c r="QY500" s="25"/>
      <c r="QZ500" s="25"/>
      <c r="RA500" s="25"/>
      <c r="RB500" s="25"/>
      <c r="RC500" s="25"/>
      <c r="RD500" s="25"/>
      <c r="RE500" s="25"/>
      <c r="RF500" s="25"/>
      <c r="RG500" s="25"/>
      <c r="RH500" s="25"/>
      <c r="RI500" s="25"/>
      <c r="RJ500" s="25"/>
      <c r="RK500" s="25"/>
      <c r="RL500" s="25"/>
      <c r="RM500" s="25"/>
      <c r="RN500" s="25"/>
      <c r="RO500" s="25"/>
      <c r="RP500" s="25"/>
      <c r="RQ500" s="25"/>
      <c r="RR500" s="25"/>
      <c r="RS500" s="25"/>
      <c r="RT500" s="25"/>
      <c r="RU500" s="25"/>
      <c r="RV500" s="25"/>
      <c r="RW500" s="25"/>
      <c r="RX500" s="25"/>
      <c r="RY500" s="25"/>
      <c r="RZ500" s="25"/>
      <c r="SA500" s="25"/>
      <c r="SB500" s="25"/>
      <c r="SC500" s="25"/>
      <c r="SD500" s="25"/>
      <c r="SE500" s="25"/>
      <c r="SF500" s="25"/>
      <c r="SG500" s="25"/>
      <c r="SH500" s="25"/>
      <c r="SI500" s="25"/>
      <c r="SJ500" s="25"/>
      <c r="SK500" s="25"/>
      <c r="SL500" s="25"/>
      <c r="SM500" s="25"/>
      <c r="SN500" s="25"/>
      <c r="SO500" s="25"/>
      <c r="SP500" s="25"/>
      <c r="SQ500" s="25"/>
      <c r="SR500" s="25"/>
      <c r="SS500" s="25"/>
      <c r="ST500" s="25"/>
      <c r="SU500" s="25"/>
      <c r="SV500" s="25"/>
      <c r="SW500" s="25"/>
      <c r="SX500" s="25"/>
      <c r="SY500" s="25"/>
      <c r="SZ500" s="25"/>
      <c r="TA500" s="25"/>
      <c r="TB500" s="25"/>
      <c r="TC500" s="25"/>
      <c r="TD500" s="25"/>
      <c r="TE500" s="25"/>
      <c r="TF500" s="25"/>
      <c r="TG500" s="25"/>
      <c r="TH500" s="25"/>
      <c r="TI500" s="25"/>
      <c r="TJ500" s="25"/>
      <c r="TK500" s="25"/>
      <c r="TL500" s="25"/>
      <c r="TM500" s="25"/>
      <c r="TN500" s="25"/>
      <c r="TO500" s="25"/>
      <c r="TP500" s="25"/>
      <c r="TQ500" s="25"/>
      <c r="TR500" s="25"/>
      <c r="TS500" s="25"/>
      <c r="TT500" s="25"/>
      <c r="TU500" s="25"/>
      <c r="TV500" s="25"/>
      <c r="TW500" s="25"/>
      <c r="TX500" s="25"/>
      <c r="TY500" s="25"/>
      <c r="TZ500" s="25"/>
      <c r="UA500" s="25"/>
      <c r="UB500" s="25"/>
      <c r="UC500" s="25"/>
      <c r="UD500" s="25"/>
      <c r="UE500" s="25"/>
      <c r="UF500" s="25"/>
      <c r="UG500" s="25"/>
      <c r="UH500" s="25"/>
      <c r="UI500" s="25"/>
      <c r="UJ500" s="25"/>
      <c r="UK500" s="25"/>
      <c r="UL500" s="25"/>
      <c r="UM500" s="25"/>
      <c r="UN500" s="25"/>
      <c r="UO500" s="25"/>
      <c r="UP500" s="25"/>
      <c r="UQ500" s="25"/>
      <c r="UR500" s="25"/>
      <c r="US500" s="25"/>
      <c r="UT500" s="25"/>
      <c r="UU500" s="25"/>
      <c r="UV500" s="25"/>
      <c r="UW500" s="25"/>
      <c r="UX500" s="25"/>
      <c r="UY500" s="25"/>
      <c r="UZ500" s="25"/>
      <c r="VA500" s="25"/>
      <c r="VB500" s="25"/>
      <c r="VC500" s="25"/>
      <c r="VD500" s="25"/>
      <c r="VE500" s="25"/>
      <c r="VF500" s="25"/>
      <c r="VG500" s="25"/>
      <c r="VH500" s="25"/>
      <c r="VI500" s="25"/>
      <c r="VJ500" s="25"/>
      <c r="VK500" s="25"/>
      <c r="VL500" s="25"/>
      <c r="VM500" s="25"/>
      <c r="VN500" s="25"/>
      <c r="VO500" s="25"/>
      <c r="VP500" s="25"/>
      <c r="VQ500" s="25"/>
      <c r="VR500" s="25"/>
      <c r="VS500" s="25"/>
      <c r="VT500" s="25"/>
      <c r="VU500" s="25"/>
      <c r="VV500" s="25"/>
      <c r="VW500" s="25"/>
      <c r="VX500" s="25"/>
      <c r="VY500" s="25"/>
      <c r="VZ500" s="25"/>
      <c r="WA500" s="25"/>
      <c r="WB500" s="25"/>
      <c r="WC500" s="25"/>
      <c r="WD500" s="25"/>
      <c r="WE500" s="25"/>
      <c r="WF500" s="25"/>
      <c r="WG500" s="25"/>
      <c r="WH500" s="25"/>
      <c r="WI500" s="25"/>
      <c r="WJ500" s="25"/>
      <c r="WK500" s="25"/>
      <c r="WL500" s="25"/>
      <c r="WM500" s="25"/>
      <c r="WN500" s="25"/>
      <c r="WO500" s="25"/>
      <c r="WP500" s="25"/>
      <c r="WQ500" s="25"/>
      <c r="WR500" s="25"/>
      <c r="WS500" s="25"/>
      <c r="WT500" s="25"/>
      <c r="WU500" s="25"/>
      <c r="WV500" s="25"/>
      <c r="WW500" s="25"/>
      <c r="WX500" s="25"/>
      <c r="WY500" s="25"/>
      <c r="WZ500" s="25"/>
      <c r="XA500" s="25"/>
      <c r="XB500" s="25"/>
      <c r="XC500" s="25"/>
      <c r="XD500" s="25"/>
      <c r="XE500" s="25"/>
      <c r="XF500" s="25"/>
      <c r="XG500" s="25"/>
      <c r="XH500" s="25"/>
      <c r="XI500" s="25"/>
      <c r="XJ500" s="25"/>
      <c r="XK500" s="25"/>
      <c r="XL500" s="25"/>
      <c r="XM500" s="25"/>
      <c r="XN500" s="25"/>
      <c r="XO500" s="25"/>
      <c r="XP500" s="25"/>
      <c r="XQ500" s="25"/>
      <c r="XR500" s="25"/>
      <c r="XS500" s="25"/>
      <c r="XT500" s="25"/>
      <c r="XU500" s="25"/>
      <c r="XV500" s="25"/>
      <c r="XW500" s="25"/>
      <c r="XX500" s="25"/>
      <c r="XY500" s="25"/>
      <c r="XZ500" s="25"/>
      <c r="YA500" s="25"/>
      <c r="YB500" s="25"/>
      <c r="YC500" s="25"/>
      <c r="YD500" s="25"/>
      <c r="YE500" s="25"/>
      <c r="YF500" s="25"/>
      <c r="YG500" s="25"/>
      <c r="YH500" s="25"/>
      <c r="YI500" s="25"/>
      <c r="YJ500" s="25"/>
      <c r="YK500" s="25"/>
      <c r="YL500" s="25"/>
      <c r="YM500" s="25"/>
      <c r="YN500" s="25"/>
      <c r="YO500" s="25"/>
      <c r="YP500" s="25"/>
      <c r="YQ500" s="25"/>
      <c r="YR500" s="25"/>
      <c r="YS500" s="25"/>
      <c r="YT500" s="25"/>
      <c r="YU500" s="25"/>
      <c r="YV500" s="25"/>
      <c r="YW500" s="25"/>
      <c r="YX500" s="25"/>
      <c r="YY500" s="25"/>
      <c r="YZ500" s="25"/>
      <c r="ZA500" s="25"/>
      <c r="ZB500" s="25"/>
      <c r="ZC500" s="25"/>
      <c r="ZD500" s="25"/>
      <c r="ZE500" s="25"/>
      <c r="ZF500" s="25"/>
      <c r="ZG500" s="25"/>
      <c r="ZH500" s="25"/>
      <c r="ZI500" s="25"/>
      <c r="ZJ500" s="25"/>
      <c r="ZK500" s="25"/>
      <c r="ZL500" s="25"/>
      <c r="ZM500" s="25"/>
      <c r="ZN500" s="25"/>
      <c r="ZO500" s="25"/>
      <c r="ZP500" s="25"/>
      <c r="ZQ500" s="25"/>
      <c r="ZR500" s="25"/>
      <c r="ZS500" s="25"/>
      <c r="ZT500" s="25"/>
      <c r="ZU500" s="25"/>
      <c r="ZV500" s="25"/>
      <c r="ZW500" s="25"/>
      <c r="ZX500" s="25"/>
      <c r="ZY500" s="25"/>
      <c r="ZZ500" s="25"/>
      <c r="AAA500" s="25"/>
      <c r="AAB500" s="25"/>
      <c r="AAC500" s="25"/>
      <c r="AAD500" s="25"/>
      <c r="AAE500" s="25"/>
      <c r="AAF500" s="25"/>
      <c r="AAG500" s="25"/>
      <c r="AAH500" s="25"/>
      <c r="AAI500" s="25"/>
      <c r="AAJ500" s="25"/>
      <c r="AAK500" s="25"/>
      <c r="AAL500" s="25"/>
      <c r="AAM500" s="25"/>
      <c r="AAN500" s="25"/>
      <c r="AAO500" s="25"/>
      <c r="AAP500" s="25"/>
      <c r="AAQ500" s="25"/>
      <c r="AAR500" s="25"/>
      <c r="AAS500" s="25"/>
      <c r="AAT500" s="25"/>
      <c r="AAU500" s="25"/>
      <c r="AAV500" s="25"/>
      <c r="AAW500" s="25"/>
      <c r="AAX500" s="25"/>
      <c r="AAY500" s="25"/>
      <c r="AAZ500" s="25"/>
      <c r="ABA500" s="25"/>
      <c r="ABB500" s="25"/>
      <c r="ABC500" s="25"/>
      <c r="ABD500" s="25"/>
      <c r="ABE500" s="25"/>
      <c r="ABF500" s="25"/>
      <c r="ABG500" s="25"/>
      <c r="ABH500" s="25"/>
      <c r="ABI500" s="25"/>
      <c r="ABJ500" s="25"/>
      <c r="ABK500" s="25"/>
      <c r="ABL500" s="25"/>
      <c r="ABM500" s="25"/>
      <c r="ABN500" s="25"/>
      <c r="ABO500" s="25"/>
      <c r="ABP500" s="25"/>
      <c r="ABQ500" s="25"/>
      <c r="ABR500" s="25"/>
      <c r="ABS500" s="25"/>
      <c r="ABT500" s="25"/>
      <c r="ABU500" s="25"/>
      <c r="ABV500" s="25"/>
      <c r="ABW500" s="25"/>
      <c r="ABX500" s="25"/>
      <c r="ABY500" s="25"/>
      <c r="ABZ500" s="25"/>
      <c r="ACA500" s="25"/>
      <c r="ACB500" s="25"/>
      <c r="ACC500" s="25"/>
      <c r="ACD500" s="25"/>
      <c r="ACE500" s="25"/>
      <c r="ACF500" s="25"/>
      <c r="ACG500" s="25"/>
      <c r="ACH500" s="25"/>
      <c r="ACI500" s="25"/>
      <c r="ACJ500" s="25"/>
      <c r="ACK500" s="25"/>
      <c r="ACL500" s="25"/>
      <c r="ACM500" s="25"/>
      <c r="ACN500" s="25"/>
      <c r="ACO500" s="25"/>
      <c r="ACP500" s="25"/>
      <c r="ACQ500" s="25"/>
      <c r="ACR500" s="25"/>
      <c r="ACS500" s="25"/>
      <c r="ACT500" s="25"/>
      <c r="ACU500" s="25"/>
      <c r="ACV500" s="25"/>
      <c r="ACW500" s="25"/>
      <c r="ACX500" s="25"/>
      <c r="ACY500" s="25"/>
      <c r="ACZ500" s="25"/>
      <c r="ADA500" s="25"/>
      <c r="ADB500" s="25"/>
      <c r="ADC500" s="25"/>
      <c r="ADD500" s="25"/>
      <c r="ADE500" s="25"/>
      <c r="ADF500" s="25"/>
      <c r="ADG500" s="25"/>
      <c r="ADH500" s="25"/>
      <c r="ADI500" s="25"/>
      <c r="ADJ500" s="25"/>
      <c r="ADK500" s="25"/>
      <c r="ADL500" s="25"/>
      <c r="ADM500" s="25"/>
      <c r="ADN500" s="25"/>
      <c r="ADO500" s="25"/>
      <c r="ADP500" s="25"/>
      <c r="ADQ500" s="25"/>
      <c r="ADR500" s="25"/>
      <c r="ADS500" s="25"/>
      <c r="ADT500" s="25"/>
      <c r="ADU500" s="25"/>
      <c r="ADV500" s="25"/>
      <c r="ADW500" s="25"/>
      <c r="ADX500" s="25"/>
      <c r="ADY500" s="25"/>
      <c r="ADZ500" s="25"/>
      <c r="AEA500" s="25"/>
      <c r="AEB500" s="25"/>
      <c r="AEC500" s="25"/>
      <c r="AED500" s="25"/>
      <c r="AEE500" s="25"/>
      <c r="AEF500" s="25"/>
      <c r="AEG500" s="49"/>
    </row>
    <row r="501" spans="1:813" s="15" customFormat="1" ht="12.75" customHeight="1" x14ac:dyDescent="0.2">
      <c r="A501" s="75">
        <v>12.2</v>
      </c>
      <c r="B501" s="103" t="s">
        <v>180</v>
      </c>
      <c r="C501" s="104">
        <v>3435.96</v>
      </c>
      <c r="D501" s="105" t="s">
        <v>181</v>
      </c>
      <c r="E501" s="340">
        <v>33.04</v>
      </c>
      <c r="F501" s="91">
        <f t="shared" si="9"/>
        <v>113524.12</v>
      </c>
      <c r="G501" s="49"/>
      <c r="AY501" s="45"/>
      <c r="AZ501" s="25"/>
      <c r="BA501" s="663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  <c r="QN501" s="25"/>
      <c r="QO501" s="25"/>
      <c r="QP501" s="25"/>
      <c r="QQ501" s="25"/>
      <c r="QR501" s="25"/>
      <c r="QS501" s="25"/>
      <c r="QT501" s="25"/>
      <c r="QU501" s="25"/>
      <c r="QV501" s="25"/>
      <c r="QW501" s="25"/>
      <c r="QX501" s="25"/>
      <c r="QY501" s="25"/>
      <c r="QZ501" s="25"/>
      <c r="RA501" s="25"/>
      <c r="RB501" s="25"/>
      <c r="RC501" s="25"/>
      <c r="RD501" s="25"/>
      <c r="RE501" s="25"/>
      <c r="RF501" s="25"/>
      <c r="RG501" s="25"/>
      <c r="RH501" s="25"/>
      <c r="RI501" s="25"/>
      <c r="RJ501" s="25"/>
      <c r="RK501" s="25"/>
      <c r="RL501" s="25"/>
      <c r="RM501" s="25"/>
      <c r="RN501" s="25"/>
      <c r="RO501" s="25"/>
      <c r="RP501" s="25"/>
      <c r="RQ501" s="25"/>
      <c r="RR501" s="25"/>
      <c r="RS501" s="25"/>
      <c r="RT501" s="25"/>
      <c r="RU501" s="25"/>
      <c r="RV501" s="25"/>
      <c r="RW501" s="25"/>
      <c r="RX501" s="25"/>
      <c r="RY501" s="25"/>
      <c r="RZ501" s="25"/>
      <c r="SA501" s="25"/>
      <c r="SB501" s="25"/>
      <c r="SC501" s="25"/>
      <c r="SD501" s="25"/>
      <c r="SE501" s="25"/>
      <c r="SF501" s="25"/>
      <c r="SG501" s="25"/>
      <c r="SH501" s="25"/>
      <c r="SI501" s="25"/>
      <c r="SJ501" s="25"/>
      <c r="SK501" s="25"/>
      <c r="SL501" s="25"/>
      <c r="SM501" s="25"/>
      <c r="SN501" s="25"/>
      <c r="SO501" s="25"/>
      <c r="SP501" s="25"/>
      <c r="SQ501" s="25"/>
      <c r="SR501" s="25"/>
      <c r="SS501" s="25"/>
      <c r="ST501" s="25"/>
      <c r="SU501" s="25"/>
      <c r="SV501" s="25"/>
      <c r="SW501" s="25"/>
      <c r="SX501" s="25"/>
      <c r="SY501" s="25"/>
      <c r="SZ501" s="25"/>
      <c r="TA501" s="25"/>
      <c r="TB501" s="25"/>
      <c r="TC501" s="25"/>
      <c r="TD501" s="25"/>
      <c r="TE501" s="25"/>
      <c r="TF501" s="25"/>
      <c r="TG501" s="25"/>
      <c r="TH501" s="25"/>
      <c r="TI501" s="25"/>
      <c r="TJ501" s="25"/>
      <c r="TK501" s="25"/>
      <c r="TL501" s="25"/>
      <c r="TM501" s="25"/>
      <c r="TN501" s="25"/>
      <c r="TO501" s="25"/>
      <c r="TP501" s="25"/>
      <c r="TQ501" s="25"/>
      <c r="TR501" s="25"/>
      <c r="TS501" s="25"/>
      <c r="TT501" s="25"/>
      <c r="TU501" s="25"/>
      <c r="TV501" s="25"/>
      <c r="TW501" s="25"/>
      <c r="TX501" s="25"/>
      <c r="TY501" s="25"/>
      <c r="TZ501" s="25"/>
      <c r="UA501" s="25"/>
      <c r="UB501" s="25"/>
      <c r="UC501" s="25"/>
      <c r="UD501" s="25"/>
      <c r="UE501" s="25"/>
      <c r="UF501" s="25"/>
      <c r="UG501" s="25"/>
      <c r="UH501" s="25"/>
      <c r="UI501" s="25"/>
      <c r="UJ501" s="25"/>
      <c r="UK501" s="25"/>
      <c r="UL501" s="25"/>
      <c r="UM501" s="25"/>
      <c r="UN501" s="25"/>
      <c r="UO501" s="25"/>
      <c r="UP501" s="25"/>
      <c r="UQ501" s="25"/>
      <c r="UR501" s="25"/>
      <c r="US501" s="25"/>
      <c r="UT501" s="25"/>
      <c r="UU501" s="25"/>
      <c r="UV501" s="25"/>
      <c r="UW501" s="25"/>
      <c r="UX501" s="25"/>
      <c r="UY501" s="25"/>
      <c r="UZ501" s="25"/>
      <c r="VA501" s="25"/>
      <c r="VB501" s="25"/>
      <c r="VC501" s="25"/>
      <c r="VD501" s="25"/>
      <c r="VE501" s="25"/>
      <c r="VF501" s="25"/>
      <c r="VG501" s="25"/>
      <c r="VH501" s="25"/>
      <c r="VI501" s="25"/>
      <c r="VJ501" s="25"/>
      <c r="VK501" s="25"/>
      <c r="VL501" s="25"/>
      <c r="VM501" s="25"/>
      <c r="VN501" s="25"/>
      <c r="VO501" s="25"/>
      <c r="VP501" s="25"/>
      <c r="VQ501" s="25"/>
      <c r="VR501" s="25"/>
      <c r="VS501" s="25"/>
      <c r="VT501" s="25"/>
      <c r="VU501" s="25"/>
      <c r="VV501" s="25"/>
      <c r="VW501" s="25"/>
      <c r="VX501" s="25"/>
      <c r="VY501" s="25"/>
      <c r="VZ501" s="25"/>
      <c r="WA501" s="25"/>
      <c r="WB501" s="25"/>
      <c r="WC501" s="25"/>
      <c r="WD501" s="25"/>
      <c r="WE501" s="25"/>
      <c r="WF501" s="25"/>
      <c r="WG501" s="25"/>
      <c r="WH501" s="25"/>
      <c r="WI501" s="25"/>
      <c r="WJ501" s="25"/>
      <c r="WK501" s="25"/>
      <c r="WL501" s="25"/>
      <c r="WM501" s="25"/>
      <c r="WN501" s="25"/>
      <c r="WO501" s="25"/>
      <c r="WP501" s="25"/>
      <c r="WQ501" s="25"/>
      <c r="WR501" s="25"/>
      <c r="WS501" s="25"/>
      <c r="WT501" s="25"/>
      <c r="WU501" s="25"/>
      <c r="WV501" s="25"/>
      <c r="WW501" s="25"/>
      <c r="WX501" s="25"/>
      <c r="WY501" s="25"/>
      <c r="WZ501" s="25"/>
      <c r="XA501" s="25"/>
      <c r="XB501" s="25"/>
      <c r="XC501" s="25"/>
      <c r="XD501" s="25"/>
      <c r="XE501" s="25"/>
      <c r="XF501" s="25"/>
      <c r="XG501" s="25"/>
      <c r="XH501" s="25"/>
      <c r="XI501" s="25"/>
      <c r="XJ501" s="25"/>
      <c r="XK501" s="25"/>
      <c r="XL501" s="25"/>
      <c r="XM501" s="25"/>
      <c r="XN501" s="25"/>
      <c r="XO501" s="25"/>
      <c r="XP501" s="25"/>
      <c r="XQ501" s="25"/>
      <c r="XR501" s="25"/>
      <c r="XS501" s="25"/>
      <c r="XT501" s="25"/>
      <c r="XU501" s="25"/>
      <c r="XV501" s="25"/>
      <c r="XW501" s="25"/>
      <c r="XX501" s="25"/>
      <c r="XY501" s="25"/>
      <c r="XZ501" s="25"/>
      <c r="YA501" s="25"/>
      <c r="YB501" s="25"/>
      <c r="YC501" s="25"/>
      <c r="YD501" s="25"/>
      <c r="YE501" s="25"/>
      <c r="YF501" s="25"/>
      <c r="YG501" s="25"/>
      <c r="YH501" s="25"/>
      <c r="YI501" s="25"/>
      <c r="YJ501" s="25"/>
      <c r="YK501" s="25"/>
      <c r="YL501" s="25"/>
      <c r="YM501" s="25"/>
      <c r="YN501" s="25"/>
      <c r="YO501" s="25"/>
      <c r="YP501" s="25"/>
      <c r="YQ501" s="25"/>
      <c r="YR501" s="25"/>
      <c r="YS501" s="25"/>
      <c r="YT501" s="25"/>
      <c r="YU501" s="25"/>
      <c r="YV501" s="25"/>
      <c r="YW501" s="25"/>
      <c r="YX501" s="25"/>
      <c r="YY501" s="25"/>
      <c r="YZ501" s="25"/>
      <c r="ZA501" s="25"/>
      <c r="ZB501" s="25"/>
      <c r="ZC501" s="25"/>
      <c r="ZD501" s="25"/>
      <c r="ZE501" s="25"/>
      <c r="ZF501" s="25"/>
      <c r="ZG501" s="25"/>
      <c r="ZH501" s="25"/>
      <c r="ZI501" s="25"/>
      <c r="ZJ501" s="25"/>
      <c r="ZK501" s="25"/>
      <c r="ZL501" s="25"/>
      <c r="ZM501" s="25"/>
      <c r="ZN501" s="25"/>
      <c r="ZO501" s="25"/>
      <c r="ZP501" s="25"/>
      <c r="ZQ501" s="25"/>
      <c r="ZR501" s="25"/>
      <c r="ZS501" s="25"/>
      <c r="ZT501" s="25"/>
      <c r="ZU501" s="25"/>
      <c r="ZV501" s="25"/>
      <c r="ZW501" s="25"/>
      <c r="ZX501" s="25"/>
      <c r="ZY501" s="25"/>
      <c r="ZZ501" s="25"/>
      <c r="AAA501" s="25"/>
      <c r="AAB501" s="25"/>
      <c r="AAC501" s="25"/>
      <c r="AAD501" s="25"/>
      <c r="AAE501" s="25"/>
      <c r="AAF501" s="25"/>
      <c r="AAG501" s="25"/>
      <c r="AAH501" s="25"/>
      <c r="AAI501" s="25"/>
      <c r="AAJ501" s="25"/>
      <c r="AAK501" s="25"/>
      <c r="AAL501" s="25"/>
      <c r="AAM501" s="25"/>
      <c r="AAN501" s="25"/>
      <c r="AAO501" s="25"/>
      <c r="AAP501" s="25"/>
      <c r="AAQ501" s="25"/>
      <c r="AAR501" s="25"/>
      <c r="AAS501" s="25"/>
      <c r="AAT501" s="25"/>
      <c r="AAU501" s="25"/>
      <c r="AAV501" s="25"/>
      <c r="AAW501" s="25"/>
      <c r="AAX501" s="25"/>
      <c r="AAY501" s="25"/>
      <c r="AAZ501" s="25"/>
      <c r="ABA501" s="25"/>
      <c r="ABB501" s="25"/>
      <c r="ABC501" s="25"/>
      <c r="ABD501" s="25"/>
      <c r="ABE501" s="25"/>
      <c r="ABF501" s="25"/>
      <c r="ABG501" s="25"/>
      <c r="ABH501" s="25"/>
      <c r="ABI501" s="25"/>
      <c r="ABJ501" s="25"/>
      <c r="ABK501" s="25"/>
      <c r="ABL501" s="25"/>
      <c r="ABM501" s="25"/>
      <c r="ABN501" s="25"/>
      <c r="ABO501" s="25"/>
      <c r="ABP501" s="25"/>
      <c r="ABQ501" s="25"/>
      <c r="ABR501" s="25"/>
      <c r="ABS501" s="25"/>
      <c r="ABT501" s="25"/>
      <c r="ABU501" s="25"/>
      <c r="ABV501" s="25"/>
      <c r="ABW501" s="25"/>
      <c r="ABX501" s="25"/>
      <c r="ABY501" s="25"/>
      <c r="ABZ501" s="25"/>
      <c r="ACA501" s="25"/>
      <c r="ACB501" s="25"/>
      <c r="ACC501" s="25"/>
      <c r="ACD501" s="25"/>
      <c r="ACE501" s="25"/>
      <c r="ACF501" s="25"/>
      <c r="ACG501" s="25"/>
      <c r="ACH501" s="25"/>
      <c r="ACI501" s="25"/>
      <c r="ACJ501" s="25"/>
      <c r="ACK501" s="25"/>
      <c r="ACL501" s="25"/>
      <c r="ACM501" s="25"/>
      <c r="ACN501" s="25"/>
      <c r="ACO501" s="25"/>
      <c r="ACP501" s="25"/>
      <c r="ACQ501" s="25"/>
      <c r="ACR501" s="25"/>
      <c r="ACS501" s="25"/>
      <c r="ACT501" s="25"/>
      <c r="ACU501" s="25"/>
      <c r="ACV501" s="25"/>
      <c r="ACW501" s="25"/>
      <c r="ACX501" s="25"/>
      <c r="ACY501" s="25"/>
      <c r="ACZ501" s="25"/>
      <c r="ADA501" s="25"/>
      <c r="ADB501" s="25"/>
      <c r="ADC501" s="25"/>
      <c r="ADD501" s="25"/>
      <c r="ADE501" s="25"/>
      <c r="ADF501" s="25"/>
      <c r="ADG501" s="25"/>
      <c r="ADH501" s="25"/>
      <c r="ADI501" s="25"/>
      <c r="ADJ501" s="25"/>
      <c r="ADK501" s="25"/>
      <c r="ADL501" s="25"/>
      <c r="ADM501" s="25"/>
      <c r="ADN501" s="25"/>
      <c r="ADO501" s="25"/>
      <c r="ADP501" s="25"/>
      <c r="ADQ501" s="25"/>
      <c r="ADR501" s="25"/>
      <c r="ADS501" s="25"/>
      <c r="ADT501" s="25"/>
      <c r="ADU501" s="25"/>
      <c r="ADV501" s="25"/>
      <c r="ADW501" s="25"/>
      <c r="ADX501" s="25"/>
      <c r="ADY501" s="25"/>
      <c r="ADZ501" s="25"/>
      <c r="AEA501" s="25"/>
      <c r="AEB501" s="25"/>
      <c r="AEC501" s="25"/>
      <c r="AED501" s="25"/>
      <c r="AEE501" s="25"/>
      <c r="AEF501" s="25"/>
      <c r="AEG501" s="49"/>
    </row>
    <row r="502" spans="1:813" s="15" customFormat="1" ht="12.75" customHeight="1" x14ac:dyDescent="0.2">
      <c r="A502" s="75">
        <v>12.3</v>
      </c>
      <c r="B502" s="103" t="s">
        <v>182</v>
      </c>
      <c r="C502" s="104">
        <v>3779.56</v>
      </c>
      <c r="D502" s="105" t="s">
        <v>181</v>
      </c>
      <c r="E502" s="340">
        <v>664.76</v>
      </c>
      <c r="F502" s="91">
        <f t="shared" si="9"/>
        <v>2512500.31</v>
      </c>
      <c r="G502" s="49"/>
      <c r="AY502" s="45"/>
      <c r="AZ502" s="25"/>
      <c r="BA502" s="663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  <c r="QN502" s="25"/>
      <c r="QO502" s="25"/>
      <c r="QP502" s="25"/>
      <c r="QQ502" s="25"/>
      <c r="QR502" s="25"/>
      <c r="QS502" s="25"/>
      <c r="QT502" s="25"/>
      <c r="QU502" s="25"/>
      <c r="QV502" s="25"/>
      <c r="QW502" s="25"/>
      <c r="QX502" s="25"/>
      <c r="QY502" s="25"/>
      <c r="QZ502" s="25"/>
      <c r="RA502" s="25"/>
      <c r="RB502" s="25"/>
      <c r="RC502" s="25"/>
      <c r="RD502" s="25"/>
      <c r="RE502" s="25"/>
      <c r="RF502" s="25"/>
      <c r="RG502" s="25"/>
      <c r="RH502" s="25"/>
      <c r="RI502" s="25"/>
      <c r="RJ502" s="25"/>
      <c r="RK502" s="25"/>
      <c r="RL502" s="25"/>
      <c r="RM502" s="25"/>
      <c r="RN502" s="25"/>
      <c r="RO502" s="25"/>
      <c r="RP502" s="25"/>
      <c r="RQ502" s="25"/>
      <c r="RR502" s="25"/>
      <c r="RS502" s="25"/>
      <c r="RT502" s="25"/>
      <c r="RU502" s="25"/>
      <c r="RV502" s="25"/>
      <c r="RW502" s="25"/>
      <c r="RX502" s="25"/>
      <c r="RY502" s="25"/>
      <c r="RZ502" s="25"/>
      <c r="SA502" s="25"/>
      <c r="SB502" s="25"/>
      <c r="SC502" s="25"/>
      <c r="SD502" s="25"/>
      <c r="SE502" s="25"/>
      <c r="SF502" s="25"/>
      <c r="SG502" s="25"/>
      <c r="SH502" s="25"/>
      <c r="SI502" s="25"/>
      <c r="SJ502" s="25"/>
      <c r="SK502" s="25"/>
      <c r="SL502" s="25"/>
      <c r="SM502" s="25"/>
      <c r="SN502" s="25"/>
      <c r="SO502" s="25"/>
      <c r="SP502" s="25"/>
      <c r="SQ502" s="25"/>
      <c r="SR502" s="25"/>
      <c r="SS502" s="25"/>
      <c r="ST502" s="25"/>
      <c r="SU502" s="25"/>
      <c r="SV502" s="25"/>
      <c r="SW502" s="25"/>
      <c r="SX502" s="25"/>
      <c r="SY502" s="25"/>
      <c r="SZ502" s="25"/>
      <c r="TA502" s="25"/>
      <c r="TB502" s="25"/>
      <c r="TC502" s="25"/>
      <c r="TD502" s="25"/>
      <c r="TE502" s="25"/>
      <c r="TF502" s="25"/>
      <c r="TG502" s="25"/>
      <c r="TH502" s="25"/>
      <c r="TI502" s="25"/>
      <c r="TJ502" s="25"/>
      <c r="TK502" s="25"/>
      <c r="TL502" s="25"/>
      <c r="TM502" s="25"/>
      <c r="TN502" s="25"/>
      <c r="TO502" s="25"/>
      <c r="TP502" s="25"/>
      <c r="TQ502" s="25"/>
      <c r="TR502" s="25"/>
      <c r="TS502" s="25"/>
      <c r="TT502" s="25"/>
      <c r="TU502" s="25"/>
      <c r="TV502" s="25"/>
      <c r="TW502" s="25"/>
      <c r="TX502" s="25"/>
      <c r="TY502" s="25"/>
      <c r="TZ502" s="25"/>
      <c r="UA502" s="25"/>
      <c r="UB502" s="25"/>
      <c r="UC502" s="25"/>
      <c r="UD502" s="25"/>
      <c r="UE502" s="25"/>
      <c r="UF502" s="25"/>
      <c r="UG502" s="25"/>
      <c r="UH502" s="25"/>
      <c r="UI502" s="25"/>
      <c r="UJ502" s="25"/>
      <c r="UK502" s="25"/>
      <c r="UL502" s="25"/>
      <c r="UM502" s="25"/>
      <c r="UN502" s="25"/>
      <c r="UO502" s="25"/>
      <c r="UP502" s="25"/>
      <c r="UQ502" s="25"/>
      <c r="UR502" s="25"/>
      <c r="US502" s="25"/>
      <c r="UT502" s="25"/>
      <c r="UU502" s="25"/>
      <c r="UV502" s="25"/>
      <c r="UW502" s="25"/>
      <c r="UX502" s="25"/>
      <c r="UY502" s="25"/>
      <c r="UZ502" s="25"/>
      <c r="VA502" s="25"/>
      <c r="VB502" s="25"/>
      <c r="VC502" s="25"/>
      <c r="VD502" s="25"/>
      <c r="VE502" s="25"/>
      <c r="VF502" s="25"/>
      <c r="VG502" s="25"/>
      <c r="VH502" s="25"/>
      <c r="VI502" s="25"/>
      <c r="VJ502" s="25"/>
      <c r="VK502" s="25"/>
      <c r="VL502" s="25"/>
      <c r="VM502" s="25"/>
      <c r="VN502" s="25"/>
      <c r="VO502" s="25"/>
      <c r="VP502" s="25"/>
      <c r="VQ502" s="25"/>
      <c r="VR502" s="25"/>
      <c r="VS502" s="25"/>
      <c r="VT502" s="25"/>
      <c r="VU502" s="25"/>
      <c r="VV502" s="25"/>
      <c r="VW502" s="25"/>
      <c r="VX502" s="25"/>
      <c r="VY502" s="25"/>
      <c r="VZ502" s="25"/>
      <c r="WA502" s="25"/>
      <c r="WB502" s="25"/>
      <c r="WC502" s="25"/>
      <c r="WD502" s="25"/>
      <c r="WE502" s="25"/>
      <c r="WF502" s="25"/>
      <c r="WG502" s="25"/>
      <c r="WH502" s="25"/>
      <c r="WI502" s="25"/>
      <c r="WJ502" s="25"/>
      <c r="WK502" s="25"/>
      <c r="WL502" s="25"/>
      <c r="WM502" s="25"/>
      <c r="WN502" s="25"/>
      <c r="WO502" s="25"/>
      <c r="WP502" s="25"/>
      <c r="WQ502" s="25"/>
      <c r="WR502" s="25"/>
      <c r="WS502" s="25"/>
      <c r="WT502" s="25"/>
      <c r="WU502" s="25"/>
      <c r="WV502" s="25"/>
      <c r="WW502" s="25"/>
      <c r="WX502" s="25"/>
      <c r="WY502" s="25"/>
      <c r="WZ502" s="25"/>
      <c r="XA502" s="25"/>
      <c r="XB502" s="25"/>
      <c r="XC502" s="25"/>
      <c r="XD502" s="25"/>
      <c r="XE502" s="25"/>
      <c r="XF502" s="25"/>
      <c r="XG502" s="25"/>
      <c r="XH502" s="25"/>
      <c r="XI502" s="25"/>
      <c r="XJ502" s="25"/>
      <c r="XK502" s="25"/>
      <c r="XL502" s="25"/>
      <c r="XM502" s="25"/>
      <c r="XN502" s="25"/>
      <c r="XO502" s="25"/>
      <c r="XP502" s="25"/>
      <c r="XQ502" s="25"/>
      <c r="XR502" s="25"/>
      <c r="XS502" s="25"/>
      <c r="XT502" s="25"/>
      <c r="XU502" s="25"/>
      <c r="XV502" s="25"/>
      <c r="XW502" s="25"/>
      <c r="XX502" s="25"/>
      <c r="XY502" s="25"/>
      <c r="XZ502" s="25"/>
      <c r="YA502" s="25"/>
      <c r="YB502" s="25"/>
      <c r="YC502" s="25"/>
      <c r="YD502" s="25"/>
      <c r="YE502" s="25"/>
      <c r="YF502" s="25"/>
      <c r="YG502" s="25"/>
      <c r="YH502" s="25"/>
      <c r="YI502" s="25"/>
      <c r="YJ502" s="25"/>
      <c r="YK502" s="25"/>
      <c r="YL502" s="25"/>
      <c r="YM502" s="25"/>
      <c r="YN502" s="25"/>
      <c r="YO502" s="25"/>
      <c r="YP502" s="25"/>
      <c r="YQ502" s="25"/>
      <c r="YR502" s="25"/>
      <c r="YS502" s="25"/>
      <c r="YT502" s="25"/>
      <c r="YU502" s="25"/>
      <c r="YV502" s="25"/>
      <c r="YW502" s="25"/>
      <c r="YX502" s="25"/>
      <c r="YY502" s="25"/>
      <c r="YZ502" s="25"/>
      <c r="ZA502" s="25"/>
      <c r="ZB502" s="25"/>
      <c r="ZC502" s="25"/>
      <c r="ZD502" s="25"/>
      <c r="ZE502" s="25"/>
      <c r="ZF502" s="25"/>
      <c r="ZG502" s="25"/>
      <c r="ZH502" s="25"/>
      <c r="ZI502" s="25"/>
      <c r="ZJ502" s="25"/>
      <c r="ZK502" s="25"/>
      <c r="ZL502" s="25"/>
      <c r="ZM502" s="25"/>
      <c r="ZN502" s="25"/>
      <c r="ZO502" s="25"/>
      <c r="ZP502" s="25"/>
      <c r="ZQ502" s="25"/>
      <c r="ZR502" s="25"/>
      <c r="ZS502" s="25"/>
      <c r="ZT502" s="25"/>
      <c r="ZU502" s="25"/>
      <c r="ZV502" s="25"/>
      <c r="ZW502" s="25"/>
      <c r="ZX502" s="25"/>
      <c r="ZY502" s="25"/>
      <c r="ZZ502" s="25"/>
      <c r="AAA502" s="25"/>
      <c r="AAB502" s="25"/>
      <c r="AAC502" s="25"/>
      <c r="AAD502" s="25"/>
      <c r="AAE502" s="25"/>
      <c r="AAF502" s="25"/>
      <c r="AAG502" s="25"/>
      <c r="AAH502" s="25"/>
      <c r="AAI502" s="25"/>
      <c r="AAJ502" s="25"/>
      <c r="AAK502" s="25"/>
      <c r="AAL502" s="25"/>
      <c r="AAM502" s="25"/>
      <c r="AAN502" s="25"/>
      <c r="AAO502" s="25"/>
      <c r="AAP502" s="25"/>
      <c r="AAQ502" s="25"/>
      <c r="AAR502" s="25"/>
      <c r="AAS502" s="25"/>
      <c r="AAT502" s="25"/>
      <c r="AAU502" s="25"/>
      <c r="AAV502" s="25"/>
      <c r="AAW502" s="25"/>
      <c r="AAX502" s="25"/>
      <c r="AAY502" s="25"/>
      <c r="AAZ502" s="25"/>
      <c r="ABA502" s="25"/>
      <c r="ABB502" s="25"/>
      <c r="ABC502" s="25"/>
      <c r="ABD502" s="25"/>
      <c r="ABE502" s="25"/>
      <c r="ABF502" s="25"/>
      <c r="ABG502" s="25"/>
      <c r="ABH502" s="25"/>
      <c r="ABI502" s="25"/>
      <c r="ABJ502" s="25"/>
      <c r="ABK502" s="25"/>
      <c r="ABL502" s="25"/>
      <c r="ABM502" s="25"/>
      <c r="ABN502" s="25"/>
      <c r="ABO502" s="25"/>
      <c r="ABP502" s="25"/>
      <c r="ABQ502" s="25"/>
      <c r="ABR502" s="25"/>
      <c r="ABS502" s="25"/>
      <c r="ABT502" s="25"/>
      <c r="ABU502" s="25"/>
      <c r="ABV502" s="25"/>
      <c r="ABW502" s="25"/>
      <c r="ABX502" s="25"/>
      <c r="ABY502" s="25"/>
      <c r="ABZ502" s="25"/>
      <c r="ACA502" s="25"/>
      <c r="ACB502" s="25"/>
      <c r="ACC502" s="25"/>
      <c r="ACD502" s="25"/>
      <c r="ACE502" s="25"/>
      <c r="ACF502" s="25"/>
      <c r="ACG502" s="25"/>
      <c r="ACH502" s="25"/>
      <c r="ACI502" s="25"/>
      <c r="ACJ502" s="25"/>
      <c r="ACK502" s="25"/>
      <c r="ACL502" s="25"/>
      <c r="ACM502" s="25"/>
      <c r="ACN502" s="25"/>
      <c r="ACO502" s="25"/>
      <c r="ACP502" s="25"/>
      <c r="ACQ502" s="25"/>
      <c r="ACR502" s="25"/>
      <c r="ACS502" s="25"/>
      <c r="ACT502" s="25"/>
      <c r="ACU502" s="25"/>
      <c r="ACV502" s="25"/>
      <c r="ACW502" s="25"/>
      <c r="ACX502" s="25"/>
      <c r="ACY502" s="25"/>
      <c r="ACZ502" s="25"/>
      <c r="ADA502" s="25"/>
      <c r="ADB502" s="25"/>
      <c r="ADC502" s="25"/>
      <c r="ADD502" s="25"/>
      <c r="ADE502" s="25"/>
      <c r="ADF502" s="25"/>
      <c r="ADG502" s="25"/>
      <c r="ADH502" s="25"/>
      <c r="ADI502" s="25"/>
      <c r="ADJ502" s="25"/>
      <c r="ADK502" s="25"/>
      <c r="ADL502" s="25"/>
      <c r="ADM502" s="25"/>
      <c r="ADN502" s="25"/>
      <c r="ADO502" s="25"/>
      <c r="ADP502" s="25"/>
      <c r="ADQ502" s="25"/>
      <c r="ADR502" s="25"/>
      <c r="ADS502" s="25"/>
      <c r="ADT502" s="25"/>
      <c r="ADU502" s="25"/>
      <c r="ADV502" s="25"/>
      <c r="ADW502" s="25"/>
      <c r="ADX502" s="25"/>
      <c r="ADY502" s="25"/>
      <c r="ADZ502" s="25"/>
      <c r="AEA502" s="25"/>
      <c r="AEB502" s="25"/>
      <c r="AEC502" s="25"/>
      <c r="AED502" s="25"/>
      <c r="AEE502" s="25"/>
      <c r="AEF502" s="25"/>
      <c r="AEG502" s="49"/>
    </row>
    <row r="503" spans="1:813" s="15" customFormat="1" ht="12.75" customHeight="1" x14ac:dyDescent="0.2">
      <c r="A503" s="75">
        <v>12.4</v>
      </c>
      <c r="B503" s="103" t="s">
        <v>183</v>
      </c>
      <c r="C503" s="104">
        <v>223.34</v>
      </c>
      <c r="D503" s="105" t="s">
        <v>184</v>
      </c>
      <c r="E503" s="340">
        <v>185.17</v>
      </c>
      <c r="F503" s="91">
        <f t="shared" si="9"/>
        <v>41355.870000000003</v>
      </c>
      <c r="G503" s="49"/>
      <c r="AY503" s="45"/>
      <c r="AZ503" s="25"/>
      <c r="BA503" s="663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  <c r="QN503" s="25"/>
      <c r="QO503" s="25"/>
      <c r="QP503" s="25"/>
      <c r="QQ503" s="25"/>
      <c r="QR503" s="25"/>
      <c r="QS503" s="25"/>
      <c r="QT503" s="25"/>
      <c r="QU503" s="25"/>
      <c r="QV503" s="25"/>
      <c r="QW503" s="25"/>
      <c r="QX503" s="25"/>
      <c r="QY503" s="25"/>
      <c r="QZ503" s="25"/>
      <c r="RA503" s="25"/>
      <c r="RB503" s="25"/>
      <c r="RC503" s="25"/>
      <c r="RD503" s="25"/>
      <c r="RE503" s="25"/>
      <c r="RF503" s="25"/>
      <c r="RG503" s="25"/>
      <c r="RH503" s="25"/>
      <c r="RI503" s="25"/>
      <c r="RJ503" s="25"/>
      <c r="RK503" s="25"/>
      <c r="RL503" s="25"/>
      <c r="RM503" s="25"/>
      <c r="RN503" s="25"/>
      <c r="RO503" s="25"/>
      <c r="RP503" s="25"/>
      <c r="RQ503" s="25"/>
      <c r="RR503" s="25"/>
      <c r="RS503" s="25"/>
      <c r="RT503" s="25"/>
      <c r="RU503" s="25"/>
      <c r="RV503" s="25"/>
      <c r="RW503" s="25"/>
      <c r="RX503" s="25"/>
      <c r="RY503" s="25"/>
      <c r="RZ503" s="25"/>
      <c r="SA503" s="25"/>
      <c r="SB503" s="25"/>
      <c r="SC503" s="25"/>
      <c r="SD503" s="25"/>
      <c r="SE503" s="25"/>
      <c r="SF503" s="25"/>
      <c r="SG503" s="25"/>
      <c r="SH503" s="25"/>
      <c r="SI503" s="25"/>
      <c r="SJ503" s="25"/>
      <c r="SK503" s="25"/>
      <c r="SL503" s="25"/>
      <c r="SM503" s="25"/>
      <c r="SN503" s="25"/>
      <c r="SO503" s="25"/>
      <c r="SP503" s="25"/>
      <c r="SQ503" s="25"/>
      <c r="SR503" s="25"/>
      <c r="SS503" s="25"/>
      <c r="ST503" s="25"/>
      <c r="SU503" s="25"/>
      <c r="SV503" s="25"/>
      <c r="SW503" s="25"/>
      <c r="SX503" s="25"/>
      <c r="SY503" s="25"/>
      <c r="SZ503" s="25"/>
      <c r="TA503" s="25"/>
      <c r="TB503" s="25"/>
      <c r="TC503" s="25"/>
      <c r="TD503" s="25"/>
      <c r="TE503" s="25"/>
      <c r="TF503" s="25"/>
      <c r="TG503" s="25"/>
      <c r="TH503" s="25"/>
      <c r="TI503" s="25"/>
      <c r="TJ503" s="25"/>
      <c r="TK503" s="25"/>
      <c r="TL503" s="25"/>
      <c r="TM503" s="25"/>
      <c r="TN503" s="25"/>
      <c r="TO503" s="25"/>
      <c r="TP503" s="25"/>
      <c r="TQ503" s="25"/>
      <c r="TR503" s="25"/>
      <c r="TS503" s="25"/>
      <c r="TT503" s="25"/>
      <c r="TU503" s="25"/>
      <c r="TV503" s="25"/>
      <c r="TW503" s="25"/>
      <c r="TX503" s="25"/>
      <c r="TY503" s="25"/>
      <c r="TZ503" s="25"/>
      <c r="UA503" s="25"/>
      <c r="UB503" s="25"/>
      <c r="UC503" s="25"/>
      <c r="UD503" s="25"/>
      <c r="UE503" s="25"/>
      <c r="UF503" s="25"/>
      <c r="UG503" s="25"/>
      <c r="UH503" s="25"/>
      <c r="UI503" s="25"/>
      <c r="UJ503" s="25"/>
      <c r="UK503" s="25"/>
      <c r="UL503" s="25"/>
      <c r="UM503" s="25"/>
      <c r="UN503" s="25"/>
      <c r="UO503" s="25"/>
      <c r="UP503" s="25"/>
      <c r="UQ503" s="25"/>
      <c r="UR503" s="25"/>
      <c r="US503" s="25"/>
      <c r="UT503" s="25"/>
      <c r="UU503" s="25"/>
      <c r="UV503" s="25"/>
      <c r="UW503" s="25"/>
      <c r="UX503" s="25"/>
      <c r="UY503" s="25"/>
      <c r="UZ503" s="25"/>
      <c r="VA503" s="25"/>
      <c r="VB503" s="25"/>
      <c r="VC503" s="25"/>
      <c r="VD503" s="25"/>
      <c r="VE503" s="25"/>
      <c r="VF503" s="25"/>
      <c r="VG503" s="25"/>
      <c r="VH503" s="25"/>
      <c r="VI503" s="25"/>
      <c r="VJ503" s="25"/>
      <c r="VK503" s="25"/>
      <c r="VL503" s="25"/>
      <c r="VM503" s="25"/>
      <c r="VN503" s="25"/>
      <c r="VO503" s="25"/>
      <c r="VP503" s="25"/>
      <c r="VQ503" s="25"/>
      <c r="VR503" s="25"/>
      <c r="VS503" s="25"/>
      <c r="VT503" s="25"/>
      <c r="VU503" s="25"/>
      <c r="VV503" s="25"/>
      <c r="VW503" s="25"/>
      <c r="VX503" s="25"/>
      <c r="VY503" s="25"/>
      <c r="VZ503" s="25"/>
      <c r="WA503" s="25"/>
      <c r="WB503" s="25"/>
      <c r="WC503" s="25"/>
      <c r="WD503" s="25"/>
      <c r="WE503" s="25"/>
      <c r="WF503" s="25"/>
      <c r="WG503" s="25"/>
      <c r="WH503" s="25"/>
      <c r="WI503" s="25"/>
      <c r="WJ503" s="25"/>
      <c r="WK503" s="25"/>
      <c r="WL503" s="25"/>
      <c r="WM503" s="25"/>
      <c r="WN503" s="25"/>
      <c r="WO503" s="25"/>
      <c r="WP503" s="25"/>
      <c r="WQ503" s="25"/>
      <c r="WR503" s="25"/>
      <c r="WS503" s="25"/>
      <c r="WT503" s="25"/>
      <c r="WU503" s="25"/>
      <c r="WV503" s="25"/>
      <c r="WW503" s="25"/>
      <c r="WX503" s="25"/>
      <c r="WY503" s="25"/>
      <c r="WZ503" s="25"/>
      <c r="XA503" s="25"/>
      <c r="XB503" s="25"/>
      <c r="XC503" s="25"/>
      <c r="XD503" s="25"/>
      <c r="XE503" s="25"/>
      <c r="XF503" s="25"/>
      <c r="XG503" s="25"/>
      <c r="XH503" s="25"/>
      <c r="XI503" s="25"/>
      <c r="XJ503" s="25"/>
      <c r="XK503" s="25"/>
      <c r="XL503" s="25"/>
      <c r="XM503" s="25"/>
      <c r="XN503" s="25"/>
      <c r="XO503" s="25"/>
      <c r="XP503" s="25"/>
      <c r="XQ503" s="25"/>
      <c r="XR503" s="25"/>
      <c r="XS503" s="25"/>
      <c r="XT503" s="25"/>
      <c r="XU503" s="25"/>
      <c r="XV503" s="25"/>
      <c r="XW503" s="25"/>
      <c r="XX503" s="25"/>
      <c r="XY503" s="25"/>
      <c r="XZ503" s="25"/>
      <c r="YA503" s="25"/>
      <c r="YB503" s="25"/>
      <c r="YC503" s="25"/>
      <c r="YD503" s="25"/>
      <c r="YE503" s="25"/>
      <c r="YF503" s="25"/>
      <c r="YG503" s="25"/>
      <c r="YH503" s="25"/>
      <c r="YI503" s="25"/>
      <c r="YJ503" s="25"/>
      <c r="YK503" s="25"/>
      <c r="YL503" s="25"/>
      <c r="YM503" s="25"/>
      <c r="YN503" s="25"/>
      <c r="YO503" s="25"/>
      <c r="YP503" s="25"/>
      <c r="YQ503" s="25"/>
      <c r="YR503" s="25"/>
      <c r="YS503" s="25"/>
      <c r="YT503" s="25"/>
      <c r="YU503" s="25"/>
      <c r="YV503" s="25"/>
      <c r="YW503" s="25"/>
      <c r="YX503" s="25"/>
      <c r="YY503" s="25"/>
      <c r="YZ503" s="25"/>
      <c r="ZA503" s="25"/>
      <c r="ZB503" s="25"/>
      <c r="ZC503" s="25"/>
      <c r="ZD503" s="25"/>
      <c r="ZE503" s="25"/>
      <c r="ZF503" s="25"/>
      <c r="ZG503" s="25"/>
      <c r="ZH503" s="25"/>
      <c r="ZI503" s="25"/>
      <c r="ZJ503" s="25"/>
      <c r="ZK503" s="25"/>
      <c r="ZL503" s="25"/>
      <c r="ZM503" s="25"/>
      <c r="ZN503" s="25"/>
      <c r="ZO503" s="25"/>
      <c r="ZP503" s="25"/>
      <c r="ZQ503" s="25"/>
      <c r="ZR503" s="25"/>
      <c r="ZS503" s="25"/>
      <c r="ZT503" s="25"/>
      <c r="ZU503" s="25"/>
      <c r="ZV503" s="25"/>
      <c r="ZW503" s="25"/>
      <c r="ZX503" s="25"/>
      <c r="ZY503" s="25"/>
      <c r="ZZ503" s="25"/>
      <c r="AAA503" s="25"/>
      <c r="AAB503" s="25"/>
      <c r="AAC503" s="25"/>
      <c r="AAD503" s="25"/>
      <c r="AAE503" s="25"/>
      <c r="AAF503" s="25"/>
      <c r="AAG503" s="25"/>
      <c r="AAH503" s="25"/>
      <c r="AAI503" s="25"/>
      <c r="AAJ503" s="25"/>
      <c r="AAK503" s="25"/>
      <c r="AAL503" s="25"/>
      <c r="AAM503" s="25"/>
      <c r="AAN503" s="25"/>
      <c r="AAO503" s="25"/>
      <c r="AAP503" s="25"/>
      <c r="AAQ503" s="25"/>
      <c r="AAR503" s="25"/>
      <c r="AAS503" s="25"/>
      <c r="AAT503" s="25"/>
      <c r="AAU503" s="25"/>
      <c r="AAV503" s="25"/>
      <c r="AAW503" s="25"/>
      <c r="AAX503" s="25"/>
      <c r="AAY503" s="25"/>
      <c r="AAZ503" s="25"/>
      <c r="ABA503" s="25"/>
      <c r="ABB503" s="25"/>
      <c r="ABC503" s="25"/>
      <c r="ABD503" s="25"/>
      <c r="ABE503" s="25"/>
      <c r="ABF503" s="25"/>
      <c r="ABG503" s="25"/>
      <c r="ABH503" s="25"/>
      <c r="ABI503" s="25"/>
      <c r="ABJ503" s="25"/>
      <c r="ABK503" s="25"/>
      <c r="ABL503" s="25"/>
      <c r="ABM503" s="25"/>
      <c r="ABN503" s="25"/>
      <c r="ABO503" s="25"/>
      <c r="ABP503" s="25"/>
      <c r="ABQ503" s="25"/>
      <c r="ABR503" s="25"/>
      <c r="ABS503" s="25"/>
      <c r="ABT503" s="25"/>
      <c r="ABU503" s="25"/>
      <c r="ABV503" s="25"/>
      <c r="ABW503" s="25"/>
      <c r="ABX503" s="25"/>
      <c r="ABY503" s="25"/>
      <c r="ABZ503" s="25"/>
      <c r="ACA503" s="25"/>
      <c r="ACB503" s="25"/>
      <c r="ACC503" s="25"/>
      <c r="ACD503" s="25"/>
      <c r="ACE503" s="25"/>
      <c r="ACF503" s="25"/>
      <c r="ACG503" s="25"/>
      <c r="ACH503" s="25"/>
      <c r="ACI503" s="25"/>
      <c r="ACJ503" s="25"/>
      <c r="ACK503" s="25"/>
      <c r="ACL503" s="25"/>
      <c r="ACM503" s="25"/>
      <c r="ACN503" s="25"/>
      <c r="ACO503" s="25"/>
      <c r="ACP503" s="25"/>
      <c r="ACQ503" s="25"/>
      <c r="ACR503" s="25"/>
      <c r="ACS503" s="25"/>
      <c r="ACT503" s="25"/>
      <c r="ACU503" s="25"/>
      <c r="ACV503" s="25"/>
      <c r="ACW503" s="25"/>
      <c r="ACX503" s="25"/>
      <c r="ACY503" s="25"/>
      <c r="ACZ503" s="25"/>
      <c r="ADA503" s="25"/>
      <c r="ADB503" s="25"/>
      <c r="ADC503" s="25"/>
      <c r="ADD503" s="25"/>
      <c r="ADE503" s="25"/>
      <c r="ADF503" s="25"/>
      <c r="ADG503" s="25"/>
      <c r="ADH503" s="25"/>
      <c r="ADI503" s="25"/>
      <c r="ADJ503" s="25"/>
      <c r="ADK503" s="25"/>
      <c r="ADL503" s="25"/>
      <c r="ADM503" s="25"/>
      <c r="ADN503" s="25"/>
      <c r="ADO503" s="25"/>
      <c r="ADP503" s="25"/>
      <c r="ADQ503" s="25"/>
      <c r="ADR503" s="25"/>
      <c r="ADS503" s="25"/>
      <c r="ADT503" s="25"/>
      <c r="ADU503" s="25"/>
      <c r="ADV503" s="25"/>
      <c r="ADW503" s="25"/>
      <c r="ADX503" s="25"/>
      <c r="ADY503" s="25"/>
      <c r="ADZ503" s="25"/>
      <c r="AEA503" s="25"/>
      <c r="AEB503" s="25"/>
      <c r="AEC503" s="25"/>
      <c r="AED503" s="25"/>
      <c r="AEE503" s="25"/>
      <c r="AEF503" s="25"/>
      <c r="AEG503" s="49"/>
    </row>
    <row r="504" spans="1:813" s="15" customFormat="1" ht="12.75" customHeight="1" x14ac:dyDescent="0.2">
      <c r="A504" s="75"/>
      <c r="B504" s="103"/>
      <c r="C504" s="104"/>
      <c r="D504" s="105"/>
      <c r="E504" s="340"/>
      <c r="F504" s="91"/>
      <c r="G504" s="49"/>
      <c r="AY504" s="45"/>
      <c r="AZ504" s="25"/>
      <c r="BA504" s="663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  <c r="QN504" s="25"/>
      <c r="QO504" s="25"/>
      <c r="QP504" s="25"/>
      <c r="QQ504" s="25"/>
      <c r="QR504" s="25"/>
      <c r="QS504" s="25"/>
      <c r="QT504" s="25"/>
      <c r="QU504" s="25"/>
      <c r="QV504" s="25"/>
      <c r="QW504" s="25"/>
      <c r="QX504" s="25"/>
      <c r="QY504" s="25"/>
      <c r="QZ504" s="25"/>
      <c r="RA504" s="25"/>
      <c r="RB504" s="25"/>
      <c r="RC504" s="25"/>
      <c r="RD504" s="25"/>
      <c r="RE504" s="25"/>
      <c r="RF504" s="25"/>
      <c r="RG504" s="25"/>
      <c r="RH504" s="25"/>
      <c r="RI504" s="25"/>
      <c r="RJ504" s="25"/>
      <c r="RK504" s="25"/>
      <c r="RL504" s="25"/>
      <c r="RM504" s="25"/>
      <c r="RN504" s="25"/>
      <c r="RO504" s="25"/>
      <c r="RP504" s="25"/>
      <c r="RQ504" s="25"/>
      <c r="RR504" s="25"/>
      <c r="RS504" s="25"/>
      <c r="RT504" s="25"/>
      <c r="RU504" s="25"/>
      <c r="RV504" s="25"/>
      <c r="RW504" s="25"/>
      <c r="RX504" s="25"/>
      <c r="RY504" s="25"/>
      <c r="RZ504" s="25"/>
      <c r="SA504" s="25"/>
      <c r="SB504" s="25"/>
      <c r="SC504" s="25"/>
      <c r="SD504" s="25"/>
      <c r="SE504" s="25"/>
      <c r="SF504" s="25"/>
      <c r="SG504" s="25"/>
      <c r="SH504" s="25"/>
      <c r="SI504" s="25"/>
      <c r="SJ504" s="25"/>
      <c r="SK504" s="25"/>
      <c r="SL504" s="25"/>
      <c r="SM504" s="25"/>
      <c r="SN504" s="25"/>
      <c r="SO504" s="25"/>
      <c r="SP504" s="25"/>
      <c r="SQ504" s="25"/>
      <c r="SR504" s="25"/>
      <c r="SS504" s="25"/>
      <c r="ST504" s="25"/>
      <c r="SU504" s="25"/>
      <c r="SV504" s="25"/>
      <c r="SW504" s="25"/>
      <c r="SX504" s="25"/>
      <c r="SY504" s="25"/>
      <c r="SZ504" s="25"/>
      <c r="TA504" s="25"/>
      <c r="TB504" s="25"/>
      <c r="TC504" s="25"/>
      <c r="TD504" s="25"/>
      <c r="TE504" s="25"/>
      <c r="TF504" s="25"/>
      <c r="TG504" s="25"/>
      <c r="TH504" s="25"/>
      <c r="TI504" s="25"/>
      <c r="TJ504" s="25"/>
      <c r="TK504" s="25"/>
      <c r="TL504" s="25"/>
      <c r="TM504" s="25"/>
      <c r="TN504" s="25"/>
      <c r="TO504" s="25"/>
      <c r="TP504" s="25"/>
      <c r="TQ504" s="25"/>
      <c r="TR504" s="25"/>
      <c r="TS504" s="25"/>
      <c r="TT504" s="25"/>
      <c r="TU504" s="25"/>
      <c r="TV504" s="25"/>
      <c r="TW504" s="25"/>
      <c r="TX504" s="25"/>
      <c r="TY504" s="25"/>
      <c r="TZ504" s="25"/>
      <c r="UA504" s="25"/>
      <c r="UB504" s="25"/>
      <c r="UC504" s="25"/>
      <c r="UD504" s="25"/>
      <c r="UE504" s="25"/>
      <c r="UF504" s="25"/>
      <c r="UG504" s="25"/>
      <c r="UH504" s="25"/>
      <c r="UI504" s="25"/>
      <c r="UJ504" s="25"/>
      <c r="UK504" s="25"/>
      <c r="UL504" s="25"/>
      <c r="UM504" s="25"/>
      <c r="UN504" s="25"/>
      <c r="UO504" s="25"/>
      <c r="UP504" s="25"/>
      <c r="UQ504" s="25"/>
      <c r="UR504" s="25"/>
      <c r="US504" s="25"/>
      <c r="UT504" s="25"/>
      <c r="UU504" s="25"/>
      <c r="UV504" s="25"/>
      <c r="UW504" s="25"/>
      <c r="UX504" s="25"/>
      <c r="UY504" s="25"/>
      <c r="UZ504" s="25"/>
      <c r="VA504" s="25"/>
      <c r="VB504" s="25"/>
      <c r="VC504" s="25"/>
      <c r="VD504" s="25"/>
      <c r="VE504" s="25"/>
      <c r="VF504" s="25"/>
      <c r="VG504" s="25"/>
      <c r="VH504" s="25"/>
      <c r="VI504" s="25"/>
      <c r="VJ504" s="25"/>
      <c r="VK504" s="25"/>
      <c r="VL504" s="25"/>
      <c r="VM504" s="25"/>
      <c r="VN504" s="25"/>
      <c r="VO504" s="25"/>
      <c r="VP504" s="25"/>
      <c r="VQ504" s="25"/>
      <c r="VR504" s="25"/>
      <c r="VS504" s="25"/>
      <c r="VT504" s="25"/>
      <c r="VU504" s="25"/>
      <c r="VV504" s="25"/>
      <c r="VW504" s="25"/>
      <c r="VX504" s="25"/>
      <c r="VY504" s="25"/>
      <c r="VZ504" s="25"/>
      <c r="WA504" s="25"/>
      <c r="WB504" s="25"/>
      <c r="WC504" s="25"/>
      <c r="WD504" s="25"/>
      <c r="WE504" s="25"/>
      <c r="WF504" s="25"/>
      <c r="WG504" s="25"/>
      <c r="WH504" s="25"/>
      <c r="WI504" s="25"/>
      <c r="WJ504" s="25"/>
      <c r="WK504" s="25"/>
      <c r="WL504" s="25"/>
      <c r="WM504" s="25"/>
      <c r="WN504" s="25"/>
      <c r="WO504" s="25"/>
      <c r="WP504" s="25"/>
      <c r="WQ504" s="25"/>
      <c r="WR504" s="25"/>
      <c r="WS504" s="25"/>
      <c r="WT504" s="25"/>
      <c r="WU504" s="25"/>
      <c r="WV504" s="25"/>
      <c r="WW504" s="25"/>
      <c r="WX504" s="25"/>
      <c r="WY504" s="25"/>
      <c r="WZ504" s="25"/>
      <c r="XA504" s="25"/>
      <c r="XB504" s="25"/>
      <c r="XC504" s="25"/>
      <c r="XD504" s="25"/>
      <c r="XE504" s="25"/>
      <c r="XF504" s="25"/>
      <c r="XG504" s="25"/>
      <c r="XH504" s="25"/>
      <c r="XI504" s="25"/>
      <c r="XJ504" s="25"/>
      <c r="XK504" s="25"/>
      <c r="XL504" s="25"/>
      <c r="XM504" s="25"/>
      <c r="XN504" s="25"/>
      <c r="XO504" s="25"/>
      <c r="XP504" s="25"/>
      <c r="XQ504" s="25"/>
      <c r="XR504" s="25"/>
      <c r="XS504" s="25"/>
      <c r="XT504" s="25"/>
      <c r="XU504" s="25"/>
      <c r="XV504" s="25"/>
      <c r="XW504" s="25"/>
      <c r="XX504" s="25"/>
      <c r="XY504" s="25"/>
      <c r="XZ504" s="25"/>
      <c r="YA504" s="25"/>
      <c r="YB504" s="25"/>
      <c r="YC504" s="25"/>
      <c r="YD504" s="25"/>
      <c r="YE504" s="25"/>
      <c r="YF504" s="25"/>
      <c r="YG504" s="25"/>
      <c r="YH504" s="25"/>
      <c r="YI504" s="25"/>
      <c r="YJ504" s="25"/>
      <c r="YK504" s="25"/>
      <c r="YL504" s="25"/>
      <c r="YM504" s="25"/>
      <c r="YN504" s="25"/>
      <c r="YO504" s="25"/>
      <c r="YP504" s="25"/>
      <c r="YQ504" s="25"/>
      <c r="YR504" s="25"/>
      <c r="YS504" s="25"/>
      <c r="YT504" s="25"/>
      <c r="YU504" s="25"/>
      <c r="YV504" s="25"/>
      <c r="YW504" s="25"/>
      <c r="YX504" s="25"/>
      <c r="YY504" s="25"/>
      <c r="YZ504" s="25"/>
      <c r="ZA504" s="25"/>
      <c r="ZB504" s="25"/>
      <c r="ZC504" s="25"/>
      <c r="ZD504" s="25"/>
      <c r="ZE504" s="25"/>
      <c r="ZF504" s="25"/>
      <c r="ZG504" s="25"/>
      <c r="ZH504" s="25"/>
      <c r="ZI504" s="25"/>
      <c r="ZJ504" s="25"/>
      <c r="ZK504" s="25"/>
      <c r="ZL504" s="25"/>
      <c r="ZM504" s="25"/>
      <c r="ZN504" s="25"/>
      <c r="ZO504" s="25"/>
      <c r="ZP504" s="25"/>
      <c r="ZQ504" s="25"/>
      <c r="ZR504" s="25"/>
      <c r="ZS504" s="25"/>
      <c r="ZT504" s="25"/>
      <c r="ZU504" s="25"/>
      <c r="ZV504" s="25"/>
      <c r="ZW504" s="25"/>
      <c r="ZX504" s="25"/>
      <c r="ZY504" s="25"/>
      <c r="ZZ504" s="25"/>
      <c r="AAA504" s="25"/>
      <c r="AAB504" s="25"/>
      <c r="AAC504" s="25"/>
      <c r="AAD504" s="25"/>
      <c r="AAE504" s="25"/>
      <c r="AAF504" s="25"/>
      <c r="AAG504" s="25"/>
      <c r="AAH504" s="25"/>
      <c r="AAI504" s="25"/>
      <c r="AAJ504" s="25"/>
      <c r="AAK504" s="25"/>
      <c r="AAL504" s="25"/>
      <c r="AAM504" s="25"/>
      <c r="AAN504" s="25"/>
      <c r="AAO504" s="25"/>
      <c r="AAP504" s="25"/>
      <c r="AAQ504" s="25"/>
      <c r="AAR504" s="25"/>
      <c r="AAS504" s="25"/>
      <c r="AAT504" s="25"/>
      <c r="AAU504" s="25"/>
      <c r="AAV504" s="25"/>
      <c r="AAW504" s="25"/>
      <c r="AAX504" s="25"/>
      <c r="AAY504" s="25"/>
      <c r="AAZ504" s="25"/>
      <c r="ABA504" s="25"/>
      <c r="ABB504" s="25"/>
      <c r="ABC504" s="25"/>
      <c r="ABD504" s="25"/>
      <c r="ABE504" s="25"/>
      <c r="ABF504" s="25"/>
      <c r="ABG504" s="25"/>
      <c r="ABH504" s="25"/>
      <c r="ABI504" s="25"/>
      <c r="ABJ504" s="25"/>
      <c r="ABK504" s="25"/>
      <c r="ABL504" s="25"/>
      <c r="ABM504" s="25"/>
      <c r="ABN504" s="25"/>
      <c r="ABO504" s="25"/>
      <c r="ABP504" s="25"/>
      <c r="ABQ504" s="25"/>
      <c r="ABR504" s="25"/>
      <c r="ABS504" s="25"/>
      <c r="ABT504" s="25"/>
      <c r="ABU504" s="25"/>
      <c r="ABV504" s="25"/>
      <c r="ABW504" s="25"/>
      <c r="ABX504" s="25"/>
      <c r="ABY504" s="25"/>
      <c r="ABZ504" s="25"/>
      <c r="ACA504" s="25"/>
      <c r="ACB504" s="25"/>
      <c r="ACC504" s="25"/>
      <c r="ACD504" s="25"/>
      <c r="ACE504" s="25"/>
      <c r="ACF504" s="25"/>
      <c r="ACG504" s="25"/>
      <c r="ACH504" s="25"/>
      <c r="ACI504" s="25"/>
      <c r="ACJ504" s="25"/>
      <c r="ACK504" s="25"/>
      <c r="ACL504" s="25"/>
      <c r="ACM504" s="25"/>
      <c r="ACN504" s="25"/>
      <c r="ACO504" s="25"/>
      <c r="ACP504" s="25"/>
      <c r="ACQ504" s="25"/>
      <c r="ACR504" s="25"/>
      <c r="ACS504" s="25"/>
      <c r="ACT504" s="25"/>
      <c r="ACU504" s="25"/>
      <c r="ACV504" s="25"/>
      <c r="ACW504" s="25"/>
      <c r="ACX504" s="25"/>
      <c r="ACY504" s="25"/>
      <c r="ACZ504" s="25"/>
      <c r="ADA504" s="25"/>
      <c r="ADB504" s="25"/>
      <c r="ADC504" s="25"/>
      <c r="ADD504" s="25"/>
      <c r="ADE504" s="25"/>
      <c r="ADF504" s="25"/>
      <c r="ADG504" s="25"/>
      <c r="ADH504" s="25"/>
      <c r="ADI504" s="25"/>
      <c r="ADJ504" s="25"/>
      <c r="ADK504" s="25"/>
      <c r="ADL504" s="25"/>
      <c r="ADM504" s="25"/>
      <c r="ADN504" s="25"/>
      <c r="ADO504" s="25"/>
      <c r="ADP504" s="25"/>
      <c r="ADQ504" s="25"/>
      <c r="ADR504" s="25"/>
      <c r="ADS504" s="25"/>
      <c r="ADT504" s="25"/>
      <c r="ADU504" s="25"/>
      <c r="ADV504" s="25"/>
      <c r="ADW504" s="25"/>
      <c r="ADX504" s="25"/>
      <c r="ADY504" s="25"/>
      <c r="ADZ504" s="25"/>
      <c r="AEA504" s="25"/>
      <c r="AEB504" s="25"/>
      <c r="AEC504" s="25"/>
      <c r="AED504" s="25"/>
      <c r="AEE504" s="25"/>
      <c r="AEF504" s="25"/>
      <c r="AEG504" s="49"/>
    </row>
    <row r="505" spans="1:813" s="15" customFormat="1" ht="12.75" customHeight="1" x14ac:dyDescent="0.2">
      <c r="A505" s="354"/>
      <c r="B505" s="343" t="s">
        <v>404</v>
      </c>
      <c r="C505" s="355"/>
      <c r="D505" s="118"/>
      <c r="E505" s="344"/>
      <c r="F505" s="345">
        <f>SUM(F383:F504)</f>
        <v>5846993.2699999986</v>
      </c>
      <c r="G505" s="49"/>
      <c r="AY505" s="45"/>
      <c r="AZ505" s="25"/>
      <c r="BA505" s="663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  <c r="QN505" s="25"/>
      <c r="QO505" s="25"/>
      <c r="QP505" s="25"/>
      <c r="QQ505" s="25"/>
      <c r="QR505" s="25"/>
      <c r="QS505" s="25"/>
      <c r="QT505" s="25"/>
      <c r="QU505" s="25"/>
      <c r="QV505" s="25"/>
      <c r="QW505" s="25"/>
      <c r="QX505" s="25"/>
      <c r="QY505" s="25"/>
      <c r="QZ505" s="25"/>
      <c r="RA505" s="25"/>
      <c r="RB505" s="25"/>
      <c r="RC505" s="25"/>
      <c r="RD505" s="25"/>
      <c r="RE505" s="25"/>
      <c r="RF505" s="25"/>
      <c r="RG505" s="25"/>
      <c r="RH505" s="25"/>
      <c r="RI505" s="25"/>
      <c r="RJ505" s="25"/>
      <c r="RK505" s="25"/>
      <c r="RL505" s="25"/>
      <c r="RM505" s="25"/>
      <c r="RN505" s="25"/>
      <c r="RO505" s="25"/>
      <c r="RP505" s="25"/>
      <c r="RQ505" s="25"/>
      <c r="RR505" s="25"/>
      <c r="RS505" s="25"/>
      <c r="RT505" s="25"/>
      <c r="RU505" s="25"/>
      <c r="RV505" s="25"/>
      <c r="RW505" s="25"/>
      <c r="RX505" s="25"/>
      <c r="RY505" s="25"/>
      <c r="RZ505" s="25"/>
      <c r="SA505" s="25"/>
      <c r="SB505" s="25"/>
      <c r="SC505" s="25"/>
      <c r="SD505" s="25"/>
      <c r="SE505" s="25"/>
      <c r="SF505" s="25"/>
      <c r="SG505" s="25"/>
      <c r="SH505" s="25"/>
      <c r="SI505" s="25"/>
      <c r="SJ505" s="25"/>
      <c r="SK505" s="25"/>
      <c r="SL505" s="25"/>
      <c r="SM505" s="25"/>
      <c r="SN505" s="25"/>
      <c r="SO505" s="25"/>
      <c r="SP505" s="25"/>
      <c r="SQ505" s="25"/>
      <c r="SR505" s="25"/>
      <c r="SS505" s="25"/>
      <c r="ST505" s="25"/>
      <c r="SU505" s="25"/>
      <c r="SV505" s="25"/>
      <c r="SW505" s="25"/>
      <c r="SX505" s="25"/>
      <c r="SY505" s="25"/>
      <c r="SZ505" s="25"/>
      <c r="TA505" s="25"/>
      <c r="TB505" s="25"/>
      <c r="TC505" s="25"/>
      <c r="TD505" s="25"/>
      <c r="TE505" s="25"/>
      <c r="TF505" s="25"/>
      <c r="TG505" s="25"/>
      <c r="TH505" s="25"/>
      <c r="TI505" s="25"/>
      <c r="TJ505" s="25"/>
      <c r="TK505" s="25"/>
      <c r="TL505" s="25"/>
      <c r="TM505" s="25"/>
      <c r="TN505" s="25"/>
      <c r="TO505" s="25"/>
      <c r="TP505" s="25"/>
      <c r="TQ505" s="25"/>
      <c r="TR505" s="25"/>
      <c r="TS505" s="25"/>
      <c r="TT505" s="25"/>
      <c r="TU505" s="25"/>
      <c r="TV505" s="25"/>
      <c r="TW505" s="25"/>
      <c r="TX505" s="25"/>
      <c r="TY505" s="25"/>
      <c r="TZ505" s="25"/>
      <c r="UA505" s="25"/>
      <c r="UB505" s="25"/>
      <c r="UC505" s="25"/>
      <c r="UD505" s="25"/>
      <c r="UE505" s="25"/>
      <c r="UF505" s="25"/>
      <c r="UG505" s="25"/>
      <c r="UH505" s="25"/>
      <c r="UI505" s="25"/>
      <c r="UJ505" s="25"/>
      <c r="UK505" s="25"/>
      <c r="UL505" s="25"/>
      <c r="UM505" s="25"/>
      <c r="UN505" s="25"/>
      <c r="UO505" s="25"/>
      <c r="UP505" s="25"/>
      <c r="UQ505" s="25"/>
      <c r="UR505" s="25"/>
      <c r="US505" s="25"/>
      <c r="UT505" s="25"/>
      <c r="UU505" s="25"/>
      <c r="UV505" s="25"/>
      <c r="UW505" s="25"/>
      <c r="UX505" s="25"/>
      <c r="UY505" s="25"/>
      <c r="UZ505" s="25"/>
      <c r="VA505" s="25"/>
      <c r="VB505" s="25"/>
      <c r="VC505" s="25"/>
      <c r="VD505" s="25"/>
      <c r="VE505" s="25"/>
      <c r="VF505" s="25"/>
      <c r="VG505" s="25"/>
      <c r="VH505" s="25"/>
      <c r="VI505" s="25"/>
      <c r="VJ505" s="25"/>
      <c r="VK505" s="25"/>
      <c r="VL505" s="25"/>
      <c r="VM505" s="25"/>
      <c r="VN505" s="25"/>
      <c r="VO505" s="25"/>
      <c r="VP505" s="25"/>
      <c r="VQ505" s="25"/>
      <c r="VR505" s="25"/>
      <c r="VS505" s="25"/>
      <c r="VT505" s="25"/>
      <c r="VU505" s="25"/>
      <c r="VV505" s="25"/>
      <c r="VW505" s="25"/>
      <c r="VX505" s="25"/>
      <c r="VY505" s="25"/>
      <c r="VZ505" s="25"/>
      <c r="WA505" s="25"/>
      <c r="WB505" s="25"/>
      <c r="WC505" s="25"/>
      <c r="WD505" s="25"/>
      <c r="WE505" s="25"/>
      <c r="WF505" s="25"/>
      <c r="WG505" s="25"/>
      <c r="WH505" s="25"/>
      <c r="WI505" s="25"/>
      <c r="WJ505" s="25"/>
      <c r="WK505" s="25"/>
      <c r="WL505" s="25"/>
      <c r="WM505" s="25"/>
      <c r="WN505" s="25"/>
      <c r="WO505" s="25"/>
      <c r="WP505" s="25"/>
      <c r="WQ505" s="25"/>
      <c r="WR505" s="25"/>
      <c r="WS505" s="25"/>
      <c r="WT505" s="25"/>
      <c r="WU505" s="25"/>
      <c r="WV505" s="25"/>
      <c r="WW505" s="25"/>
      <c r="WX505" s="25"/>
      <c r="WY505" s="25"/>
      <c r="WZ505" s="25"/>
      <c r="XA505" s="25"/>
      <c r="XB505" s="25"/>
      <c r="XC505" s="25"/>
      <c r="XD505" s="25"/>
      <c r="XE505" s="25"/>
      <c r="XF505" s="25"/>
      <c r="XG505" s="25"/>
      <c r="XH505" s="25"/>
      <c r="XI505" s="25"/>
      <c r="XJ505" s="25"/>
      <c r="XK505" s="25"/>
      <c r="XL505" s="25"/>
      <c r="XM505" s="25"/>
      <c r="XN505" s="25"/>
      <c r="XO505" s="25"/>
      <c r="XP505" s="25"/>
      <c r="XQ505" s="25"/>
      <c r="XR505" s="25"/>
      <c r="XS505" s="25"/>
      <c r="XT505" s="25"/>
      <c r="XU505" s="25"/>
      <c r="XV505" s="25"/>
      <c r="XW505" s="25"/>
      <c r="XX505" s="25"/>
      <c r="XY505" s="25"/>
      <c r="XZ505" s="25"/>
      <c r="YA505" s="25"/>
      <c r="YB505" s="25"/>
      <c r="YC505" s="25"/>
      <c r="YD505" s="25"/>
      <c r="YE505" s="25"/>
      <c r="YF505" s="25"/>
      <c r="YG505" s="25"/>
      <c r="YH505" s="25"/>
      <c r="YI505" s="25"/>
      <c r="YJ505" s="25"/>
      <c r="YK505" s="25"/>
      <c r="YL505" s="25"/>
      <c r="YM505" s="25"/>
      <c r="YN505" s="25"/>
      <c r="YO505" s="25"/>
      <c r="YP505" s="25"/>
      <c r="YQ505" s="25"/>
      <c r="YR505" s="25"/>
      <c r="YS505" s="25"/>
      <c r="YT505" s="25"/>
      <c r="YU505" s="25"/>
      <c r="YV505" s="25"/>
      <c r="YW505" s="25"/>
      <c r="YX505" s="25"/>
      <c r="YY505" s="25"/>
      <c r="YZ505" s="25"/>
      <c r="ZA505" s="25"/>
      <c r="ZB505" s="25"/>
      <c r="ZC505" s="25"/>
      <c r="ZD505" s="25"/>
      <c r="ZE505" s="25"/>
      <c r="ZF505" s="25"/>
      <c r="ZG505" s="25"/>
      <c r="ZH505" s="25"/>
      <c r="ZI505" s="25"/>
      <c r="ZJ505" s="25"/>
      <c r="ZK505" s="25"/>
      <c r="ZL505" s="25"/>
      <c r="ZM505" s="25"/>
      <c r="ZN505" s="25"/>
      <c r="ZO505" s="25"/>
      <c r="ZP505" s="25"/>
      <c r="ZQ505" s="25"/>
      <c r="ZR505" s="25"/>
      <c r="ZS505" s="25"/>
      <c r="ZT505" s="25"/>
      <c r="ZU505" s="25"/>
      <c r="ZV505" s="25"/>
      <c r="ZW505" s="25"/>
      <c r="ZX505" s="25"/>
      <c r="ZY505" s="25"/>
      <c r="ZZ505" s="25"/>
      <c r="AAA505" s="25"/>
      <c r="AAB505" s="25"/>
      <c r="AAC505" s="25"/>
      <c r="AAD505" s="25"/>
      <c r="AAE505" s="25"/>
      <c r="AAF505" s="25"/>
      <c r="AAG505" s="25"/>
      <c r="AAH505" s="25"/>
      <c r="AAI505" s="25"/>
      <c r="AAJ505" s="25"/>
      <c r="AAK505" s="25"/>
      <c r="AAL505" s="25"/>
      <c r="AAM505" s="25"/>
      <c r="AAN505" s="25"/>
      <c r="AAO505" s="25"/>
      <c r="AAP505" s="25"/>
      <c r="AAQ505" s="25"/>
      <c r="AAR505" s="25"/>
      <c r="AAS505" s="25"/>
      <c r="AAT505" s="25"/>
      <c r="AAU505" s="25"/>
      <c r="AAV505" s="25"/>
      <c r="AAW505" s="25"/>
      <c r="AAX505" s="25"/>
      <c r="AAY505" s="25"/>
      <c r="AAZ505" s="25"/>
      <c r="ABA505" s="25"/>
      <c r="ABB505" s="25"/>
      <c r="ABC505" s="25"/>
      <c r="ABD505" s="25"/>
      <c r="ABE505" s="25"/>
      <c r="ABF505" s="25"/>
      <c r="ABG505" s="25"/>
      <c r="ABH505" s="25"/>
      <c r="ABI505" s="25"/>
      <c r="ABJ505" s="25"/>
      <c r="ABK505" s="25"/>
      <c r="ABL505" s="25"/>
      <c r="ABM505" s="25"/>
      <c r="ABN505" s="25"/>
      <c r="ABO505" s="25"/>
      <c r="ABP505" s="25"/>
      <c r="ABQ505" s="25"/>
      <c r="ABR505" s="25"/>
      <c r="ABS505" s="25"/>
      <c r="ABT505" s="25"/>
      <c r="ABU505" s="25"/>
      <c r="ABV505" s="25"/>
      <c r="ABW505" s="25"/>
      <c r="ABX505" s="25"/>
      <c r="ABY505" s="25"/>
      <c r="ABZ505" s="25"/>
      <c r="ACA505" s="25"/>
      <c r="ACB505" s="25"/>
      <c r="ACC505" s="25"/>
      <c r="ACD505" s="25"/>
      <c r="ACE505" s="25"/>
      <c r="ACF505" s="25"/>
      <c r="ACG505" s="25"/>
      <c r="ACH505" s="25"/>
      <c r="ACI505" s="25"/>
      <c r="ACJ505" s="25"/>
      <c r="ACK505" s="25"/>
      <c r="ACL505" s="25"/>
      <c r="ACM505" s="25"/>
      <c r="ACN505" s="25"/>
      <c r="ACO505" s="25"/>
      <c r="ACP505" s="25"/>
      <c r="ACQ505" s="25"/>
      <c r="ACR505" s="25"/>
      <c r="ACS505" s="25"/>
      <c r="ACT505" s="25"/>
      <c r="ACU505" s="25"/>
      <c r="ACV505" s="25"/>
      <c r="ACW505" s="25"/>
      <c r="ACX505" s="25"/>
      <c r="ACY505" s="25"/>
      <c r="ACZ505" s="25"/>
      <c r="ADA505" s="25"/>
      <c r="ADB505" s="25"/>
      <c r="ADC505" s="25"/>
      <c r="ADD505" s="25"/>
      <c r="ADE505" s="25"/>
      <c r="ADF505" s="25"/>
      <c r="ADG505" s="25"/>
      <c r="ADH505" s="25"/>
      <c r="ADI505" s="25"/>
      <c r="ADJ505" s="25"/>
      <c r="ADK505" s="25"/>
      <c r="ADL505" s="25"/>
      <c r="ADM505" s="25"/>
      <c r="ADN505" s="25"/>
      <c r="ADO505" s="25"/>
      <c r="ADP505" s="25"/>
      <c r="ADQ505" s="25"/>
      <c r="ADR505" s="25"/>
      <c r="ADS505" s="25"/>
      <c r="ADT505" s="25"/>
      <c r="ADU505" s="25"/>
      <c r="ADV505" s="25"/>
      <c r="ADW505" s="25"/>
      <c r="ADX505" s="25"/>
      <c r="ADY505" s="25"/>
      <c r="ADZ505" s="25"/>
      <c r="AEA505" s="25"/>
      <c r="AEB505" s="25"/>
      <c r="AEC505" s="25"/>
      <c r="AED505" s="25"/>
      <c r="AEE505" s="25"/>
      <c r="AEF505" s="25"/>
      <c r="AEG505" s="49"/>
    </row>
    <row r="506" spans="1:813" s="15" customFormat="1" ht="12.75" customHeight="1" x14ac:dyDescent="0.2">
      <c r="A506" s="75"/>
      <c r="B506" s="70"/>
      <c r="C506" s="325"/>
      <c r="D506" s="71"/>
      <c r="E506" s="303"/>
      <c r="F506" s="91"/>
      <c r="G506" s="49"/>
      <c r="AY506" s="45"/>
      <c r="AZ506" s="25"/>
      <c r="BA506" s="663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  <c r="QN506" s="25"/>
      <c r="QO506" s="25"/>
      <c r="QP506" s="25"/>
      <c r="QQ506" s="25"/>
      <c r="QR506" s="25"/>
      <c r="QS506" s="25"/>
      <c r="QT506" s="25"/>
      <c r="QU506" s="25"/>
      <c r="QV506" s="25"/>
      <c r="QW506" s="25"/>
      <c r="QX506" s="25"/>
      <c r="QY506" s="25"/>
      <c r="QZ506" s="25"/>
      <c r="RA506" s="25"/>
      <c r="RB506" s="25"/>
      <c r="RC506" s="25"/>
      <c r="RD506" s="25"/>
      <c r="RE506" s="25"/>
      <c r="RF506" s="25"/>
      <c r="RG506" s="25"/>
      <c r="RH506" s="25"/>
      <c r="RI506" s="25"/>
      <c r="RJ506" s="25"/>
      <c r="RK506" s="25"/>
      <c r="RL506" s="25"/>
      <c r="RM506" s="25"/>
      <c r="RN506" s="25"/>
      <c r="RO506" s="25"/>
      <c r="RP506" s="25"/>
      <c r="RQ506" s="25"/>
      <c r="RR506" s="25"/>
      <c r="RS506" s="25"/>
      <c r="RT506" s="25"/>
      <c r="RU506" s="25"/>
      <c r="RV506" s="25"/>
      <c r="RW506" s="25"/>
      <c r="RX506" s="25"/>
      <c r="RY506" s="25"/>
      <c r="RZ506" s="25"/>
      <c r="SA506" s="25"/>
      <c r="SB506" s="25"/>
      <c r="SC506" s="25"/>
      <c r="SD506" s="25"/>
      <c r="SE506" s="25"/>
      <c r="SF506" s="25"/>
      <c r="SG506" s="25"/>
      <c r="SH506" s="25"/>
      <c r="SI506" s="25"/>
      <c r="SJ506" s="25"/>
      <c r="SK506" s="25"/>
      <c r="SL506" s="25"/>
      <c r="SM506" s="25"/>
      <c r="SN506" s="25"/>
      <c r="SO506" s="25"/>
      <c r="SP506" s="25"/>
      <c r="SQ506" s="25"/>
      <c r="SR506" s="25"/>
      <c r="SS506" s="25"/>
      <c r="ST506" s="25"/>
      <c r="SU506" s="25"/>
      <c r="SV506" s="25"/>
      <c r="SW506" s="25"/>
      <c r="SX506" s="25"/>
      <c r="SY506" s="25"/>
      <c r="SZ506" s="25"/>
      <c r="TA506" s="25"/>
      <c r="TB506" s="25"/>
      <c r="TC506" s="25"/>
      <c r="TD506" s="25"/>
      <c r="TE506" s="25"/>
      <c r="TF506" s="25"/>
      <c r="TG506" s="25"/>
      <c r="TH506" s="25"/>
      <c r="TI506" s="25"/>
      <c r="TJ506" s="25"/>
      <c r="TK506" s="25"/>
      <c r="TL506" s="25"/>
      <c r="TM506" s="25"/>
      <c r="TN506" s="25"/>
      <c r="TO506" s="25"/>
      <c r="TP506" s="25"/>
      <c r="TQ506" s="25"/>
      <c r="TR506" s="25"/>
      <c r="TS506" s="25"/>
      <c r="TT506" s="25"/>
      <c r="TU506" s="25"/>
      <c r="TV506" s="25"/>
      <c r="TW506" s="25"/>
      <c r="TX506" s="25"/>
      <c r="TY506" s="25"/>
      <c r="TZ506" s="25"/>
      <c r="UA506" s="25"/>
      <c r="UB506" s="25"/>
      <c r="UC506" s="25"/>
      <c r="UD506" s="25"/>
      <c r="UE506" s="25"/>
      <c r="UF506" s="25"/>
      <c r="UG506" s="25"/>
      <c r="UH506" s="25"/>
      <c r="UI506" s="25"/>
      <c r="UJ506" s="25"/>
      <c r="UK506" s="25"/>
      <c r="UL506" s="25"/>
      <c r="UM506" s="25"/>
      <c r="UN506" s="25"/>
      <c r="UO506" s="25"/>
      <c r="UP506" s="25"/>
      <c r="UQ506" s="25"/>
      <c r="UR506" s="25"/>
      <c r="US506" s="25"/>
      <c r="UT506" s="25"/>
      <c r="UU506" s="25"/>
      <c r="UV506" s="25"/>
      <c r="UW506" s="25"/>
      <c r="UX506" s="25"/>
      <c r="UY506" s="25"/>
      <c r="UZ506" s="25"/>
      <c r="VA506" s="25"/>
      <c r="VB506" s="25"/>
      <c r="VC506" s="25"/>
      <c r="VD506" s="25"/>
      <c r="VE506" s="25"/>
      <c r="VF506" s="25"/>
      <c r="VG506" s="25"/>
      <c r="VH506" s="25"/>
      <c r="VI506" s="25"/>
      <c r="VJ506" s="25"/>
      <c r="VK506" s="25"/>
      <c r="VL506" s="25"/>
      <c r="VM506" s="25"/>
      <c r="VN506" s="25"/>
      <c r="VO506" s="25"/>
      <c r="VP506" s="25"/>
      <c r="VQ506" s="25"/>
      <c r="VR506" s="25"/>
      <c r="VS506" s="25"/>
      <c r="VT506" s="25"/>
      <c r="VU506" s="25"/>
      <c r="VV506" s="25"/>
      <c r="VW506" s="25"/>
      <c r="VX506" s="25"/>
      <c r="VY506" s="25"/>
      <c r="VZ506" s="25"/>
      <c r="WA506" s="25"/>
      <c r="WB506" s="25"/>
      <c r="WC506" s="25"/>
      <c r="WD506" s="25"/>
      <c r="WE506" s="25"/>
      <c r="WF506" s="25"/>
      <c r="WG506" s="25"/>
      <c r="WH506" s="25"/>
      <c r="WI506" s="25"/>
      <c r="WJ506" s="25"/>
      <c r="WK506" s="25"/>
      <c r="WL506" s="25"/>
      <c r="WM506" s="25"/>
      <c r="WN506" s="25"/>
      <c r="WO506" s="25"/>
      <c r="WP506" s="25"/>
      <c r="WQ506" s="25"/>
      <c r="WR506" s="25"/>
      <c r="WS506" s="25"/>
      <c r="WT506" s="25"/>
      <c r="WU506" s="25"/>
      <c r="WV506" s="25"/>
      <c r="WW506" s="25"/>
      <c r="WX506" s="25"/>
      <c r="WY506" s="25"/>
      <c r="WZ506" s="25"/>
      <c r="XA506" s="25"/>
      <c r="XB506" s="25"/>
      <c r="XC506" s="25"/>
      <c r="XD506" s="25"/>
      <c r="XE506" s="25"/>
      <c r="XF506" s="25"/>
      <c r="XG506" s="25"/>
      <c r="XH506" s="25"/>
      <c r="XI506" s="25"/>
      <c r="XJ506" s="25"/>
      <c r="XK506" s="25"/>
      <c r="XL506" s="25"/>
      <c r="XM506" s="25"/>
      <c r="XN506" s="25"/>
      <c r="XO506" s="25"/>
      <c r="XP506" s="25"/>
      <c r="XQ506" s="25"/>
      <c r="XR506" s="25"/>
      <c r="XS506" s="25"/>
      <c r="XT506" s="25"/>
      <c r="XU506" s="25"/>
      <c r="XV506" s="25"/>
      <c r="XW506" s="25"/>
      <c r="XX506" s="25"/>
      <c r="XY506" s="25"/>
      <c r="XZ506" s="25"/>
      <c r="YA506" s="25"/>
      <c r="YB506" s="25"/>
      <c r="YC506" s="25"/>
      <c r="YD506" s="25"/>
      <c r="YE506" s="25"/>
      <c r="YF506" s="25"/>
      <c r="YG506" s="25"/>
      <c r="YH506" s="25"/>
      <c r="YI506" s="25"/>
      <c r="YJ506" s="25"/>
      <c r="YK506" s="25"/>
      <c r="YL506" s="25"/>
      <c r="YM506" s="25"/>
      <c r="YN506" s="25"/>
      <c r="YO506" s="25"/>
      <c r="YP506" s="25"/>
      <c r="YQ506" s="25"/>
      <c r="YR506" s="25"/>
      <c r="YS506" s="25"/>
      <c r="YT506" s="25"/>
      <c r="YU506" s="25"/>
      <c r="YV506" s="25"/>
      <c r="YW506" s="25"/>
      <c r="YX506" s="25"/>
      <c r="YY506" s="25"/>
      <c r="YZ506" s="25"/>
      <c r="ZA506" s="25"/>
      <c r="ZB506" s="25"/>
      <c r="ZC506" s="25"/>
      <c r="ZD506" s="25"/>
      <c r="ZE506" s="25"/>
      <c r="ZF506" s="25"/>
      <c r="ZG506" s="25"/>
      <c r="ZH506" s="25"/>
      <c r="ZI506" s="25"/>
      <c r="ZJ506" s="25"/>
      <c r="ZK506" s="25"/>
      <c r="ZL506" s="25"/>
      <c r="ZM506" s="25"/>
      <c r="ZN506" s="25"/>
      <c r="ZO506" s="25"/>
      <c r="ZP506" s="25"/>
      <c r="ZQ506" s="25"/>
      <c r="ZR506" s="25"/>
      <c r="ZS506" s="25"/>
      <c r="ZT506" s="25"/>
      <c r="ZU506" s="25"/>
      <c r="ZV506" s="25"/>
      <c r="ZW506" s="25"/>
      <c r="ZX506" s="25"/>
      <c r="ZY506" s="25"/>
      <c r="ZZ506" s="25"/>
      <c r="AAA506" s="25"/>
      <c r="AAB506" s="25"/>
      <c r="AAC506" s="25"/>
      <c r="AAD506" s="25"/>
      <c r="AAE506" s="25"/>
      <c r="AAF506" s="25"/>
      <c r="AAG506" s="25"/>
      <c r="AAH506" s="25"/>
      <c r="AAI506" s="25"/>
      <c r="AAJ506" s="25"/>
      <c r="AAK506" s="25"/>
      <c r="AAL506" s="25"/>
      <c r="AAM506" s="25"/>
      <c r="AAN506" s="25"/>
      <c r="AAO506" s="25"/>
      <c r="AAP506" s="25"/>
      <c r="AAQ506" s="25"/>
      <c r="AAR506" s="25"/>
      <c r="AAS506" s="25"/>
      <c r="AAT506" s="25"/>
      <c r="AAU506" s="25"/>
      <c r="AAV506" s="25"/>
      <c r="AAW506" s="25"/>
      <c r="AAX506" s="25"/>
      <c r="AAY506" s="25"/>
      <c r="AAZ506" s="25"/>
      <c r="ABA506" s="25"/>
      <c r="ABB506" s="25"/>
      <c r="ABC506" s="25"/>
      <c r="ABD506" s="25"/>
      <c r="ABE506" s="25"/>
      <c r="ABF506" s="25"/>
      <c r="ABG506" s="25"/>
      <c r="ABH506" s="25"/>
      <c r="ABI506" s="25"/>
      <c r="ABJ506" s="25"/>
      <c r="ABK506" s="25"/>
      <c r="ABL506" s="25"/>
      <c r="ABM506" s="25"/>
      <c r="ABN506" s="25"/>
      <c r="ABO506" s="25"/>
      <c r="ABP506" s="25"/>
      <c r="ABQ506" s="25"/>
      <c r="ABR506" s="25"/>
      <c r="ABS506" s="25"/>
      <c r="ABT506" s="25"/>
      <c r="ABU506" s="25"/>
      <c r="ABV506" s="25"/>
      <c r="ABW506" s="25"/>
      <c r="ABX506" s="25"/>
      <c r="ABY506" s="25"/>
      <c r="ABZ506" s="25"/>
      <c r="ACA506" s="25"/>
      <c r="ACB506" s="25"/>
      <c r="ACC506" s="25"/>
      <c r="ACD506" s="25"/>
      <c r="ACE506" s="25"/>
      <c r="ACF506" s="25"/>
      <c r="ACG506" s="25"/>
      <c r="ACH506" s="25"/>
      <c r="ACI506" s="25"/>
      <c r="ACJ506" s="25"/>
      <c r="ACK506" s="25"/>
      <c r="ACL506" s="25"/>
      <c r="ACM506" s="25"/>
      <c r="ACN506" s="25"/>
      <c r="ACO506" s="25"/>
      <c r="ACP506" s="25"/>
      <c r="ACQ506" s="25"/>
      <c r="ACR506" s="25"/>
      <c r="ACS506" s="25"/>
      <c r="ACT506" s="25"/>
      <c r="ACU506" s="25"/>
      <c r="ACV506" s="25"/>
      <c r="ACW506" s="25"/>
      <c r="ACX506" s="25"/>
      <c r="ACY506" s="25"/>
      <c r="ACZ506" s="25"/>
      <c r="ADA506" s="25"/>
      <c r="ADB506" s="25"/>
      <c r="ADC506" s="25"/>
      <c r="ADD506" s="25"/>
      <c r="ADE506" s="25"/>
      <c r="ADF506" s="25"/>
      <c r="ADG506" s="25"/>
      <c r="ADH506" s="25"/>
      <c r="ADI506" s="25"/>
      <c r="ADJ506" s="25"/>
      <c r="ADK506" s="25"/>
      <c r="ADL506" s="25"/>
      <c r="ADM506" s="25"/>
      <c r="ADN506" s="25"/>
      <c r="ADO506" s="25"/>
      <c r="ADP506" s="25"/>
      <c r="ADQ506" s="25"/>
      <c r="ADR506" s="25"/>
      <c r="ADS506" s="25"/>
      <c r="ADT506" s="25"/>
      <c r="ADU506" s="25"/>
      <c r="ADV506" s="25"/>
      <c r="ADW506" s="25"/>
      <c r="ADX506" s="25"/>
      <c r="ADY506" s="25"/>
      <c r="ADZ506" s="25"/>
      <c r="AEA506" s="25"/>
      <c r="AEB506" s="25"/>
      <c r="AEC506" s="25"/>
      <c r="AED506" s="25"/>
      <c r="AEE506" s="25"/>
      <c r="AEF506" s="25"/>
      <c r="AEG506" s="49"/>
    </row>
    <row r="507" spans="1:813" s="15" customFormat="1" ht="12.75" customHeight="1" x14ac:dyDescent="0.2">
      <c r="A507" s="351" t="s">
        <v>405</v>
      </c>
      <c r="B507" s="289" t="s">
        <v>406</v>
      </c>
      <c r="C507" s="325"/>
      <c r="D507" s="71"/>
      <c r="E507" s="303"/>
      <c r="F507" s="91"/>
      <c r="G507" s="49"/>
      <c r="AY507" s="45"/>
      <c r="AZ507" s="25"/>
      <c r="BA507" s="663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  <c r="QN507" s="25"/>
      <c r="QO507" s="25"/>
      <c r="QP507" s="25"/>
      <c r="QQ507" s="25"/>
      <c r="QR507" s="25"/>
      <c r="QS507" s="25"/>
      <c r="QT507" s="25"/>
      <c r="QU507" s="25"/>
      <c r="QV507" s="25"/>
      <c r="QW507" s="25"/>
      <c r="QX507" s="25"/>
      <c r="QY507" s="25"/>
      <c r="QZ507" s="25"/>
      <c r="RA507" s="25"/>
      <c r="RB507" s="25"/>
      <c r="RC507" s="25"/>
      <c r="RD507" s="25"/>
      <c r="RE507" s="25"/>
      <c r="RF507" s="25"/>
      <c r="RG507" s="25"/>
      <c r="RH507" s="25"/>
      <c r="RI507" s="25"/>
      <c r="RJ507" s="25"/>
      <c r="RK507" s="25"/>
      <c r="RL507" s="25"/>
      <c r="RM507" s="25"/>
      <c r="RN507" s="25"/>
      <c r="RO507" s="25"/>
      <c r="RP507" s="25"/>
      <c r="RQ507" s="25"/>
      <c r="RR507" s="25"/>
      <c r="RS507" s="25"/>
      <c r="RT507" s="25"/>
      <c r="RU507" s="25"/>
      <c r="RV507" s="25"/>
      <c r="RW507" s="25"/>
      <c r="RX507" s="25"/>
      <c r="RY507" s="25"/>
      <c r="RZ507" s="25"/>
      <c r="SA507" s="25"/>
      <c r="SB507" s="25"/>
      <c r="SC507" s="25"/>
      <c r="SD507" s="25"/>
      <c r="SE507" s="25"/>
      <c r="SF507" s="25"/>
      <c r="SG507" s="25"/>
      <c r="SH507" s="25"/>
      <c r="SI507" s="25"/>
      <c r="SJ507" s="25"/>
      <c r="SK507" s="25"/>
      <c r="SL507" s="25"/>
      <c r="SM507" s="25"/>
      <c r="SN507" s="25"/>
      <c r="SO507" s="25"/>
      <c r="SP507" s="25"/>
      <c r="SQ507" s="25"/>
      <c r="SR507" s="25"/>
      <c r="SS507" s="25"/>
      <c r="ST507" s="25"/>
      <c r="SU507" s="25"/>
      <c r="SV507" s="25"/>
      <c r="SW507" s="25"/>
      <c r="SX507" s="25"/>
      <c r="SY507" s="25"/>
      <c r="SZ507" s="25"/>
      <c r="TA507" s="25"/>
      <c r="TB507" s="25"/>
      <c r="TC507" s="25"/>
      <c r="TD507" s="25"/>
      <c r="TE507" s="25"/>
      <c r="TF507" s="25"/>
      <c r="TG507" s="25"/>
      <c r="TH507" s="25"/>
      <c r="TI507" s="25"/>
      <c r="TJ507" s="25"/>
      <c r="TK507" s="25"/>
      <c r="TL507" s="25"/>
      <c r="TM507" s="25"/>
      <c r="TN507" s="25"/>
      <c r="TO507" s="25"/>
      <c r="TP507" s="25"/>
      <c r="TQ507" s="25"/>
      <c r="TR507" s="25"/>
      <c r="TS507" s="25"/>
      <c r="TT507" s="25"/>
      <c r="TU507" s="25"/>
      <c r="TV507" s="25"/>
      <c r="TW507" s="25"/>
      <c r="TX507" s="25"/>
      <c r="TY507" s="25"/>
      <c r="TZ507" s="25"/>
      <c r="UA507" s="25"/>
      <c r="UB507" s="25"/>
      <c r="UC507" s="25"/>
      <c r="UD507" s="25"/>
      <c r="UE507" s="25"/>
      <c r="UF507" s="25"/>
      <c r="UG507" s="25"/>
      <c r="UH507" s="25"/>
      <c r="UI507" s="25"/>
      <c r="UJ507" s="25"/>
      <c r="UK507" s="25"/>
      <c r="UL507" s="25"/>
      <c r="UM507" s="25"/>
      <c r="UN507" s="25"/>
      <c r="UO507" s="25"/>
      <c r="UP507" s="25"/>
      <c r="UQ507" s="25"/>
      <c r="UR507" s="25"/>
      <c r="US507" s="25"/>
      <c r="UT507" s="25"/>
      <c r="UU507" s="25"/>
      <c r="UV507" s="25"/>
      <c r="UW507" s="25"/>
      <c r="UX507" s="25"/>
      <c r="UY507" s="25"/>
      <c r="UZ507" s="25"/>
      <c r="VA507" s="25"/>
      <c r="VB507" s="25"/>
      <c r="VC507" s="25"/>
      <c r="VD507" s="25"/>
      <c r="VE507" s="25"/>
      <c r="VF507" s="25"/>
      <c r="VG507" s="25"/>
      <c r="VH507" s="25"/>
      <c r="VI507" s="25"/>
      <c r="VJ507" s="25"/>
      <c r="VK507" s="25"/>
      <c r="VL507" s="25"/>
      <c r="VM507" s="25"/>
      <c r="VN507" s="25"/>
      <c r="VO507" s="25"/>
      <c r="VP507" s="25"/>
      <c r="VQ507" s="25"/>
      <c r="VR507" s="25"/>
      <c r="VS507" s="25"/>
      <c r="VT507" s="25"/>
      <c r="VU507" s="25"/>
      <c r="VV507" s="25"/>
      <c r="VW507" s="25"/>
      <c r="VX507" s="25"/>
      <c r="VY507" s="25"/>
      <c r="VZ507" s="25"/>
      <c r="WA507" s="25"/>
      <c r="WB507" s="25"/>
      <c r="WC507" s="25"/>
      <c r="WD507" s="25"/>
      <c r="WE507" s="25"/>
      <c r="WF507" s="25"/>
      <c r="WG507" s="25"/>
      <c r="WH507" s="25"/>
      <c r="WI507" s="25"/>
      <c r="WJ507" s="25"/>
      <c r="WK507" s="25"/>
      <c r="WL507" s="25"/>
      <c r="WM507" s="25"/>
      <c r="WN507" s="25"/>
      <c r="WO507" s="25"/>
      <c r="WP507" s="25"/>
      <c r="WQ507" s="25"/>
      <c r="WR507" s="25"/>
      <c r="WS507" s="25"/>
      <c r="WT507" s="25"/>
      <c r="WU507" s="25"/>
      <c r="WV507" s="25"/>
      <c r="WW507" s="25"/>
      <c r="WX507" s="25"/>
      <c r="WY507" s="25"/>
      <c r="WZ507" s="25"/>
      <c r="XA507" s="25"/>
      <c r="XB507" s="25"/>
      <c r="XC507" s="25"/>
      <c r="XD507" s="25"/>
      <c r="XE507" s="25"/>
      <c r="XF507" s="25"/>
      <c r="XG507" s="25"/>
      <c r="XH507" s="25"/>
      <c r="XI507" s="25"/>
      <c r="XJ507" s="25"/>
      <c r="XK507" s="25"/>
      <c r="XL507" s="25"/>
      <c r="XM507" s="25"/>
      <c r="XN507" s="25"/>
      <c r="XO507" s="25"/>
      <c r="XP507" s="25"/>
      <c r="XQ507" s="25"/>
      <c r="XR507" s="25"/>
      <c r="XS507" s="25"/>
      <c r="XT507" s="25"/>
      <c r="XU507" s="25"/>
      <c r="XV507" s="25"/>
      <c r="XW507" s="25"/>
      <c r="XX507" s="25"/>
      <c r="XY507" s="25"/>
      <c r="XZ507" s="25"/>
      <c r="YA507" s="25"/>
      <c r="YB507" s="25"/>
      <c r="YC507" s="25"/>
      <c r="YD507" s="25"/>
      <c r="YE507" s="25"/>
      <c r="YF507" s="25"/>
      <c r="YG507" s="25"/>
      <c r="YH507" s="25"/>
      <c r="YI507" s="25"/>
      <c r="YJ507" s="25"/>
      <c r="YK507" s="25"/>
      <c r="YL507" s="25"/>
      <c r="YM507" s="25"/>
      <c r="YN507" s="25"/>
      <c r="YO507" s="25"/>
      <c r="YP507" s="25"/>
      <c r="YQ507" s="25"/>
      <c r="YR507" s="25"/>
      <c r="YS507" s="25"/>
      <c r="YT507" s="25"/>
      <c r="YU507" s="25"/>
      <c r="YV507" s="25"/>
      <c r="YW507" s="25"/>
      <c r="YX507" s="25"/>
      <c r="YY507" s="25"/>
      <c r="YZ507" s="25"/>
      <c r="ZA507" s="25"/>
      <c r="ZB507" s="25"/>
      <c r="ZC507" s="25"/>
      <c r="ZD507" s="25"/>
      <c r="ZE507" s="25"/>
      <c r="ZF507" s="25"/>
      <c r="ZG507" s="25"/>
      <c r="ZH507" s="25"/>
      <c r="ZI507" s="25"/>
      <c r="ZJ507" s="25"/>
      <c r="ZK507" s="25"/>
      <c r="ZL507" s="25"/>
      <c r="ZM507" s="25"/>
      <c r="ZN507" s="25"/>
      <c r="ZO507" s="25"/>
      <c r="ZP507" s="25"/>
      <c r="ZQ507" s="25"/>
      <c r="ZR507" s="25"/>
      <c r="ZS507" s="25"/>
      <c r="ZT507" s="25"/>
      <c r="ZU507" s="25"/>
      <c r="ZV507" s="25"/>
      <c r="ZW507" s="25"/>
      <c r="ZX507" s="25"/>
      <c r="ZY507" s="25"/>
      <c r="ZZ507" s="25"/>
      <c r="AAA507" s="25"/>
      <c r="AAB507" s="25"/>
      <c r="AAC507" s="25"/>
      <c r="AAD507" s="25"/>
      <c r="AAE507" s="25"/>
      <c r="AAF507" s="25"/>
      <c r="AAG507" s="25"/>
      <c r="AAH507" s="25"/>
      <c r="AAI507" s="25"/>
      <c r="AAJ507" s="25"/>
      <c r="AAK507" s="25"/>
      <c r="AAL507" s="25"/>
      <c r="AAM507" s="25"/>
      <c r="AAN507" s="25"/>
      <c r="AAO507" s="25"/>
      <c r="AAP507" s="25"/>
      <c r="AAQ507" s="25"/>
      <c r="AAR507" s="25"/>
      <c r="AAS507" s="25"/>
      <c r="AAT507" s="25"/>
      <c r="AAU507" s="25"/>
      <c r="AAV507" s="25"/>
      <c r="AAW507" s="25"/>
      <c r="AAX507" s="25"/>
      <c r="AAY507" s="25"/>
      <c r="AAZ507" s="25"/>
      <c r="ABA507" s="25"/>
      <c r="ABB507" s="25"/>
      <c r="ABC507" s="25"/>
      <c r="ABD507" s="25"/>
      <c r="ABE507" s="25"/>
      <c r="ABF507" s="25"/>
      <c r="ABG507" s="25"/>
      <c r="ABH507" s="25"/>
      <c r="ABI507" s="25"/>
      <c r="ABJ507" s="25"/>
      <c r="ABK507" s="25"/>
      <c r="ABL507" s="25"/>
      <c r="ABM507" s="25"/>
      <c r="ABN507" s="25"/>
      <c r="ABO507" s="25"/>
      <c r="ABP507" s="25"/>
      <c r="ABQ507" s="25"/>
      <c r="ABR507" s="25"/>
      <c r="ABS507" s="25"/>
      <c r="ABT507" s="25"/>
      <c r="ABU507" s="25"/>
      <c r="ABV507" s="25"/>
      <c r="ABW507" s="25"/>
      <c r="ABX507" s="25"/>
      <c r="ABY507" s="25"/>
      <c r="ABZ507" s="25"/>
      <c r="ACA507" s="25"/>
      <c r="ACB507" s="25"/>
      <c r="ACC507" s="25"/>
      <c r="ACD507" s="25"/>
      <c r="ACE507" s="25"/>
      <c r="ACF507" s="25"/>
      <c r="ACG507" s="25"/>
      <c r="ACH507" s="25"/>
      <c r="ACI507" s="25"/>
      <c r="ACJ507" s="25"/>
      <c r="ACK507" s="25"/>
      <c r="ACL507" s="25"/>
      <c r="ACM507" s="25"/>
      <c r="ACN507" s="25"/>
      <c r="ACO507" s="25"/>
      <c r="ACP507" s="25"/>
      <c r="ACQ507" s="25"/>
      <c r="ACR507" s="25"/>
      <c r="ACS507" s="25"/>
      <c r="ACT507" s="25"/>
      <c r="ACU507" s="25"/>
      <c r="ACV507" s="25"/>
      <c r="ACW507" s="25"/>
      <c r="ACX507" s="25"/>
      <c r="ACY507" s="25"/>
      <c r="ACZ507" s="25"/>
      <c r="ADA507" s="25"/>
      <c r="ADB507" s="25"/>
      <c r="ADC507" s="25"/>
      <c r="ADD507" s="25"/>
      <c r="ADE507" s="25"/>
      <c r="ADF507" s="25"/>
      <c r="ADG507" s="25"/>
      <c r="ADH507" s="25"/>
      <c r="ADI507" s="25"/>
      <c r="ADJ507" s="25"/>
      <c r="ADK507" s="25"/>
      <c r="ADL507" s="25"/>
      <c r="ADM507" s="25"/>
      <c r="ADN507" s="25"/>
      <c r="ADO507" s="25"/>
      <c r="ADP507" s="25"/>
      <c r="ADQ507" s="25"/>
      <c r="ADR507" s="25"/>
      <c r="ADS507" s="25"/>
      <c r="ADT507" s="25"/>
      <c r="ADU507" s="25"/>
      <c r="ADV507" s="25"/>
      <c r="ADW507" s="25"/>
      <c r="ADX507" s="25"/>
      <c r="ADY507" s="25"/>
      <c r="ADZ507" s="25"/>
      <c r="AEA507" s="25"/>
      <c r="AEB507" s="25"/>
      <c r="AEC507" s="25"/>
      <c r="AED507" s="25"/>
      <c r="AEE507" s="25"/>
      <c r="AEF507" s="25"/>
      <c r="AEG507" s="49"/>
    </row>
    <row r="508" spans="1:813" s="15" customFormat="1" ht="12.75" customHeight="1" x14ac:dyDescent="0.2">
      <c r="A508" s="75"/>
      <c r="B508" s="70"/>
      <c r="C508" s="325"/>
      <c r="D508" s="71"/>
      <c r="E508" s="109"/>
      <c r="F508" s="91"/>
      <c r="G508" s="49"/>
      <c r="AY508" s="45"/>
      <c r="AZ508" s="25"/>
      <c r="BA508" s="663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  <c r="QN508" s="25"/>
      <c r="QO508" s="25"/>
      <c r="QP508" s="25"/>
      <c r="QQ508" s="25"/>
      <c r="QR508" s="25"/>
      <c r="QS508" s="25"/>
      <c r="QT508" s="25"/>
      <c r="QU508" s="25"/>
      <c r="QV508" s="25"/>
      <c r="QW508" s="25"/>
      <c r="QX508" s="25"/>
      <c r="QY508" s="25"/>
      <c r="QZ508" s="25"/>
      <c r="RA508" s="25"/>
      <c r="RB508" s="25"/>
      <c r="RC508" s="25"/>
      <c r="RD508" s="25"/>
      <c r="RE508" s="25"/>
      <c r="RF508" s="25"/>
      <c r="RG508" s="25"/>
      <c r="RH508" s="25"/>
      <c r="RI508" s="25"/>
      <c r="RJ508" s="25"/>
      <c r="RK508" s="25"/>
      <c r="RL508" s="25"/>
      <c r="RM508" s="25"/>
      <c r="RN508" s="25"/>
      <c r="RO508" s="25"/>
      <c r="RP508" s="25"/>
      <c r="RQ508" s="25"/>
      <c r="RR508" s="25"/>
      <c r="RS508" s="25"/>
      <c r="RT508" s="25"/>
      <c r="RU508" s="25"/>
      <c r="RV508" s="25"/>
      <c r="RW508" s="25"/>
      <c r="RX508" s="25"/>
      <c r="RY508" s="25"/>
      <c r="RZ508" s="25"/>
      <c r="SA508" s="25"/>
      <c r="SB508" s="25"/>
      <c r="SC508" s="25"/>
      <c r="SD508" s="25"/>
      <c r="SE508" s="25"/>
      <c r="SF508" s="25"/>
      <c r="SG508" s="25"/>
      <c r="SH508" s="25"/>
      <c r="SI508" s="25"/>
      <c r="SJ508" s="25"/>
      <c r="SK508" s="25"/>
      <c r="SL508" s="25"/>
      <c r="SM508" s="25"/>
      <c r="SN508" s="25"/>
      <c r="SO508" s="25"/>
      <c r="SP508" s="25"/>
      <c r="SQ508" s="25"/>
      <c r="SR508" s="25"/>
      <c r="SS508" s="25"/>
      <c r="ST508" s="25"/>
      <c r="SU508" s="25"/>
      <c r="SV508" s="25"/>
      <c r="SW508" s="25"/>
      <c r="SX508" s="25"/>
      <c r="SY508" s="25"/>
      <c r="SZ508" s="25"/>
      <c r="TA508" s="25"/>
      <c r="TB508" s="25"/>
      <c r="TC508" s="25"/>
      <c r="TD508" s="25"/>
      <c r="TE508" s="25"/>
      <c r="TF508" s="25"/>
      <c r="TG508" s="25"/>
      <c r="TH508" s="25"/>
      <c r="TI508" s="25"/>
      <c r="TJ508" s="25"/>
      <c r="TK508" s="25"/>
      <c r="TL508" s="25"/>
      <c r="TM508" s="25"/>
      <c r="TN508" s="25"/>
      <c r="TO508" s="25"/>
      <c r="TP508" s="25"/>
      <c r="TQ508" s="25"/>
      <c r="TR508" s="25"/>
      <c r="TS508" s="25"/>
      <c r="TT508" s="25"/>
      <c r="TU508" s="25"/>
      <c r="TV508" s="25"/>
      <c r="TW508" s="25"/>
      <c r="TX508" s="25"/>
      <c r="TY508" s="25"/>
      <c r="TZ508" s="25"/>
      <c r="UA508" s="25"/>
      <c r="UB508" s="25"/>
      <c r="UC508" s="25"/>
      <c r="UD508" s="25"/>
      <c r="UE508" s="25"/>
      <c r="UF508" s="25"/>
      <c r="UG508" s="25"/>
      <c r="UH508" s="25"/>
      <c r="UI508" s="25"/>
      <c r="UJ508" s="25"/>
      <c r="UK508" s="25"/>
      <c r="UL508" s="25"/>
      <c r="UM508" s="25"/>
      <c r="UN508" s="25"/>
      <c r="UO508" s="25"/>
      <c r="UP508" s="25"/>
      <c r="UQ508" s="25"/>
      <c r="UR508" s="25"/>
      <c r="US508" s="25"/>
      <c r="UT508" s="25"/>
      <c r="UU508" s="25"/>
      <c r="UV508" s="25"/>
      <c r="UW508" s="25"/>
      <c r="UX508" s="25"/>
      <c r="UY508" s="25"/>
      <c r="UZ508" s="25"/>
      <c r="VA508" s="25"/>
      <c r="VB508" s="25"/>
      <c r="VC508" s="25"/>
      <c r="VD508" s="25"/>
      <c r="VE508" s="25"/>
      <c r="VF508" s="25"/>
      <c r="VG508" s="25"/>
      <c r="VH508" s="25"/>
      <c r="VI508" s="25"/>
      <c r="VJ508" s="25"/>
      <c r="VK508" s="25"/>
      <c r="VL508" s="25"/>
      <c r="VM508" s="25"/>
      <c r="VN508" s="25"/>
      <c r="VO508" s="25"/>
      <c r="VP508" s="25"/>
      <c r="VQ508" s="25"/>
      <c r="VR508" s="25"/>
      <c r="VS508" s="25"/>
      <c r="VT508" s="25"/>
      <c r="VU508" s="25"/>
      <c r="VV508" s="25"/>
      <c r="VW508" s="25"/>
      <c r="VX508" s="25"/>
      <c r="VY508" s="25"/>
      <c r="VZ508" s="25"/>
      <c r="WA508" s="25"/>
      <c r="WB508" s="25"/>
      <c r="WC508" s="25"/>
      <c r="WD508" s="25"/>
      <c r="WE508" s="25"/>
      <c r="WF508" s="25"/>
      <c r="WG508" s="25"/>
      <c r="WH508" s="25"/>
      <c r="WI508" s="25"/>
      <c r="WJ508" s="25"/>
      <c r="WK508" s="25"/>
      <c r="WL508" s="25"/>
      <c r="WM508" s="25"/>
      <c r="WN508" s="25"/>
      <c r="WO508" s="25"/>
      <c r="WP508" s="25"/>
      <c r="WQ508" s="25"/>
      <c r="WR508" s="25"/>
      <c r="WS508" s="25"/>
      <c r="WT508" s="25"/>
      <c r="WU508" s="25"/>
      <c r="WV508" s="25"/>
      <c r="WW508" s="25"/>
      <c r="WX508" s="25"/>
      <c r="WY508" s="25"/>
      <c r="WZ508" s="25"/>
      <c r="XA508" s="25"/>
      <c r="XB508" s="25"/>
      <c r="XC508" s="25"/>
      <c r="XD508" s="25"/>
      <c r="XE508" s="25"/>
      <c r="XF508" s="25"/>
      <c r="XG508" s="25"/>
      <c r="XH508" s="25"/>
      <c r="XI508" s="25"/>
      <c r="XJ508" s="25"/>
      <c r="XK508" s="25"/>
      <c r="XL508" s="25"/>
      <c r="XM508" s="25"/>
      <c r="XN508" s="25"/>
      <c r="XO508" s="25"/>
      <c r="XP508" s="25"/>
      <c r="XQ508" s="25"/>
      <c r="XR508" s="25"/>
      <c r="XS508" s="25"/>
      <c r="XT508" s="25"/>
      <c r="XU508" s="25"/>
      <c r="XV508" s="25"/>
      <c r="XW508" s="25"/>
      <c r="XX508" s="25"/>
      <c r="XY508" s="25"/>
      <c r="XZ508" s="25"/>
      <c r="YA508" s="25"/>
      <c r="YB508" s="25"/>
      <c r="YC508" s="25"/>
      <c r="YD508" s="25"/>
      <c r="YE508" s="25"/>
      <c r="YF508" s="25"/>
      <c r="YG508" s="25"/>
      <c r="YH508" s="25"/>
      <c r="YI508" s="25"/>
      <c r="YJ508" s="25"/>
      <c r="YK508" s="25"/>
      <c r="YL508" s="25"/>
      <c r="YM508" s="25"/>
      <c r="YN508" s="25"/>
      <c r="YO508" s="25"/>
      <c r="YP508" s="25"/>
      <c r="YQ508" s="25"/>
      <c r="YR508" s="25"/>
      <c r="YS508" s="25"/>
      <c r="YT508" s="25"/>
      <c r="YU508" s="25"/>
      <c r="YV508" s="25"/>
      <c r="YW508" s="25"/>
      <c r="YX508" s="25"/>
      <c r="YY508" s="25"/>
      <c r="YZ508" s="25"/>
      <c r="ZA508" s="25"/>
      <c r="ZB508" s="25"/>
      <c r="ZC508" s="25"/>
      <c r="ZD508" s="25"/>
      <c r="ZE508" s="25"/>
      <c r="ZF508" s="25"/>
      <c r="ZG508" s="25"/>
      <c r="ZH508" s="25"/>
      <c r="ZI508" s="25"/>
      <c r="ZJ508" s="25"/>
      <c r="ZK508" s="25"/>
      <c r="ZL508" s="25"/>
      <c r="ZM508" s="25"/>
      <c r="ZN508" s="25"/>
      <c r="ZO508" s="25"/>
      <c r="ZP508" s="25"/>
      <c r="ZQ508" s="25"/>
      <c r="ZR508" s="25"/>
      <c r="ZS508" s="25"/>
      <c r="ZT508" s="25"/>
      <c r="ZU508" s="25"/>
      <c r="ZV508" s="25"/>
      <c r="ZW508" s="25"/>
      <c r="ZX508" s="25"/>
      <c r="ZY508" s="25"/>
      <c r="ZZ508" s="25"/>
      <c r="AAA508" s="25"/>
      <c r="AAB508" s="25"/>
      <c r="AAC508" s="25"/>
      <c r="AAD508" s="25"/>
      <c r="AAE508" s="25"/>
      <c r="AAF508" s="25"/>
      <c r="AAG508" s="25"/>
      <c r="AAH508" s="25"/>
      <c r="AAI508" s="25"/>
      <c r="AAJ508" s="25"/>
      <c r="AAK508" s="25"/>
      <c r="AAL508" s="25"/>
      <c r="AAM508" s="25"/>
      <c r="AAN508" s="25"/>
      <c r="AAO508" s="25"/>
      <c r="AAP508" s="25"/>
      <c r="AAQ508" s="25"/>
      <c r="AAR508" s="25"/>
      <c r="AAS508" s="25"/>
      <c r="AAT508" s="25"/>
      <c r="AAU508" s="25"/>
      <c r="AAV508" s="25"/>
      <c r="AAW508" s="25"/>
      <c r="AAX508" s="25"/>
      <c r="AAY508" s="25"/>
      <c r="AAZ508" s="25"/>
      <c r="ABA508" s="25"/>
      <c r="ABB508" s="25"/>
      <c r="ABC508" s="25"/>
      <c r="ABD508" s="25"/>
      <c r="ABE508" s="25"/>
      <c r="ABF508" s="25"/>
      <c r="ABG508" s="25"/>
      <c r="ABH508" s="25"/>
      <c r="ABI508" s="25"/>
      <c r="ABJ508" s="25"/>
      <c r="ABK508" s="25"/>
      <c r="ABL508" s="25"/>
      <c r="ABM508" s="25"/>
      <c r="ABN508" s="25"/>
      <c r="ABO508" s="25"/>
      <c r="ABP508" s="25"/>
      <c r="ABQ508" s="25"/>
      <c r="ABR508" s="25"/>
      <c r="ABS508" s="25"/>
      <c r="ABT508" s="25"/>
      <c r="ABU508" s="25"/>
      <c r="ABV508" s="25"/>
      <c r="ABW508" s="25"/>
      <c r="ABX508" s="25"/>
      <c r="ABY508" s="25"/>
      <c r="ABZ508" s="25"/>
      <c r="ACA508" s="25"/>
      <c r="ACB508" s="25"/>
      <c r="ACC508" s="25"/>
      <c r="ACD508" s="25"/>
      <c r="ACE508" s="25"/>
      <c r="ACF508" s="25"/>
      <c r="ACG508" s="25"/>
      <c r="ACH508" s="25"/>
      <c r="ACI508" s="25"/>
      <c r="ACJ508" s="25"/>
      <c r="ACK508" s="25"/>
      <c r="ACL508" s="25"/>
      <c r="ACM508" s="25"/>
      <c r="ACN508" s="25"/>
      <c r="ACO508" s="25"/>
      <c r="ACP508" s="25"/>
      <c r="ACQ508" s="25"/>
      <c r="ACR508" s="25"/>
      <c r="ACS508" s="25"/>
      <c r="ACT508" s="25"/>
      <c r="ACU508" s="25"/>
      <c r="ACV508" s="25"/>
      <c r="ACW508" s="25"/>
      <c r="ACX508" s="25"/>
      <c r="ACY508" s="25"/>
      <c r="ACZ508" s="25"/>
      <c r="ADA508" s="25"/>
      <c r="ADB508" s="25"/>
      <c r="ADC508" s="25"/>
      <c r="ADD508" s="25"/>
      <c r="ADE508" s="25"/>
      <c r="ADF508" s="25"/>
      <c r="ADG508" s="25"/>
      <c r="ADH508" s="25"/>
      <c r="ADI508" s="25"/>
      <c r="ADJ508" s="25"/>
      <c r="ADK508" s="25"/>
      <c r="ADL508" s="25"/>
      <c r="ADM508" s="25"/>
      <c r="ADN508" s="25"/>
      <c r="ADO508" s="25"/>
      <c r="ADP508" s="25"/>
      <c r="ADQ508" s="25"/>
      <c r="ADR508" s="25"/>
      <c r="ADS508" s="25"/>
      <c r="ADT508" s="25"/>
      <c r="ADU508" s="25"/>
      <c r="ADV508" s="25"/>
      <c r="ADW508" s="25"/>
      <c r="ADX508" s="25"/>
      <c r="ADY508" s="25"/>
      <c r="ADZ508" s="25"/>
      <c r="AEA508" s="25"/>
      <c r="AEB508" s="25"/>
      <c r="AEC508" s="25"/>
      <c r="AED508" s="25"/>
      <c r="AEE508" s="25"/>
      <c r="AEF508" s="25"/>
      <c r="AEG508" s="49"/>
    </row>
    <row r="509" spans="1:813" s="15" customFormat="1" ht="12.75" customHeight="1" x14ac:dyDescent="0.2">
      <c r="A509" s="322">
        <v>1</v>
      </c>
      <c r="B509" s="99" t="s">
        <v>407</v>
      </c>
      <c r="C509" s="325">
        <v>1</v>
      </c>
      <c r="D509" s="71" t="s">
        <v>71</v>
      </c>
      <c r="E509" s="109">
        <v>25000</v>
      </c>
      <c r="F509" s="91">
        <f t="shared" si="9"/>
        <v>25000</v>
      </c>
      <c r="G509" s="49"/>
      <c r="AY509" s="45"/>
      <c r="AZ509" s="25"/>
      <c r="BA509" s="663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  <c r="QN509" s="25"/>
      <c r="QO509" s="25"/>
      <c r="QP509" s="25"/>
      <c r="QQ509" s="25"/>
      <c r="QR509" s="25"/>
      <c r="QS509" s="25"/>
      <c r="QT509" s="25"/>
      <c r="QU509" s="25"/>
      <c r="QV509" s="25"/>
      <c r="QW509" s="25"/>
      <c r="QX509" s="25"/>
      <c r="QY509" s="25"/>
      <c r="QZ509" s="25"/>
      <c r="RA509" s="25"/>
      <c r="RB509" s="25"/>
      <c r="RC509" s="25"/>
      <c r="RD509" s="25"/>
      <c r="RE509" s="25"/>
      <c r="RF509" s="25"/>
      <c r="RG509" s="25"/>
      <c r="RH509" s="25"/>
      <c r="RI509" s="25"/>
      <c r="RJ509" s="25"/>
      <c r="RK509" s="25"/>
      <c r="RL509" s="25"/>
      <c r="RM509" s="25"/>
      <c r="RN509" s="25"/>
      <c r="RO509" s="25"/>
      <c r="RP509" s="25"/>
      <c r="RQ509" s="25"/>
      <c r="RR509" s="25"/>
      <c r="RS509" s="25"/>
      <c r="RT509" s="25"/>
      <c r="RU509" s="25"/>
      <c r="RV509" s="25"/>
      <c r="RW509" s="25"/>
      <c r="RX509" s="25"/>
      <c r="RY509" s="25"/>
      <c r="RZ509" s="25"/>
      <c r="SA509" s="25"/>
      <c r="SB509" s="25"/>
      <c r="SC509" s="25"/>
      <c r="SD509" s="25"/>
      <c r="SE509" s="25"/>
      <c r="SF509" s="25"/>
      <c r="SG509" s="25"/>
      <c r="SH509" s="25"/>
      <c r="SI509" s="25"/>
      <c r="SJ509" s="25"/>
      <c r="SK509" s="25"/>
      <c r="SL509" s="25"/>
      <c r="SM509" s="25"/>
      <c r="SN509" s="25"/>
      <c r="SO509" s="25"/>
      <c r="SP509" s="25"/>
      <c r="SQ509" s="25"/>
      <c r="SR509" s="25"/>
      <c r="SS509" s="25"/>
      <c r="ST509" s="25"/>
      <c r="SU509" s="25"/>
      <c r="SV509" s="25"/>
      <c r="SW509" s="25"/>
      <c r="SX509" s="25"/>
      <c r="SY509" s="25"/>
      <c r="SZ509" s="25"/>
      <c r="TA509" s="25"/>
      <c r="TB509" s="25"/>
      <c r="TC509" s="25"/>
      <c r="TD509" s="25"/>
      <c r="TE509" s="25"/>
      <c r="TF509" s="25"/>
      <c r="TG509" s="25"/>
      <c r="TH509" s="25"/>
      <c r="TI509" s="25"/>
      <c r="TJ509" s="25"/>
      <c r="TK509" s="25"/>
      <c r="TL509" s="25"/>
      <c r="TM509" s="25"/>
      <c r="TN509" s="25"/>
      <c r="TO509" s="25"/>
      <c r="TP509" s="25"/>
      <c r="TQ509" s="25"/>
      <c r="TR509" s="25"/>
      <c r="TS509" s="25"/>
      <c r="TT509" s="25"/>
      <c r="TU509" s="25"/>
      <c r="TV509" s="25"/>
      <c r="TW509" s="25"/>
      <c r="TX509" s="25"/>
      <c r="TY509" s="25"/>
      <c r="TZ509" s="25"/>
      <c r="UA509" s="25"/>
      <c r="UB509" s="25"/>
      <c r="UC509" s="25"/>
      <c r="UD509" s="25"/>
      <c r="UE509" s="25"/>
      <c r="UF509" s="25"/>
      <c r="UG509" s="25"/>
      <c r="UH509" s="25"/>
      <c r="UI509" s="25"/>
      <c r="UJ509" s="25"/>
      <c r="UK509" s="25"/>
      <c r="UL509" s="25"/>
      <c r="UM509" s="25"/>
      <c r="UN509" s="25"/>
      <c r="UO509" s="25"/>
      <c r="UP509" s="25"/>
      <c r="UQ509" s="25"/>
      <c r="UR509" s="25"/>
      <c r="US509" s="25"/>
      <c r="UT509" s="25"/>
      <c r="UU509" s="25"/>
      <c r="UV509" s="25"/>
      <c r="UW509" s="25"/>
      <c r="UX509" s="25"/>
      <c r="UY509" s="25"/>
      <c r="UZ509" s="25"/>
      <c r="VA509" s="25"/>
      <c r="VB509" s="25"/>
      <c r="VC509" s="25"/>
      <c r="VD509" s="25"/>
      <c r="VE509" s="25"/>
      <c r="VF509" s="25"/>
      <c r="VG509" s="25"/>
      <c r="VH509" s="25"/>
      <c r="VI509" s="25"/>
      <c r="VJ509" s="25"/>
      <c r="VK509" s="25"/>
      <c r="VL509" s="25"/>
      <c r="VM509" s="25"/>
      <c r="VN509" s="25"/>
      <c r="VO509" s="25"/>
      <c r="VP509" s="25"/>
      <c r="VQ509" s="25"/>
      <c r="VR509" s="25"/>
      <c r="VS509" s="25"/>
      <c r="VT509" s="25"/>
      <c r="VU509" s="25"/>
      <c r="VV509" s="25"/>
      <c r="VW509" s="25"/>
      <c r="VX509" s="25"/>
      <c r="VY509" s="25"/>
      <c r="VZ509" s="25"/>
      <c r="WA509" s="25"/>
      <c r="WB509" s="25"/>
      <c r="WC509" s="25"/>
      <c r="WD509" s="25"/>
      <c r="WE509" s="25"/>
      <c r="WF509" s="25"/>
      <c r="WG509" s="25"/>
      <c r="WH509" s="25"/>
      <c r="WI509" s="25"/>
      <c r="WJ509" s="25"/>
      <c r="WK509" s="25"/>
      <c r="WL509" s="25"/>
      <c r="WM509" s="25"/>
      <c r="WN509" s="25"/>
      <c r="WO509" s="25"/>
      <c r="WP509" s="25"/>
      <c r="WQ509" s="25"/>
      <c r="WR509" s="25"/>
      <c r="WS509" s="25"/>
      <c r="WT509" s="25"/>
      <c r="WU509" s="25"/>
      <c r="WV509" s="25"/>
      <c r="WW509" s="25"/>
      <c r="WX509" s="25"/>
      <c r="WY509" s="25"/>
      <c r="WZ509" s="25"/>
      <c r="XA509" s="25"/>
      <c r="XB509" s="25"/>
      <c r="XC509" s="25"/>
      <c r="XD509" s="25"/>
      <c r="XE509" s="25"/>
      <c r="XF509" s="25"/>
      <c r="XG509" s="25"/>
      <c r="XH509" s="25"/>
      <c r="XI509" s="25"/>
      <c r="XJ509" s="25"/>
      <c r="XK509" s="25"/>
      <c r="XL509" s="25"/>
      <c r="XM509" s="25"/>
      <c r="XN509" s="25"/>
      <c r="XO509" s="25"/>
      <c r="XP509" s="25"/>
      <c r="XQ509" s="25"/>
      <c r="XR509" s="25"/>
      <c r="XS509" s="25"/>
      <c r="XT509" s="25"/>
      <c r="XU509" s="25"/>
      <c r="XV509" s="25"/>
      <c r="XW509" s="25"/>
      <c r="XX509" s="25"/>
      <c r="XY509" s="25"/>
      <c r="XZ509" s="25"/>
      <c r="YA509" s="25"/>
      <c r="YB509" s="25"/>
      <c r="YC509" s="25"/>
      <c r="YD509" s="25"/>
      <c r="YE509" s="25"/>
      <c r="YF509" s="25"/>
      <c r="YG509" s="25"/>
      <c r="YH509" s="25"/>
      <c r="YI509" s="25"/>
      <c r="YJ509" s="25"/>
      <c r="YK509" s="25"/>
      <c r="YL509" s="25"/>
      <c r="YM509" s="25"/>
      <c r="YN509" s="25"/>
      <c r="YO509" s="25"/>
      <c r="YP509" s="25"/>
      <c r="YQ509" s="25"/>
      <c r="YR509" s="25"/>
      <c r="YS509" s="25"/>
      <c r="YT509" s="25"/>
      <c r="YU509" s="25"/>
      <c r="YV509" s="25"/>
      <c r="YW509" s="25"/>
      <c r="YX509" s="25"/>
      <c r="YY509" s="25"/>
      <c r="YZ509" s="25"/>
      <c r="ZA509" s="25"/>
      <c r="ZB509" s="25"/>
      <c r="ZC509" s="25"/>
      <c r="ZD509" s="25"/>
      <c r="ZE509" s="25"/>
      <c r="ZF509" s="25"/>
      <c r="ZG509" s="25"/>
      <c r="ZH509" s="25"/>
      <c r="ZI509" s="25"/>
      <c r="ZJ509" s="25"/>
      <c r="ZK509" s="25"/>
      <c r="ZL509" s="25"/>
      <c r="ZM509" s="25"/>
      <c r="ZN509" s="25"/>
      <c r="ZO509" s="25"/>
      <c r="ZP509" s="25"/>
      <c r="ZQ509" s="25"/>
      <c r="ZR509" s="25"/>
      <c r="ZS509" s="25"/>
      <c r="ZT509" s="25"/>
      <c r="ZU509" s="25"/>
      <c r="ZV509" s="25"/>
      <c r="ZW509" s="25"/>
      <c r="ZX509" s="25"/>
      <c r="ZY509" s="25"/>
      <c r="ZZ509" s="25"/>
      <c r="AAA509" s="25"/>
      <c r="AAB509" s="25"/>
      <c r="AAC509" s="25"/>
      <c r="AAD509" s="25"/>
      <c r="AAE509" s="25"/>
      <c r="AAF509" s="25"/>
      <c r="AAG509" s="25"/>
      <c r="AAH509" s="25"/>
      <c r="AAI509" s="25"/>
      <c r="AAJ509" s="25"/>
      <c r="AAK509" s="25"/>
      <c r="AAL509" s="25"/>
      <c r="AAM509" s="25"/>
      <c r="AAN509" s="25"/>
      <c r="AAO509" s="25"/>
      <c r="AAP509" s="25"/>
      <c r="AAQ509" s="25"/>
      <c r="AAR509" s="25"/>
      <c r="AAS509" s="25"/>
      <c r="AAT509" s="25"/>
      <c r="AAU509" s="25"/>
      <c r="AAV509" s="25"/>
      <c r="AAW509" s="25"/>
      <c r="AAX509" s="25"/>
      <c r="AAY509" s="25"/>
      <c r="AAZ509" s="25"/>
      <c r="ABA509" s="25"/>
      <c r="ABB509" s="25"/>
      <c r="ABC509" s="25"/>
      <c r="ABD509" s="25"/>
      <c r="ABE509" s="25"/>
      <c r="ABF509" s="25"/>
      <c r="ABG509" s="25"/>
      <c r="ABH509" s="25"/>
      <c r="ABI509" s="25"/>
      <c r="ABJ509" s="25"/>
      <c r="ABK509" s="25"/>
      <c r="ABL509" s="25"/>
      <c r="ABM509" s="25"/>
      <c r="ABN509" s="25"/>
      <c r="ABO509" s="25"/>
      <c r="ABP509" s="25"/>
      <c r="ABQ509" s="25"/>
      <c r="ABR509" s="25"/>
      <c r="ABS509" s="25"/>
      <c r="ABT509" s="25"/>
      <c r="ABU509" s="25"/>
      <c r="ABV509" s="25"/>
      <c r="ABW509" s="25"/>
      <c r="ABX509" s="25"/>
      <c r="ABY509" s="25"/>
      <c r="ABZ509" s="25"/>
      <c r="ACA509" s="25"/>
      <c r="ACB509" s="25"/>
      <c r="ACC509" s="25"/>
      <c r="ACD509" s="25"/>
      <c r="ACE509" s="25"/>
      <c r="ACF509" s="25"/>
      <c r="ACG509" s="25"/>
      <c r="ACH509" s="25"/>
      <c r="ACI509" s="25"/>
      <c r="ACJ509" s="25"/>
      <c r="ACK509" s="25"/>
      <c r="ACL509" s="25"/>
      <c r="ACM509" s="25"/>
      <c r="ACN509" s="25"/>
      <c r="ACO509" s="25"/>
      <c r="ACP509" s="25"/>
      <c r="ACQ509" s="25"/>
      <c r="ACR509" s="25"/>
      <c r="ACS509" s="25"/>
      <c r="ACT509" s="25"/>
      <c r="ACU509" s="25"/>
      <c r="ACV509" s="25"/>
      <c r="ACW509" s="25"/>
      <c r="ACX509" s="25"/>
      <c r="ACY509" s="25"/>
      <c r="ACZ509" s="25"/>
      <c r="ADA509" s="25"/>
      <c r="ADB509" s="25"/>
      <c r="ADC509" s="25"/>
      <c r="ADD509" s="25"/>
      <c r="ADE509" s="25"/>
      <c r="ADF509" s="25"/>
      <c r="ADG509" s="25"/>
      <c r="ADH509" s="25"/>
      <c r="ADI509" s="25"/>
      <c r="ADJ509" s="25"/>
      <c r="ADK509" s="25"/>
      <c r="ADL509" s="25"/>
      <c r="ADM509" s="25"/>
      <c r="ADN509" s="25"/>
      <c r="ADO509" s="25"/>
      <c r="ADP509" s="25"/>
      <c r="ADQ509" s="25"/>
      <c r="ADR509" s="25"/>
      <c r="ADS509" s="25"/>
      <c r="ADT509" s="25"/>
      <c r="ADU509" s="25"/>
      <c r="ADV509" s="25"/>
      <c r="ADW509" s="25"/>
      <c r="ADX509" s="25"/>
      <c r="ADY509" s="25"/>
      <c r="ADZ509" s="25"/>
      <c r="AEA509" s="25"/>
      <c r="AEB509" s="25"/>
      <c r="AEC509" s="25"/>
      <c r="AED509" s="25"/>
      <c r="AEE509" s="25"/>
      <c r="AEF509" s="25"/>
      <c r="AEG509" s="49"/>
    </row>
    <row r="510" spans="1:813" s="15" customFormat="1" ht="12.75" customHeight="1" x14ac:dyDescent="0.2">
      <c r="A510" s="322">
        <v>2</v>
      </c>
      <c r="B510" s="99" t="s">
        <v>408</v>
      </c>
      <c r="C510" s="325">
        <v>1</v>
      </c>
      <c r="D510" s="71" t="s">
        <v>71</v>
      </c>
      <c r="E510" s="109">
        <v>34407.440000000002</v>
      </c>
      <c r="F510" s="91">
        <f t="shared" si="9"/>
        <v>34407.440000000002</v>
      </c>
      <c r="G510" s="49"/>
      <c r="AY510" s="45"/>
      <c r="AZ510" s="25"/>
      <c r="BA510" s="663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  <c r="QN510" s="25"/>
      <c r="QO510" s="25"/>
      <c r="QP510" s="25"/>
      <c r="QQ510" s="25"/>
      <c r="QR510" s="25"/>
      <c r="QS510" s="25"/>
      <c r="QT510" s="25"/>
      <c r="QU510" s="25"/>
      <c r="QV510" s="25"/>
      <c r="QW510" s="25"/>
      <c r="QX510" s="25"/>
      <c r="QY510" s="25"/>
      <c r="QZ510" s="25"/>
      <c r="RA510" s="25"/>
      <c r="RB510" s="25"/>
      <c r="RC510" s="25"/>
      <c r="RD510" s="25"/>
      <c r="RE510" s="25"/>
      <c r="RF510" s="25"/>
      <c r="RG510" s="25"/>
      <c r="RH510" s="25"/>
      <c r="RI510" s="25"/>
      <c r="RJ510" s="25"/>
      <c r="RK510" s="25"/>
      <c r="RL510" s="25"/>
      <c r="RM510" s="25"/>
      <c r="RN510" s="25"/>
      <c r="RO510" s="25"/>
      <c r="RP510" s="25"/>
      <c r="RQ510" s="25"/>
      <c r="RR510" s="25"/>
      <c r="RS510" s="25"/>
      <c r="RT510" s="25"/>
      <c r="RU510" s="25"/>
      <c r="RV510" s="25"/>
      <c r="RW510" s="25"/>
      <c r="RX510" s="25"/>
      <c r="RY510" s="25"/>
      <c r="RZ510" s="25"/>
      <c r="SA510" s="25"/>
      <c r="SB510" s="25"/>
      <c r="SC510" s="25"/>
      <c r="SD510" s="25"/>
      <c r="SE510" s="25"/>
      <c r="SF510" s="25"/>
      <c r="SG510" s="25"/>
      <c r="SH510" s="25"/>
      <c r="SI510" s="25"/>
      <c r="SJ510" s="25"/>
      <c r="SK510" s="25"/>
      <c r="SL510" s="25"/>
      <c r="SM510" s="25"/>
      <c r="SN510" s="25"/>
      <c r="SO510" s="25"/>
      <c r="SP510" s="25"/>
      <c r="SQ510" s="25"/>
      <c r="SR510" s="25"/>
      <c r="SS510" s="25"/>
      <c r="ST510" s="25"/>
      <c r="SU510" s="25"/>
      <c r="SV510" s="25"/>
      <c r="SW510" s="25"/>
      <c r="SX510" s="25"/>
      <c r="SY510" s="25"/>
      <c r="SZ510" s="25"/>
      <c r="TA510" s="25"/>
      <c r="TB510" s="25"/>
      <c r="TC510" s="25"/>
      <c r="TD510" s="25"/>
      <c r="TE510" s="25"/>
      <c r="TF510" s="25"/>
      <c r="TG510" s="25"/>
      <c r="TH510" s="25"/>
      <c r="TI510" s="25"/>
      <c r="TJ510" s="25"/>
      <c r="TK510" s="25"/>
      <c r="TL510" s="25"/>
      <c r="TM510" s="25"/>
      <c r="TN510" s="25"/>
      <c r="TO510" s="25"/>
      <c r="TP510" s="25"/>
      <c r="TQ510" s="25"/>
      <c r="TR510" s="25"/>
      <c r="TS510" s="25"/>
      <c r="TT510" s="25"/>
      <c r="TU510" s="25"/>
      <c r="TV510" s="25"/>
      <c r="TW510" s="25"/>
      <c r="TX510" s="25"/>
      <c r="TY510" s="25"/>
      <c r="TZ510" s="25"/>
      <c r="UA510" s="25"/>
      <c r="UB510" s="25"/>
      <c r="UC510" s="25"/>
      <c r="UD510" s="25"/>
      <c r="UE510" s="25"/>
      <c r="UF510" s="25"/>
      <c r="UG510" s="25"/>
      <c r="UH510" s="25"/>
      <c r="UI510" s="25"/>
      <c r="UJ510" s="25"/>
      <c r="UK510" s="25"/>
      <c r="UL510" s="25"/>
      <c r="UM510" s="25"/>
      <c r="UN510" s="25"/>
      <c r="UO510" s="25"/>
      <c r="UP510" s="25"/>
      <c r="UQ510" s="25"/>
      <c r="UR510" s="25"/>
      <c r="US510" s="25"/>
      <c r="UT510" s="25"/>
      <c r="UU510" s="25"/>
      <c r="UV510" s="25"/>
      <c r="UW510" s="25"/>
      <c r="UX510" s="25"/>
      <c r="UY510" s="25"/>
      <c r="UZ510" s="25"/>
      <c r="VA510" s="25"/>
      <c r="VB510" s="25"/>
      <c r="VC510" s="25"/>
      <c r="VD510" s="25"/>
      <c r="VE510" s="25"/>
      <c r="VF510" s="25"/>
      <c r="VG510" s="25"/>
      <c r="VH510" s="25"/>
      <c r="VI510" s="25"/>
      <c r="VJ510" s="25"/>
      <c r="VK510" s="25"/>
      <c r="VL510" s="25"/>
      <c r="VM510" s="25"/>
      <c r="VN510" s="25"/>
      <c r="VO510" s="25"/>
      <c r="VP510" s="25"/>
      <c r="VQ510" s="25"/>
      <c r="VR510" s="25"/>
      <c r="VS510" s="25"/>
      <c r="VT510" s="25"/>
      <c r="VU510" s="25"/>
      <c r="VV510" s="25"/>
      <c r="VW510" s="25"/>
      <c r="VX510" s="25"/>
      <c r="VY510" s="25"/>
      <c r="VZ510" s="25"/>
      <c r="WA510" s="25"/>
      <c r="WB510" s="25"/>
      <c r="WC510" s="25"/>
      <c r="WD510" s="25"/>
      <c r="WE510" s="25"/>
      <c r="WF510" s="25"/>
      <c r="WG510" s="25"/>
      <c r="WH510" s="25"/>
      <c r="WI510" s="25"/>
      <c r="WJ510" s="25"/>
      <c r="WK510" s="25"/>
      <c r="WL510" s="25"/>
      <c r="WM510" s="25"/>
      <c r="WN510" s="25"/>
      <c r="WO510" s="25"/>
      <c r="WP510" s="25"/>
      <c r="WQ510" s="25"/>
      <c r="WR510" s="25"/>
      <c r="WS510" s="25"/>
      <c r="WT510" s="25"/>
      <c r="WU510" s="25"/>
      <c r="WV510" s="25"/>
      <c r="WW510" s="25"/>
      <c r="WX510" s="25"/>
      <c r="WY510" s="25"/>
      <c r="WZ510" s="25"/>
      <c r="XA510" s="25"/>
      <c r="XB510" s="25"/>
      <c r="XC510" s="25"/>
      <c r="XD510" s="25"/>
      <c r="XE510" s="25"/>
      <c r="XF510" s="25"/>
      <c r="XG510" s="25"/>
      <c r="XH510" s="25"/>
      <c r="XI510" s="25"/>
      <c r="XJ510" s="25"/>
      <c r="XK510" s="25"/>
      <c r="XL510" s="25"/>
      <c r="XM510" s="25"/>
      <c r="XN510" s="25"/>
      <c r="XO510" s="25"/>
      <c r="XP510" s="25"/>
      <c r="XQ510" s="25"/>
      <c r="XR510" s="25"/>
      <c r="XS510" s="25"/>
      <c r="XT510" s="25"/>
      <c r="XU510" s="25"/>
      <c r="XV510" s="25"/>
      <c r="XW510" s="25"/>
      <c r="XX510" s="25"/>
      <c r="XY510" s="25"/>
      <c r="XZ510" s="25"/>
      <c r="YA510" s="25"/>
      <c r="YB510" s="25"/>
      <c r="YC510" s="25"/>
      <c r="YD510" s="25"/>
      <c r="YE510" s="25"/>
      <c r="YF510" s="25"/>
      <c r="YG510" s="25"/>
      <c r="YH510" s="25"/>
      <c r="YI510" s="25"/>
      <c r="YJ510" s="25"/>
      <c r="YK510" s="25"/>
      <c r="YL510" s="25"/>
      <c r="YM510" s="25"/>
      <c r="YN510" s="25"/>
      <c r="YO510" s="25"/>
      <c r="YP510" s="25"/>
      <c r="YQ510" s="25"/>
      <c r="YR510" s="25"/>
      <c r="YS510" s="25"/>
      <c r="YT510" s="25"/>
      <c r="YU510" s="25"/>
      <c r="YV510" s="25"/>
      <c r="YW510" s="25"/>
      <c r="YX510" s="25"/>
      <c r="YY510" s="25"/>
      <c r="YZ510" s="25"/>
      <c r="ZA510" s="25"/>
      <c r="ZB510" s="25"/>
      <c r="ZC510" s="25"/>
      <c r="ZD510" s="25"/>
      <c r="ZE510" s="25"/>
      <c r="ZF510" s="25"/>
      <c r="ZG510" s="25"/>
      <c r="ZH510" s="25"/>
      <c r="ZI510" s="25"/>
      <c r="ZJ510" s="25"/>
      <c r="ZK510" s="25"/>
      <c r="ZL510" s="25"/>
      <c r="ZM510" s="25"/>
      <c r="ZN510" s="25"/>
      <c r="ZO510" s="25"/>
      <c r="ZP510" s="25"/>
      <c r="ZQ510" s="25"/>
      <c r="ZR510" s="25"/>
      <c r="ZS510" s="25"/>
      <c r="ZT510" s="25"/>
      <c r="ZU510" s="25"/>
      <c r="ZV510" s="25"/>
      <c r="ZW510" s="25"/>
      <c r="ZX510" s="25"/>
      <c r="ZY510" s="25"/>
      <c r="ZZ510" s="25"/>
      <c r="AAA510" s="25"/>
      <c r="AAB510" s="25"/>
      <c r="AAC510" s="25"/>
      <c r="AAD510" s="25"/>
      <c r="AAE510" s="25"/>
      <c r="AAF510" s="25"/>
      <c r="AAG510" s="25"/>
      <c r="AAH510" s="25"/>
      <c r="AAI510" s="25"/>
      <c r="AAJ510" s="25"/>
      <c r="AAK510" s="25"/>
      <c r="AAL510" s="25"/>
      <c r="AAM510" s="25"/>
      <c r="AAN510" s="25"/>
      <c r="AAO510" s="25"/>
      <c r="AAP510" s="25"/>
      <c r="AAQ510" s="25"/>
      <c r="AAR510" s="25"/>
      <c r="AAS510" s="25"/>
      <c r="AAT510" s="25"/>
      <c r="AAU510" s="25"/>
      <c r="AAV510" s="25"/>
      <c r="AAW510" s="25"/>
      <c r="AAX510" s="25"/>
      <c r="AAY510" s="25"/>
      <c r="AAZ510" s="25"/>
      <c r="ABA510" s="25"/>
      <c r="ABB510" s="25"/>
      <c r="ABC510" s="25"/>
      <c r="ABD510" s="25"/>
      <c r="ABE510" s="25"/>
      <c r="ABF510" s="25"/>
      <c r="ABG510" s="25"/>
      <c r="ABH510" s="25"/>
      <c r="ABI510" s="25"/>
      <c r="ABJ510" s="25"/>
      <c r="ABK510" s="25"/>
      <c r="ABL510" s="25"/>
      <c r="ABM510" s="25"/>
      <c r="ABN510" s="25"/>
      <c r="ABO510" s="25"/>
      <c r="ABP510" s="25"/>
      <c r="ABQ510" s="25"/>
      <c r="ABR510" s="25"/>
      <c r="ABS510" s="25"/>
      <c r="ABT510" s="25"/>
      <c r="ABU510" s="25"/>
      <c r="ABV510" s="25"/>
      <c r="ABW510" s="25"/>
      <c r="ABX510" s="25"/>
      <c r="ABY510" s="25"/>
      <c r="ABZ510" s="25"/>
      <c r="ACA510" s="25"/>
      <c r="ACB510" s="25"/>
      <c r="ACC510" s="25"/>
      <c r="ACD510" s="25"/>
      <c r="ACE510" s="25"/>
      <c r="ACF510" s="25"/>
      <c r="ACG510" s="25"/>
      <c r="ACH510" s="25"/>
      <c r="ACI510" s="25"/>
      <c r="ACJ510" s="25"/>
      <c r="ACK510" s="25"/>
      <c r="ACL510" s="25"/>
      <c r="ACM510" s="25"/>
      <c r="ACN510" s="25"/>
      <c r="ACO510" s="25"/>
      <c r="ACP510" s="25"/>
      <c r="ACQ510" s="25"/>
      <c r="ACR510" s="25"/>
      <c r="ACS510" s="25"/>
      <c r="ACT510" s="25"/>
      <c r="ACU510" s="25"/>
      <c r="ACV510" s="25"/>
      <c r="ACW510" s="25"/>
      <c r="ACX510" s="25"/>
      <c r="ACY510" s="25"/>
      <c r="ACZ510" s="25"/>
      <c r="ADA510" s="25"/>
      <c r="ADB510" s="25"/>
      <c r="ADC510" s="25"/>
      <c r="ADD510" s="25"/>
      <c r="ADE510" s="25"/>
      <c r="ADF510" s="25"/>
      <c r="ADG510" s="25"/>
      <c r="ADH510" s="25"/>
      <c r="ADI510" s="25"/>
      <c r="ADJ510" s="25"/>
      <c r="ADK510" s="25"/>
      <c r="ADL510" s="25"/>
      <c r="ADM510" s="25"/>
      <c r="ADN510" s="25"/>
      <c r="ADO510" s="25"/>
      <c r="ADP510" s="25"/>
      <c r="ADQ510" s="25"/>
      <c r="ADR510" s="25"/>
      <c r="ADS510" s="25"/>
      <c r="ADT510" s="25"/>
      <c r="ADU510" s="25"/>
      <c r="ADV510" s="25"/>
      <c r="ADW510" s="25"/>
      <c r="ADX510" s="25"/>
      <c r="ADY510" s="25"/>
      <c r="ADZ510" s="25"/>
      <c r="AEA510" s="25"/>
      <c r="AEB510" s="25"/>
      <c r="AEC510" s="25"/>
      <c r="AED510" s="25"/>
      <c r="AEE510" s="25"/>
      <c r="AEF510" s="25"/>
      <c r="AEG510" s="49"/>
    </row>
    <row r="511" spans="1:813" s="15" customFormat="1" ht="12.75" customHeight="1" x14ac:dyDescent="0.2">
      <c r="A511" s="354"/>
      <c r="B511" s="343" t="s">
        <v>409</v>
      </c>
      <c r="C511" s="355"/>
      <c r="D511" s="118"/>
      <c r="E511" s="358"/>
      <c r="F511" s="345">
        <f>SUM(F506:F510)</f>
        <v>59407.44</v>
      </c>
      <c r="G511" s="49"/>
      <c r="AY511" s="45"/>
      <c r="AZ511" s="25"/>
      <c r="BA511" s="663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  <c r="QN511" s="25"/>
      <c r="QO511" s="25"/>
      <c r="QP511" s="25"/>
      <c r="QQ511" s="25"/>
      <c r="QR511" s="25"/>
      <c r="QS511" s="25"/>
      <c r="QT511" s="25"/>
      <c r="QU511" s="25"/>
      <c r="QV511" s="25"/>
      <c r="QW511" s="25"/>
      <c r="QX511" s="25"/>
      <c r="QY511" s="25"/>
      <c r="QZ511" s="25"/>
      <c r="RA511" s="25"/>
      <c r="RB511" s="25"/>
      <c r="RC511" s="25"/>
      <c r="RD511" s="25"/>
      <c r="RE511" s="25"/>
      <c r="RF511" s="25"/>
      <c r="RG511" s="25"/>
      <c r="RH511" s="25"/>
      <c r="RI511" s="25"/>
      <c r="RJ511" s="25"/>
      <c r="RK511" s="25"/>
      <c r="RL511" s="25"/>
      <c r="RM511" s="25"/>
      <c r="RN511" s="25"/>
      <c r="RO511" s="25"/>
      <c r="RP511" s="25"/>
      <c r="RQ511" s="25"/>
      <c r="RR511" s="25"/>
      <c r="RS511" s="25"/>
      <c r="RT511" s="25"/>
      <c r="RU511" s="25"/>
      <c r="RV511" s="25"/>
      <c r="RW511" s="25"/>
      <c r="RX511" s="25"/>
      <c r="RY511" s="25"/>
      <c r="RZ511" s="25"/>
      <c r="SA511" s="25"/>
      <c r="SB511" s="25"/>
      <c r="SC511" s="25"/>
      <c r="SD511" s="25"/>
      <c r="SE511" s="25"/>
      <c r="SF511" s="25"/>
      <c r="SG511" s="25"/>
      <c r="SH511" s="25"/>
      <c r="SI511" s="25"/>
      <c r="SJ511" s="25"/>
      <c r="SK511" s="25"/>
      <c r="SL511" s="25"/>
      <c r="SM511" s="25"/>
      <c r="SN511" s="25"/>
      <c r="SO511" s="25"/>
      <c r="SP511" s="25"/>
      <c r="SQ511" s="25"/>
      <c r="SR511" s="25"/>
      <c r="SS511" s="25"/>
      <c r="ST511" s="25"/>
      <c r="SU511" s="25"/>
      <c r="SV511" s="25"/>
      <c r="SW511" s="25"/>
      <c r="SX511" s="25"/>
      <c r="SY511" s="25"/>
      <c r="SZ511" s="25"/>
      <c r="TA511" s="25"/>
      <c r="TB511" s="25"/>
      <c r="TC511" s="25"/>
      <c r="TD511" s="25"/>
      <c r="TE511" s="25"/>
      <c r="TF511" s="25"/>
      <c r="TG511" s="25"/>
      <c r="TH511" s="25"/>
      <c r="TI511" s="25"/>
      <c r="TJ511" s="25"/>
      <c r="TK511" s="25"/>
      <c r="TL511" s="25"/>
      <c r="TM511" s="25"/>
      <c r="TN511" s="25"/>
      <c r="TO511" s="25"/>
      <c r="TP511" s="25"/>
      <c r="TQ511" s="25"/>
      <c r="TR511" s="25"/>
      <c r="TS511" s="25"/>
      <c r="TT511" s="25"/>
      <c r="TU511" s="25"/>
      <c r="TV511" s="25"/>
      <c r="TW511" s="25"/>
      <c r="TX511" s="25"/>
      <c r="TY511" s="25"/>
      <c r="TZ511" s="25"/>
      <c r="UA511" s="25"/>
      <c r="UB511" s="25"/>
      <c r="UC511" s="25"/>
      <c r="UD511" s="25"/>
      <c r="UE511" s="25"/>
      <c r="UF511" s="25"/>
      <c r="UG511" s="25"/>
      <c r="UH511" s="25"/>
      <c r="UI511" s="25"/>
      <c r="UJ511" s="25"/>
      <c r="UK511" s="25"/>
      <c r="UL511" s="25"/>
      <c r="UM511" s="25"/>
      <c r="UN511" s="25"/>
      <c r="UO511" s="25"/>
      <c r="UP511" s="25"/>
      <c r="UQ511" s="25"/>
      <c r="UR511" s="25"/>
      <c r="US511" s="25"/>
      <c r="UT511" s="25"/>
      <c r="UU511" s="25"/>
      <c r="UV511" s="25"/>
      <c r="UW511" s="25"/>
      <c r="UX511" s="25"/>
      <c r="UY511" s="25"/>
      <c r="UZ511" s="25"/>
      <c r="VA511" s="25"/>
      <c r="VB511" s="25"/>
      <c r="VC511" s="25"/>
      <c r="VD511" s="25"/>
      <c r="VE511" s="25"/>
      <c r="VF511" s="25"/>
      <c r="VG511" s="25"/>
      <c r="VH511" s="25"/>
      <c r="VI511" s="25"/>
      <c r="VJ511" s="25"/>
      <c r="VK511" s="25"/>
      <c r="VL511" s="25"/>
      <c r="VM511" s="25"/>
      <c r="VN511" s="25"/>
      <c r="VO511" s="25"/>
      <c r="VP511" s="25"/>
      <c r="VQ511" s="25"/>
      <c r="VR511" s="25"/>
      <c r="VS511" s="25"/>
      <c r="VT511" s="25"/>
      <c r="VU511" s="25"/>
      <c r="VV511" s="25"/>
      <c r="VW511" s="25"/>
      <c r="VX511" s="25"/>
      <c r="VY511" s="25"/>
      <c r="VZ511" s="25"/>
      <c r="WA511" s="25"/>
      <c r="WB511" s="25"/>
      <c r="WC511" s="25"/>
      <c r="WD511" s="25"/>
      <c r="WE511" s="25"/>
      <c r="WF511" s="25"/>
      <c r="WG511" s="25"/>
      <c r="WH511" s="25"/>
      <c r="WI511" s="25"/>
      <c r="WJ511" s="25"/>
      <c r="WK511" s="25"/>
      <c r="WL511" s="25"/>
      <c r="WM511" s="25"/>
      <c r="WN511" s="25"/>
      <c r="WO511" s="25"/>
      <c r="WP511" s="25"/>
      <c r="WQ511" s="25"/>
      <c r="WR511" s="25"/>
      <c r="WS511" s="25"/>
      <c r="WT511" s="25"/>
      <c r="WU511" s="25"/>
      <c r="WV511" s="25"/>
      <c r="WW511" s="25"/>
      <c r="WX511" s="25"/>
      <c r="WY511" s="25"/>
      <c r="WZ511" s="25"/>
      <c r="XA511" s="25"/>
      <c r="XB511" s="25"/>
      <c r="XC511" s="25"/>
      <c r="XD511" s="25"/>
      <c r="XE511" s="25"/>
      <c r="XF511" s="25"/>
      <c r="XG511" s="25"/>
      <c r="XH511" s="25"/>
      <c r="XI511" s="25"/>
      <c r="XJ511" s="25"/>
      <c r="XK511" s="25"/>
      <c r="XL511" s="25"/>
      <c r="XM511" s="25"/>
      <c r="XN511" s="25"/>
      <c r="XO511" s="25"/>
      <c r="XP511" s="25"/>
      <c r="XQ511" s="25"/>
      <c r="XR511" s="25"/>
      <c r="XS511" s="25"/>
      <c r="XT511" s="25"/>
      <c r="XU511" s="25"/>
      <c r="XV511" s="25"/>
      <c r="XW511" s="25"/>
      <c r="XX511" s="25"/>
      <c r="XY511" s="25"/>
      <c r="XZ511" s="25"/>
      <c r="YA511" s="25"/>
      <c r="YB511" s="25"/>
      <c r="YC511" s="25"/>
      <c r="YD511" s="25"/>
      <c r="YE511" s="25"/>
      <c r="YF511" s="25"/>
      <c r="YG511" s="25"/>
      <c r="YH511" s="25"/>
      <c r="YI511" s="25"/>
      <c r="YJ511" s="25"/>
      <c r="YK511" s="25"/>
      <c r="YL511" s="25"/>
      <c r="YM511" s="25"/>
      <c r="YN511" s="25"/>
      <c r="YO511" s="25"/>
      <c r="YP511" s="25"/>
      <c r="YQ511" s="25"/>
      <c r="YR511" s="25"/>
      <c r="YS511" s="25"/>
      <c r="YT511" s="25"/>
      <c r="YU511" s="25"/>
      <c r="YV511" s="25"/>
      <c r="YW511" s="25"/>
      <c r="YX511" s="25"/>
      <c r="YY511" s="25"/>
      <c r="YZ511" s="25"/>
      <c r="ZA511" s="25"/>
      <c r="ZB511" s="25"/>
      <c r="ZC511" s="25"/>
      <c r="ZD511" s="25"/>
      <c r="ZE511" s="25"/>
      <c r="ZF511" s="25"/>
      <c r="ZG511" s="25"/>
      <c r="ZH511" s="25"/>
      <c r="ZI511" s="25"/>
      <c r="ZJ511" s="25"/>
      <c r="ZK511" s="25"/>
      <c r="ZL511" s="25"/>
      <c r="ZM511" s="25"/>
      <c r="ZN511" s="25"/>
      <c r="ZO511" s="25"/>
      <c r="ZP511" s="25"/>
      <c r="ZQ511" s="25"/>
      <c r="ZR511" s="25"/>
      <c r="ZS511" s="25"/>
      <c r="ZT511" s="25"/>
      <c r="ZU511" s="25"/>
      <c r="ZV511" s="25"/>
      <c r="ZW511" s="25"/>
      <c r="ZX511" s="25"/>
      <c r="ZY511" s="25"/>
      <c r="ZZ511" s="25"/>
      <c r="AAA511" s="25"/>
      <c r="AAB511" s="25"/>
      <c r="AAC511" s="25"/>
      <c r="AAD511" s="25"/>
      <c r="AAE511" s="25"/>
      <c r="AAF511" s="25"/>
      <c r="AAG511" s="25"/>
      <c r="AAH511" s="25"/>
      <c r="AAI511" s="25"/>
      <c r="AAJ511" s="25"/>
      <c r="AAK511" s="25"/>
      <c r="AAL511" s="25"/>
      <c r="AAM511" s="25"/>
      <c r="AAN511" s="25"/>
      <c r="AAO511" s="25"/>
      <c r="AAP511" s="25"/>
      <c r="AAQ511" s="25"/>
      <c r="AAR511" s="25"/>
      <c r="AAS511" s="25"/>
      <c r="AAT511" s="25"/>
      <c r="AAU511" s="25"/>
      <c r="AAV511" s="25"/>
      <c r="AAW511" s="25"/>
      <c r="AAX511" s="25"/>
      <c r="AAY511" s="25"/>
      <c r="AAZ511" s="25"/>
      <c r="ABA511" s="25"/>
      <c r="ABB511" s="25"/>
      <c r="ABC511" s="25"/>
      <c r="ABD511" s="25"/>
      <c r="ABE511" s="25"/>
      <c r="ABF511" s="25"/>
      <c r="ABG511" s="25"/>
      <c r="ABH511" s="25"/>
      <c r="ABI511" s="25"/>
      <c r="ABJ511" s="25"/>
      <c r="ABK511" s="25"/>
      <c r="ABL511" s="25"/>
      <c r="ABM511" s="25"/>
      <c r="ABN511" s="25"/>
      <c r="ABO511" s="25"/>
      <c r="ABP511" s="25"/>
      <c r="ABQ511" s="25"/>
      <c r="ABR511" s="25"/>
      <c r="ABS511" s="25"/>
      <c r="ABT511" s="25"/>
      <c r="ABU511" s="25"/>
      <c r="ABV511" s="25"/>
      <c r="ABW511" s="25"/>
      <c r="ABX511" s="25"/>
      <c r="ABY511" s="25"/>
      <c r="ABZ511" s="25"/>
      <c r="ACA511" s="25"/>
      <c r="ACB511" s="25"/>
      <c r="ACC511" s="25"/>
      <c r="ACD511" s="25"/>
      <c r="ACE511" s="25"/>
      <c r="ACF511" s="25"/>
      <c r="ACG511" s="25"/>
      <c r="ACH511" s="25"/>
      <c r="ACI511" s="25"/>
      <c r="ACJ511" s="25"/>
      <c r="ACK511" s="25"/>
      <c r="ACL511" s="25"/>
      <c r="ACM511" s="25"/>
      <c r="ACN511" s="25"/>
      <c r="ACO511" s="25"/>
      <c r="ACP511" s="25"/>
      <c r="ACQ511" s="25"/>
      <c r="ACR511" s="25"/>
      <c r="ACS511" s="25"/>
      <c r="ACT511" s="25"/>
      <c r="ACU511" s="25"/>
      <c r="ACV511" s="25"/>
      <c r="ACW511" s="25"/>
      <c r="ACX511" s="25"/>
      <c r="ACY511" s="25"/>
      <c r="ACZ511" s="25"/>
      <c r="ADA511" s="25"/>
      <c r="ADB511" s="25"/>
      <c r="ADC511" s="25"/>
      <c r="ADD511" s="25"/>
      <c r="ADE511" s="25"/>
      <c r="ADF511" s="25"/>
      <c r="ADG511" s="25"/>
      <c r="ADH511" s="25"/>
      <c r="ADI511" s="25"/>
      <c r="ADJ511" s="25"/>
      <c r="ADK511" s="25"/>
      <c r="ADL511" s="25"/>
      <c r="ADM511" s="25"/>
      <c r="ADN511" s="25"/>
      <c r="ADO511" s="25"/>
      <c r="ADP511" s="25"/>
      <c r="ADQ511" s="25"/>
      <c r="ADR511" s="25"/>
      <c r="ADS511" s="25"/>
      <c r="ADT511" s="25"/>
      <c r="ADU511" s="25"/>
      <c r="ADV511" s="25"/>
      <c r="ADW511" s="25"/>
      <c r="ADX511" s="25"/>
      <c r="ADY511" s="25"/>
      <c r="ADZ511" s="25"/>
      <c r="AEA511" s="25"/>
      <c r="AEB511" s="25"/>
      <c r="AEC511" s="25"/>
      <c r="AED511" s="25"/>
      <c r="AEE511" s="25"/>
      <c r="AEF511" s="25"/>
      <c r="AEG511" s="49"/>
    </row>
    <row r="512" spans="1:813" s="15" customFormat="1" ht="12.75" customHeight="1" x14ac:dyDescent="0.2">
      <c r="A512" s="74"/>
      <c r="B512" s="341"/>
      <c r="C512" s="294"/>
      <c r="D512" s="302"/>
      <c r="E512" s="86"/>
      <c r="F512" s="297"/>
      <c r="G512" s="49"/>
      <c r="AY512" s="45"/>
      <c r="AZ512" s="25"/>
      <c r="BA512" s="663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  <c r="QN512" s="25"/>
      <c r="QO512" s="25"/>
      <c r="QP512" s="25"/>
      <c r="QQ512" s="25"/>
      <c r="QR512" s="25"/>
      <c r="QS512" s="25"/>
      <c r="QT512" s="25"/>
      <c r="QU512" s="25"/>
      <c r="QV512" s="25"/>
      <c r="QW512" s="25"/>
      <c r="QX512" s="25"/>
      <c r="QY512" s="25"/>
      <c r="QZ512" s="25"/>
      <c r="RA512" s="25"/>
      <c r="RB512" s="25"/>
      <c r="RC512" s="25"/>
      <c r="RD512" s="25"/>
      <c r="RE512" s="25"/>
      <c r="RF512" s="25"/>
      <c r="RG512" s="25"/>
      <c r="RH512" s="25"/>
      <c r="RI512" s="25"/>
      <c r="RJ512" s="25"/>
      <c r="RK512" s="25"/>
      <c r="RL512" s="25"/>
      <c r="RM512" s="25"/>
      <c r="RN512" s="25"/>
      <c r="RO512" s="25"/>
      <c r="RP512" s="25"/>
      <c r="RQ512" s="25"/>
      <c r="RR512" s="25"/>
      <c r="RS512" s="25"/>
      <c r="RT512" s="25"/>
      <c r="RU512" s="25"/>
      <c r="RV512" s="25"/>
      <c r="RW512" s="25"/>
      <c r="RX512" s="25"/>
      <c r="RY512" s="25"/>
      <c r="RZ512" s="25"/>
      <c r="SA512" s="25"/>
      <c r="SB512" s="25"/>
      <c r="SC512" s="25"/>
      <c r="SD512" s="25"/>
      <c r="SE512" s="25"/>
      <c r="SF512" s="25"/>
      <c r="SG512" s="25"/>
      <c r="SH512" s="25"/>
      <c r="SI512" s="25"/>
      <c r="SJ512" s="25"/>
      <c r="SK512" s="25"/>
      <c r="SL512" s="25"/>
      <c r="SM512" s="25"/>
      <c r="SN512" s="25"/>
      <c r="SO512" s="25"/>
      <c r="SP512" s="25"/>
      <c r="SQ512" s="25"/>
      <c r="SR512" s="25"/>
      <c r="SS512" s="25"/>
      <c r="ST512" s="25"/>
      <c r="SU512" s="25"/>
      <c r="SV512" s="25"/>
      <c r="SW512" s="25"/>
      <c r="SX512" s="25"/>
      <c r="SY512" s="25"/>
      <c r="SZ512" s="25"/>
      <c r="TA512" s="25"/>
      <c r="TB512" s="25"/>
      <c r="TC512" s="25"/>
      <c r="TD512" s="25"/>
      <c r="TE512" s="25"/>
      <c r="TF512" s="25"/>
      <c r="TG512" s="25"/>
      <c r="TH512" s="25"/>
      <c r="TI512" s="25"/>
      <c r="TJ512" s="25"/>
      <c r="TK512" s="25"/>
      <c r="TL512" s="25"/>
      <c r="TM512" s="25"/>
      <c r="TN512" s="25"/>
      <c r="TO512" s="25"/>
      <c r="TP512" s="25"/>
      <c r="TQ512" s="25"/>
      <c r="TR512" s="25"/>
      <c r="TS512" s="25"/>
      <c r="TT512" s="25"/>
      <c r="TU512" s="25"/>
      <c r="TV512" s="25"/>
      <c r="TW512" s="25"/>
      <c r="TX512" s="25"/>
      <c r="TY512" s="25"/>
      <c r="TZ512" s="25"/>
      <c r="UA512" s="25"/>
      <c r="UB512" s="25"/>
      <c r="UC512" s="25"/>
      <c r="UD512" s="25"/>
      <c r="UE512" s="25"/>
      <c r="UF512" s="25"/>
      <c r="UG512" s="25"/>
      <c r="UH512" s="25"/>
      <c r="UI512" s="25"/>
      <c r="UJ512" s="25"/>
      <c r="UK512" s="25"/>
      <c r="UL512" s="25"/>
      <c r="UM512" s="25"/>
      <c r="UN512" s="25"/>
      <c r="UO512" s="25"/>
      <c r="UP512" s="25"/>
      <c r="UQ512" s="25"/>
      <c r="UR512" s="25"/>
      <c r="US512" s="25"/>
      <c r="UT512" s="25"/>
      <c r="UU512" s="25"/>
      <c r="UV512" s="25"/>
      <c r="UW512" s="25"/>
      <c r="UX512" s="25"/>
      <c r="UY512" s="25"/>
      <c r="UZ512" s="25"/>
      <c r="VA512" s="25"/>
      <c r="VB512" s="25"/>
      <c r="VC512" s="25"/>
      <c r="VD512" s="25"/>
      <c r="VE512" s="25"/>
      <c r="VF512" s="25"/>
      <c r="VG512" s="25"/>
      <c r="VH512" s="25"/>
      <c r="VI512" s="25"/>
      <c r="VJ512" s="25"/>
      <c r="VK512" s="25"/>
      <c r="VL512" s="25"/>
      <c r="VM512" s="25"/>
      <c r="VN512" s="25"/>
      <c r="VO512" s="25"/>
      <c r="VP512" s="25"/>
      <c r="VQ512" s="25"/>
      <c r="VR512" s="25"/>
      <c r="VS512" s="25"/>
      <c r="VT512" s="25"/>
      <c r="VU512" s="25"/>
      <c r="VV512" s="25"/>
      <c r="VW512" s="25"/>
      <c r="VX512" s="25"/>
      <c r="VY512" s="25"/>
      <c r="VZ512" s="25"/>
      <c r="WA512" s="25"/>
      <c r="WB512" s="25"/>
      <c r="WC512" s="25"/>
      <c r="WD512" s="25"/>
      <c r="WE512" s="25"/>
      <c r="WF512" s="25"/>
      <c r="WG512" s="25"/>
      <c r="WH512" s="25"/>
      <c r="WI512" s="25"/>
      <c r="WJ512" s="25"/>
      <c r="WK512" s="25"/>
      <c r="WL512" s="25"/>
      <c r="WM512" s="25"/>
      <c r="WN512" s="25"/>
      <c r="WO512" s="25"/>
      <c r="WP512" s="25"/>
      <c r="WQ512" s="25"/>
      <c r="WR512" s="25"/>
      <c r="WS512" s="25"/>
      <c r="WT512" s="25"/>
      <c r="WU512" s="25"/>
      <c r="WV512" s="25"/>
      <c r="WW512" s="25"/>
      <c r="WX512" s="25"/>
      <c r="WY512" s="25"/>
      <c r="WZ512" s="25"/>
      <c r="XA512" s="25"/>
      <c r="XB512" s="25"/>
      <c r="XC512" s="25"/>
      <c r="XD512" s="25"/>
      <c r="XE512" s="25"/>
      <c r="XF512" s="25"/>
      <c r="XG512" s="25"/>
      <c r="XH512" s="25"/>
      <c r="XI512" s="25"/>
      <c r="XJ512" s="25"/>
      <c r="XK512" s="25"/>
      <c r="XL512" s="25"/>
      <c r="XM512" s="25"/>
      <c r="XN512" s="25"/>
      <c r="XO512" s="25"/>
      <c r="XP512" s="25"/>
      <c r="XQ512" s="25"/>
      <c r="XR512" s="25"/>
      <c r="XS512" s="25"/>
      <c r="XT512" s="25"/>
      <c r="XU512" s="25"/>
      <c r="XV512" s="25"/>
      <c r="XW512" s="25"/>
      <c r="XX512" s="25"/>
      <c r="XY512" s="25"/>
      <c r="XZ512" s="25"/>
      <c r="YA512" s="25"/>
      <c r="YB512" s="25"/>
      <c r="YC512" s="25"/>
      <c r="YD512" s="25"/>
      <c r="YE512" s="25"/>
      <c r="YF512" s="25"/>
      <c r="YG512" s="25"/>
      <c r="YH512" s="25"/>
      <c r="YI512" s="25"/>
      <c r="YJ512" s="25"/>
      <c r="YK512" s="25"/>
      <c r="YL512" s="25"/>
      <c r="YM512" s="25"/>
      <c r="YN512" s="25"/>
      <c r="YO512" s="25"/>
      <c r="YP512" s="25"/>
      <c r="YQ512" s="25"/>
      <c r="YR512" s="25"/>
      <c r="YS512" s="25"/>
      <c r="YT512" s="25"/>
      <c r="YU512" s="25"/>
      <c r="YV512" s="25"/>
      <c r="YW512" s="25"/>
      <c r="YX512" s="25"/>
      <c r="YY512" s="25"/>
      <c r="YZ512" s="25"/>
      <c r="ZA512" s="25"/>
      <c r="ZB512" s="25"/>
      <c r="ZC512" s="25"/>
      <c r="ZD512" s="25"/>
      <c r="ZE512" s="25"/>
      <c r="ZF512" s="25"/>
      <c r="ZG512" s="25"/>
      <c r="ZH512" s="25"/>
      <c r="ZI512" s="25"/>
      <c r="ZJ512" s="25"/>
      <c r="ZK512" s="25"/>
      <c r="ZL512" s="25"/>
      <c r="ZM512" s="25"/>
      <c r="ZN512" s="25"/>
      <c r="ZO512" s="25"/>
      <c r="ZP512" s="25"/>
      <c r="ZQ512" s="25"/>
      <c r="ZR512" s="25"/>
      <c r="ZS512" s="25"/>
      <c r="ZT512" s="25"/>
      <c r="ZU512" s="25"/>
      <c r="ZV512" s="25"/>
      <c r="ZW512" s="25"/>
      <c r="ZX512" s="25"/>
      <c r="ZY512" s="25"/>
      <c r="ZZ512" s="25"/>
      <c r="AAA512" s="25"/>
      <c r="AAB512" s="25"/>
      <c r="AAC512" s="25"/>
      <c r="AAD512" s="25"/>
      <c r="AAE512" s="25"/>
      <c r="AAF512" s="25"/>
      <c r="AAG512" s="25"/>
      <c r="AAH512" s="25"/>
      <c r="AAI512" s="25"/>
      <c r="AAJ512" s="25"/>
      <c r="AAK512" s="25"/>
      <c r="AAL512" s="25"/>
      <c r="AAM512" s="25"/>
      <c r="AAN512" s="25"/>
      <c r="AAO512" s="25"/>
      <c r="AAP512" s="25"/>
      <c r="AAQ512" s="25"/>
      <c r="AAR512" s="25"/>
      <c r="AAS512" s="25"/>
      <c r="AAT512" s="25"/>
      <c r="AAU512" s="25"/>
      <c r="AAV512" s="25"/>
      <c r="AAW512" s="25"/>
      <c r="AAX512" s="25"/>
      <c r="AAY512" s="25"/>
      <c r="AAZ512" s="25"/>
      <c r="ABA512" s="25"/>
      <c r="ABB512" s="25"/>
      <c r="ABC512" s="25"/>
      <c r="ABD512" s="25"/>
      <c r="ABE512" s="25"/>
      <c r="ABF512" s="25"/>
      <c r="ABG512" s="25"/>
      <c r="ABH512" s="25"/>
      <c r="ABI512" s="25"/>
      <c r="ABJ512" s="25"/>
      <c r="ABK512" s="25"/>
      <c r="ABL512" s="25"/>
      <c r="ABM512" s="25"/>
      <c r="ABN512" s="25"/>
      <c r="ABO512" s="25"/>
      <c r="ABP512" s="25"/>
      <c r="ABQ512" s="25"/>
      <c r="ABR512" s="25"/>
      <c r="ABS512" s="25"/>
      <c r="ABT512" s="25"/>
      <c r="ABU512" s="25"/>
      <c r="ABV512" s="25"/>
      <c r="ABW512" s="25"/>
      <c r="ABX512" s="25"/>
      <c r="ABY512" s="25"/>
      <c r="ABZ512" s="25"/>
      <c r="ACA512" s="25"/>
      <c r="ACB512" s="25"/>
      <c r="ACC512" s="25"/>
      <c r="ACD512" s="25"/>
      <c r="ACE512" s="25"/>
      <c r="ACF512" s="25"/>
      <c r="ACG512" s="25"/>
      <c r="ACH512" s="25"/>
      <c r="ACI512" s="25"/>
      <c r="ACJ512" s="25"/>
      <c r="ACK512" s="25"/>
      <c r="ACL512" s="25"/>
      <c r="ACM512" s="25"/>
      <c r="ACN512" s="25"/>
      <c r="ACO512" s="25"/>
      <c r="ACP512" s="25"/>
      <c r="ACQ512" s="25"/>
      <c r="ACR512" s="25"/>
      <c r="ACS512" s="25"/>
      <c r="ACT512" s="25"/>
      <c r="ACU512" s="25"/>
      <c r="ACV512" s="25"/>
      <c r="ACW512" s="25"/>
      <c r="ACX512" s="25"/>
      <c r="ACY512" s="25"/>
      <c r="ACZ512" s="25"/>
      <c r="ADA512" s="25"/>
      <c r="ADB512" s="25"/>
      <c r="ADC512" s="25"/>
      <c r="ADD512" s="25"/>
      <c r="ADE512" s="25"/>
      <c r="ADF512" s="25"/>
      <c r="ADG512" s="25"/>
      <c r="ADH512" s="25"/>
      <c r="ADI512" s="25"/>
      <c r="ADJ512" s="25"/>
      <c r="ADK512" s="25"/>
      <c r="ADL512" s="25"/>
      <c r="ADM512" s="25"/>
      <c r="ADN512" s="25"/>
      <c r="ADO512" s="25"/>
      <c r="ADP512" s="25"/>
      <c r="ADQ512" s="25"/>
      <c r="ADR512" s="25"/>
      <c r="ADS512" s="25"/>
      <c r="ADT512" s="25"/>
      <c r="ADU512" s="25"/>
      <c r="ADV512" s="25"/>
      <c r="ADW512" s="25"/>
      <c r="ADX512" s="25"/>
      <c r="ADY512" s="25"/>
      <c r="ADZ512" s="25"/>
      <c r="AEA512" s="25"/>
      <c r="AEB512" s="25"/>
      <c r="AEC512" s="25"/>
      <c r="AED512" s="25"/>
      <c r="AEE512" s="25"/>
      <c r="AEF512" s="25"/>
      <c r="AEG512" s="49"/>
    </row>
    <row r="513" spans="1:813" s="139" customFormat="1" ht="15" customHeight="1" x14ac:dyDescent="0.2">
      <c r="A513" s="132"/>
      <c r="B513" s="298" t="s">
        <v>477</v>
      </c>
      <c r="C513" s="134"/>
      <c r="D513" s="135"/>
      <c r="E513" s="136"/>
      <c r="F513" s="137">
        <f>+F511+F505+F382+F276+F271+F238+F192+F120+F73+F16</f>
        <v>32552265.858000003</v>
      </c>
      <c r="G513" s="138"/>
      <c r="AY513" s="140"/>
      <c r="AZ513" s="141"/>
      <c r="BA513" s="663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1"/>
      <c r="BY513" s="141"/>
      <c r="BZ513" s="141"/>
      <c r="CA513" s="141"/>
      <c r="CB513" s="141"/>
      <c r="CC513" s="141"/>
      <c r="CD513" s="141"/>
      <c r="CE513" s="141"/>
      <c r="CF513" s="141"/>
      <c r="CG513" s="141"/>
      <c r="CH513" s="141"/>
      <c r="CI513" s="141"/>
      <c r="CJ513" s="141"/>
      <c r="CK513" s="141"/>
      <c r="CL513" s="141"/>
      <c r="CM513" s="141"/>
      <c r="CN513" s="141"/>
      <c r="CO513" s="141"/>
      <c r="CP513" s="141"/>
      <c r="CQ513" s="141"/>
      <c r="CR513" s="141"/>
      <c r="CS513" s="141"/>
      <c r="CT513" s="141"/>
      <c r="CU513" s="141"/>
      <c r="CV513" s="141"/>
      <c r="CW513" s="141"/>
      <c r="CX513" s="141"/>
      <c r="CY513" s="141"/>
      <c r="CZ513" s="141"/>
      <c r="DA513" s="141"/>
      <c r="DB513" s="141"/>
      <c r="DC513" s="141"/>
      <c r="DD513" s="141"/>
      <c r="DE513" s="141"/>
      <c r="DF513" s="141"/>
      <c r="DG513" s="141"/>
      <c r="DH513" s="141"/>
      <c r="DI513" s="141"/>
      <c r="DJ513" s="141"/>
      <c r="DK513" s="141"/>
      <c r="DL513" s="141"/>
      <c r="DM513" s="141"/>
      <c r="DN513" s="141"/>
      <c r="DO513" s="141"/>
      <c r="DP513" s="141"/>
      <c r="DQ513" s="141"/>
      <c r="DR513" s="141"/>
      <c r="DS513" s="141"/>
      <c r="DT513" s="141"/>
      <c r="DU513" s="141"/>
      <c r="DV513" s="141"/>
      <c r="DW513" s="141"/>
      <c r="DX513" s="141"/>
      <c r="DY513" s="141"/>
      <c r="DZ513" s="141"/>
      <c r="EA513" s="141"/>
      <c r="EB513" s="141"/>
      <c r="EC513" s="141"/>
      <c r="ED513" s="141"/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O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  <c r="FD513" s="141"/>
      <c r="FE513" s="141"/>
      <c r="FF513" s="141"/>
      <c r="FG513" s="141"/>
      <c r="FH513" s="141"/>
      <c r="FI513" s="141"/>
      <c r="FJ513" s="141"/>
      <c r="FK513" s="141"/>
      <c r="FL513" s="141"/>
      <c r="FM513" s="141"/>
      <c r="FN513" s="141"/>
      <c r="FO513" s="141"/>
      <c r="FP513" s="141"/>
      <c r="FQ513" s="141"/>
      <c r="FR513" s="141"/>
      <c r="FS513" s="141"/>
      <c r="FT513" s="141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1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H513" s="141"/>
      <c r="HI513" s="141"/>
      <c r="HJ513" s="141"/>
      <c r="HK513" s="141"/>
      <c r="HL513" s="141"/>
      <c r="HM513" s="141"/>
      <c r="HN513" s="141"/>
      <c r="HO513" s="141"/>
      <c r="HP513" s="141"/>
      <c r="HQ513" s="141"/>
      <c r="HR513" s="141"/>
      <c r="HS513" s="141"/>
      <c r="HT513" s="141"/>
      <c r="HU513" s="141"/>
      <c r="HV513" s="141"/>
      <c r="HW513" s="141"/>
      <c r="HX513" s="141"/>
      <c r="HY513" s="141"/>
      <c r="HZ513" s="141"/>
      <c r="IA513" s="141"/>
      <c r="IB513" s="141"/>
      <c r="IC513" s="141"/>
      <c r="ID513" s="141"/>
      <c r="IE513" s="141"/>
      <c r="IF513" s="141"/>
      <c r="IG513" s="141"/>
      <c r="IH513" s="141"/>
      <c r="II513" s="141"/>
      <c r="IJ513" s="141"/>
      <c r="IK513" s="141"/>
      <c r="IL513" s="141"/>
      <c r="IM513" s="141"/>
      <c r="IN513" s="141"/>
      <c r="IO513" s="141"/>
      <c r="IP513" s="141"/>
      <c r="IQ513" s="141"/>
      <c r="IR513" s="141"/>
      <c r="IS513" s="141"/>
      <c r="IT513" s="141"/>
      <c r="IU513" s="141"/>
      <c r="IV513" s="141"/>
      <c r="IW513" s="141"/>
      <c r="IX513" s="141"/>
      <c r="IY513" s="141"/>
      <c r="IZ513" s="141"/>
      <c r="JA513" s="141"/>
      <c r="JB513" s="141"/>
      <c r="JC513" s="141"/>
      <c r="JD513" s="141"/>
      <c r="JE513" s="141"/>
      <c r="JF513" s="141"/>
      <c r="JG513" s="141"/>
      <c r="JH513" s="141"/>
      <c r="JI513" s="141"/>
      <c r="JJ513" s="141"/>
      <c r="JK513" s="141"/>
      <c r="JL513" s="141"/>
      <c r="JM513" s="141"/>
      <c r="JN513" s="141"/>
      <c r="JO513" s="141"/>
      <c r="JP513" s="141"/>
      <c r="JQ513" s="141"/>
      <c r="JR513" s="141"/>
      <c r="JS513" s="141"/>
      <c r="JT513" s="141"/>
      <c r="JU513" s="141"/>
      <c r="JV513" s="141"/>
      <c r="JW513" s="141"/>
      <c r="JX513" s="141"/>
      <c r="JY513" s="141"/>
      <c r="JZ513" s="141"/>
      <c r="KA513" s="141"/>
      <c r="KB513" s="141"/>
      <c r="KC513" s="141"/>
      <c r="KD513" s="141"/>
      <c r="KE513" s="141"/>
      <c r="KF513" s="141"/>
      <c r="KG513" s="141"/>
      <c r="KH513" s="141"/>
      <c r="KI513" s="141"/>
      <c r="KJ513" s="141"/>
      <c r="KK513" s="141"/>
      <c r="KL513" s="141"/>
      <c r="KM513" s="141"/>
      <c r="KN513" s="141"/>
      <c r="KO513" s="141"/>
      <c r="KP513" s="141"/>
      <c r="KQ513" s="141"/>
      <c r="KR513" s="141"/>
      <c r="KS513" s="141"/>
      <c r="KT513" s="141"/>
      <c r="KU513" s="141"/>
      <c r="KV513" s="141"/>
      <c r="KW513" s="141"/>
      <c r="KX513" s="141"/>
      <c r="KY513" s="141"/>
      <c r="KZ513" s="141"/>
      <c r="LA513" s="141"/>
      <c r="LB513" s="141"/>
      <c r="LC513" s="141"/>
      <c r="LD513" s="141"/>
      <c r="LE513" s="141"/>
      <c r="LF513" s="141"/>
      <c r="LG513" s="141"/>
      <c r="LH513" s="141"/>
      <c r="LI513" s="141"/>
      <c r="LJ513" s="141"/>
      <c r="LK513" s="141"/>
      <c r="LL513" s="141"/>
      <c r="LM513" s="141"/>
      <c r="LN513" s="141"/>
      <c r="LO513" s="141"/>
      <c r="LP513" s="141"/>
      <c r="LQ513" s="141"/>
      <c r="LR513" s="141"/>
      <c r="LS513" s="141"/>
      <c r="LT513" s="141"/>
      <c r="LU513" s="141"/>
      <c r="LV513" s="141"/>
      <c r="LW513" s="141"/>
      <c r="LX513" s="141"/>
      <c r="LY513" s="141"/>
      <c r="LZ513" s="141"/>
      <c r="MA513" s="141"/>
      <c r="MB513" s="141"/>
      <c r="MC513" s="141"/>
      <c r="MD513" s="141"/>
      <c r="ME513" s="141"/>
      <c r="MF513" s="141"/>
      <c r="MG513" s="141"/>
      <c r="MH513" s="141"/>
      <c r="MI513" s="141"/>
      <c r="MJ513" s="141"/>
      <c r="MK513" s="141"/>
      <c r="ML513" s="141"/>
      <c r="MM513" s="141"/>
      <c r="MN513" s="141"/>
      <c r="MO513" s="141"/>
      <c r="MP513" s="141"/>
      <c r="MQ513" s="141"/>
      <c r="MR513" s="141"/>
      <c r="MS513" s="141"/>
      <c r="MT513" s="141"/>
      <c r="MU513" s="141"/>
      <c r="MV513" s="141"/>
      <c r="MW513" s="141"/>
      <c r="MX513" s="141"/>
      <c r="MY513" s="141"/>
      <c r="MZ513" s="141"/>
      <c r="NA513" s="141"/>
      <c r="NB513" s="141"/>
      <c r="NC513" s="141"/>
      <c r="ND513" s="141"/>
      <c r="NE513" s="141"/>
      <c r="NF513" s="141"/>
      <c r="NG513" s="141"/>
      <c r="NH513" s="141"/>
      <c r="NI513" s="141"/>
      <c r="NJ513" s="141"/>
      <c r="NK513" s="141"/>
      <c r="NL513" s="141"/>
      <c r="NM513" s="141"/>
      <c r="NN513" s="141"/>
      <c r="NO513" s="141"/>
      <c r="NP513" s="141"/>
      <c r="NQ513" s="141"/>
      <c r="NR513" s="141"/>
      <c r="NS513" s="141"/>
      <c r="NT513" s="141"/>
      <c r="NU513" s="141"/>
      <c r="NV513" s="141"/>
      <c r="NW513" s="141"/>
      <c r="NX513" s="141"/>
      <c r="NY513" s="141"/>
      <c r="NZ513" s="141"/>
      <c r="OA513" s="141"/>
      <c r="OB513" s="141"/>
      <c r="OC513" s="141"/>
      <c r="OD513" s="141"/>
      <c r="OE513" s="141"/>
      <c r="OF513" s="141"/>
      <c r="OG513" s="141"/>
      <c r="OH513" s="141"/>
      <c r="OI513" s="141"/>
      <c r="OJ513" s="141"/>
      <c r="OK513" s="141"/>
      <c r="OL513" s="141"/>
      <c r="OM513" s="141"/>
      <c r="ON513" s="141"/>
      <c r="OO513" s="141"/>
      <c r="OP513" s="141"/>
      <c r="OQ513" s="141"/>
      <c r="OR513" s="141"/>
      <c r="OS513" s="141"/>
      <c r="OT513" s="141"/>
      <c r="OU513" s="141"/>
      <c r="OV513" s="141"/>
      <c r="OW513" s="141"/>
      <c r="OX513" s="141"/>
      <c r="OY513" s="141"/>
      <c r="OZ513" s="141"/>
      <c r="PA513" s="141"/>
      <c r="PB513" s="141"/>
      <c r="PC513" s="141"/>
      <c r="PD513" s="141"/>
      <c r="PE513" s="141"/>
      <c r="PF513" s="141"/>
      <c r="PG513" s="141"/>
      <c r="PH513" s="141"/>
      <c r="PI513" s="141"/>
      <c r="PJ513" s="141"/>
      <c r="PK513" s="141"/>
      <c r="PL513" s="141"/>
      <c r="PM513" s="141"/>
      <c r="PN513" s="141"/>
      <c r="PO513" s="141"/>
      <c r="PP513" s="141"/>
      <c r="PQ513" s="141"/>
      <c r="PR513" s="141"/>
      <c r="PS513" s="141"/>
      <c r="PT513" s="141"/>
      <c r="PU513" s="141"/>
      <c r="PV513" s="141"/>
      <c r="PW513" s="141"/>
      <c r="PX513" s="141"/>
      <c r="PY513" s="141"/>
      <c r="PZ513" s="141"/>
      <c r="QA513" s="141"/>
      <c r="QB513" s="141"/>
      <c r="QC513" s="141"/>
      <c r="QD513" s="141"/>
      <c r="QE513" s="141"/>
      <c r="QF513" s="141"/>
      <c r="QG513" s="141"/>
      <c r="QH513" s="141"/>
      <c r="QI513" s="141"/>
      <c r="QJ513" s="141"/>
      <c r="QK513" s="141"/>
      <c r="QL513" s="141"/>
      <c r="QM513" s="141"/>
      <c r="QN513" s="141"/>
      <c r="QO513" s="141"/>
      <c r="QP513" s="141"/>
      <c r="QQ513" s="141"/>
      <c r="QR513" s="141"/>
      <c r="QS513" s="141"/>
      <c r="QT513" s="141"/>
      <c r="QU513" s="141"/>
      <c r="QV513" s="141"/>
      <c r="QW513" s="141"/>
      <c r="QX513" s="141"/>
      <c r="QY513" s="141"/>
      <c r="QZ513" s="141"/>
      <c r="RA513" s="141"/>
      <c r="RB513" s="141"/>
      <c r="RC513" s="141"/>
      <c r="RD513" s="141"/>
      <c r="RE513" s="141"/>
      <c r="RF513" s="141"/>
      <c r="RG513" s="141"/>
      <c r="RH513" s="141"/>
      <c r="RI513" s="141"/>
      <c r="RJ513" s="141"/>
      <c r="RK513" s="141"/>
      <c r="RL513" s="141"/>
      <c r="RM513" s="141"/>
      <c r="RN513" s="141"/>
      <c r="RO513" s="141"/>
      <c r="RP513" s="141"/>
      <c r="RQ513" s="141"/>
      <c r="RR513" s="141"/>
      <c r="RS513" s="141"/>
      <c r="RT513" s="141"/>
      <c r="RU513" s="141"/>
      <c r="RV513" s="141"/>
      <c r="RW513" s="141"/>
      <c r="RX513" s="141"/>
      <c r="RY513" s="141"/>
      <c r="RZ513" s="141"/>
      <c r="SA513" s="141"/>
      <c r="SB513" s="141"/>
      <c r="SC513" s="141"/>
      <c r="SD513" s="141"/>
      <c r="SE513" s="141"/>
      <c r="SF513" s="141"/>
      <c r="SG513" s="141"/>
      <c r="SH513" s="141"/>
      <c r="SI513" s="141"/>
      <c r="SJ513" s="141"/>
      <c r="SK513" s="141"/>
      <c r="SL513" s="141"/>
      <c r="SM513" s="141"/>
      <c r="SN513" s="141"/>
      <c r="SO513" s="141"/>
      <c r="SP513" s="141"/>
      <c r="SQ513" s="141"/>
      <c r="SR513" s="141"/>
      <c r="SS513" s="141"/>
      <c r="ST513" s="141"/>
      <c r="SU513" s="141"/>
      <c r="SV513" s="141"/>
      <c r="SW513" s="141"/>
      <c r="SX513" s="141"/>
      <c r="SY513" s="141"/>
      <c r="SZ513" s="141"/>
      <c r="TA513" s="141"/>
      <c r="TB513" s="141"/>
      <c r="TC513" s="141"/>
      <c r="TD513" s="141"/>
      <c r="TE513" s="141"/>
      <c r="TF513" s="141"/>
      <c r="TG513" s="141"/>
      <c r="TH513" s="141"/>
      <c r="TI513" s="141"/>
      <c r="TJ513" s="141"/>
      <c r="TK513" s="141"/>
      <c r="TL513" s="141"/>
      <c r="TM513" s="141"/>
      <c r="TN513" s="141"/>
      <c r="TO513" s="141"/>
      <c r="TP513" s="141"/>
      <c r="TQ513" s="141"/>
      <c r="TR513" s="141"/>
      <c r="TS513" s="141"/>
      <c r="TT513" s="141"/>
      <c r="TU513" s="141"/>
      <c r="TV513" s="141"/>
      <c r="TW513" s="141"/>
      <c r="TX513" s="141"/>
      <c r="TY513" s="141"/>
      <c r="TZ513" s="141"/>
      <c r="UA513" s="141"/>
      <c r="UB513" s="141"/>
      <c r="UC513" s="141"/>
      <c r="UD513" s="141"/>
      <c r="UE513" s="141"/>
      <c r="UF513" s="141"/>
      <c r="UG513" s="141"/>
      <c r="UH513" s="141"/>
      <c r="UI513" s="141"/>
      <c r="UJ513" s="141"/>
      <c r="UK513" s="141"/>
      <c r="UL513" s="141"/>
      <c r="UM513" s="141"/>
      <c r="UN513" s="141"/>
      <c r="UO513" s="141"/>
      <c r="UP513" s="141"/>
      <c r="UQ513" s="141"/>
      <c r="UR513" s="141"/>
      <c r="US513" s="141"/>
      <c r="UT513" s="141"/>
      <c r="UU513" s="141"/>
      <c r="UV513" s="141"/>
      <c r="UW513" s="141"/>
      <c r="UX513" s="141"/>
      <c r="UY513" s="141"/>
      <c r="UZ513" s="141"/>
      <c r="VA513" s="141"/>
      <c r="VB513" s="141"/>
      <c r="VC513" s="141"/>
      <c r="VD513" s="141"/>
      <c r="VE513" s="141"/>
      <c r="VF513" s="141"/>
      <c r="VG513" s="141"/>
      <c r="VH513" s="141"/>
      <c r="VI513" s="141"/>
      <c r="VJ513" s="141"/>
      <c r="VK513" s="141"/>
      <c r="VL513" s="141"/>
      <c r="VM513" s="141"/>
      <c r="VN513" s="141"/>
      <c r="VO513" s="141"/>
      <c r="VP513" s="141"/>
      <c r="VQ513" s="141"/>
      <c r="VR513" s="141"/>
      <c r="VS513" s="141"/>
      <c r="VT513" s="141"/>
      <c r="VU513" s="141"/>
      <c r="VV513" s="141"/>
      <c r="VW513" s="141"/>
      <c r="VX513" s="141"/>
      <c r="VY513" s="141"/>
      <c r="VZ513" s="141"/>
      <c r="WA513" s="141"/>
      <c r="WB513" s="141"/>
      <c r="WC513" s="141"/>
      <c r="WD513" s="141"/>
      <c r="WE513" s="141"/>
      <c r="WF513" s="141"/>
      <c r="WG513" s="141"/>
      <c r="WH513" s="141"/>
      <c r="WI513" s="141"/>
      <c r="WJ513" s="141"/>
      <c r="WK513" s="141"/>
      <c r="WL513" s="141"/>
      <c r="WM513" s="141"/>
      <c r="WN513" s="141"/>
      <c r="WO513" s="141"/>
      <c r="WP513" s="141"/>
      <c r="WQ513" s="141"/>
      <c r="WR513" s="141"/>
      <c r="WS513" s="141"/>
      <c r="WT513" s="141"/>
      <c r="WU513" s="141"/>
      <c r="WV513" s="141"/>
      <c r="WW513" s="141"/>
      <c r="WX513" s="141"/>
      <c r="WY513" s="141"/>
      <c r="WZ513" s="141"/>
      <c r="XA513" s="141"/>
      <c r="XB513" s="141"/>
      <c r="XC513" s="141"/>
      <c r="XD513" s="141"/>
      <c r="XE513" s="141"/>
      <c r="XF513" s="141"/>
      <c r="XG513" s="141"/>
      <c r="XH513" s="141"/>
      <c r="XI513" s="141"/>
      <c r="XJ513" s="141"/>
      <c r="XK513" s="141"/>
      <c r="XL513" s="141"/>
      <c r="XM513" s="141"/>
      <c r="XN513" s="141"/>
      <c r="XO513" s="141"/>
      <c r="XP513" s="141"/>
      <c r="XQ513" s="141"/>
      <c r="XR513" s="141"/>
      <c r="XS513" s="141"/>
      <c r="XT513" s="141"/>
      <c r="XU513" s="141"/>
      <c r="XV513" s="141"/>
      <c r="XW513" s="141"/>
      <c r="XX513" s="141"/>
      <c r="XY513" s="141"/>
      <c r="XZ513" s="141"/>
      <c r="YA513" s="141"/>
      <c r="YB513" s="141"/>
      <c r="YC513" s="141"/>
      <c r="YD513" s="141"/>
      <c r="YE513" s="141"/>
      <c r="YF513" s="141"/>
      <c r="YG513" s="141"/>
      <c r="YH513" s="141"/>
      <c r="YI513" s="141"/>
      <c r="YJ513" s="141"/>
      <c r="YK513" s="141"/>
      <c r="YL513" s="141"/>
      <c r="YM513" s="141"/>
      <c r="YN513" s="141"/>
      <c r="YO513" s="141"/>
      <c r="YP513" s="141"/>
      <c r="YQ513" s="141"/>
      <c r="YR513" s="141"/>
      <c r="YS513" s="141"/>
      <c r="YT513" s="141"/>
      <c r="YU513" s="141"/>
      <c r="YV513" s="141"/>
      <c r="YW513" s="141"/>
      <c r="YX513" s="141"/>
      <c r="YY513" s="141"/>
      <c r="YZ513" s="141"/>
      <c r="ZA513" s="141"/>
      <c r="ZB513" s="141"/>
      <c r="ZC513" s="141"/>
      <c r="ZD513" s="141"/>
      <c r="ZE513" s="141"/>
      <c r="ZF513" s="141"/>
      <c r="ZG513" s="141"/>
      <c r="ZH513" s="141"/>
      <c r="ZI513" s="141"/>
      <c r="ZJ513" s="141"/>
      <c r="ZK513" s="141"/>
      <c r="ZL513" s="141"/>
      <c r="ZM513" s="141"/>
      <c r="ZN513" s="141"/>
      <c r="ZO513" s="141"/>
      <c r="ZP513" s="141"/>
      <c r="ZQ513" s="141"/>
      <c r="ZR513" s="141"/>
      <c r="ZS513" s="141"/>
      <c r="ZT513" s="141"/>
      <c r="ZU513" s="141"/>
      <c r="ZV513" s="141"/>
      <c r="ZW513" s="141"/>
      <c r="ZX513" s="141"/>
      <c r="ZY513" s="141"/>
      <c r="ZZ513" s="141"/>
      <c r="AAA513" s="141"/>
      <c r="AAB513" s="141"/>
      <c r="AAC513" s="141"/>
      <c r="AAD513" s="141"/>
      <c r="AAE513" s="141"/>
      <c r="AAF513" s="141"/>
      <c r="AAG513" s="141"/>
      <c r="AAH513" s="141"/>
      <c r="AAI513" s="141"/>
      <c r="AAJ513" s="141"/>
      <c r="AAK513" s="141"/>
      <c r="AAL513" s="141"/>
      <c r="AAM513" s="141"/>
      <c r="AAN513" s="141"/>
      <c r="AAO513" s="141"/>
      <c r="AAP513" s="141"/>
      <c r="AAQ513" s="141"/>
      <c r="AAR513" s="141"/>
      <c r="AAS513" s="141"/>
      <c r="AAT513" s="141"/>
      <c r="AAU513" s="141"/>
      <c r="AAV513" s="141"/>
      <c r="AAW513" s="141"/>
      <c r="AAX513" s="141"/>
      <c r="AAY513" s="141"/>
      <c r="AAZ513" s="141"/>
      <c r="ABA513" s="141"/>
      <c r="ABB513" s="141"/>
      <c r="ABC513" s="141"/>
      <c r="ABD513" s="141"/>
      <c r="ABE513" s="141"/>
      <c r="ABF513" s="141"/>
      <c r="ABG513" s="141"/>
      <c r="ABH513" s="141"/>
      <c r="ABI513" s="141"/>
      <c r="ABJ513" s="141"/>
      <c r="ABK513" s="141"/>
      <c r="ABL513" s="141"/>
      <c r="ABM513" s="141"/>
      <c r="ABN513" s="141"/>
      <c r="ABO513" s="141"/>
      <c r="ABP513" s="141"/>
      <c r="ABQ513" s="141"/>
      <c r="ABR513" s="141"/>
      <c r="ABS513" s="141"/>
      <c r="ABT513" s="141"/>
      <c r="ABU513" s="141"/>
      <c r="ABV513" s="141"/>
      <c r="ABW513" s="141"/>
      <c r="ABX513" s="141"/>
      <c r="ABY513" s="141"/>
      <c r="ABZ513" s="141"/>
      <c r="ACA513" s="141"/>
      <c r="ACB513" s="141"/>
      <c r="ACC513" s="141"/>
      <c r="ACD513" s="141"/>
      <c r="ACE513" s="141"/>
      <c r="ACF513" s="141"/>
      <c r="ACG513" s="141"/>
      <c r="ACH513" s="141"/>
      <c r="ACI513" s="141"/>
      <c r="ACJ513" s="141"/>
      <c r="ACK513" s="141"/>
      <c r="ACL513" s="141"/>
      <c r="ACM513" s="141"/>
      <c r="ACN513" s="141"/>
      <c r="ACO513" s="141"/>
      <c r="ACP513" s="141"/>
      <c r="ACQ513" s="141"/>
      <c r="ACR513" s="141"/>
      <c r="ACS513" s="141"/>
      <c r="ACT513" s="141"/>
      <c r="ACU513" s="141"/>
      <c r="ACV513" s="141"/>
      <c r="ACW513" s="141"/>
      <c r="ACX513" s="141"/>
      <c r="ACY513" s="141"/>
      <c r="ACZ513" s="141"/>
      <c r="ADA513" s="141"/>
      <c r="ADB513" s="141"/>
      <c r="ADC513" s="141"/>
      <c r="ADD513" s="141"/>
      <c r="ADE513" s="141"/>
      <c r="ADF513" s="141"/>
      <c r="ADG513" s="141"/>
      <c r="ADH513" s="141"/>
      <c r="ADI513" s="141"/>
      <c r="ADJ513" s="141"/>
      <c r="ADK513" s="141"/>
      <c r="ADL513" s="141"/>
      <c r="ADM513" s="141"/>
      <c r="ADN513" s="141"/>
      <c r="ADO513" s="141"/>
      <c r="ADP513" s="141"/>
      <c r="ADQ513" s="141"/>
      <c r="ADR513" s="141"/>
      <c r="ADS513" s="141"/>
      <c r="ADT513" s="141"/>
      <c r="ADU513" s="141"/>
      <c r="ADV513" s="141"/>
      <c r="ADW513" s="141"/>
      <c r="ADX513" s="141"/>
      <c r="ADY513" s="141"/>
      <c r="ADZ513" s="141"/>
      <c r="AEA513" s="141"/>
      <c r="AEB513" s="141"/>
      <c r="AEC513" s="141"/>
      <c r="AED513" s="141"/>
      <c r="AEE513" s="141"/>
      <c r="AEF513" s="141"/>
      <c r="AEG513" s="138"/>
    </row>
    <row r="514" spans="1:813" s="139" customFormat="1" ht="15" customHeight="1" x14ac:dyDescent="0.2">
      <c r="A514" s="142"/>
      <c r="B514" s="298" t="s">
        <v>477</v>
      </c>
      <c r="C514" s="134"/>
      <c r="D514" s="143"/>
      <c r="E514" s="136"/>
      <c r="F514" s="144">
        <f>F513</f>
        <v>32552265.858000003</v>
      </c>
      <c r="G514" s="138"/>
      <c r="AY514" s="140"/>
      <c r="AZ514" s="141"/>
      <c r="BA514" s="663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1"/>
      <c r="BY514" s="141"/>
      <c r="BZ514" s="141"/>
      <c r="CA514" s="141"/>
      <c r="CB514" s="141"/>
      <c r="CC514" s="141"/>
      <c r="CD514" s="141"/>
      <c r="CE514" s="141"/>
      <c r="CF514" s="141"/>
      <c r="CG514" s="141"/>
      <c r="CH514" s="141"/>
      <c r="CI514" s="141"/>
      <c r="CJ514" s="141"/>
      <c r="CK514" s="141"/>
      <c r="CL514" s="141"/>
      <c r="CM514" s="141"/>
      <c r="CN514" s="141"/>
      <c r="CO514" s="141"/>
      <c r="CP514" s="141"/>
      <c r="CQ514" s="141"/>
      <c r="CR514" s="141"/>
      <c r="CS514" s="141"/>
      <c r="CT514" s="141"/>
      <c r="CU514" s="141"/>
      <c r="CV514" s="141"/>
      <c r="CW514" s="141"/>
      <c r="CX514" s="141"/>
      <c r="CY514" s="141"/>
      <c r="CZ514" s="141"/>
      <c r="DA514" s="141"/>
      <c r="DB514" s="141"/>
      <c r="DC514" s="141"/>
      <c r="DD514" s="141"/>
      <c r="DE514" s="141"/>
      <c r="DF514" s="141"/>
      <c r="DG514" s="141"/>
      <c r="DH514" s="141"/>
      <c r="DI514" s="141"/>
      <c r="DJ514" s="141"/>
      <c r="DK514" s="141"/>
      <c r="DL514" s="141"/>
      <c r="DM514" s="141"/>
      <c r="DN514" s="141"/>
      <c r="DO514" s="141"/>
      <c r="DP514" s="141"/>
      <c r="DQ514" s="141"/>
      <c r="DR514" s="141"/>
      <c r="DS514" s="141"/>
      <c r="DT514" s="141"/>
      <c r="DU514" s="141"/>
      <c r="DV514" s="141"/>
      <c r="DW514" s="141"/>
      <c r="DX514" s="141"/>
      <c r="DY514" s="141"/>
      <c r="DZ514" s="141"/>
      <c r="EA514" s="141"/>
      <c r="EB514" s="141"/>
      <c r="EC514" s="141"/>
      <c r="ED514" s="141"/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O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  <c r="FD514" s="141"/>
      <c r="FE514" s="141"/>
      <c r="FF514" s="141"/>
      <c r="FG514" s="141"/>
      <c r="FH514" s="141"/>
      <c r="FI514" s="141"/>
      <c r="FJ514" s="141"/>
      <c r="FK514" s="141"/>
      <c r="FL514" s="141"/>
      <c r="FM514" s="141"/>
      <c r="FN514" s="141"/>
      <c r="FO514" s="141"/>
      <c r="FP514" s="141"/>
      <c r="FQ514" s="141"/>
      <c r="FR514" s="141"/>
      <c r="FS514" s="141"/>
      <c r="FT514" s="141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1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H514" s="141"/>
      <c r="HI514" s="141"/>
      <c r="HJ514" s="141"/>
      <c r="HK514" s="141"/>
      <c r="HL514" s="141"/>
      <c r="HM514" s="141"/>
      <c r="HN514" s="141"/>
      <c r="HO514" s="141"/>
      <c r="HP514" s="141"/>
      <c r="HQ514" s="141"/>
      <c r="HR514" s="141"/>
      <c r="HS514" s="141"/>
      <c r="HT514" s="141"/>
      <c r="HU514" s="141"/>
      <c r="HV514" s="141"/>
      <c r="HW514" s="141"/>
      <c r="HX514" s="141"/>
      <c r="HY514" s="141"/>
      <c r="HZ514" s="141"/>
      <c r="IA514" s="141"/>
      <c r="IB514" s="141"/>
      <c r="IC514" s="141"/>
      <c r="ID514" s="141"/>
      <c r="IE514" s="141"/>
      <c r="IF514" s="141"/>
      <c r="IG514" s="141"/>
      <c r="IH514" s="141"/>
      <c r="II514" s="141"/>
      <c r="IJ514" s="141"/>
      <c r="IK514" s="141"/>
      <c r="IL514" s="141"/>
      <c r="IM514" s="141"/>
      <c r="IN514" s="141"/>
      <c r="IO514" s="141"/>
      <c r="IP514" s="141"/>
      <c r="IQ514" s="141"/>
      <c r="IR514" s="141"/>
      <c r="IS514" s="141"/>
      <c r="IT514" s="141"/>
      <c r="IU514" s="141"/>
      <c r="IV514" s="141"/>
      <c r="IW514" s="141"/>
      <c r="IX514" s="141"/>
      <c r="IY514" s="141"/>
      <c r="IZ514" s="141"/>
      <c r="JA514" s="141"/>
      <c r="JB514" s="141"/>
      <c r="JC514" s="141"/>
      <c r="JD514" s="141"/>
      <c r="JE514" s="141"/>
      <c r="JF514" s="141"/>
      <c r="JG514" s="141"/>
      <c r="JH514" s="141"/>
      <c r="JI514" s="141"/>
      <c r="JJ514" s="141"/>
      <c r="JK514" s="141"/>
      <c r="JL514" s="141"/>
      <c r="JM514" s="141"/>
      <c r="JN514" s="141"/>
      <c r="JO514" s="141"/>
      <c r="JP514" s="141"/>
      <c r="JQ514" s="141"/>
      <c r="JR514" s="141"/>
      <c r="JS514" s="141"/>
      <c r="JT514" s="141"/>
      <c r="JU514" s="141"/>
      <c r="JV514" s="141"/>
      <c r="JW514" s="141"/>
      <c r="JX514" s="141"/>
      <c r="JY514" s="141"/>
      <c r="JZ514" s="141"/>
      <c r="KA514" s="141"/>
      <c r="KB514" s="141"/>
      <c r="KC514" s="141"/>
      <c r="KD514" s="141"/>
      <c r="KE514" s="141"/>
      <c r="KF514" s="141"/>
      <c r="KG514" s="141"/>
      <c r="KH514" s="141"/>
      <c r="KI514" s="141"/>
      <c r="KJ514" s="141"/>
      <c r="KK514" s="141"/>
      <c r="KL514" s="141"/>
      <c r="KM514" s="141"/>
      <c r="KN514" s="141"/>
      <c r="KO514" s="141"/>
      <c r="KP514" s="141"/>
      <c r="KQ514" s="141"/>
      <c r="KR514" s="141"/>
      <c r="KS514" s="141"/>
      <c r="KT514" s="141"/>
      <c r="KU514" s="141"/>
      <c r="KV514" s="141"/>
      <c r="KW514" s="141"/>
      <c r="KX514" s="141"/>
      <c r="KY514" s="141"/>
      <c r="KZ514" s="141"/>
      <c r="LA514" s="141"/>
      <c r="LB514" s="141"/>
      <c r="LC514" s="141"/>
      <c r="LD514" s="141"/>
      <c r="LE514" s="141"/>
      <c r="LF514" s="141"/>
      <c r="LG514" s="141"/>
      <c r="LH514" s="141"/>
      <c r="LI514" s="141"/>
      <c r="LJ514" s="141"/>
      <c r="LK514" s="141"/>
      <c r="LL514" s="141"/>
      <c r="LM514" s="141"/>
      <c r="LN514" s="141"/>
      <c r="LO514" s="141"/>
      <c r="LP514" s="141"/>
      <c r="LQ514" s="141"/>
      <c r="LR514" s="141"/>
      <c r="LS514" s="141"/>
      <c r="LT514" s="141"/>
      <c r="LU514" s="141"/>
      <c r="LV514" s="141"/>
      <c r="LW514" s="141"/>
      <c r="LX514" s="141"/>
      <c r="LY514" s="141"/>
      <c r="LZ514" s="141"/>
      <c r="MA514" s="141"/>
      <c r="MB514" s="141"/>
      <c r="MC514" s="141"/>
      <c r="MD514" s="141"/>
      <c r="ME514" s="141"/>
      <c r="MF514" s="141"/>
      <c r="MG514" s="141"/>
      <c r="MH514" s="141"/>
      <c r="MI514" s="141"/>
      <c r="MJ514" s="141"/>
      <c r="MK514" s="141"/>
      <c r="ML514" s="141"/>
      <c r="MM514" s="141"/>
      <c r="MN514" s="141"/>
      <c r="MO514" s="141"/>
      <c r="MP514" s="141"/>
      <c r="MQ514" s="141"/>
      <c r="MR514" s="141"/>
      <c r="MS514" s="141"/>
      <c r="MT514" s="141"/>
      <c r="MU514" s="141"/>
      <c r="MV514" s="141"/>
      <c r="MW514" s="141"/>
      <c r="MX514" s="141"/>
      <c r="MY514" s="141"/>
      <c r="MZ514" s="141"/>
      <c r="NA514" s="141"/>
      <c r="NB514" s="141"/>
      <c r="NC514" s="141"/>
      <c r="ND514" s="141"/>
      <c r="NE514" s="141"/>
      <c r="NF514" s="141"/>
      <c r="NG514" s="141"/>
      <c r="NH514" s="141"/>
      <c r="NI514" s="141"/>
      <c r="NJ514" s="141"/>
      <c r="NK514" s="141"/>
      <c r="NL514" s="141"/>
      <c r="NM514" s="141"/>
      <c r="NN514" s="141"/>
      <c r="NO514" s="141"/>
      <c r="NP514" s="141"/>
      <c r="NQ514" s="141"/>
      <c r="NR514" s="141"/>
      <c r="NS514" s="141"/>
      <c r="NT514" s="141"/>
      <c r="NU514" s="141"/>
      <c r="NV514" s="141"/>
      <c r="NW514" s="141"/>
      <c r="NX514" s="141"/>
      <c r="NY514" s="141"/>
      <c r="NZ514" s="141"/>
      <c r="OA514" s="141"/>
      <c r="OB514" s="141"/>
      <c r="OC514" s="141"/>
      <c r="OD514" s="141"/>
      <c r="OE514" s="141"/>
      <c r="OF514" s="141"/>
      <c r="OG514" s="141"/>
      <c r="OH514" s="141"/>
      <c r="OI514" s="141"/>
      <c r="OJ514" s="141"/>
      <c r="OK514" s="141"/>
      <c r="OL514" s="141"/>
      <c r="OM514" s="141"/>
      <c r="ON514" s="141"/>
      <c r="OO514" s="141"/>
      <c r="OP514" s="141"/>
      <c r="OQ514" s="141"/>
      <c r="OR514" s="141"/>
      <c r="OS514" s="141"/>
      <c r="OT514" s="141"/>
      <c r="OU514" s="141"/>
      <c r="OV514" s="141"/>
      <c r="OW514" s="141"/>
      <c r="OX514" s="141"/>
      <c r="OY514" s="141"/>
      <c r="OZ514" s="141"/>
      <c r="PA514" s="141"/>
      <c r="PB514" s="141"/>
      <c r="PC514" s="141"/>
      <c r="PD514" s="141"/>
      <c r="PE514" s="141"/>
      <c r="PF514" s="141"/>
      <c r="PG514" s="141"/>
      <c r="PH514" s="141"/>
      <c r="PI514" s="141"/>
      <c r="PJ514" s="141"/>
      <c r="PK514" s="141"/>
      <c r="PL514" s="141"/>
      <c r="PM514" s="141"/>
      <c r="PN514" s="141"/>
      <c r="PO514" s="141"/>
      <c r="PP514" s="141"/>
      <c r="PQ514" s="141"/>
      <c r="PR514" s="141"/>
      <c r="PS514" s="141"/>
      <c r="PT514" s="141"/>
      <c r="PU514" s="141"/>
      <c r="PV514" s="141"/>
      <c r="PW514" s="141"/>
      <c r="PX514" s="141"/>
      <c r="PY514" s="141"/>
      <c r="PZ514" s="141"/>
      <c r="QA514" s="141"/>
      <c r="QB514" s="141"/>
      <c r="QC514" s="141"/>
      <c r="QD514" s="141"/>
      <c r="QE514" s="141"/>
      <c r="QF514" s="141"/>
      <c r="QG514" s="141"/>
      <c r="QH514" s="141"/>
      <c r="QI514" s="141"/>
      <c r="QJ514" s="141"/>
      <c r="QK514" s="141"/>
      <c r="QL514" s="141"/>
      <c r="QM514" s="141"/>
      <c r="QN514" s="141"/>
      <c r="QO514" s="141"/>
      <c r="QP514" s="141"/>
      <c r="QQ514" s="141"/>
      <c r="QR514" s="141"/>
      <c r="QS514" s="141"/>
      <c r="QT514" s="141"/>
      <c r="QU514" s="141"/>
      <c r="QV514" s="141"/>
      <c r="QW514" s="141"/>
      <c r="QX514" s="141"/>
      <c r="QY514" s="141"/>
      <c r="QZ514" s="141"/>
      <c r="RA514" s="141"/>
      <c r="RB514" s="141"/>
      <c r="RC514" s="141"/>
      <c r="RD514" s="141"/>
      <c r="RE514" s="141"/>
      <c r="RF514" s="141"/>
      <c r="RG514" s="141"/>
      <c r="RH514" s="141"/>
      <c r="RI514" s="141"/>
      <c r="RJ514" s="141"/>
      <c r="RK514" s="141"/>
      <c r="RL514" s="141"/>
      <c r="RM514" s="141"/>
      <c r="RN514" s="141"/>
      <c r="RO514" s="141"/>
      <c r="RP514" s="141"/>
      <c r="RQ514" s="141"/>
      <c r="RR514" s="141"/>
      <c r="RS514" s="141"/>
      <c r="RT514" s="141"/>
      <c r="RU514" s="141"/>
      <c r="RV514" s="141"/>
      <c r="RW514" s="141"/>
      <c r="RX514" s="141"/>
      <c r="RY514" s="141"/>
      <c r="RZ514" s="141"/>
      <c r="SA514" s="141"/>
      <c r="SB514" s="141"/>
      <c r="SC514" s="141"/>
      <c r="SD514" s="141"/>
      <c r="SE514" s="141"/>
      <c r="SF514" s="141"/>
      <c r="SG514" s="141"/>
      <c r="SH514" s="141"/>
      <c r="SI514" s="141"/>
      <c r="SJ514" s="141"/>
      <c r="SK514" s="141"/>
      <c r="SL514" s="141"/>
      <c r="SM514" s="141"/>
      <c r="SN514" s="141"/>
      <c r="SO514" s="141"/>
      <c r="SP514" s="141"/>
      <c r="SQ514" s="141"/>
      <c r="SR514" s="141"/>
      <c r="SS514" s="141"/>
      <c r="ST514" s="141"/>
      <c r="SU514" s="141"/>
      <c r="SV514" s="141"/>
      <c r="SW514" s="141"/>
      <c r="SX514" s="141"/>
      <c r="SY514" s="141"/>
      <c r="SZ514" s="141"/>
      <c r="TA514" s="141"/>
      <c r="TB514" s="141"/>
      <c r="TC514" s="141"/>
      <c r="TD514" s="141"/>
      <c r="TE514" s="141"/>
      <c r="TF514" s="141"/>
      <c r="TG514" s="141"/>
      <c r="TH514" s="141"/>
      <c r="TI514" s="141"/>
      <c r="TJ514" s="141"/>
      <c r="TK514" s="141"/>
      <c r="TL514" s="141"/>
      <c r="TM514" s="141"/>
      <c r="TN514" s="141"/>
      <c r="TO514" s="141"/>
      <c r="TP514" s="141"/>
      <c r="TQ514" s="141"/>
      <c r="TR514" s="141"/>
      <c r="TS514" s="141"/>
      <c r="TT514" s="141"/>
      <c r="TU514" s="141"/>
      <c r="TV514" s="141"/>
      <c r="TW514" s="141"/>
      <c r="TX514" s="141"/>
      <c r="TY514" s="141"/>
      <c r="TZ514" s="141"/>
      <c r="UA514" s="141"/>
      <c r="UB514" s="141"/>
      <c r="UC514" s="141"/>
      <c r="UD514" s="141"/>
      <c r="UE514" s="141"/>
      <c r="UF514" s="141"/>
      <c r="UG514" s="141"/>
      <c r="UH514" s="141"/>
      <c r="UI514" s="141"/>
      <c r="UJ514" s="141"/>
      <c r="UK514" s="141"/>
      <c r="UL514" s="141"/>
      <c r="UM514" s="141"/>
      <c r="UN514" s="141"/>
      <c r="UO514" s="141"/>
      <c r="UP514" s="141"/>
      <c r="UQ514" s="141"/>
      <c r="UR514" s="141"/>
      <c r="US514" s="141"/>
      <c r="UT514" s="141"/>
      <c r="UU514" s="141"/>
      <c r="UV514" s="141"/>
      <c r="UW514" s="141"/>
      <c r="UX514" s="141"/>
      <c r="UY514" s="141"/>
      <c r="UZ514" s="141"/>
      <c r="VA514" s="141"/>
      <c r="VB514" s="141"/>
      <c r="VC514" s="141"/>
      <c r="VD514" s="141"/>
      <c r="VE514" s="141"/>
      <c r="VF514" s="141"/>
      <c r="VG514" s="141"/>
      <c r="VH514" s="141"/>
      <c r="VI514" s="141"/>
      <c r="VJ514" s="141"/>
      <c r="VK514" s="141"/>
      <c r="VL514" s="141"/>
      <c r="VM514" s="141"/>
      <c r="VN514" s="141"/>
      <c r="VO514" s="141"/>
      <c r="VP514" s="141"/>
      <c r="VQ514" s="141"/>
      <c r="VR514" s="141"/>
      <c r="VS514" s="141"/>
      <c r="VT514" s="141"/>
      <c r="VU514" s="141"/>
      <c r="VV514" s="141"/>
      <c r="VW514" s="141"/>
      <c r="VX514" s="141"/>
      <c r="VY514" s="141"/>
      <c r="VZ514" s="141"/>
      <c r="WA514" s="141"/>
      <c r="WB514" s="141"/>
      <c r="WC514" s="141"/>
      <c r="WD514" s="141"/>
      <c r="WE514" s="141"/>
      <c r="WF514" s="141"/>
      <c r="WG514" s="141"/>
      <c r="WH514" s="141"/>
      <c r="WI514" s="141"/>
      <c r="WJ514" s="141"/>
      <c r="WK514" s="141"/>
      <c r="WL514" s="141"/>
      <c r="WM514" s="141"/>
      <c r="WN514" s="141"/>
      <c r="WO514" s="141"/>
      <c r="WP514" s="141"/>
      <c r="WQ514" s="141"/>
      <c r="WR514" s="141"/>
      <c r="WS514" s="141"/>
      <c r="WT514" s="141"/>
      <c r="WU514" s="141"/>
      <c r="WV514" s="141"/>
      <c r="WW514" s="141"/>
      <c r="WX514" s="141"/>
      <c r="WY514" s="141"/>
      <c r="WZ514" s="141"/>
      <c r="XA514" s="141"/>
      <c r="XB514" s="141"/>
      <c r="XC514" s="141"/>
      <c r="XD514" s="141"/>
      <c r="XE514" s="141"/>
      <c r="XF514" s="141"/>
      <c r="XG514" s="141"/>
      <c r="XH514" s="141"/>
      <c r="XI514" s="141"/>
      <c r="XJ514" s="141"/>
      <c r="XK514" s="141"/>
      <c r="XL514" s="141"/>
      <c r="XM514" s="141"/>
      <c r="XN514" s="141"/>
      <c r="XO514" s="141"/>
      <c r="XP514" s="141"/>
      <c r="XQ514" s="141"/>
      <c r="XR514" s="141"/>
      <c r="XS514" s="141"/>
      <c r="XT514" s="141"/>
      <c r="XU514" s="141"/>
      <c r="XV514" s="141"/>
      <c r="XW514" s="141"/>
      <c r="XX514" s="141"/>
      <c r="XY514" s="141"/>
      <c r="XZ514" s="141"/>
      <c r="YA514" s="141"/>
      <c r="YB514" s="141"/>
      <c r="YC514" s="141"/>
      <c r="YD514" s="141"/>
      <c r="YE514" s="141"/>
      <c r="YF514" s="141"/>
      <c r="YG514" s="141"/>
      <c r="YH514" s="141"/>
      <c r="YI514" s="141"/>
      <c r="YJ514" s="141"/>
      <c r="YK514" s="141"/>
      <c r="YL514" s="141"/>
      <c r="YM514" s="141"/>
      <c r="YN514" s="141"/>
      <c r="YO514" s="141"/>
      <c r="YP514" s="141"/>
      <c r="YQ514" s="141"/>
      <c r="YR514" s="141"/>
      <c r="YS514" s="141"/>
      <c r="YT514" s="141"/>
      <c r="YU514" s="141"/>
      <c r="YV514" s="141"/>
      <c r="YW514" s="141"/>
      <c r="YX514" s="141"/>
      <c r="YY514" s="141"/>
      <c r="YZ514" s="141"/>
      <c r="ZA514" s="141"/>
      <c r="ZB514" s="141"/>
      <c r="ZC514" s="141"/>
      <c r="ZD514" s="141"/>
      <c r="ZE514" s="141"/>
      <c r="ZF514" s="141"/>
      <c r="ZG514" s="141"/>
      <c r="ZH514" s="141"/>
      <c r="ZI514" s="141"/>
      <c r="ZJ514" s="141"/>
      <c r="ZK514" s="141"/>
      <c r="ZL514" s="141"/>
      <c r="ZM514" s="141"/>
      <c r="ZN514" s="141"/>
      <c r="ZO514" s="141"/>
      <c r="ZP514" s="141"/>
      <c r="ZQ514" s="141"/>
      <c r="ZR514" s="141"/>
      <c r="ZS514" s="141"/>
      <c r="ZT514" s="141"/>
      <c r="ZU514" s="141"/>
      <c r="ZV514" s="141"/>
      <c r="ZW514" s="141"/>
      <c r="ZX514" s="141"/>
      <c r="ZY514" s="141"/>
      <c r="ZZ514" s="141"/>
      <c r="AAA514" s="141"/>
      <c r="AAB514" s="141"/>
      <c r="AAC514" s="141"/>
      <c r="AAD514" s="141"/>
      <c r="AAE514" s="141"/>
      <c r="AAF514" s="141"/>
      <c r="AAG514" s="141"/>
      <c r="AAH514" s="141"/>
      <c r="AAI514" s="141"/>
      <c r="AAJ514" s="141"/>
      <c r="AAK514" s="141"/>
      <c r="AAL514" s="141"/>
      <c r="AAM514" s="141"/>
      <c r="AAN514" s="141"/>
      <c r="AAO514" s="141"/>
      <c r="AAP514" s="141"/>
      <c r="AAQ514" s="141"/>
      <c r="AAR514" s="141"/>
      <c r="AAS514" s="141"/>
      <c r="AAT514" s="141"/>
      <c r="AAU514" s="141"/>
      <c r="AAV514" s="141"/>
      <c r="AAW514" s="141"/>
      <c r="AAX514" s="141"/>
      <c r="AAY514" s="141"/>
      <c r="AAZ514" s="141"/>
      <c r="ABA514" s="141"/>
      <c r="ABB514" s="141"/>
      <c r="ABC514" s="141"/>
      <c r="ABD514" s="141"/>
      <c r="ABE514" s="141"/>
      <c r="ABF514" s="141"/>
      <c r="ABG514" s="141"/>
      <c r="ABH514" s="141"/>
      <c r="ABI514" s="141"/>
      <c r="ABJ514" s="141"/>
      <c r="ABK514" s="141"/>
      <c r="ABL514" s="141"/>
      <c r="ABM514" s="141"/>
      <c r="ABN514" s="141"/>
      <c r="ABO514" s="141"/>
      <c r="ABP514" s="141"/>
      <c r="ABQ514" s="141"/>
      <c r="ABR514" s="141"/>
      <c r="ABS514" s="141"/>
      <c r="ABT514" s="141"/>
      <c r="ABU514" s="141"/>
      <c r="ABV514" s="141"/>
      <c r="ABW514" s="141"/>
      <c r="ABX514" s="141"/>
      <c r="ABY514" s="141"/>
      <c r="ABZ514" s="141"/>
      <c r="ACA514" s="141"/>
      <c r="ACB514" s="141"/>
      <c r="ACC514" s="141"/>
      <c r="ACD514" s="141"/>
      <c r="ACE514" s="141"/>
      <c r="ACF514" s="141"/>
      <c r="ACG514" s="141"/>
      <c r="ACH514" s="141"/>
      <c r="ACI514" s="141"/>
      <c r="ACJ514" s="141"/>
      <c r="ACK514" s="141"/>
      <c r="ACL514" s="141"/>
      <c r="ACM514" s="141"/>
      <c r="ACN514" s="141"/>
      <c r="ACO514" s="141"/>
      <c r="ACP514" s="141"/>
      <c r="ACQ514" s="141"/>
      <c r="ACR514" s="141"/>
      <c r="ACS514" s="141"/>
      <c r="ACT514" s="141"/>
      <c r="ACU514" s="141"/>
      <c r="ACV514" s="141"/>
      <c r="ACW514" s="141"/>
      <c r="ACX514" s="141"/>
      <c r="ACY514" s="141"/>
      <c r="ACZ514" s="141"/>
      <c r="ADA514" s="141"/>
      <c r="ADB514" s="141"/>
      <c r="ADC514" s="141"/>
      <c r="ADD514" s="141"/>
      <c r="ADE514" s="141"/>
      <c r="ADF514" s="141"/>
      <c r="ADG514" s="141"/>
      <c r="ADH514" s="141"/>
      <c r="ADI514" s="141"/>
      <c r="ADJ514" s="141"/>
      <c r="ADK514" s="141"/>
      <c r="ADL514" s="141"/>
      <c r="ADM514" s="141"/>
      <c r="ADN514" s="141"/>
      <c r="ADO514" s="141"/>
      <c r="ADP514" s="141"/>
      <c r="ADQ514" s="141"/>
      <c r="ADR514" s="141"/>
      <c r="ADS514" s="141"/>
      <c r="ADT514" s="141"/>
      <c r="ADU514" s="141"/>
      <c r="ADV514" s="141"/>
      <c r="ADW514" s="141"/>
      <c r="ADX514" s="141"/>
      <c r="ADY514" s="141"/>
      <c r="ADZ514" s="141"/>
      <c r="AEA514" s="141"/>
      <c r="AEB514" s="141"/>
      <c r="AEC514" s="141"/>
      <c r="AED514" s="141"/>
      <c r="AEE514" s="141"/>
      <c r="AEF514" s="141"/>
      <c r="AEG514" s="138"/>
    </row>
    <row r="515" spans="1:813" s="15" customFormat="1" ht="12.75" customHeight="1" x14ac:dyDescent="0.2">
      <c r="A515" s="74"/>
      <c r="B515" s="341"/>
      <c r="C515" s="294"/>
      <c r="D515" s="302"/>
      <c r="E515" s="86"/>
      <c r="F515" s="297"/>
      <c r="G515" s="49"/>
      <c r="AY515" s="45"/>
      <c r="AZ515" s="25"/>
      <c r="BA515" s="663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  <c r="QN515" s="25"/>
      <c r="QO515" s="25"/>
      <c r="QP515" s="25"/>
      <c r="QQ515" s="25"/>
      <c r="QR515" s="25"/>
      <c r="QS515" s="25"/>
      <c r="QT515" s="25"/>
      <c r="QU515" s="25"/>
      <c r="QV515" s="25"/>
      <c r="QW515" s="25"/>
      <c r="QX515" s="25"/>
      <c r="QY515" s="25"/>
      <c r="QZ515" s="25"/>
      <c r="RA515" s="25"/>
      <c r="RB515" s="25"/>
      <c r="RC515" s="25"/>
      <c r="RD515" s="25"/>
      <c r="RE515" s="25"/>
      <c r="RF515" s="25"/>
      <c r="RG515" s="25"/>
      <c r="RH515" s="25"/>
      <c r="RI515" s="25"/>
      <c r="RJ515" s="25"/>
      <c r="RK515" s="25"/>
      <c r="RL515" s="25"/>
      <c r="RM515" s="25"/>
      <c r="RN515" s="25"/>
      <c r="RO515" s="25"/>
      <c r="RP515" s="25"/>
      <c r="RQ515" s="25"/>
      <c r="RR515" s="25"/>
      <c r="RS515" s="25"/>
      <c r="RT515" s="25"/>
      <c r="RU515" s="25"/>
      <c r="RV515" s="25"/>
      <c r="RW515" s="25"/>
      <c r="RX515" s="25"/>
      <c r="RY515" s="25"/>
      <c r="RZ515" s="25"/>
      <c r="SA515" s="25"/>
      <c r="SB515" s="25"/>
      <c r="SC515" s="25"/>
      <c r="SD515" s="25"/>
      <c r="SE515" s="25"/>
      <c r="SF515" s="25"/>
      <c r="SG515" s="25"/>
      <c r="SH515" s="25"/>
      <c r="SI515" s="25"/>
      <c r="SJ515" s="25"/>
      <c r="SK515" s="25"/>
      <c r="SL515" s="25"/>
      <c r="SM515" s="25"/>
      <c r="SN515" s="25"/>
      <c r="SO515" s="25"/>
      <c r="SP515" s="25"/>
      <c r="SQ515" s="25"/>
      <c r="SR515" s="25"/>
      <c r="SS515" s="25"/>
      <c r="ST515" s="25"/>
      <c r="SU515" s="25"/>
      <c r="SV515" s="25"/>
      <c r="SW515" s="25"/>
      <c r="SX515" s="25"/>
      <c r="SY515" s="25"/>
      <c r="SZ515" s="25"/>
      <c r="TA515" s="25"/>
      <c r="TB515" s="25"/>
      <c r="TC515" s="25"/>
      <c r="TD515" s="25"/>
      <c r="TE515" s="25"/>
      <c r="TF515" s="25"/>
      <c r="TG515" s="25"/>
      <c r="TH515" s="25"/>
      <c r="TI515" s="25"/>
      <c r="TJ515" s="25"/>
      <c r="TK515" s="25"/>
      <c r="TL515" s="25"/>
      <c r="TM515" s="25"/>
      <c r="TN515" s="25"/>
      <c r="TO515" s="25"/>
      <c r="TP515" s="25"/>
      <c r="TQ515" s="25"/>
      <c r="TR515" s="25"/>
      <c r="TS515" s="25"/>
      <c r="TT515" s="25"/>
      <c r="TU515" s="25"/>
      <c r="TV515" s="25"/>
      <c r="TW515" s="25"/>
      <c r="TX515" s="25"/>
      <c r="TY515" s="25"/>
      <c r="TZ515" s="25"/>
      <c r="UA515" s="25"/>
      <c r="UB515" s="25"/>
      <c r="UC515" s="25"/>
      <c r="UD515" s="25"/>
      <c r="UE515" s="25"/>
      <c r="UF515" s="25"/>
      <c r="UG515" s="25"/>
      <c r="UH515" s="25"/>
      <c r="UI515" s="25"/>
      <c r="UJ515" s="25"/>
      <c r="UK515" s="25"/>
      <c r="UL515" s="25"/>
      <c r="UM515" s="25"/>
      <c r="UN515" s="25"/>
      <c r="UO515" s="25"/>
      <c r="UP515" s="25"/>
      <c r="UQ515" s="25"/>
      <c r="UR515" s="25"/>
      <c r="US515" s="25"/>
      <c r="UT515" s="25"/>
      <c r="UU515" s="25"/>
      <c r="UV515" s="25"/>
      <c r="UW515" s="25"/>
      <c r="UX515" s="25"/>
      <c r="UY515" s="25"/>
      <c r="UZ515" s="25"/>
      <c r="VA515" s="25"/>
      <c r="VB515" s="25"/>
      <c r="VC515" s="25"/>
      <c r="VD515" s="25"/>
      <c r="VE515" s="25"/>
      <c r="VF515" s="25"/>
      <c r="VG515" s="25"/>
      <c r="VH515" s="25"/>
      <c r="VI515" s="25"/>
      <c r="VJ515" s="25"/>
      <c r="VK515" s="25"/>
      <c r="VL515" s="25"/>
      <c r="VM515" s="25"/>
      <c r="VN515" s="25"/>
      <c r="VO515" s="25"/>
      <c r="VP515" s="25"/>
      <c r="VQ515" s="25"/>
      <c r="VR515" s="25"/>
      <c r="VS515" s="25"/>
      <c r="VT515" s="25"/>
      <c r="VU515" s="25"/>
      <c r="VV515" s="25"/>
      <c r="VW515" s="25"/>
      <c r="VX515" s="25"/>
      <c r="VY515" s="25"/>
      <c r="VZ515" s="25"/>
      <c r="WA515" s="25"/>
      <c r="WB515" s="25"/>
      <c r="WC515" s="25"/>
      <c r="WD515" s="25"/>
      <c r="WE515" s="25"/>
      <c r="WF515" s="25"/>
      <c r="WG515" s="25"/>
      <c r="WH515" s="25"/>
      <c r="WI515" s="25"/>
      <c r="WJ515" s="25"/>
      <c r="WK515" s="25"/>
      <c r="WL515" s="25"/>
      <c r="WM515" s="25"/>
      <c r="WN515" s="25"/>
      <c r="WO515" s="25"/>
      <c r="WP515" s="25"/>
      <c r="WQ515" s="25"/>
      <c r="WR515" s="25"/>
      <c r="WS515" s="25"/>
      <c r="WT515" s="25"/>
      <c r="WU515" s="25"/>
      <c r="WV515" s="25"/>
      <c r="WW515" s="25"/>
      <c r="WX515" s="25"/>
      <c r="WY515" s="25"/>
      <c r="WZ515" s="25"/>
      <c r="XA515" s="25"/>
      <c r="XB515" s="25"/>
      <c r="XC515" s="25"/>
      <c r="XD515" s="25"/>
      <c r="XE515" s="25"/>
      <c r="XF515" s="25"/>
      <c r="XG515" s="25"/>
      <c r="XH515" s="25"/>
      <c r="XI515" s="25"/>
      <c r="XJ515" s="25"/>
      <c r="XK515" s="25"/>
      <c r="XL515" s="25"/>
      <c r="XM515" s="25"/>
      <c r="XN515" s="25"/>
      <c r="XO515" s="25"/>
      <c r="XP515" s="25"/>
      <c r="XQ515" s="25"/>
      <c r="XR515" s="25"/>
      <c r="XS515" s="25"/>
      <c r="XT515" s="25"/>
      <c r="XU515" s="25"/>
      <c r="XV515" s="25"/>
      <c r="XW515" s="25"/>
      <c r="XX515" s="25"/>
      <c r="XY515" s="25"/>
      <c r="XZ515" s="25"/>
      <c r="YA515" s="25"/>
      <c r="YB515" s="25"/>
      <c r="YC515" s="25"/>
      <c r="YD515" s="25"/>
      <c r="YE515" s="25"/>
      <c r="YF515" s="25"/>
      <c r="YG515" s="25"/>
      <c r="YH515" s="25"/>
      <c r="YI515" s="25"/>
      <c r="YJ515" s="25"/>
      <c r="YK515" s="25"/>
      <c r="YL515" s="25"/>
      <c r="YM515" s="25"/>
      <c r="YN515" s="25"/>
      <c r="YO515" s="25"/>
      <c r="YP515" s="25"/>
      <c r="YQ515" s="25"/>
      <c r="YR515" s="25"/>
      <c r="YS515" s="25"/>
      <c r="YT515" s="25"/>
      <c r="YU515" s="25"/>
      <c r="YV515" s="25"/>
      <c r="YW515" s="25"/>
      <c r="YX515" s="25"/>
      <c r="YY515" s="25"/>
      <c r="YZ515" s="25"/>
      <c r="ZA515" s="25"/>
      <c r="ZB515" s="25"/>
      <c r="ZC515" s="25"/>
      <c r="ZD515" s="25"/>
      <c r="ZE515" s="25"/>
      <c r="ZF515" s="25"/>
      <c r="ZG515" s="25"/>
      <c r="ZH515" s="25"/>
      <c r="ZI515" s="25"/>
      <c r="ZJ515" s="25"/>
      <c r="ZK515" s="25"/>
      <c r="ZL515" s="25"/>
      <c r="ZM515" s="25"/>
      <c r="ZN515" s="25"/>
      <c r="ZO515" s="25"/>
      <c r="ZP515" s="25"/>
      <c r="ZQ515" s="25"/>
      <c r="ZR515" s="25"/>
      <c r="ZS515" s="25"/>
      <c r="ZT515" s="25"/>
      <c r="ZU515" s="25"/>
      <c r="ZV515" s="25"/>
      <c r="ZW515" s="25"/>
      <c r="ZX515" s="25"/>
      <c r="ZY515" s="25"/>
      <c r="ZZ515" s="25"/>
      <c r="AAA515" s="25"/>
      <c r="AAB515" s="25"/>
      <c r="AAC515" s="25"/>
      <c r="AAD515" s="25"/>
      <c r="AAE515" s="25"/>
      <c r="AAF515" s="25"/>
      <c r="AAG515" s="25"/>
      <c r="AAH515" s="25"/>
      <c r="AAI515" s="25"/>
      <c r="AAJ515" s="25"/>
      <c r="AAK515" s="25"/>
      <c r="AAL515" s="25"/>
      <c r="AAM515" s="25"/>
      <c r="AAN515" s="25"/>
      <c r="AAO515" s="25"/>
      <c r="AAP515" s="25"/>
      <c r="AAQ515" s="25"/>
      <c r="AAR515" s="25"/>
      <c r="AAS515" s="25"/>
      <c r="AAT515" s="25"/>
      <c r="AAU515" s="25"/>
      <c r="AAV515" s="25"/>
      <c r="AAW515" s="25"/>
      <c r="AAX515" s="25"/>
      <c r="AAY515" s="25"/>
      <c r="AAZ515" s="25"/>
      <c r="ABA515" s="25"/>
      <c r="ABB515" s="25"/>
      <c r="ABC515" s="25"/>
      <c r="ABD515" s="25"/>
      <c r="ABE515" s="25"/>
      <c r="ABF515" s="25"/>
      <c r="ABG515" s="25"/>
      <c r="ABH515" s="25"/>
      <c r="ABI515" s="25"/>
      <c r="ABJ515" s="25"/>
      <c r="ABK515" s="25"/>
      <c r="ABL515" s="25"/>
      <c r="ABM515" s="25"/>
      <c r="ABN515" s="25"/>
      <c r="ABO515" s="25"/>
      <c r="ABP515" s="25"/>
      <c r="ABQ515" s="25"/>
      <c r="ABR515" s="25"/>
      <c r="ABS515" s="25"/>
      <c r="ABT515" s="25"/>
      <c r="ABU515" s="25"/>
      <c r="ABV515" s="25"/>
      <c r="ABW515" s="25"/>
      <c r="ABX515" s="25"/>
      <c r="ABY515" s="25"/>
      <c r="ABZ515" s="25"/>
      <c r="ACA515" s="25"/>
      <c r="ACB515" s="25"/>
      <c r="ACC515" s="25"/>
      <c r="ACD515" s="25"/>
      <c r="ACE515" s="25"/>
      <c r="ACF515" s="25"/>
      <c r="ACG515" s="25"/>
      <c r="ACH515" s="25"/>
      <c r="ACI515" s="25"/>
      <c r="ACJ515" s="25"/>
      <c r="ACK515" s="25"/>
      <c r="ACL515" s="25"/>
      <c r="ACM515" s="25"/>
      <c r="ACN515" s="25"/>
      <c r="ACO515" s="25"/>
      <c r="ACP515" s="25"/>
      <c r="ACQ515" s="25"/>
      <c r="ACR515" s="25"/>
      <c r="ACS515" s="25"/>
      <c r="ACT515" s="25"/>
      <c r="ACU515" s="25"/>
      <c r="ACV515" s="25"/>
      <c r="ACW515" s="25"/>
      <c r="ACX515" s="25"/>
      <c r="ACY515" s="25"/>
      <c r="ACZ515" s="25"/>
      <c r="ADA515" s="25"/>
      <c r="ADB515" s="25"/>
      <c r="ADC515" s="25"/>
      <c r="ADD515" s="25"/>
      <c r="ADE515" s="25"/>
      <c r="ADF515" s="25"/>
      <c r="ADG515" s="25"/>
      <c r="ADH515" s="25"/>
      <c r="ADI515" s="25"/>
      <c r="ADJ515" s="25"/>
      <c r="ADK515" s="25"/>
      <c r="ADL515" s="25"/>
      <c r="ADM515" s="25"/>
      <c r="ADN515" s="25"/>
      <c r="ADO515" s="25"/>
      <c r="ADP515" s="25"/>
      <c r="ADQ515" s="25"/>
      <c r="ADR515" s="25"/>
      <c r="ADS515" s="25"/>
      <c r="ADT515" s="25"/>
      <c r="ADU515" s="25"/>
      <c r="ADV515" s="25"/>
      <c r="ADW515" s="25"/>
      <c r="ADX515" s="25"/>
      <c r="ADY515" s="25"/>
      <c r="ADZ515" s="25"/>
      <c r="AEA515" s="25"/>
      <c r="AEB515" s="25"/>
      <c r="AEC515" s="25"/>
      <c r="AED515" s="25"/>
      <c r="AEE515" s="25"/>
      <c r="AEF515" s="25"/>
      <c r="AEG515" s="49"/>
    </row>
    <row r="516" spans="1:813" s="15" customFormat="1" ht="26.25" customHeight="1" x14ac:dyDescent="0.2">
      <c r="A516" s="359"/>
      <c r="B516" s="360" t="s">
        <v>412</v>
      </c>
      <c r="C516" s="361"/>
      <c r="D516" s="361"/>
      <c r="E516" s="362"/>
      <c r="F516" s="363"/>
      <c r="G516" s="49"/>
      <c r="AY516" s="45"/>
      <c r="AZ516" s="25"/>
      <c r="BA516" s="663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  <c r="QN516" s="25"/>
      <c r="QO516" s="25"/>
      <c r="QP516" s="25"/>
      <c r="QQ516" s="25"/>
      <c r="QR516" s="25"/>
      <c r="QS516" s="25"/>
      <c r="QT516" s="25"/>
      <c r="QU516" s="25"/>
      <c r="QV516" s="25"/>
      <c r="QW516" s="25"/>
      <c r="QX516" s="25"/>
      <c r="QY516" s="25"/>
      <c r="QZ516" s="25"/>
      <c r="RA516" s="25"/>
      <c r="RB516" s="25"/>
      <c r="RC516" s="25"/>
      <c r="RD516" s="25"/>
      <c r="RE516" s="25"/>
      <c r="RF516" s="25"/>
      <c r="RG516" s="25"/>
      <c r="RH516" s="25"/>
      <c r="RI516" s="25"/>
      <c r="RJ516" s="25"/>
      <c r="RK516" s="25"/>
      <c r="RL516" s="25"/>
      <c r="RM516" s="25"/>
      <c r="RN516" s="25"/>
      <c r="RO516" s="25"/>
      <c r="RP516" s="25"/>
      <c r="RQ516" s="25"/>
      <c r="RR516" s="25"/>
      <c r="RS516" s="25"/>
      <c r="RT516" s="25"/>
      <c r="RU516" s="25"/>
      <c r="RV516" s="25"/>
      <c r="RW516" s="25"/>
      <c r="RX516" s="25"/>
      <c r="RY516" s="25"/>
      <c r="RZ516" s="25"/>
      <c r="SA516" s="25"/>
      <c r="SB516" s="25"/>
      <c r="SC516" s="25"/>
      <c r="SD516" s="25"/>
      <c r="SE516" s="25"/>
      <c r="SF516" s="25"/>
      <c r="SG516" s="25"/>
      <c r="SH516" s="25"/>
      <c r="SI516" s="25"/>
      <c r="SJ516" s="25"/>
      <c r="SK516" s="25"/>
      <c r="SL516" s="25"/>
      <c r="SM516" s="25"/>
      <c r="SN516" s="25"/>
      <c r="SO516" s="25"/>
      <c r="SP516" s="25"/>
      <c r="SQ516" s="25"/>
      <c r="SR516" s="25"/>
      <c r="SS516" s="25"/>
      <c r="ST516" s="25"/>
      <c r="SU516" s="25"/>
      <c r="SV516" s="25"/>
      <c r="SW516" s="25"/>
      <c r="SX516" s="25"/>
      <c r="SY516" s="25"/>
      <c r="SZ516" s="25"/>
      <c r="TA516" s="25"/>
      <c r="TB516" s="25"/>
      <c r="TC516" s="25"/>
      <c r="TD516" s="25"/>
      <c r="TE516" s="25"/>
      <c r="TF516" s="25"/>
      <c r="TG516" s="25"/>
      <c r="TH516" s="25"/>
      <c r="TI516" s="25"/>
      <c r="TJ516" s="25"/>
      <c r="TK516" s="25"/>
      <c r="TL516" s="25"/>
      <c r="TM516" s="25"/>
      <c r="TN516" s="25"/>
      <c r="TO516" s="25"/>
      <c r="TP516" s="25"/>
      <c r="TQ516" s="25"/>
      <c r="TR516" s="25"/>
      <c r="TS516" s="25"/>
      <c r="TT516" s="25"/>
      <c r="TU516" s="25"/>
      <c r="TV516" s="25"/>
      <c r="TW516" s="25"/>
      <c r="TX516" s="25"/>
      <c r="TY516" s="25"/>
      <c r="TZ516" s="25"/>
      <c r="UA516" s="25"/>
      <c r="UB516" s="25"/>
      <c r="UC516" s="25"/>
      <c r="UD516" s="25"/>
      <c r="UE516" s="25"/>
      <c r="UF516" s="25"/>
      <c r="UG516" s="25"/>
      <c r="UH516" s="25"/>
      <c r="UI516" s="25"/>
      <c r="UJ516" s="25"/>
      <c r="UK516" s="25"/>
      <c r="UL516" s="25"/>
      <c r="UM516" s="25"/>
      <c r="UN516" s="25"/>
      <c r="UO516" s="25"/>
      <c r="UP516" s="25"/>
      <c r="UQ516" s="25"/>
      <c r="UR516" s="25"/>
      <c r="US516" s="25"/>
      <c r="UT516" s="25"/>
      <c r="UU516" s="25"/>
      <c r="UV516" s="25"/>
      <c r="UW516" s="25"/>
      <c r="UX516" s="25"/>
      <c r="UY516" s="25"/>
      <c r="UZ516" s="25"/>
      <c r="VA516" s="25"/>
      <c r="VB516" s="25"/>
      <c r="VC516" s="25"/>
      <c r="VD516" s="25"/>
      <c r="VE516" s="25"/>
      <c r="VF516" s="25"/>
      <c r="VG516" s="25"/>
      <c r="VH516" s="25"/>
      <c r="VI516" s="25"/>
      <c r="VJ516" s="25"/>
      <c r="VK516" s="25"/>
      <c r="VL516" s="25"/>
      <c r="VM516" s="25"/>
      <c r="VN516" s="25"/>
      <c r="VO516" s="25"/>
      <c r="VP516" s="25"/>
      <c r="VQ516" s="25"/>
      <c r="VR516" s="25"/>
      <c r="VS516" s="25"/>
      <c r="VT516" s="25"/>
      <c r="VU516" s="25"/>
      <c r="VV516" s="25"/>
      <c r="VW516" s="25"/>
      <c r="VX516" s="25"/>
      <c r="VY516" s="25"/>
      <c r="VZ516" s="25"/>
      <c r="WA516" s="25"/>
      <c r="WB516" s="25"/>
      <c r="WC516" s="25"/>
      <c r="WD516" s="25"/>
      <c r="WE516" s="25"/>
      <c r="WF516" s="25"/>
      <c r="WG516" s="25"/>
      <c r="WH516" s="25"/>
      <c r="WI516" s="25"/>
      <c r="WJ516" s="25"/>
      <c r="WK516" s="25"/>
      <c r="WL516" s="25"/>
      <c r="WM516" s="25"/>
      <c r="WN516" s="25"/>
      <c r="WO516" s="25"/>
      <c r="WP516" s="25"/>
      <c r="WQ516" s="25"/>
      <c r="WR516" s="25"/>
      <c r="WS516" s="25"/>
      <c r="WT516" s="25"/>
      <c r="WU516" s="25"/>
      <c r="WV516" s="25"/>
      <c r="WW516" s="25"/>
      <c r="WX516" s="25"/>
      <c r="WY516" s="25"/>
      <c r="WZ516" s="25"/>
      <c r="XA516" s="25"/>
      <c r="XB516" s="25"/>
      <c r="XC516" s="25"/>
      <c r="XD516" s="25"/>
      <c r="XE516" s="25"/>
      <c r="XF516" s="25"/>
      <c r="XG516" s="25"/>
      <c r="XH516" s="25"/>
      <c r="XI516" s="25"/>
      <c r="XJ516" s="25"/>
      <c r="XK516" s="25"/>
      <c r="XL516" s="25"/>
      <c r="XM516" s="25"/>
      <c r="XN516" s="25"/>
      <c r="XO516" s="25"/>
      <c r="XP516" s="25"/>
      <c r="XQ516" s="25"/>
      <c r="XR516" s="25"/>
      <c r="XS516" s="25"/>
      <c r="XT516" s="25"/>
      <c r="XU516" s="25"/>
      <c r="XV516" s="25"/>
      <c r="XW516" s="25"/>
      <c r="XX516" s="25"/>
      <c r="XY516" s="25"/>
      <c r="XZ516" s="25"/>
      <c r="YA516" s="25"/>
      <c r="YB516" s="25"/>
      <c r="YC516" s="25"/>
      <c r="YD516" s="25"/>
      <c r="YE516" s="25"/>
      <c r="YF516" s="25"/>
      <c r="YG516" s="25"/>
      <c r="YH516" s="25"/>
      <c r="YI516" s="25"/>
      <c r="YJ516" s="25"/>
      <c r="YK516" s="25"/>
      <c r="YL516" s="25"/>
      <c r="YM516" s="25"/>
      <c r="YN516" s="25"/>
      <c r="YO516" s="25"/>
      <c r="YP516" s="25"/>
      <c r="YQ516" s="25"/>
      <c r="YR516" s="25"/>
      <c r="YS516" s="25"/>
      <c r="YT516" s="25"/>
      <c r="YU516" s="25"/>
      <c r="YV516" s="25"/>
      <c r="YW516" s="25"/>
      <c r="YX516" s="25"/>
      <c r="YY516" s="25"/>
      <c r="YZ516" s="25"/>
      <c r="ZA516" s="25"/>
      <c r="ZB516" s="25"/>
      <c r="ZC516" s="25"/>
      <c r="ZD516" s="25"/>
      <c r="ZE516" s="25"/>
      <c r="ZF516" s="25"/>
      <c r="ZG516" s="25"/>
      <c r="ZH516" s="25"/>
      <c r="ZI516" s="25"/>
      <c r="ZJ516" s="25"/>
      <c r="ZK516" s="25"/>
      <c r="ZL516" s="25"/>
      <c r="ZM516" s="25"/>
      <c r="ZN516" s="25"/>
      <c r="ZO516" s="25"/>
      <c r="ZP516" s="25"/>
      <c r="ZQ516" s="25"/>
      <c r="ZR516" s="25"/>
      <c r="ZS516" s="25"/>
      <c r="ZT516" s="25"/>
      <c r="ZU516" s="25"/>
      <c r="ZV516" s="25"/>
      <c r="ZW516" s="25"/>
      <c r="ZX516" s="25"/>
      <c r="ZY516" s="25"/>
      <c r="ZZ516" s="25"/>
      <c r="AAA516" s="25"/>
      <c r="AAB516" s="25"/>
      <c r="AAC516" s="25"/>
      <c r="AAD516" s="25"/>
      <c r="AAE516" s="25"/>
      <c r="AAF516" s="25"/>
      <c r="AAG516" s="25"/>
      <c r="AAH516" s="25"/>
      <c r="AAI516" s="25"/>
      <c r="AAJ516" s="25"/>
      <c r="AAK516" s="25"/>
      <c r="AAL516" s="25"/>
      <c r="AAM516" s="25"/>
      <c r="AAN516" s="25"/>
      <c r="AAO516" s="25"/>
      <c r="AAP516" s="25"/>
      <c r="AAQ516" s="25"/>
      <c r="AAR516" s="25"/>
      <c r="AAS516" s="25"/>
      <c r="AAT516" s="25"/>
      <c r="AAU516" s="25"/>
      <c r="AAV516" s="25"/>
      <c r="AAW516" s="25"/>
      <c r="AAX516" s="25"/>
      <c r="AAY516" s="25"/>
      <c r="AAZ516" s="25"/>
      <c r="ABA516" s="25"/>
      <c r="ABB516" s="25"/>
      <c r="ABC516" s="25"/>
      <c r="ABD516" s="25"/>
      <c r="ABE516" s="25"/>
      <c r="ABF516" s="25"/>
      <c r="ABG516" s="25"/>
      <c r="ABH516" s="25"/>
      <c r="ABI516" s="25"/>
      <c r="ABJ516" s="25"/>
      <c r="ABK516" s="25"/>
      <c r="ABL516" s="25"/>
      <c r="ABM516" s="25"/>
      <c r="ABN516" s="25"/>
      <c r="ABO516" s="25"/>
      <c r="ABP516" s="25"/>
      <c r="ABQ516" s="25"/>
      <c r="ABR516" s="25"/>
      <c r="ABS516" s="25"/>
      <c r="ABT516" s="25"/>
      <c r="ABU516" s="25"/>
      <c r="ABV516" s="25"/>
      <c r="ABW516" s="25"/>
      <c r="ABX516" s="25"/>
      <c r="ABY516" s="25"/>
      <c r="ABZ516" s="25"/>
      <c r="ACA516" s="25"/>
      <c r="ACB516" s="25"/>
      <c r="ACC516" s="25"/>
      <c r="ACD516" s="25"/>
      <c r="ACE516" s="25"/>
      <c r="ACF516" s="25"/>
      <c r="ACG516" s="25"/>
      <c r="ACH516" s="25"/>
      <c r="ACI516" s="25"/>
      <c r="ACJ516" s="25"/>
      <c r="ACK516" s="25"/>
      <c r="ACL516" s="25"/>
      <c r="ACM516" s="25"/>
      <c r="ACN516" s="25"/>
      <c r="ACO516" s="25"/>
      <c r="ACP516" s="25"/>
      <c r="ACQ516" s="25"/>
      <c r="ACR516" s="25"/>
      <c r="ACS516" s="25"/>
      <c r="ACT516" s="25"/>
      <c r="ACU516" s="25"/>
      <c r="ACV516" s="25"/>
      <c r="ACW516" s="25"/>
      <c r="ACX516" s="25"/>
      <c r="ACY516" s="25"/>
      <c r="ACZ516" s="25"/>
      <c r="ADA516" s="25"/>
      <c r="ADB516" s="25"/>
      <c r="ADC516" s="25"/>
      <c r="ADD516" s="25"/>
      <c r="ADE516" s="25"/>
      <c r="ADF516" s="25"/>
      <c r="ADG516" s="25"/>
      <c r="ADH516" s="25"/>
      <c r="ADI516" s="25"/>
      <c r="ADJ516" s="25"/>
      <c r="ADK516" s="25"/>
      <c r="ADL516" s="25"/>
      <c r="ADM516" s="25"/>
      <c r="ADN516" s="25"/>
      <c r="ADO516" s="25"/>
      <c r="ADP516" s="25"/>
      <c r="ADQ516" s="25"/>
      <c r="ADR516" s="25"/>
      <c r="ADS516" s="25"/>
      <c r="ADT516" s="25"/>
      <c r="ADU516" s="25"/>
      <c r="ADV516" s="25"/>
      <c r="ADW516" s="25"/>
      <c r="ADX516" s="25"/>
      <c r="ADY516" s="25"/>
      <c r="ADZ516" s="25"/>
      <c r="AEA516" s="25"/>
      <c r="AEB516" s="25"/>
      <c r="AEC516" s="25"/>
      <c r="AED516" s="25"/>
      <c r="AEE516" s="25"/>
      <c r="AEF516" s="25"/>
      <c r="AEG516" s="49"/>
    </row>
    <row r="517" spans="1:813" s="15" customFormat="1" ht="12.75" customHeight="1" x14ac:dyDescent="0.2">
      <c r="A517" s="359"/>
      <c r="B517" s="360"/>
      <c r="C517" s="361"/>
      <c r="D517" s="361"/>
      <c r="E517" s="362"/>
      <c r="F517" s="363"/>
      <c r="G517" s="49"/>
      <c r="AY517" s="45"/>
      <c r="AZ517" s="25"/>
      <c r="BA517" s="663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  <c r="QN517" s="25"/>
      <c r="QO517" s="25"/>
      <c r="QP517" s="25"/>
      <c r="QQ517" s="25"/>
      <c r="QR517" s="25"/>
      <c r="QS517" s="25"/>
      <c r="QT517" s="25"/>
      <c r="QU517" s="25"/>
      <c r="QV517" s="25"/>
      <c r="QW517" s="25"/>
      <c r="QX517" s="25"/>
      <c r="QY517" s="25"/>
      <c r="QZ517" s="25"/>
      <c r="RA517" s="25"/>
      <c r="RB517" s="25"/>
      <c r="RC517" s="25"/>
      <c r="RD517" s="25"/>
      <c r="RE517" s="25"/>
      <c r="RF517" s="25"/>
      <c r="RG517" s="25"/>
      <c r="RH517" s="25"/>
      <c r="RI517" s="25"/>
      <c r="RJ517" s="25"/>
      <c r="RK517" s="25"/>
      <c r="RL517" s="25"/>
      <c r="RM517" s="25"/>
      <c r="RN517" s="25"/>
      <c r="RO517" s="25"/>
      <c r="RP517" s="25"/>
      <c r="RQ517" s="25"/>
      <c r="RR517" s="25"/>
      <c r="RS517" s="25"/>
      <c r="RT517" s="25"/>
      <c r="RU517" s="25"/>
      <c r="RV517" s="25"/>
      <c r="RW517" s="25"/>
      <c r="RX517" s="25"/>
      <c r="RY517" s="25"/>
      <c r="RZ517" s="25"/>
      <c r="SA517" s="25"/>
      <c r="SB517" s="25"/>
      <c r="SC517" s="25"/>
      <c r="SD517" s="25"/>
      <c r="SE517" s="25"/>
      <c r="SF517" s="25"/>
      <c r="SG517" s="25"/>
      <c r="SH517" s="25"/>
      <c r="SI517" s="25"/>
      <c r="SJ517" s="25"/>
      <c r="SK517" s="25"/>
      <c r="SL517" s="25"/>
      <c r="SM517" s="25"/>
      <c r="SN517" s="25"/>
      <c r="SO517" s="25"/>
      <c r="SP517" s="25"/>
      <c r="SQ517" s="25"/>
      <c r="SR517" s="25"/>
      <c r="SS517" s="25"/>
      <c r="ST517" s="25"/>
      <c r="SU517" s="25"/>
      <c r="SV517" s="25"/>
      <c r="SW517" s="25"/>
      <c r="SX517" s="25"/>
      <c r="SY517" s="25"/>
      <c r="SZ517" s="25"/>
      <c r="TA517" s="25"/>
      <c r="TB517" s="25"/>
      <c r="TC517" s="25"/>
      <c r="TD517" s="25"/>
      <c r="TE517" s="25"/>
      <c r="TF517" s="25"/>
      <c r="TG517" s="25"/>
      <c r="TH517" s="25"/>
      <c r="TI517" s="25"/>
      <c r="TJ517" s="25"/>
      <c r="TK517" s="25"/>
      <c r="TL517" s="25"/>
      <c r="TM517" s="25"/>
      <c r="TN517" s="25"/>
      <c r="TO517" s="25"/>
      <c r="TP517" s="25"/>
      <c r="TQ517" s="25"/>
      <c r="TR517" s="25"/>
      <c r="TS517" s="25"/>
      <c r="TT517" s="25"/>
      <c r="TU517" s="25"/>
      <c r="TV517" s="25"/>
      <c r="TW517" s="25"/>
      <c r="TX517" s="25"/>
      <c r="TY517" s="25"/>
      <c r="TZ517" s="25"/>
      <c r="UA517" s="25"/>
      <c r="UB517" s="25"/>
      <c r="UC517" s="25"/>
      <c r="UD517" s="25"/>
      <c r="UE517" s="25"/>
      <c r="UF517" s="25"/>
      <c r="UG517" s="25"/>
      <c r="UH517" s="25"/>
      <c r="UI517" s="25"/>
      <c r="UJ517" s="25"/>
      <c r="UK517" s="25"/>
      <c r="UL517" s="25"/>
      <c r="UM517" s="25"/>
      <c r="UN517" s="25"/>
      <c r="UO517" s="25"/>
      <c r="UP517" s="25"/>
      <c r="UQ517" s="25"/>
      <c r="UR517" s="25"/>
      <c r="US517" s="25"/>
      <c r="UT517" s="25"/>
      <c r="UU517" s="25"/>
      <c r="UV517" s="25"/>
      <c r="UW517" s="25"/>
      <c r="UX517" s="25"/>
      <c r="UY517" s="25"/>
      <c r="UZ517" s="25"/>
      <c r="VA517" s="25"/>
      <c r="VB517" s="25"/>
      <c r="VC517" s="25"/>
      <c r="VD517" s="25"/>
      <c r="VE517" s="25"/>
      <c r="VF517" s="25"/>
      <c r="VG517" s="25"/>
      <c r="VH517" s="25"/>
      <c r="VI517" s="25"/>
      <c r="VJ517" s="25"/>
      <c r="VK517" s="25"/>
      <c r="VL517" s="25"/>
      <c r="VM517" s="25"/>
      <c r="VN517" s="25"/>
      <c r="VO517" s="25"/>
      <c r="VP517" s="25"/>
      <c r="VQ517" s="25"/>
      <c r="VR517" s="25"/>
      <c r="VS517" s="25"/>
      <c r="VT517" s="25"/>
      <c r="VU517" s="25"/>
      <c r="VV517" s="25"/>
      <c r="VW517" s="25"/>
      <c r="VX517" s="25"/>
      <c r="VY517" s="25"/>
      <c r="VZ517" s="25"/>
      <c r="WA517" s="25"/>
      <c r="WB517" s="25"/>
      <c r="WC517" s="25"/>
      <c r="WD517" s="25"/>
      <c r="WE517" s="25"/>
      <c r="WF517" s="25"/>
      <c r="WG517" s="25"/>
      <c r="WH517" s="25"/>
      <c r="WI517" s="25"/>
      <c r="WJ517" s="25"/>
      <c r="WK517" s="25"/>
      <c r="WL517" s="25"/>
      <c r="WM517" s="25"/>
      <c r="WN517" s="25"/>
      <c r="WO517" s="25"/>
      <c r="WP517" s="25"/>
      <c r="WQ517" s="25"/>
      <c r="WR517" s="25"/>
      <c r="WS517" s="25"/>
      <c r="WT517" s="25"/>
      <c r="WU517" s="25"/>
      <c r="WV517" s="25"/>
      <c r="WW517" s="25"/>
      <c r="WX517" s="25"/>
      <c r="WY517" s="25"/>
      <c r="WZ517" s="25"/>
      <c r="XA517" s="25"/>
      <c r="XB517" s="25"/>
      <c r="XC517" s="25"/>
      <c r="XD517" s="25"/>
      <c r="XE517" s="25"/>
      <c r="XF517" s="25"/>
      <c r="XG517" s="25"/>
      <c r="XH517" s="25"/>
      <c r="XI517" s="25"/>
      <c r="XJ517" s="25"/>
      <c r="XK517" s="25"/>
      <c r="XL517" s="25"/>
      <c r="XM517" s="25"/>
      <c r="XN517" s="25"/>
      <c r="XO517" s="25"/>
      <c r="XP517" s="25"/>
      <c r="XQ517" s="25"/>
      <c r="XR517" s="25"/>
      <c r="XS517" s="25"/>
      <c r="XT517" s="25"/>
      <c r="XU517" s="25"/>
      <c r="XV517" s="25"/>
      <c r="XW517" s="25"/>
      <c r="XX517" s="25"/>
      <c r="XY517" s="25"/>
      <c r="XZ517" s="25"/>
      <c r="YA517" s="25"/>
      <c r="YB517" s="25"/>
      <c r="YC517" s="25"/>
      <c r="YD517" s="25"/>
      <c r="YE517" s="25"/>
      <c r="YF517" s="25"/>
      <c r="YG517" s="25"/>
      <c r="YH517" s="25"/>
      <c r="YI517" s="25"/>
      <c r="YJ517" s="25"/>
      <c r="YK517" s="25"/>
      <c r="YL517" s="25"/>
      <c r="YM517" s="25"/>
      <c r="YN517" s="25"/>
      <c r="YO517" s="25"/>
      <c r="YP517" s="25"/>
      <c r="YQ517" s="25"/>
      <c r="YR517" s="25"/>
      <c r="YS517" s="25"/>
      <c r="YT517" s="25"/>
      <c r="YU517" s="25"/>
      <c r="YV517" s="25"/>
      <c r="YW517" s="25"/>
      <c r="YX517" s="25"/>
      <c r="YY517" s="25"/>
      <c r="YZ517" s="25"/>
      <c r="ZA517" s="25"/>
      <c r="ZB517" s="25"/>
      <c r="ZC517" s="25"/>
      <c r="ZD517" s="25"/>
      <c r="ZE517" s="25"/>
      <c r="ZF517" s="25"/>
      <c r="ZG517" s="25"/>
      <c r="ZH517" s="25"/>
      <c r="ZI517" s="25"/>
      <c r="ZJ517" s="25"/>
      <c r="ZK517" s="25"/>
      <c r="ZL517" s="25"/>
      <c r="ZM517" s="25"/>
      <c r="ZN517" s="25"/>
      <c r="ZO517" s="25"/>
      <c r="ZP517" s="25"/>
      <c r="ZQ517" s="25"/>
      <c r="ZR517" s="25"/>
      <c r="ZS517" s="25"/>
      <c r="ZT517" s="25"/>
      <c r="ZU517" s="25"/>
      <c r="ZV517" s="25"/>
      <c r="ZW517" s="25"/>
      <c r="ZX517" s="25"/>
      <c r="ZY517" s="25"/>
      <c r="ZZ517" s="25"/>
      <c r="AAA517" s="25"/>
      <c r="AAB517" s="25"/>
      <c r="AAC517" s="25"/>
      <c r="AAD517" s="25"/>
      <c r="AAE517" s="25"/>
      <c r="AAF517" s="25"/>
      <c r="AAG517" s="25"/>
      <c r="AAH517" s="25"/>
      <c r="AAI517" s="25"/>
      <c r="AAJ517" s="25"/>
      <c r="AAK517" s="25"/>
      <c r="AAL517" s="25"/>
      <c r="AAM517" s="25"/>
      <c r="AAN517" s="25"/>
      <c r="AAO517" s="25"/>
      <c r="AAP517" s="25"/>
      <c r="AAQ517" s="25"/>
      <c r="AAR517" s="25"/>
      <c r="AAS517" s="25"/>
      <c r="AAT517" s="25"/>
      <c r="AAU517" s="25"/>
      <c r="AAV517" s="25"/>
      <c r="AAW517" s="25"/>
      <c r="AAX517" s="25"/>
      <c r="AAY517" s="25"/>
      <c r="AAZ517" s="25"/>
      <c r="ABA517" s="25"/>
      <c r="ABB517" s="25"/>
      <c r="ABC517" s="25"/>
      <c r="ABD517" s="25"/>
      <c r="ABE517" s="25"/>
      <c r="ABF517" s="25"/>
      <c r="ABG517" s="25"/>
      <c r="ABH517" s="25"/>
      <c r="ABI517" s="25"/>
      <c r="ABJ517" s="25"/>
      <c r="ABK517" s="25"/>
      <c r="ABL517" s="25"/>
      <c r="ABM517" s="25"/>
      <c r="ABN517" s="25"/>
      <c r="ABO517" s="25"/>
      <c r="ABP517" s="25"/>
      <c r="ABQ517" s="25"/>
      <c r="ABR517" s="25"/>
      <c r="ABS517" s="25"/>
      <c r="ABT517" s="25"/>
      <c r="ABU517" s="25"/>
      <c r="ABV517" s="25"/>
      <c r="ABW517" s="25"/>
      <c r="ABX517" s="25"/>
      <c r="ABY517" s="25"/>
      <c r="ABZ517" s="25"/>
      <c r="ACA517" s="25"/>
      <c r="ACB517" s="25"/>
      <c r="ACC517" s="25"/>
      <c r="ACD517" s="25"/>
      <c r="ACE517" s="25"/>
      <c r="ACF517" s="25"/>
      <c r="ACG517" s="25"/>
      <c r="ACH517" s="25"/>
      <c r="ACI517" s="25"/>
      <c r="ACJ517" s="25"/>
      <c r="ACK517" s="25"/>
      <c r="ACL517" s="25"/>
      <c r="ACM517" s="25"/>
      <c r="ACN517" s="25"/>
      <c r="ACO517" s="25"/>
      <c r="ACP517" s="25"/>
      <c r="ACQ517" s="25"/>
      <c r="ACR517" s="25"/>
      <c r="ACS517" s="25"/>
      <c r="ACT517" s="25"/>
      <c r="ACU517" s="25"/>
      <c r="ACV517" s="25"/>
      <c r="ACW517" s="25"/>
      <c r="ACX517" s="25"/>
      <c r="ACY517" s="25"/>
      <c r="ACZ517" s="25"/>
      <c r="ADA517" s="25"/>
      <c r="ADB517" s="25"/>
      <c r="ADC517" s="25"/>
      <c r="ADD517" s="25"/>
      <c r="ADE517" s="25"/>
      <c r="ADF517" s="25"/>
      <c r="ADG517" s="25"/>
      <c r="ADH517" s="25"/>
      <c r="ADI517" s="25"/>
      <c r="ADJ517" s="25"/>
      <c r="ADK517" s="25"/>
      <c r="ADL517" s="25"/>
      <c r="ADM517" s="25"/>
      <c r="ADN517" s="25"/>
      <c r="ADO517" s="25"/>
      <c r="ADP517" s="25"/>
      <c r="ADQ517" s="25"/>
      <c r="ADR517" s="25"/>
      <c r="ADS517" s="25"/>
      <c r="ADT517" s="25"/>
      <c r="ADU517" s="25"/>
      <c r="ADV517" s="25"/>
      <c r="ADW517" s="25"/>
      <c r="ADX517" s="25"/>
      <c r="ADY517" s="25"/>
      <c r="ADZ517" s="25"/>
      <c r="AEA517" s="25"/>
      <c r="AEB517" s="25"/>
      <c r="AEC517" s="25"/>
      <c r="AED517" s="25"/>
      <c r="AEE517" s="25"/>
      <c r="AEF517" s="25"/>
      <c r="AEG517" s="49"/>
    </row>
    <row r="518" spans="1:813" s="15" customFormat="1" ht="12.75" customHeight="1" x14ac:dyDescent="0.2">
      <c r="A518" s="359"/>
      <c r="B518" s="360" t="s">
        <v>414</v>
      </c>
      <c r="C518" s="361"/>
      <c r="D518" s="361"/>
      <c r="E518" s="362"/>
      <c r="F518" s="363"/>
      <c r="G518" s="49"/>
      <c r="AY518" s="45"/>
      <c r="AZ518" s="25"/>
      <c r="BA518" s="663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  <c r="QN518" s="25"/>
      <c r="QO518" s="25"/>
      <c r="QP518" s="25"/>
      <c r="QQ518" s="25"/>
      <c r="QR518" s="25"/>
      <c r="QS518" s="25"/>
      <c r="QT518" s="25"/>
      <c r="QU518" s="25"/>
      <c r="QV518" s="25"/>
      <c r="QW518" s="25"/>
      <c r="QX518" s="25"/>
      <c r="QY518" s="25"/>
      <c r="QZ518" s="25"/>
      <c r="RA518" s="25"/>
      <c r="RB518" s="25"/>
      <c r="RC518" s="25"/>
      <c r="RD518" s="25"/>
      <c r="RE518" s="25"/>
      <c r="RF518" s="25"/>
      <c r="RG518" s="25"/>
      <c r="RH518" s="25"/>
      <c r="RI518" s="25"/>
      <c r="RJ518" s="25"/>
      <c r="RK518" s="25"/>
      <c r="RL518" s="25"/>
      <c r="RM518" s="25"/>
      <c r="RN518" s="25"/>
      <c r="RO518" s="25"/>
      <c r="RP518" s="25"/>
      <c r="RQ518" s="25"/>
      <c r="RR518" s="25"/>
      <c r="RS518" s="25"/>
      <c r="RT518" s="25"/>
      <c r="RU518" s="25"/>
      <c r="RV518" s="25"/>
      <c r="RW518" s="25"/>
      <c r="RX518" s="25"/>
      <c r="RY518" s="25"/>
      <c r="RZ518" s="25"/>
      <c r="SA518" s="25"/>
      <c r="SB518" s="25"/>
      <c r="SC518" s="25"/>
      <c r="SD518" s="25"/>
      <c r="SE518" s="25"/>
      <c r="SF518" s="25"/>
      <c r="SG518" s="25"/>
      <c r="SH518" s="25"/>
      <c r="SI518" s="25"/>
      <c r="SJ518" s="25"/>
      <c r="SK518" s="25"/>
      <c r="SL518" s="25"/>
      <c r="SM518" s="25"/>
      <c r="SN518" s="25"/>
      <c r="SO518" s="25"/>
      <c r="SP518" s="25"/>
      <c r="SQ518" s="25"/>
      <c r="SR518" s="25"/>
      <c r="SS518" s="25"/>
      <c r="ST518" s="25"/>
      <c r="SU518" s="25"/>
      <c r="SV518" s="25"/>
      <c r="SW518" s="25"/>
      <c r="SX518" s="25"/>
      <c r="SY518" s="25"/>
      <c r="SZ518" s="25"/>
      <c r="TA518" s="25"/>
      <c r="TB518" s="25"/>
      <c r="TC518" s="25"/>
      <c r="TD518" s="25"/>
      <c r="TE518" s="25"/>
      <c r="TF518" s="25"/>
      <c r="TG518" s="25"/>
      <c r="TH518" s="25"/>
      <c r="TI518" s="25"/>
      <c r="TJ518" s="25"/>
      <c r="TK518" s="25"/>
      <c r="TL518" s="25"/>
      <c r="TM518" s="25"/>
      <c r="TN518" s="25"/>
      <c r="TO518" s="25"/>
      <c r="TP518" s="25"/>
      <c r="TQ518" s="25"/>
      <c r="TR518" s="25"/>
      <c r="TS518" s="25"/>
      <c r="TT518" s="25"/>
      <c r="TU518" s="25"/>
      <c r="TV518" s="25"/>
      <c r="TW518" s="25"/>
      <c r="TX518" s="25"/>
      <c r="TY518" s="25"/>
      <c r="TZ518" s="25"/>
      <c r="UA518" s="25"/>
      <c r="UB518" s="25"/>
      <c r="UC518" s="25"/>
      <c r="UD518" s="25"/>
      <c r="UE518" s="25"/>
      <c r="UF518" s="25"/>
      <c r="UG518" s="25"/>
      <c r="UH518" s="25"/>
      <c r="UI518" s="25"/>
      <c r="UJ518" s="25"/>
      <c r="UK518" s="25"/>
      <c r="UL518" s="25"/>
      <c r="UM518" s="25"/>
      <c r="UN518" s="25"/>
      <c r="UO518" s="25"/>
      <c r="UP518" s="25"/>
      <c r="UQ518" s="25"/>
      <c r="UR518" s="25"/>
      <c r="US518" s="25"/>
      <c r="UT518" s="25"/>
      <c r="UU518" s="25"/>
      <c r="UV518" s="25"/>
      <c r="UW518" s="25"/>
      <c r="UX518" s="25"/>
      <c r="UY518" s="25"/>
      <c r="UZ518" s="25"/>
      <c r="VA518" s="25"/>
      <c r="VB518" s="25"/>
      <c r="VC518" s="25"/>
      <c r="VD518" s="25"/>
      <c r="VE518" s="25"/>
      <c r="VF518" s="25"/>
      <c r="VG518" s="25"/>
      <c r="VH518" s="25"/>
      <c r="VI518" s="25"/>
      <c r="VJ518" s="25"/>
      <c r="VK518" s="25"/>
      <c r="VL518" s="25"/>
      <c r="VM518" s="25"/>
      <c r="VN518" s="25"/>
      <c r="VO518" s="25"/>
      <c r="VP518" s="25"/>
      <c r="VQ518" s="25"/>
      <c r="VR518" s="25"/>
      <c r="VS518" s="25"/>
      <c r="VT518" s="25"/>
      <c r="VU518" s="25"/>
      <c r="VV518" s="25"/>
      <c r="VW518" s="25"/>
      <c r="VX518" s="25"/>
      <c r="VY518" s="25"/>
      <c r="VZ518" s="25"/>
      <c r="WA518" s="25"/>
      <c r="WB518" s="25"/>
      <c r="WC518" s="25"/>
      <c r="WD518" s="25"/>
      <c r="WE518" s="25"/>
      <c r="WF518" s="25"/>
      <c r="WG518" s="25"/>
      <c r="WH518" s="25"/>
      <c r="WI518" s="25"/>
      <c r="WJ518" s="25"/>
      <c r="WK518" s="25"/>
      <c r="WL518" s="25"/>
      <c r="WM518" s="25"/>
      <c r="WN518" s="25"/>
      <c r="WO518" s="25"/>
      <c r="WP518" s="25"/>
      <c r="WQ518" s="25"/>
      <c r="WR518" s="25"/>
      <c r="WS518" s="25"/>
      <c r="WT518" s="25"/>
      <c r="WU518" s="25"/>
      <c r="WV518" s="25"/>
      <c r="WW518" s="25"/>
      <c r="WX518" s="25"/>
      <c r="WY518" s="25"/>
      <c r="WZ518" s="25"/>
      <c r="XA518" s="25"/>
      <c r="XB518" s="25"/>
      <c r="XC518" s="25"/>
      <c r="XD518" s="25"/>
      <c r="XE518" s="25"/>
      <c r="XF518" s="25"/>
      <c r="XG518" s="25"/>
      <c r="XH518" s="25"/>
      <c r="XI518" s="25"/>
      <c r="XJ518" s="25"/>
      <c r="XK518" s="25"/>
      <c r="XL518" s="25"/>
      <c r="XM518" s="25"/>
      <c r="XN518" s="25"/>
      <c r="XO518" s="25"/>
      <c r="XP518" s="25"/>
      <c r="XQ518" s="25"/>
      <c r="XR518" s="25"/>
      <c r="XS518" s="25"/>
      <c r="XT518" s="25"/>
      <c r="XU518" s="25"/>
      <c r="XV518" s="25"/>
      <c r="XW518" s="25"/>
      <c r="XX518" s="25"/>
      <c r="XY518" s="25"/>
      <c r="XZ518" s="25"/>
      <c r="YA518" s="25"/>
      <c r="YB518" s="25"/>
      <c r="YC518" s="25"/>
      <c r="YD518" s="25"/>
      <c r="YE518" s="25"/>
      <c r="YF518" s="25"/>
      <c r="YG518" s="25"/>
      <c r="YH518" s="25"/>
      <c r="YI518" s="25"/>
      <c r="YJ518" s="25"/>
      <c r="YK518" s="25"/>
      <c r="YL518" s="25"/>
      <c r="YM518" s="25"/>
      <c r="YN518" s="25"/>
      <c r="YO518" s="25"/>
      <c r="YP518" s="25"/>
      <c r="YQ518" s="25"/>
      <c r="YR518" s="25"/>
      <c r="YS518" s="25"/>
      <c r="YT518" s="25"/>
      <c r="YU518" s="25"/>
      <c r="YV518" s="25"/>
      <c r="YW518" s="25"/>
      <c r="YX518" s="25"/>
      <c r="YY518" s="25"/>
      <c r="YZ518" s="25"/>
      <c r="ZA518" s="25"/>
      <c r="ZB518" s="25"/>
      <c r="ZC518" s="25"/>
      <c r="ZD518" s="25"/>
      <c r="ZE518" s="25"/>
      <c r="ZF518" s="25"/>
      <c r="ZG518" s="25"/>
      <c r="ZH518" s="25"/>
      <c r="ZI518" s="25"/>
      <c r="ZJ518" s="25"/>
      <c r="ZK518" s="25"/>
      <c r="ZL518" s="25"/>
      <c r="ZM518" s="25"/>
      <c r="ZN518" s="25"/>
      <c r="ZO518" s="25"/>
      <c r="ZP518" s="25"/>
      <c r="ZQ518" s="25"/>
      <c r="ZR518" s="25"/>
      <c r="ZS518" s="25"/>
      <c r="ZT518" s="25"/>
      <c r="ZU518" s="25"/>
      <c r="ZV518" s="25"/>
      <c r="ZW518" s="25"/>
      <c r="ZX518" s="25"/>
      <c r="ZY518" s="25"/>
      <c r="ZZ518" s="25"/>
      <c r="AAA518" s="25"/>
      <c r="AAB518" s="25"/>
      <c r="AAC518" s="25"/>
      <c r="AAD518" s="25"/>
      <c r="AAE518" s="25"/>
      <c r="AAF518" s="25"/>
      <c r="AAG518" s="25"/>
      <c r="AAH518" s="25"/>
      <c r="AAI518" s="25"/>
      <c r="AAJ518" s="25"/>
      <c r="AAK518" s="25"/>
      <c r="AAL518" s="25"/>
      <c r="AAM518" s="25"/>
      <c r="AAN518" s="25"/>
      <c r="AAO518" s="25"/>
      <c r="AAP518" s="25"/>
      <c r="AAQ518" s="25"/>
      <c r="AAR518" s="25"/>
      <c r="AAS518" s="25"/>
      <c r="AAT518" s="25"/>
      <c r="AAU518" s="25"/>
      <c r="AAV518" s="25"/>
      <c r="AAW518" s="25"/>
      <c r="AAX518" s="25"/>
      <c r="AAY518" s="25"/>
      <c r="AAZ518" s="25"/>
      <c r="ABA518" s="25"/>
      <c r="ABB518" s="25"/>
      <c r="ABC518" s="25"/>
      <c r="ABD518" s="25"/>
      <c r="ABE518" s="25"/>
      <c r="ABF518" s="25"/>
      <c r="ABG518" s="25"/>
      <c r="ABH518" s="25"/>
      <c r="ABI518" s="25"/>
      <c r="ABJ518" s="25"/>
      <c r="ABK518" s="25"/>
      <c r="ABL518" s="25"/>
      <c r="ABM518" s="25"/>
      <c r="ABN518" s="25"/>
      <c r="ABO518" s="25"/>
      <c r="ABP518" s="25"/>
      <c r="ABQ518" s="25"/>
      <c r="ABR518" s="25"/>
      <c r="ABS518" s="25"/>
      <c r="ABT518" s="25"/>
      <c r="ABU518" s="25"/>
      <c r="ABV518" s="25"/>
      <c r="ABW518" s="25"/>
      <c r="ABX518" s="25"/>
      <c r="ABY518" s="25"/>
      <c r="ABZ518" s="25"/>
      <c r="ACA518" s="25"/>
      <c r="ACB518" s="25"/>
      <c r="ACC518" s="25"/>
      <c r="ACD518" s="25"/>
      <c r="ACE518" s="25"/>
      <c r="ACF518" s="25"/>
      <c r="ACG518" s="25"/>
      <c r="ACH518" s="25"/>
      <c r="ACI518" s="25"/>
      <c r="ACJ518" s="25"/>
      <c r="ACK518" s="25"/>
      <c r="ACL518" s="25"/>
      <c r="ACM518" s="25"/>
      <c r="ACN518" s="25"/>
      <c r="ACO518" s="25"/>
      <c r="ACP518" s="25"/>
      <c r="ACQ518" s="25"/>
      <c r="ACR518" s="25"/>
      <c r="ACS518" s="25"/>
      <c r="ACT518" s="25"/>
      <c r="ACU518" s="25"/>
      <c r="ACV518" s="25"/>
      <c r="ACW518" s="25"/>
      <c r="ACX518" s="25"/>
      <c r="ACY518" s="25"/>
      <c r="ACZ518" s="25"/>
      <c r="ADA518" s="25"/>
      <c r="ADB518" s="25"/>
      <c r="ADC518" s="25"/>
      <c r="ADD518" s="25"/>
      <c r="ADE518" s="25"/>
      <c r="ADF518" s="25"/>
      <c r="ADG518" s="25"/>
      <c r="ADH518" s="25"/>
      <c r="ADI518" s="25"/>
      <c r="ADJ518" s="25"/>
      <c r="ADK518" s="25"/>
      <c r="ADL518" s="25"/>
      <c r="ADM518" s="25"/>
      <c r="ADN518" s="25"/>
      <c r="ADO518" s="25"/>
      <c r="ADP518" s="25"/>
      <c r="ADQ518" s="25"/>
      <c r="ADR518" s="25"/>
      <c r="ADS518" s="25"/>
      <c r="ADT518" s="25"/>
      <c r="ADU518" s="25"/>
      <c r="ADV518" s="25"/>
      <c r="ADW518" s="25"/>
      <c r="ADX518" s="25"/>
      <c r="ADY518" s="25"/>
      <c r="ADZ518" s="25"/>
      <c r="AEA518" s="25"/>
      <c r="AEB518" s="25"/>
      <c r="AEC518" s="25"/>
      <c r="AED518" s="25"/>
      <c r="AEE518" s="25"/>
      <c r="AEF518" s="25"/>
      <c r="AEG518" s="49"/>
    </row>
    <row r="519" spans="1:813" s="15" customFormat="1" ht="6" customHeight="1" x14ac:dyDescent="0.2">
      <c r="A519" s="364"/>
      <c r="B519" s="365"/>
      <c r="C519" s="366"/>
      <c r="D519" s="367"/>
      <c r="E519" s="368"/>
      <c r="F519" s="369"/>
      <c r="G519" s="49"/>
      <c r="AY519" s="45"/>
      <c r="AZ519" s="25"/>
      <c r="BA519" s="663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  <c r="QN519" s="25"/>
      <c r="QO519" s="25"/>
      <c r="QP519" s="25"/>
      <c r="QQ519" s="25"/>
      <c r="QR519" s="25"/>
      <c r="QS519" s="25"/>
      <c r="QT519" s="25"/>
      <c r="QU519" s="25"/>
      <c r="QV519" s="25"/>
      <c r="QW519" s="25"/>
      <c r="QX519" s="25"/>
      <c r="QY519" s="25"/>
      <c r="QZ519" s="25"/>
      <c r="RA519" s="25"/>
      <c r="RB519" s="25"/>
      <c r="RC519" s="25"/>
      <c r="RD519" s="25"/>
      <c r="RE519" s="25"/>
      <c r="RF519" s="25"/>
      <c r="RG519" s="25"/>
      <c r="RH519" s="25"/>
      <c r="RI519" s="25"/>
      <c r="RJ519" s="25"/>
      <c r="RK519" s="25"/>
      <c r="RL519" s="25"/>
      <c r="RM519" s="25"/>
      <c r="RN519" s="25"/>
      <c r="RO519" s="25"/>
      <c r="RP519" s="25"/>
      <c r="RQ519" s="25"/>
      <c r="RR519" s="25"/>
      <c r="RS519" s="25"/>
      <c r="RT519" s="25"/>
      <c r="RU519" s="25"/>
      <c r="RV519" s="25"/>
      <c r="RW519" s="25"/>
      <c r="RX519" s="25"/>
      <c r="RY519" s="25"/>
      <c r="RZ519" s="25"/>
      <c r="SA519" s="25"/>
      <c r="SB519" s="25"/>
      <c r="SC519" s="25"/>
      <c r="SD519" s="25"/>
      <c r="SE519" s="25"/>
      <c r="SF519" s="25"/>
      <c r="SG519" s="25"/>
      <c r="SH519" s="25"/>
      <c r="SI519" s="25"/>
      <c r="SJ519" s="25"/>
      <c r="SK519" s="25"/>
      <c r="SL519" s="25"/>
      <c r="SM519" s="25"/>
      <c r="SN519" s="25"/>
      <c r="SO519" s="25"/>
      <c r="SP519" s="25"/>
      <c r="SQ519" s="25"/>
      <c r="SR519" s="25"/>
      <c r="SS519" s="25"/>
      <c r="ST519" s="25"/>
      <c r="SU519" s="25"/>
      <c r="SV519" s="25"/>
      <c r="SW519" s="25"/>
      <c r="SX519" s="25"/>
      <c r="SY519" s="25"/>
      <c r="SZ519" s="25"/>
      <c r="TA519" s="25"/>
      <c r="TB519" s="25"/>
      <c r="TC519" s="25"/>
      <c r="TD519" s="25"/>
      <c r="TE519" s="25"/>
      <c r="TF519" s="25"/>
      <c r="TG519" s="25"/>
      <c r="TH519" s="25"/>
      <c r="TI519" s="25"/>
      <c r="TJ519" s="25"/>
      <c r="TK519" s="25"/>
      <c r="TL519" s="25"/>
      <c r="TM519" s="25"/>
      <c r="TN519" s="25"/>
      <c r="TO519" s="25"/>
      <c r="TP519" s="25"/>
      <c r="TQ519" s="25"/>
      <c r="TR519" s="25"/>
      <c r="TS519" s="25"/>
      <c r="TT519" s="25"/>
      <c r="TU519" s="25"/>
      <c r="TV519" s="25"/>
      <c r="TW519" s="25"/>
      <c r="TX519" s="25"/>
      <c r="TY519" s="25"/>
      <c r="TZ519" s="25"/>
      <c r="UA519" s="25"/>
      <c r="UB519" s="25"/>
      <c r="UC519" s="25"/>
      <c r="UD519" s="25"/>
      <c r="UE519" s="25"/>
      <c r="UF519" s="25"/>
      <c r="UG519" s="25"/>
      <c r="UH519" s="25"/>
      <c r="UI519" s="25"/>
      <c r="UJ519" s="25"/>
      <c r="UK519" s="25"/>
      <c r="UL519" s="25"/>
      <c r="UM519" s="25"/>
      <c r="UN519" s="25"/>
      <c r="UO519" s="25"/>
      <c r="UP519" s="25"/>
      <c r="UQ519" s="25"/>
      <c r="UR519" s="25"/>
      <c r="US519" s="25"/>
      <c r="UT519" s="25"/>
      <c r="UU519" s="25"/>
      <c r="UV519" s="25"/>
      <c r="UW519" s="25"/>
      <c r="UX519" s="25"/>
      <c r="UY519" s="25"/>
      <c r="UZ519" s="25"/>
      <c r="VA519" s="25"/>
      <c r="VB519" s="25"/>
      <c r="VC519" s="25"/>
      <c r="VD519" s="25"/>
      <c r="VE519" s="25"/>
      <c r="VF519" s="25"/>
      <c r="VG519" s="25"/>
      <c r="VH519" s="25"/>
      <c r="VI519" s="25"/>
      <c r="VJ519" s="25"/>
      <c r="VK519" s="25"/>
      <c r="VL519" s="25"/>
      <c r="VM519" s="25"/>
      <c r="VN519" s="25"/>
      <c r="VO519" s="25"/>
      <c r="VP519" s="25"/>
      <c r="VQ519" s="25"/>
      <c r="VR519" s="25"/>
      <c r="VS519" s="25"/>
      <c r="VT519" s="25"/>
      <c r="VU519" s="25"/>
      <c r="VV519" s="25"/>
      <c r="VW519" s="25"/>
      <c r="VX519" s="25"/>
      <c r="VY519" s="25"/>
      <c r="VZ519" s="25"/>
      <c r="WA519" s="25"/>
      <c r="WB519" s="25"/>
      <c r="WC519" s="25"/>
      <c r="WD519" s="25"/>
      <c r="WE519" s="25"/>
      <c r="WF519" s="25"/>
      <c r="WG519" s="25"/>
      <c r="WH519" s="25"/>
      <c r="WI519" s="25"/>
      <c r="WJ519" s="25"/>
      <c r="WK519" s="25"/>
      <c r="WL519" s="25"/>
      <c r="WM519" s="25"/>
      <c r="WN519" s="25"/>
      <c r="WO519" s="25"/>
      <c r="WP519" s="25"/>
      <c r="WQ519" s="25"/>
      <c r="WR519" s="25"/>
      <c r="WS519" s="25"/>
      <c r="WT519" s="25"/>
      <c r="WU519" s="25"/>
      <c r="WV519" s="25"/>
      <c r="WW519" s="25"/>
      <c r="WX519" s="25"/>
      <c r="WY519" s="25"/>
      <c r="WZ519" s="25"/>
      <c r="XA519" s="25"/>
      <c r="XB519" s="25"/>
      <c r="XC519" s="25"/>
      <c r="XD519" s="25"/>
      <c r="XE519" s="25"/>
      <c r="XF519" s="25"/>
      <c r="XG519" s="25"/>
      <c r="XH519" s="25"/>
      <c r="XI519" s="25"/>
      <c r="XJ519" s="25"/>
      <c r="XK519" s="25"/>
      <c r="XL519" s="25"/>
      <c r="XM519" s="25"/>
      <c r="XN519" s="25"/>
      <c r="XO519" s="25"/>
      <c r="XP519" s="25"/>
      <c r="XQ519" s="25"/>
      <c r="XR519" s="25"/>
      <c r="XS519" s="25"/>
      <c r="XT519" s="25"/>
      <c r="XU519" s="25"/>
      <c r="XV519" s="25"/>
      <c r="XW519" s="25"/>
      <c r="XX519" s="25"/>
      <c r="XY519" s="25"/>
      <c r="XZ519" s="25"/>
      <c r="YA519" s="25"/>
      <c r="YB519" s="25"/>
      <c r="YC519" s="25"/>
      <c r="YD519" s="25"/>
      <c r="YE519" s="25"/>
      <c r="YF519" s="25"/>
      <c r="YG519" s="25"/>
      <c r="YH519" s="25"/>
      <c r="YI519" s="25"/>
      <c r="YJ519" s="25"/>
      <c r="YK519" s="25"/>
      <c r="YL519" s="25"/>
      <c r="YM519" s="25"/>
      <c r="YN519" s="25"/>
      <c r="YO519" s="25"/>
      <c r="YP519" s="25"/>
      <c r="YQ519" s="25"/>
      <c r="YR519" s="25"/>
      <c r="YS519" s="25"/>
      <c r="YT519" s="25"/>
      <c r="YU519" s="25"/>
      <c r="YV519" s="25"/>
      <c r="YW519" s="25"/>
      <c r="YX519" s="25"/>
      <c r="YY519" s="25"/>
      <c r="YZ519" s="25"/>
      <c r="ZA519" s="25"/>
      <c r="ZB519" s="25"/>
      <c r="ZC519" s="25"/>
      <c r="ZD519" s="25"/>
      <c r="ZE519" s="25"/>
      <c r="ZF519" s="25"/>
      <c r="ZG519" s="25"/>
      <c r="ZH519" s="25"/>
      <c r="ZI519" s="25"/>
      <c r="ZJ519" s="25"/>
      <c r="ZK519" s="25"/>
      <c r="ZL519" s="25"/>
      <c r="ZM519" s="25"/>
      <c r="ZN519" s="25"/>
      <c r="ZO519" s="25"/>
      <c r="ZP519" s="25"/>
      <c r="ZQ519" s="25"/>
      <c r="ZR519" s="25"/>
      <c r="ZS519" s="25"/>
      <c r="ZT519" s="25"/>
      <c r="ZU519" s="25"/>
      <c r="ZV519" s="25"/>
      <c r="ZW519" s="25"/>
      <c r="ZX519" s="25"/>
      <c r="ZY519" s="25"/>
      <c r="ZZ519" s="25"/>
      <c r="AAA519" s="25"/>
      <c r="AAB519" s="25"/>
      <c r="AAC519" s="25"/>
      <c r="AAD519" s="25"/>
      <c r="AAE519" s="25"/>
      <c r="AAF519" s="25"/>
      <c r="AAG519" s="25"/>
      <c r="AAH519" s="25"/>
      <c r="AAI519" s="25"/>
      <c r="AAJ519" s="25"/>
      <c r="AAK519" s="25"/>
      <c r="AAL519" s="25"/>
      <c r="AAM519" s="25"/>
      <c r="AAN519" s="25"/>
      <c r="AAO519" s="25"/>
      <c r="AAP519" s="25"/>
      <c r="AAQ519" s="25"/>
      <c r="AAR519" s="25"/>
      <c r="AAS519" s="25"/>
      <c r="AAT519" s="25"/>
      <c r="AAU519" s="25"/>
      <c r="AAV519" s="25"/>
      <c r="AAW519" s="25"/>
      <c r="AAX519" s="25"/>
      <c r="AAY519" s="25"/>
      <c r="AAZ519" s="25"/>
      <c r="ABA519" s="25"/>
      <c r="ABB519" s="25"/>
      <c r="ABC519" s="25"/>
      <c r="ABD519" s="25"/>
      <c r="ABE519" s="25"/>
      <c r="ABF519" s="25"/>
      <c r="ABG519" s="25"/>
      <c r="ABH519" s="25"/>
      <c r="ABI519" s="25"/>
      <c r="ABJ519" s="25"/>
      <c r="ABK519" s="25"/>
      <c r="ABL519" s="25"/>
      <c r="ABM519" s="25"/>
      <c r="ABN519" s="25"/>
      <c r="ABO519" s="25"/>
      <c r="ABP519" s="25"/>
      <c r="ABQ519" s="25"/>
      <c r="ABR519" s="25"/>
      <c r="ABS519" s="25"/>
      <c r="ABT519" s="25"/>
      <c r="ABU519" s="25"/>
      <c r="ABV519" s="25"/>
      <c r="ABW519" s="25"/>
      <c r="ABX519" s="25"/>
      <c r="ABY519" s="25"/>
      <c r="ABZ519" s="25"/>
      <c r="ACA519" s="25"/>
      <c r="ACB519" s="25"/>
      <c r="ACC519" s="25"/>
      <c r="ACD519" s="25"/>
      <c r="ACE519" s="25"/>
      <c r="ACF519" s="25"/>
      <c r="ACG519" s="25"/>
      <c r="ACH519" s="25"/>
      <c r="ACI519" s="25"/>
      <c r="ACJ519" s="25"/>
      <c r="ACK519" s="25"/>
      <c r="ACL519" s="25"/>
      <c r="ACM519" s="25"/>
      <c r="ACN519" s="25"/>
      <c r="ACO519" s="25"/>
      <c r="ACP519" s="25"/>
      <c r="ACQ519" s="25"/>
      <c r="ACR519" s="25"/>
      <c r="ACS519" s="25"/>
      <c r="ACT519" s="25"/>
      <c r="ACU519" s="25"/>
      <c r="ACV519" s="25"/>
      <c r="ACW519" s="25"/>
      <c r="ACX519" s="25"/>
      <c r="ACY519" s="25"/>
      <c r="ACZ519" s="25"/>
      <c r="ADA519" s="25"/>
      <c r="ADB519" s="25"/>
      <c r="ADC519" s="25"/>
      <c r="ADD519" s="25"/>
      <c r="ADE519" s="25"/>
      <c r="ADF519" s="25"/>
      <c r="ADG519" s="25"/>
      <c r="ADH519" s="25"/>
      <c r="ADI519" s="25"/>
      <c r="ADJ519" s="25"/>
      <c r="ADK519" s="25"/>
      <c r="ADL519" s="25"/>
      <c r="ADM519" s="25"/>
      <c r="ADN519" s="25"/>
      <c r="ADO519" s="25"/>
      <c r="ADP519" s="25"/>
      <c r="ADQ519" s="25"/>
      <c r="ADR519" s="25"/>
      <c r="ADS519" s="25"/>
      <c r="ADT519" s="25"/>
      <c r="ADU519" s="25"/>
      <c r="ADV519" s="25"/>
      <c r="ADW519" s="25"/>
      <c r="ADX519" s="25"/>
      <c r="ADY519" s="25"/>
      <c r="ADZ519" s="25"/>
      <c r="AEA519" s="25"/>
      <c r="AEB519" s="25"/>
      <c r="AEC519" s="25"/>
      <c r="AED519" s="25"/>
      <c r="AEE519" s="25"/>
      <c r="AEF519" s="25"/>
      <c r="AEG519" s="49"/>
    </row>
    <row r="520" spans="1:813" s="15" customFormat="1" ht="12.75" customHeight="1" x14ac:dyDescent="0.2">
      <c r="A520" s="70" t="s">
        <v>10</v>
      </c>
      <c r="B520" s="289" t="s">
        <v>11</v>
      </c>
      <c r="C520" s="293"/>
      <c r="D520" s="303"/>
      <c r="E520" s="293"/>
      <c r="F520" s="91"/>
      <c r="G520" s="49"/>
      <c r="AY520" s="45"/>
      <c r="AZ520" s="25"/>
      <c r="BA520" s="663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  <c r="QN520" s="25"/>
      <c r="QO520" s="25"/>
      <c r="QP520" s="25"/>
      <c r="QQ520" s="25"/>
      <c r="QR520" s="25"/>
      <c r="QS520" s="25"/>
      <c r="QT520" s="25"/>
      <c r="QU520" s="25"/>
      <c r="QV520" s="25"/>
      <c r="QW520" s="25"/>
      <c r="QX520" s="25"/>
      <c r="QY520" s="25"/>
      <c r="QZ520" s="25"/>
      <c r="RA520" s="25"/>
      <c r="RB520" s="25"/>
      <c r="RC520" s="25"/>
      <c r="RD520" s="25"/>
      <c r="RE520" s="25"/>
      <c r="RF520" s="25"/>
      <c r="RG520" s="25"/>
      <c r="RH520" s="25"/>
      <c r="RI520" s="25"/>
      <c r="RJ520" s="25"/>
      <c r="RK520" s="25"/>
      <c r="RL520" s="25"/>
      <c r="RM520" s="25"/>
      <c r="RN520" s="25"/>
      <c r="RO520" s="25"/>
      <c r="RP520" s="25"/>
      <c r="RQ520" s="25"/>
      <c r="RR520" s="25"/>
      <c r="RS520" s="25"/>
      <c r="RT520" s="25"/>
      <c r="RU520" s="25"/>
      <c r="RV520" s="25"/>
      <c r="RW520" s="25"/>
      <c r="RX520" s="25"/>
      <c r="RY520" s="25"/>
      <c r="RZ520" s="25"/>
      <c r="SA520" s="25"/>
      <c r="SB520" s="25"/>
      <c r="SC520" s="25"/>
      <c r="SD520" s="25"/>
      <c r="SE520" s="25"/>
      <c r="SF520" s="25"/>
      <c r="SG520" s="25"/>
      <c r="SH520" s="25"/>
      <c r="SI520" s="25"/>
      <c r="SJ520" s="25"/>
      <c r="SK520" s="25"/>
      <c r="SL520" s="25"/>
      <c r="SM520" s="25"/>
      <c r="SN520" s="25"/>
      <c r="SO520" s="25"/>
      <c r="SP520" s="25"/>
      <c r="SQ520" s="25"/>
      <c r="SR520" s="25"/>
      <c r="SS520" s="25"/>
      <c r="ST520" s="25"/>
      <c r="SU520" s="25"/>
      <c r="SV520" s="25"/>
      <c r="SW520" s="25"/>
      <c r="SX520" s="25"/>
      <c r="SY520" s="25"/>
      <c r="SZ520" s="25"/>
      <c r="TA520" s="25"/>
      <c r="TB520" s="25"/>
      <c r="TC520" s="25"/>
      <c r="TD520" s="25"/>
      <c r="TE520" s="25"/>
      <c r="TF520" s="25"/>
      <c r="TG520" s="25"/>
      <c r="TH520" s="25"/>
      <c r="TI520" s="25"/>
      <c r="TJ520" s="25"/>
      <c r="TK520" s="25"/>
      <c r="TL520" s="25"/>
      <c r="TM520" s="25"/>
      <c r="TN520" s="25"/>
      <c r="TO520" s="25"/>
      <c r="TP520" s="25"/>
      <c r="TQ520" s="25"/>
      <c r="TR520" s="25"/>
      <c r="TS520" s="25"/>
      <c r="TT520" s="25"/>
      <c r="TU520" s="25"/>
      <c r="TV520" s="25"/>
      <c r="TW520" s="25"/>
      <c r="TX520" s="25"/>
      <c r="TY520" s="25"/>
      <c r="TZ520" s="25"/>
      <c r="UA520" s="25"/>
      <c r="UB520" s="25"/>
      <c r="UC520" s="25"/>
      <c r="UD520" s="25"/>
      <c r="UE520" s="25"/>
      <c r="UF520" s="25"/>
      <c r="UG520" s="25"/>
      <c r="UH520" s="25"/>
      <c r="UI520" s="25"/>
      <c r="UJ520" s="25"/>
      <c r="UK520" s="25"/>
      <c r="UL520" s="25"/>
      <c r="UM520" s="25"/>
      <c r="UN520" s="25"/>
      <c r="UO520" s="25"/>
      <c r="UP520" s="25"/>
      <c r="UQ520" s="25"/>
      <c r="UR520" s="25"/>
      <c r="US520" s="25"/>
      <c r="UT520" s="25"/>
      <c r="UU520" s="25"/>
      <c r="UV520" s="25"/>
      <c r="UW520" s="25"/>
      <c r="UX520" s="25"/>
      <c r="UY520" s="25"/>
      <c r="UZ520" s="25"/>
      <c r="VA520" s="25"/>
      <c r="VB520" s="25"/>
      <c r="VC520" s="25"/>
      <c r="VD520" s="25"/>
      <c r="VE520" s="25"/>
      <c r="VF520" s="25"/>
      <c r="VG520" s="25"/>
      <c r="VH520" s="25"/>
      <c r="VI520" s="25"/>
      <c r="VJ520" s="25"/>
      <c r="VK520" s="25"/>
      <c r="VL520" s="25"/>
      <c r="VM520" s="25"/>
      <c r="VN520" s="25"/>
      <c r="VO520" s="25"/>
      <c r="VP520" s="25"/>
      <c r="VQ520" s="25"/>
      <c r="VR520" s="25"/>
      <c r="VS520" s="25"/>
      <c r="VT520" s="25"/>
      <c r="VU520" s="25"/>
      <c r="VV520" s="25"/>
      <c r="VW520" s="25"/>
      <c r="VX520" s="25"/>
      <c r="VY520" s="25"/>
      <c r="VZ520" s="25"/>
      <c r="WA520" s="25"/>
      <c r="WB520" s="25"/>
      <c r="WC520" s="25"/>
      <c r="WD520" s="25"/>
      <c r="WE520" s="25"/>
      <c r="WF520" s="25"/>
      <c r="WG520" s="25"/>
      <c r="WH520" s="25"/>
      <c r="WI520" s="25"/>
      <c r="WJ520" s="25"/>
      <c r="WK520" s="25"/>
      <c r="WL520" s="25"/>
      <c r="WM520" s="25"/>
      <c r="WN520" s="25"/>
      <c r="WO520" s="25"/>
      <c r="WP520" s="25"/>
      <c r="WQ520" s="25"/>
      <c r="WR520" s="25"/>
      <c r="WS520" s="25"/>
      <c r="WT520" s="25"/>
      <c r="WU520" s="25"/>
      <c r="WV520" s="25"/>
      <c r="WW520" s="25"/>
      <c r="WX520" s="25"/>
      <c r="WY520" s="25"/>
      <c r="WZ520" s="25"/>
      <c r="XA520" s="25"/>
      <c r="XB520" s="25"/>
      <c r="XC520" s="25"/>
      <c r="XD520" s="25"/>
      <c r="XE520" s="25"/>
      <c r="XF520" s="25"/>
      <c r="XG520" s="25"/>
      <c r="XH520" s="25"/>
      <c r="XI520" s="25"/>
      <c r="XJ520" s="25"/>
      <c r="XK520" s="25"/>
      <c r="XL520" s="25"/>
      <c r="XM520" s="25"/>
      <c r="XN520" s="25"/>
      <c r="XO520" s="25"/>
      <c r="XP520" s="25"/>
      <c r="XQ520" s="25"/>
      <c r="XR520" s="25"/>
      <c r="XS520" s="25"/>
      <c r="XT520" s="25"/>
      <c r="XU520" s="25"/>
      <c r="XV520" s="25"/>
      <c r="XW520" s="25"/>
      <c r="XX520" s="25"/>
      <c r="XY520" s="25"/>
      <c r="XZ520" s="25"/>
      <c r="YA520" s="25"/>
      <c r="YB520" s="25"/>
      <c r="YC520" s="25"/>
      <c r="YD520" s="25"/>
      <c r="YE520" s="25"/>
      <c r="YF520" s="25"/>
      <c r="YG520" s="25"/>
      <c r="YH520" s="25"/>
      <c r="YI520" s="25"/>
      <c r="YJ520" s="25"/>
      <c r="YK520" s="25"/>
      <c r="YL520" s="25"/>
      <c r="YM520" s="25"/>
      <c r="YN520" s="25"/>
      <c r="YO520" s="25"/>
      <c r="YP520" s="25"/>
      <c r="YQ520" s="25"/>
      <c r="YR520" s="25"/>
      <c r="YS520" s="25"/>
      <c r="YT520" s="25"/>
      <c r="YU520" s="25"/>
      <c r="YV520" s="25"/>
      <c r="YW520" s="25"/>
      <c r="YX520" s="25"/>
      <c r="YY520" s="25"/>
      <c r="YZ520" s="25"/>
      <c r="ZA520" s="25"/>
      <c r="ZB520" s="25"/>
      <c r="ZC520" s="25"/>
      <c r="ZD520" s="25"/>
      <c r="ZE520" s="25"/>
      <c r="ZF520" s="25"/>
      <c r="ZG520" s="25"/>
      <c r="ZH520" s="25"/>
      <c r="ZI520" s="25"/>
      <c r="ZJ520" s="25"/>
      <c r="ZK520" s="25"/>
      <c r="ZL520" s="25"/>
      <c r="ZM520" s="25"/>
      <c r="ZN520" s="25"/>
      <c r="ZO520" s="25"/>
      <c r="ZP520" s="25"/>
      <c r="ZQ520" s="25"/>
      <c r="ZR520" s="25"/>
      <c r="ZS520" s="25"/>
      <c r="ZT520" s="25"/>
      <c r="ZU520" s="25"/>
      <c r="ZV520" s="25"/>
      <c r="ZW520" s="25"/>
      <c r="ZX520" s="25"/>
      <c r="ZY520" s="25"/>
      <c r="ZZ520" s="25"/>
      <c r="AAA520" s="25"/>
      <c r="AAB520" s="25"/>
      <c r="AAC520" s="25"/>
      <c r="AAD520" s="25"/>
      <c r="AAE520" s="25"/>
      <c r="AAF520" s="25"/>
      <c r="AAG520" s="25"/>
      <c r="AAH520" s="25"/>
      <c r="AAI520" s="25"/>
      <c r="AAJ520" s="25"/>
      <c r="AAK520" s="25"/>
      <c r="AAL520" s="25"/>
      <c r="AAM520" s="25"/>
      <c r="AAN520" s="25"/>
      <c r="AAO520" s="25"/>
      <c r="AAP520" s="25"/>
      <c r="AAQ520" s="25"/>
      <c r="AAR520" s="25"/>
      <c r="AAS520" s="25"/>
      <c r="AAT520" s="25"/>
      <c r="AAU520" s="25"/>
      <c r="AAV520" s="25"/>
      <c r="AAW520" s="25"/>
      <c r="AAX520" s="25"/>
      <c r="AAY520" s="25"/>
      <c r="AAZ520" s="25"/>
      <c r="ABA520" s="25"/>
      <c r="ABB520" s="25"/>
      <c r="ABC520" s="25"/>
      <c r="ABD520" s="25"/>
      <c r="ABE520" s="25"/>
      <c r="ABF520" s="25"/>
      <c r="ABG520" s="25"/>
      <c r="ABH520" s="25"/>
      <c r="ABI520" s="25"/>
      <c r="ABJ520" s="25"/>
      <c r="ABK520" s="25"/>
      <c r="ABL520" s="25"/>
      <c r="ABM520" s="25"/>
      <c r="ABN520" s="25"/>
      <c r="ABO520" s="25"/>
      <c r="ABP520" s="25"/>
      <c r="ABQ520" s="25"/>
      <c r="ABR520" s="25"/>
      <c r="ABS520" s="25"/>
      <c r="ABT520" s="25"/>
      <c r="ABU520" s="25"/>
      <c r="ABV520" s="25"/>
      <c r="ABW520" s="25"/>
      <c r="ABX520" s="25"/>
      <c r="ABY520" s="25"/>
      <c r="ABZ520" s="25"/>
      <c r="ACA520" s="25"/>
      <c r="ACB520" s="25"/>
      <c r="ACC520" s="25"/>
      <c r="ACD520" s="25"/>
      <c r="ACE520" s="25"/>
      <c r="ACF520" s="25"/>
      <c r="ACG520" s="25"/>
      <c r="ACH520" s="25"/>
      <c r="ACI520" s="25"/>
      <c r="ACJ520" s="25"/>
      <c r="ACK520" s="25"/>
      <c r="ACL520" s="25"/>
      <c r="ACM520" s="25"/>
      <c r="ACN520" s="25"/>
      <c r="ACO520" s="25"/>
      <c r="ACP520" s="25"/>
      <c r="ACQ520" s="25"/>
      <c r="ACR520" s="25"/>
      <c r="ACS520" s="25"/>
      <c r="ACT520" s="25"/>
      <c r="ACU520" s="25"/>
      <c r="ACV520" s="25"/>
      <c r="ACW520" s="25"/>
      <c r="ACX520" s="25"/>
      <c r="ACY520" s="25"/>
      <c r="ACZ520" s="25"/>
      <c r="ADA520" s="25"/>
      <c r="ADB520" s="25"/>
      <c r="ADC520" s="25"/>
      <c r="ADD520" s="25"/>
      <c r="ADE520" s="25"/>
      <c r="ADF520" s="25"/>
      <c r="ADG520" s="25"/>
      <c r="ADH520" s="25"/>
      <c r="ADI520" s="25"/>
      <c r="ADJ520" s="25"/>
      <c r="ADK520" s="25"/>
      <c r="ADL520" s="25"/>
      <c r="ADM520" s="25"/>
      <c r="ADN520" s="25"/>
      <c r="ADO520" s="25"/>
      <c r="ADP520" s="25"/>
      <c r="ADQ520" s="25"/>
      <c r="ADR520" s="25"/>
      <c r="ADS520" s="25"/>
      <c r="ADT520" s="25"/>
      <c r="ADU520" s="25"/>
      <c r="ADV520" s="25"/>
      <c r="ADW520" s="25"/>
      <c r="ADX520" s="25"/>
      <c r="ADY520" s="25"/>
      <c r="ADZ520" s="25"/>
      <c r="AEA520" s="25"/>
      <c r="AEB520" s="25"/>
      <c r="AEC520" s="25"/>
      <c r="AED520" s="25"/>
      <c r="AEE520" s="25"/>
      <c r="AEF520" s="25"/>
      <c r="AEG520" s="49"/>
    </row>
    <row r="521" spans="1:813" s="15" customFormat="1" ht="12.75" customHeight="1" x14ac:dyDescent="0.2">
      <c r="A521" s="70">
        <v>1</v>
      </c>
      <c r="B521" s="78" t="s">
        <v>12</v>
      </c>
      <c r="C521" s="293"/>
      <c r="D521" s="71"/>
      <c r="E521" s="293"/>
      <c r="F521" s="91"/>
      <c r="G521" s="49"/>
      <c r="AY521" s="45"/>
      <c r="AZ521" s="25"/>
      <c r="BA521" s="663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  <c r="QN521" s="25"/>
      <c r="QO521" s="25"/>
      <c r="QP521" s="25"/>
      <c r="QQ521" s="25"/>
      <c r="QR521" s="25"/>
      <c r="QS521" s="25"/>
      <c r="QT521" s="25"/>
      <c r="QU521" s="25"/>
      <c r="QV521" s="25"/>
      <c r="QW521" s="25"/>
      <c r="QX521" s="25"/>
      <c r="QY521" s="25"/>
      <c r="QZ521" s="25"/>
      <c r="RA521" s="25"/>
      <c r="RB521" s="25"/>
      <c r="RC521" s="25"/>
      <c r="RD521" s="25"/>
      <c r="RE521" s="25"/>
      <c r="RF521" s="25"/>
      <c r="RG521" s="25"/>
      <c r="RH521" s="25"/>
      <c r="RI521" s="25"/>
      <c r="RJ521" s="25"/>
      <c r="RK521" s="25"/>
      <c r="RL521" s="25"/>
      <c r="RM521" s="25"/>
      <c r="RN521" s="25"/>
      <c r="RO521" s="25"/>
      <c r="RP521" s="25"/>
      <c r="RQ521" s="25"/>
      <c r="RR521" s="25"/>
      <c r="RS521" s="25"/>
      <c r="RT521" s="25"/>
      <c r="RU521" s="25"/>
      <c r="RV521" s="25"/>
      <c r="RW521" s="25"/>
      <c r="RX521" s="25"/>
      <c r="RY521" s="25"/>
      <c r="RZ521" s="25"/>
      <c r="SA521" s="25"/>
      <c r="SB521" s="25"/>
      <c r="SC521" s="25"/>
      <c r="SD521" s="25"/>
      <c r="SE521" s="25"/>
      <c r="SF521" s="25"/>
      <c r="SG521" s="25"/>
      <c r="SH521" s="25"/>
      <c r="SI521" s="25"/>
      <c r="SJ521" s="25"/>
      <c r="SK521" s="25"/>
      <c r="SL521" s="25"/>
      <c r="SM521" s="25"/>
      <c r="SN521" s="25"/>
      <c r="SO521" s="25"/>
      <c r="SP521" s="25"/>
      <c r="SQ521" s="25"/>
      <c r="SR521" s="25"/>
      <c r="SS521" s="25"/>
      <c r="ST521" s="25"/>
      <c r="SU521" s="25"/>
      <c r="SV521" s="25"/>
      <c r="SW521" s="25"/>
      <c r="SX521" s="25"/>
      <c r="SY521" s="25"/>
      <c r="SZ521" s="25"/>
      <c r="TA521" s="25"/>
      <c r="TB521" s="25"/>
      <c r="TC521" s="25"/>
      <c r="TD521" s="25"/>
      <c r="TE521" s="25"/>
      <c r="TF521" s="25"/>
      <c r="TG521" s="25"/>
      <c r="TH521" s="25"/>
      <c r="TI521" s="25"/>
      <c r="TJ521" s="25"/>
      <c r="TK521" s="25"/>
      <c r="TL521" s="25"/>
      <c r="TM521" s="25"/>
      <c r="TN521" s="25"/>
      <c r="TO521" s="25"/>
      <c r="TP521" s="25"/>
      <c r="TQ521" s="25"/>
      <c r="TR521" s="25"/>
      <c r="TS521" s="25"/>
      <c r="TT521" s="25"/>
      <c r="TU521" s="25"/>
      <c r="TV521" s="25"/>
      <c r="TW521" s="25"/>
      <c r="TX521" s="25"/>
      <c r="TY521" s="25"/>
      <c r="TZ521" s="25"/>
      <c r="UA521" s="25"/>
      <c r="UB521" s="25"/>
      <c r="UC521" s="25"/>
      <c r="UD521" s="25"/>
      <c r="UE521" s="25"/>
      <c r="UF521" s="25"/>
      <c r="UG521" s="25"/>
      <c r="UH521" s="25"/>
      <c r="UI521" s="25"/>
      <c r="UJ521" s="25"/>
      <c r="UK521" s="25"/>
      <c r="UL521" s="25"/>
      <c r="UM521" s="25"/>
      <c r="UN521" s="25"/>
      <c r="UO521" s="25"/>
      <c r="UP521" s="25"/>
      <c r="UQ521" s="25"/>
      <c r="UR521" s="25"/>
      <c r="US521" s="25"/>
      <c r="UT521" s="25"/>
      <c r="UU521" s="25"/>
      <c r="UV521" s="25"/>
      <c r="UW521" s="25"/>
      <c r="UX521" s="25"/>
      <c r="UY521" s="25"/>
      <c r="UZ521" s="25"/>
      <c r="VA521" s="25"/>
      <c r="VB521" s="25"/>
      <c r="VC521" s="25"/>
      <c r="VD521" s="25"/>
      <c r="VE521" s="25"/>
      <c r="VF521" s="25"/>
      <c r="VG521" s="25"/>
      <c r="VH521" s="25"/>
      <c r="VI521" s="25"/>
      <c r="VJ521" s="25"/>
      <c r="VK521" s="25"/>
      <c r="VL521" s="25"/>
      <c r="VM521" s="25"/>
      <c r="VN521" s="25"/>
      <c r="VO521" s="25"/>
      <c r="VP521" s="25"/>
      <c r="VQ521" s="25"/>
      <c r="VR521" s="25"/>
      <c r="VS521" s="25"/>
      <c r="VT521" s="25"/>
      <c r="VU521" s="25"/>
      <c r="VV521" s="25"/>
      <c r="VW521" s="25"/>
      <c r="VX521" s="25"/>
      <c r="VY521" s="25"/>
      <c r="VZ521" s="25"/>
      <c r="WA521" s="25"/>
      <c r="WB521" s="25"/>
      <c r="WC521" s="25"/>
      <c r="WD521" s="25"/>
      <c r="WE521" s="25"/>
      <c r="WF521" s="25"/>
      <c r="WG521" s="25"/>
      <c r="WH521" s="25"/>
      <c r="WI521" s="25"/>
      <c r="WJ521" s="25"/>
      <c r="WK521" s="25"/>
      <c r="WL521" s="25"/>
      <c r="WM521" s="25"/>
      <c r="WN521" s="25"/>
      <c r="WO521" s="25"/>
      <c r="WP521" s="25"/>
      <c r="WQ521" s="25"/>
      <c r="WR521" s="25"/>
      <c r="WS521" s="25"/>
      <c r="WT521" s="25"/>
      <c r="WU521" s="25"/>
      <c r="WV521" s="25"/>
      <c r="WW521" s="25"/>
      <c r="WX521" s="25"/>
      <c r="WY521" s="25"/>
      <c r="WZ521" s="25"/>
      <c r="XA521" s="25"/>
      <c r="XB521" s="25"/>
      <c r="XC521" s="25"/>
      <c r="XD521" s="25"/>
      <c r="XE521" s="25"/>
      <c r="XF521" s="25"/>
      <c r="XG521" s="25"/>
      <c r="XH521" s="25"/>
      <c r="XI521" s="25"/>
      <c r="XJ521" s="25"/>
      <c r="XK521" s="25"/>
      <c r="XL521" s="25"/>
      <c r="XM521" s="25"/>
      <c r="XN521" s="25"/>
      <c r="XO521" s="25"/>
      <c r="XP521" s="25"/>
      <c r="XQ521" s="25"/>
      <c r="XR521" s="25"/>
      <c r="XS521" s="25"/>
      <c r="XT521" s="25"/>
      <c r="XU521" s="25"/>
      <c r="XV521" s="25"/>
      <c r="XW521" s="25"/>
      <c r="XX521" s="25"/>
      <c r="XY521" s="25"/>
      <c r="XZ521" s="25"/>
      <c r="YA521" s="25"/>
      <c r="YB521" s="25"/>
      <c r="YC521" s="25"/>
      <c r="YD521" s="25"/>
      <c r="YE521" s="25"/>
      <c r="YF521" s="25"/>
      <c r="YG521" s="25"/>
      <c r="YH521" s="25"/>
      <c r="YI521" s="25"/>
      <c r="YJ521" s="25"/>
      <c r="YK521" s="25"/>
      <c r="YL521" s="25"/>
      <c r="YM521" s="25"/>
      <c r="YN521" s="25"/>
      <c r="YO521" s="25"/>
      <c r="YP521" s="25"/>
      <c r="YQ521" s="25"/>
      <c r="YR521" s="25"/>
      <c r="YS521" s="25"/>
      <c r="YT521" s="25"/>
      <c r="YU521" s="25"/>
      <c r="YV521" s="25"/>
      <c r="YW521" s="25"/>
      <c r="YX521" s="25"/>
      <c r="YY521" s="25"/>
      <c r="YZ521" s="25"/>
      <c r="ZA521" s="25"/>
      <c r="ZB521" s="25"/>
      <c r="ZC521" s="25"/>
      <c r="ZD521" s="25"/>
      <c r="ZE521" s="25"/>
      <c r="ZF521" s="25"/>
      <c r="ZG521" s="25"/>
      <c r="ZH521" s="25"/>
      <c r="ZI521" s="25"/>
      <c r="ZJ521" s="25"/>
      <c r="ZK521" s="25"/>
      <c r="ZL521" s="25"/>
      <c r="ZM521" s="25"/>
      <c r="ZN521" s="25"/>
      <c r="ZO521" s="25"/>
      <c r="ZP521" s="25"/>
      <c r="ZQ521" s="25"/>
      <c r="ZR521" s="25"/>
      <c r="ZS521" s="25"/>
      <c r="ZT521" s="25"/>
      <c r="ZU521" s="25"/>
      <c r="ZV521" s="25"/>
      <c r="ZW521" s="25"/>
      <c r="ZX521" s="25"/>
      <c r="ZY521" s="25"/>
      <c r="ZZ521" s="25"/>
      <c r="AAA521" s="25"/>
      <c r="AAB521" s="25"/>
      <c r="AAC521" s="25"/>
      <c r="AAD521" s="25"/>
      <c r="AAE521" s="25"/>
      <c r="AAF521" s="25"/>
      <c r="AAG521" s="25"/>
      <c r="AAH521" s="25"/>
      <c r="AAI521" s="25"/>
      <c r="AAJ521" s="25"/>
      <c r="AAK521" s="25"/>
      <c r="AAL521" s="25"/>
      <c r="AAM521" s="25"/>
      <c r="AAN521" s="25"/>
      <c r="AAO521" s="25"/>
      <c r="AAP521" s="25"/>
      <c r="AAQ521" s="25"/>
      <c r="AAR521" s="25"/>
      <c r="AAS521" s="25"/>
      <c r="AAT521" s="25"/>
      <c r="AAU521" s="25"/>
      <c r="AAV521" s="25"/>
      <c r="AAW521" s="25"/>
      <c r="AAX521" s="25"/>
      <c r="AAY521" s="25"/>
      <c r="AAZ521" s="25"/>
      <c r="ABA521" s="25"/>
      <c r="ABB521" s="25"/>
      <c r="ABC521" s="25"/>
      <c r="ABD521" s="25"/>
      <c r="ABE521" s="25"/>
      <c r="ABF521" s="25"/>
      <c r="ABG521" s="25"/>
      <c r="ABH521" s="25"/>
      <c r="ABI521" s="25"/>
      <c r="ABJ521" s="25"/>
      <c r="ABK521" s="25"/>
      <c r="ABL521" s="25"/>
      <c r="ABM521" s="25"/>
      <c r="ABN521" s="25"/>
      <c r="ABO521" s="25"/>
      <c r="ABP521" s="25"/>
      <c r="ABQ521" s="25"/>
      <c r="ABR521" s="25"/>
      <c r="ABS521" s="25"/>
      <c r="ABT521" s="25"/>
      <c r="ABU521" s="25"/>
      <c r="ABV521" s="25"/>
      <c r="ABW521" s="25"/>
      <c r="ABX521" s="25"/>
      <c r="ABY521" s="25"/>
      <c r="ABZ521" s="25"/>
      <c r="ACA521" s="25"/>
      <c r="ACB521" s="25"/>
      <c r="ACC521" s="25"/>
      <c r="ACD521" s="25"/>
      <c r="ACE521" s="25"/>
      <c r="ACF521" s="25"/>
      <c r="ACG521" s="25"/>
      <c r="ACH521" s="25"/>
      <c r="ACI521" s="25"/>
      <c r="ACJ521" s="25"/>
      <c r="ACK521" s="25"/>
      <c r="ACL521" s="25"/>
      <c r="ACM521" s="25"/>
      <c r="ACN521" s="25"/>
      <c r="ACO521" s="25"/>
      <c r="ACP521" s="25"/>
      <c r="ACQ521" s="25"/>
      <c r="ACR521" s="25"/>
      <c r="ACS521" s="25"/>
      <c r="ACT521" s="25"/>
      <c r="ACU521" s="25"/>
      <c r="ACV521" s="25"/>
      <c r="ACW521" s="25"/>
      <c r="ACX521" s="25"/>
      <c r="ACY521" s="25"/>
      <c r="ACZ521" s="25"/>
      <c r="ADA521" s="25"/>
      <c r="ADB521" s="25"/>
      <c r="ADC521" s="25"/>
      <c r="ADD521" s="25"/>
      <c r="ADE521" s="25"/>
      <c r="ADF521" s="25"/>
      <c r="ADG521" s="25"/>
      <c r="ADH521" s="25"/>
      <c r="ADI521" s="25"/>
      <c r="ADJ521" s="25"/>
      <c r="ADK521" s="25"/>
      <c r="ADL521" s="25"/>
      <c r="ADM521" s="25"/>
      <c r="ADN521" s="25"/>
      <c r="ADO521" s="25"/>
      <c r="ADP521" s="25"/>
      <c r="ADQ521" s="25"/>
      <c r="ADR521" s="25"/>
      <c r="ADS521" s="25"/>
      <c r="ADT521" s="25"/>
      <c r="ADU521" s="25"/>
      <c r="ADV521" s="25"/>
      <c r="ADW521" s="25"/>
      <c r="ADX521" s="25"/>
      <c r="ADY521" s="25"/>
      <c r="ADZ521" s="25"/>
      <c r="AEA521" s="25"/>
      <c r="AEB521" s="25"/>
      <c r="AEC521" s="25"/>
      <c r="AED521" s="25"/>
      <c r="AEE521" s="25"/>
      <c r="AEF521" s="25"/>
      <c r="AEG521" s="49"/>
    </row>
    <row r="522" spans="1:813" s="15" customFormat="1" ht="12.75" customHeight="1" x14ac:dyDescent="0.2">
      <c r="A522" s="71">
        <v>1.17</v>
      </c>
      <c r="B522" s="303" t="s">
        <v>446</v>
      </c>
      <c r="C522" s="293">
        <v>3</v>
      </c>
      <c r="D522" s="71" t="s">
        <v>14</v>
      </c>
      <c r="E522" s="293">
        <v>63639.17</v>
      </c>
      <c r="F522" s="91">
        <f t="shared" ref="F522:F560" si="10">ROUND(C522*E522,2)</f>
        <v>190917.51</v>
      </c>
      <c r="G522" s="49"/>
      <c r="AY522" s="45"/>
      <c r="AZ522" s="25"/>
      <c r="BA522" s="663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  <c r="QN522" s="25"/>
      <c r="QO522" s="25"/>
      <c r="QP522" s="25"/>
      <c r="QQ522" s="25"/>
      <c r="QR522" s="25"/>
      <c r="QS522" s="25"/>
      <c r="QT522" s="25"/>
      <c r="QU522" s="25"/>
      <c r="QV522" s="25"/>
      <c r="QW522" s="25"/>
      <c r="QX522" s="25"/>
      <c r="QY522" s="25"/>
      <c r="QZ522" s="25"/>
      <c r="RA522" s="25"/>
      <c r="RB522" s="25"/>
      <c r="RC522" s="25"/>
      <c r="RD522" s="25"/>
      <c r="RE522" s="25"/>
      <c r="RF522" s="25"/>
      <c r="RG522" s="25"/>
      <c r="RH522" s="25"/>
      <c r="RI522" s="25"/>
      <c r="RJ522" s="25"/>
      <c r="RK522" s="25"/>
      <c r="RL522" s="25"/>
      <c r="RM522" s="25"/>
      <c r="RN522" s="25"/>
      <c r="RO522" s="25"/>
      <c r="RP522" s="25"/>
      <c r="RQ522" s="25"/>
      <c r="RR522" s="25"/>
      <c r="RS522" s="25"/>
      <c r="RT522" s="25"/>
      <c r="RU522" s="25"/>
      <c r="RV522" s="25"/>
      <c r="RW522" s="25"/>
      <c r="RX522" s="25"/>
      <c r="RY522" s="25"/>
      <c r="RZ522" s="25"/>
      <c r="SA522" s="25"/>
      <c r="SB522" s="25"/>
      <c r="SC522" s="25"/>
      <c r="SD522" s="25"/>
      <c r="SE522" s="25"/>
      <c r="SF522" s="25"/>
      <c r="SG522" s="25"/>
      <c r="SH522" s="25"/>
      <c r="SI522" s="25"/>
      <c r="SJ522" s="25"/>
      <c r="SK522" s="25"/>
      <c r="SL522" s="25"/>
      <c r="SM522" s="25"/>
      <c r="SN522" s="25"/>
      <c r="SO522" s="25"/>
      <c r="SP522" s="25"/>
      <c r="SQ522" s="25"/>
      <c r="SR522" s="25"/>
      <c r="SS522" s="25"/>
      <c r="ST522" s="25"/>
      <c r="SU522" s="25"/>
      <c r="SV522" s="25"/>
      <c r="SW522" s="25"/>
      <c r="SX522" s="25"/>
      <c r="SY522" s="25"/>
      <c r="SZ522" s="25"/>
      <c r="TA522" s="25"/>
      <c r="TB522" s="25"/>
      <c r="TC522" s="25"/>
      <c r="TD522" s="25"/>
      <c r="TE522" s="25"/>
      <c r="TF522" s="25"/>
      <c r="TG522" s="25"/>
      <c r="TH522" s="25"/>
      <c r="TI522" s="25"/>
      <c r="TJ522" s="25"/>
      <c r="TK522" s="25"/>
      <c r="TL522" s="25"/>
      <c r="TM522" s="25"/>
      <c r="TN522" s="25"/>
      <c r="TO522" s="25"/>
      <c r="TP522" s="25"/>
      <c r="TQ522" s="25"/>
      <c r="TR522" s="25"/>
      <c r="TS522" s="25"/>
      <c r="TT522" s="25"/>
      <c r="TU522" s="25"/>
      <c r="TV522" s="25"/>
      <c r="TW522" s="25"/>
      <c r="TX522" s="25"/>
      <c r="TY522" s="25"/>
      <c r="TZ522" s="25"/>
      <c r="UA522" s="25"/>
      <c r="UB522" s="25"/>
      <c r="UC522" s="25"/>
      <c r="UD522" s="25"/>
      <c r="UE522" s="25"/>
      <c r="UF522" s="25"/>
      <c r="UG522" s="25"/>
      <c r="UH522" s="25"/>
      <c r="UI522" s="25"/>
      <c r="UJ522" s="25"/>
      <c r="UK522" s="25"/>
      <c r="UL522" s="25"/>
      <c r="UM522" s="25"/>
      <c r="UN522" s="25"/>
      <c r="UO522" s="25"/>
      <c r="UP522" s="25"/>
      <c r="UQ522" s="25"/>
      <c r="UR522" s="25"/>
      <c r="US522" s="25"/>
      <c r="UT522" s="25"/>
      <c r="UU522" s="25"/>
      <c r="UV522" s="25"/>
      <c r="UW522" s="25"/>
      <c r="UX522" s="25"/>
      <c r="UY522" s="25"/>
      <c r="UZ522" s="25"/>
      <c r="VA522" s="25"/>
      <c r="VB522" s="25"/>
      <c r="VC522" s="25"/>
      <c r="VD522" s="25"/>
      <c r="VE522" s="25"/>
      <c r="VF522" s="25"/>
      <c r="VG522" s="25"/>
      <c r="VH522" s="25"/>
      <c r="VI522" s="25"/>
      <c r="VJ522" s="25"/>
      <c r="VK522" s="25"/>
      <c r="VL522" s="25"/>
      <c r="VM522" s="25"/>
      <c r="VN522" s="25"/>
      <c r="VO522" s="25"/>
      <c r="VP522" s="25"/>
      <c r="VQ522" s="25"/>
      <c r="VR522" s="25"/>
      <c r="VS522" s="25"/>
      <c r="VT522" s="25"/>
      <c r="VU522" s="25"/>
      <c r="VV522" s="25"/>
      <c r="VW522" s="25"/>
      <c r="VX522" s="25"/>
      <c r="VY522" s="25"/>
      <c r="VZ522" s="25"/>
      <c r="WA522" s="25"/>
      <c r="WB522" s="25"/>
      <c r="WC522" s="25"/>
      <c r="WD522" s="25"/>
      <c r="WE522" s="25"/>
      <c r="WF522" s="25"/>
      <c r="WG522" s="25"/>
      <c r="WH522" s="25"/>
      <c r="WI522" s="25"/>
      <c r="WJ522" s="25"/>
      <c r="WK522" s="25"/>
      <c r="WL522" s="25"/>
      <c r="WM522" s="25"/>
      <c r="WN522" s="25"/>
      <c r="WO522" s="25"/>
      <c r="WP522" s="25"/>
      <c r="WQ522" s="25"/>
      <c r="WR522" s="25"/>
      <c r="WS522" s="25"/>
      <c r="WT522" s="25"/>
      <c r="WU522" s="25"/>
      <c r="WV522" s="25"/>
      <c r="WW522" s="25"/>
      <c r="WX522" s="25"/>
      <c r="WY522" s="25"/>
      <c r="WZ522" s="25"/>
      <c r="XA522" s="25"/>
      <c r="XB522" s="25"/>
      <c r="XC522" s="25"/>
      <c r="XD522" s="25"/>
      <c r="XE522" s="25"/>
      <c r="XF522" s="25"/>
      <c r="XG522" s="25"/>
      <c r="XH522" s="25"/>
      <c r="XI522" s="25"/>
      <c r="XJ522" s="25"/>
      <c r="XK522" s="25"/>
      <c r="XL522" s="25"/>
      <c r="XM522" s="25"/>
      <c r="XN522" s="25"/>
      <c r="XO522" s="25"/>
      <c r="XP522" s="25"/>
      <c r="XQ522" s="25"/>
      <c r="XR522" s="25"/>
      <c r="XS522" s="25"/>
      <c r="XT522" s="25"/>
      <c r="XU522" s="25"/>
      <c r="XV522" s="25"/>
      <c r="XW522" s="25"/>
      <c r="XX522" s="25"/>
      <c r="XY522" s="25"/>
      <c r="XZ522" s="25"/>
      <c r="YA522" s="25"/>
      <c r="YB522" s="25"/>
      <c r="YC522" s="25"/>
      <c r="YD522" s="25"/>
      <c r="YE522" s="25"/>
      <c r="YF522" s="25"/>
      <c r="YG522" s="25"/>
      <c r="YH522" s="25"/>
      <c r="YI522" s="25"/>
      <c r="YJ522" s="25"/>
      <c r="YK522" s="25"/>
      <c r="YL522" s="25"/>
      <c r="YM522" s="25"/>
      <c r="YN522" s="25"/>
      <c r="YO522" s="25"/>
      <c r="YP522" s="25"/>
      <c r="YQ522" s="25"/>
      <c r="YR522" s="25"/>
      <c r="YS522" s="25"/>
      <c r="YT522" s="25"/>
      <c r="YU522" s="25"/>
      <c r="YV522" s="25"/>
      <c r="YW522" s="25"/>
      <c r="YX522" s="25"/>
      <c r="YY522" s="25"/>
      <c r="YZ522" s="25"/>
      <c r="ZA522" s="25"/>
      <c r="ZB522" s="25"/>
      <c r="ZC522" s="25"/>
      <c r="ZD522" s="25"/>
      <c r="ZE522" s="25"/>
      <c r="ZF522" s="25"/>
      <c r="ZG522" s="25"/>
      <c r="ZH522" s="25"/>
      <c r="ZI522" s="25"/>
      <c r="ZJ522" s="25"/>
      <c r="ZK522" s="25"/>
      <c r="ZL522" s="25"/>
      <c r="ZM522" s="25"/>
      <c r="ZN522" s="25"/>
      <c r="ZO522" s="25"/>
      <c r="ZP522" s="25"/>
      <c r="ZQ522" s="25"/>
      <c r="ZR522" s="25"/>
      <c r="ZS522" s="25"/>
      <c r="ZT522" s="25"/>
      <c r="ZU522" s="25"/>
      <c r="ZV522" s="25"/>
      <c r="ZW522" s="25"/>
      <c r="ZX522" s="25"/>
      <c r="ZY522" s="25"/>
      <c r="ZZ522" s="25"/>
      <c r="AAA522" s="25"/>
      <c r="AAB522" s="25"/>
      <c r="AAC522" s="25"/>
      <c r="AAD522" s="25"/>
      <c r="AAE522" s="25"/>
      <c r="AAF522" s="25"/>
      <c r="AAG522" s="25"/>
      <c r="AAH522" s="25"/>
      <c r="AAI522" s="25"/>
      <c r="AAJ522" s="25"/>
      <c r="AAK522" s="25"/>
      <c r="AAL522" s="25"/>
      <c r="AAM522" s="25"/>
      <c r="AAN522" s="25"/>
      <c r="AAO522" s="25"/>
      <c r="AAP522" s="25"/>
      <c r="AAQ522" s="25"/>
      <c r="AAR522" s="25"/>
      <c r="AAS522" s="25"/>
      <c r="AAT522" s="25"/>
      <c r="AAU522" s="25"/>
      <c r="AAV522" s="25"/>
      <c r="AAW522" s="25"/>
      <c r="AAX522" s="25"/>
      <c r="AAY522" s="25"/>
      <c r="AAZ522" s="25"/>
      <c r="ABA522" s="25"/>
      <c r="ABB522" s="25"/>
      <c r="ABC522" s="25"/>
      <c r="ABD522" s="25"/>
      <c r="ABE522" s="25"/>
      <c r="ABF522" s="25"/>
      <c r="ABG522" s="25"/>
      <c r="ABH522" s="25"/>
      <c r="ABI522" s="25"/>
      <c r="ABJ522" s="25"/>
      <c r="ABK522" s="25"/>
      <c r="ABL522" s="25"/>
      <c r="ABM522" s="25"/>
      <c r="ABN522" s="25"/>
      <c r="ABO522" s="25"/>
      <c r="ABP522" s="25"/>
      <c r="ABQ522" s="25"/>
      <c r="ABR522" s="25"/>
      <c r="ABS522" s="25"/>
      <c r="ABT522" s="25"/>
      <c r="ABU522" s="25"/>
      <c r="ABV522" s="25"/>
      <c r="ABW522" s="25"/>
      <c r="ABX522" s="25"/>
      <c r="ABY522" s="25"/>
      <c r="ABZ522" s="25"/>
      <c r="ACA522" s="25"/>
      <c r="ACB522" s="25"/>
      <c r="ACC522" s="25"/>
      <c r="ACD522" s="25"/>
      <c r="ACE522" s="25"/>
      <c r="ACF522" s="25"/>
      <c r="ACG522" s="25"/>
      <c r="ACH522" s="25"/>
      <c r="ACI522" s="25"/>
      <c r="ACJ522" s="25"/>
      <c r="ACK522" s="25"/>
      <c r="ACL522" s="25"/>
      <c r="ACM522" s="25"/>
      <c r="ACN522" s="25"/>
      <c r="ACO522" s="25"/>
      <c r="ACP522" s="25"/>
      <c r="ACQ522" s="25"/>
      <c r="ACR522" s="25"/>
      <c r="ACS522" s="25"/>
      <c r="ACT522" s="25"/>
      <c r="ACU522" s="25"/>
      <c r="ACV522" s="25"/>
      <c r="ACW522" s="25"/>
      <c r="ACX522" s="25"/>
      <c r="ACY522" s="25"/>
      <c r="ACZ522" s="25"/>
      <c r="ADA522" s="25"/>
      <c r="ADB522" s="25"/>
      <c r="ADC522" s="25"/>
      <c r="ADD522" s="25"/>
      <c r="ADE522" s="25"/>
      <c r="ADF522" s="25"/>
      <c r="ADG522" s="25"/>
      <c r="ADH522" s="25"/>
      <c r="ADI522" s="25"/>
      <c r="ADJ522" s="25"/>
      <c r="ADK522" s="25"/>
      <c r="ADL522" s="25"/>
      <c r="ADM522" s="25"/>
      <c r="ADN522" s="25"/>
      <c r="ADO522" s="25"/>
      <c r="ADP522" s="25"/>
      <c r="ADQ522" s="25"/>
      <c r="ADR522" s="25"/>
      <c r="ADS522" s="25"/>
      <c r="ADT522" s="25"/>
      <c r="ADU522" s="25"/>
      <c r="ADV522" s="25"/>
      <c r="ADW522" s="25"/>
      <c r="ADX522" s="25"/>
      <c r="ADY522" s="25"/>
      <c r="ADZ522" s="25"/>
      <c r="AEA522" s="25"/>
      <c r="AEB522" s="25"/>
      <c r="AEC522" s="25"/>
      <c r="AED522" s="25"/>
      <c r="AEE522" s="25"/>
      <c r="AEF522" s="25"/>
      <c r="AEG522" s="49"/>
    </row>
    <row r="523" spans="1:813" s="15" customFormat="1" ht="7.5" customHeight="1" x14ac:dyDescent="0.2">
      <c r="A523" s="71"/>
      <c r="B523" s="303"/>
      <c r="C523" s="293"/>
      <c r="D523" s="71"/>
      <c r="E523" s="293"/>
      <c r="F523" s="91"/>
      <c r="G523" s="49"/>
      <c r="AY523" s="45"/>
      <c r="AZ523" s="25"/>
      <c r="BA523" s="663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  <c r="QN523" s="25"/>
      <c r="QO523" s="25"/>
      <c r="QP523" s="25"/>
      <c r="QQ523" s="25"/>
      <c r="QR523" s="25"/>
      <c r="QS523" s="25"/>
      <c r="QT523" s="25"/>
      <c r="QU523" s="25"/>
      <c r="QV523" s="25"/>
      <c r="QW523" s="25"/>
      <c r="QX523" s="25"/>
      <c r="QY523" s="25"/>
      <c r="QZ523" s="25"/>
      <c r="RA523" s="25"/>
      <c r="RB523" s="25"/>
      <c r="RC523" s="25"/>
      <c r="RD523" s="25"/>
      <c r="RE523" s="25"/>
      <c r="RF523" s="25"/>
      <c r="RG523" s="25"/>
      <c r="RH523" s="25"/>
      <c r="RI523" s="25"/>
      <c r="RJ523" s="25"/>
      <c r="RK523" s="25"/>
      <c r="RL523" s="25"/>
      <c r="RM523" s="25"/>
      <c r="RN523" s="25"/>
      <c r="RO523" s="25"/>
      <c r="RP523" s="25"/>
      <c r="RQ523" s="25"/>
      <c r="RR523" s="25"/>
      <c r="RS523" s="25"/>
      <c r="RT523" s="25"/>
      <c r="RU523" s="25"/>
      <c r="RV523" s="25"/>
      <c r="RW523" s="25"/>
      <c r="RX523" s="25"/>
      <c r="RY523" s="25"/>
      <c r="RZ523" s="25"/>
      <c r="SA523" s="25"/>
      <c r="SB523" s="25"/>
      <c r="SC523" s="25"/>
      <c r="SD523" s="25"/>
      <c r="SE523" s="25"/>
      <c r="SF523" s="25"/>
      <c r="SG523" s="25"/>
      <c r="SH523" s="25"/>
      <c r="SI523" s="25"/>
      <c r="SJ523" s="25"/>
      <c r="SK523" s="25"/>
      <c r="SL523" s="25"/>
      <c r="SM523" s="25"/>
      <c r="SN523" s="25"/>
      <c r="SO523" s="25"/>
      <c r="SP523" s="25"/>
      <c r="SQ523" s="25"/>
      <c r="SR523" s="25"/>
      <c r="SS523" s="25"/>
      <c r="ST523" s="25"/>
      <c r="SU523" s="25"/>
      <c r="SV523" s="25"/>
      <c r="SW523" s="25"/>
      <c r="SX523" s="25"/>
      <c r="SY523" s="25"/>
      <c r="SZ523" s="25"/>
      <c r="TA523" s="25"/>
      <c r="TB523" s="25"/>
      <c r="TC523" s="25"/>
      <c r="TD523" s="25"/>
      <c r="TE523" s="25"/>
      <c r="TF523" s="25"/>
      <c r="TG523" s="25"/>
      <c r="TH523" s="25"/>
      <c r="TI523" s="25"/>
      <c r="TJ523" s="25"/>
      <c r="TK523" s="25"/>
      <c r="TL523" s="25"/>
      <c r="TM523" s="25"/>
      <c r="TN523" s="25"/>
      <c r="TO523" s="25"/>
      <c r="TP523" s="25"/>
      <c r="TQ523" s="25"/>
      <c r="TR523" s="25"/>
      <c r="TS523" s="25"/>
      <c r="TT523" s="25"/>
      <c r="TU523" s="25"/>
      <c r="TV523" s="25"/>
      <c r="TW523" s="25"/>
      <c r="TX523" s="25"/>
      <c r="TY523" s="25"/>
      <c r="TZ523" s="25"/>
      <c r="UA523" s="25"/>
      <c r="UB523" s="25"/>
      <c r="UC523" s="25"/>
      <c r="UD523" s="25"/>
      <c r="UE523" s="25"/>
      <c r="UF523" s="25"/>
      <c r="UG523" s="25"/>
      <c r="UH523" s="25"/>
      <c r="UI523" s="25"/>
      <c r="UJ523" s="25"/>
      <c r="UK523" s="25"/>
      <c r="UL523" s="25"/>
      <c r="UM523" s="25"/>
      <c r="UN523" s="25"/>
      <c r="UO523" s="25"/>
      <c r="UP523" s="25"/>
      <c r="UQ523" s="25"/>
      <c r="UR523" s="25"/>
      <c r="US523" s="25"/>
      <c r="UT523" s="25"/>
      <c r="UU523" s="25"/>
      <c r="UV523" s="25"/>
      <c r="UW523" s="25"/>
      <c r="UX523" s="25"/>
      <c r="UY523" s="25"/>
      <c r="UZ523" s="25"/>
      <c r="VA523" s="25"/>
      <c r="VB523" s="25"/>
      <c r="VC523" s="25"/>
      <c r="VD523" s="25"/>
      <c r="VE523" s="25"/>
      <c r="VF523" s="25"/>
      <c r="VG523" s="25"/>
      <c r="VH523" s="25"/>
      <c r="VI523" s="25"/>
      <c r="VJ523" s="25"/>
      <c r="VK523" s="25"/>
      <c r="VL523" s="25"/>
      <c r="VM523" s="25"/>
      <c r="VN523" s="25"/>
      <c r="VO523" s="25"/>
      <c r="VP523" s="25"/>
      <c r="VQ523" s="25"/>
      <c r="VR523" s="25"/>
      <c r="VS523" s="25"/>
      <c r="VT523" s="25"/>
      <c r="VU523" s="25"/>
      <c r="VV523" s="25"/>
      <c r="VW523" s="25"/>
      <c r="VX523" s="25"/>
      <c r="VY523" s="25"/>
      <c r="VZ523" s="25"/>
      <c r="WA523" s="25"/>
      <c r="WB523" s="25"/>
      <c r="WC523" s="25"/>
      <c r="WD523" s="25"/>
      <c r="WE523" s="25"/>
      <c r="WF523" s="25"/>
      <c r="WG523" s="25"/>
      <c r="WH523" s="25"/>
      <c r="WI523" s="25"/>
      <c r="WJ523" s="25"/>
      <c r="WK523" s="25"/>
      <c r="WL523" s="25"/>
      <c r="WM523" s="25"/>
      <c r="WN523" s="25"/>
      <c r="WO523" s="25"/>
      <c r="WP523" s="25"/>
      <c r="WQ523" s="25"/>
      <c r="WR523" s="25"/>
      <c r="WS523" s="25"/>
      <c r="WT523" s="25"/>
      <c r="WU523" s="25"/>
      <c r="WV523" s="25"/>
      <c r="WW523" s="25"/>
      <c r="WX523" s="25"/>
      <c r="WY523" s="25"/>
      <c r="WZ523" s="25"/>
      <c r="XA523" s="25"/>
      <c r="XB523" s="25"/>
      <c r="XC523" s="25"/>
      <c r="XD523" s="25"/>
      <c r="XE523" s="25"/>
      <c r="XF523" s="25"/>
      <c r="XG523" s="25"/>
      <c r="XH523" s="25"/>
      <c r="XI523" s="25"/>
      <c r="XJ523" s="25"/>
      <c r="XK523" s="25"/>
      <c r="XL523" s="25"/>
      <c r="XM523" s="25"/>
      <c r="XN523" s="25"/>
      <c r="XO523" s="25"/>
      <c r="XP523" s="25"/>
      <c r="XQ523" s="25"/>
      <c r="XR523" s="25"/>
      <c r="XS523" s="25"/>
      <c r="XT523" s="25"/>
      <c r="XU523" s="25"/>
      <c r="XV523" s="25"/>
      <c r="XW523" s="25"/>
      <c r="XX523" s="25"/>
      <c r="XY523" s="25"/>
      <c r="XZ523" s="25"/>
      <c r="YA523" s="25"/>
      <c r="YB523" s="25"/>
      <c r="YC523" s="25"/>
      <c r="YD523" s="25"/>
      <c r="YE523" s="25"/>
      <c r="YF523" s="25"/>
      <c r="YG523" s="25"/>
      <c r="YH523" s="25"/>
      <c r="YI523" s="25"/>
      <c r="YJ523" s="25"/>
      <c r="YK523" s="25"/>
      <c r="YL523" s="25"/>
      <c r="YM523" s="25"/>
      <c r="YN523" s="25"/>
      <c r="YO523" s="25"/>
      <c r="YP523" s="25"/>
      <c r="YQ523" s="25"/>
      <c r="YR523" s="25"/>
      <c r="YS523" s="25"/>
      <c r="YT523" s="25"/>
      <c r="YU523" s="25"/>
      <c r="YV523" s="25"/>
      <c r="YW523" s="25"/>
      <c r="YX523" s="25"/>
      <c r="YY523" s="25"/>
      <c r="YZ523" s="25"/>
      <c r="ZA523" s="25"/>
      <c r="ZB523" s="25"/>
      <c r="ZC523" s="25"/>
      <c r="ZD523" s="25"/>
      <c r="ZE523" s="25"/>
      <c r="ZF523" s="25"/>
      <c r="ZG523" s="25"/>
      <c r="ZH523" s="25"/>
      <c r="ZI523" s="25"/>
      <c r="ZJ523" s="25"/>
      <c r="ZK523" s="25"/>
      <c r="ZL523" s="25"/>
      <c r="ZM523" s="25"/>
      <c r="ZN523" s="25"/>
      <c r="ZO523" s="25"/>
      <c r="ZP523" s="25"/>
      <c r="ZQ523" s="25"/>
      <c r="ZR523" s="25"/>
      <c r="ZS523" s="25"/>
      <c r="ZT523" s="25"/>
      <c r="ZU523" s="25"/>
      <c r="ZV523" s="25"/>
      <c r="ZW523" s="25"/>
      <c r="ZX523" s="25"/>
      <c r="ZY523" s="25"/>
      <c r="ZZ523" s="25"/>
      <c r="AAA523" s="25"/>
      <c r="AAB523" s="25"/>
      <c r="AAC523" s="25"/>
      <c r="AAD523" s="25"/>
      <c r="AAE523" s="25"/>
      <c r="AAF523" s="25"/>
      <c r="AAG523" s="25"/>
      <c r="AAH523" s="25"/>
      <c r="AAI523" s="25"/>
      <c r="AAJ523" s="25"/>
      <c r="AAK523" s="25"/>
      <c r="AAL523" s="25"/>
      <c r="AAM523" s="25"/>
      <c r="AAN523" s="25"/>
      <c r="AAO523" s="25"/>
      <c r="AAP523" s="25"/>
      <c r="AAQ523" s="25"/>
      <c r="AAR523" s="25"/>
      <c r="AAS523" s="25"/>
      <c r="AAT523" s="25"/>
      <c r="AAU523" s="25"/>
      <c r="AAV523" s="25"/>
      <c r="AAW523" s="25"/>
      <c r="AAX523" s="25"/>
      <c r="AAY523" s="25"/>
      <c r="AAZ523" s="25"/>
      <c r="ABA523" s="25"/>
      <c r="ABB523" s="25"/>
      <c r="ABC523" s="25"/>
      <c r="ABD523" s="25"/>
      <c r="ABE523" s="25"/>
      <c r="ABF523" s="25"/>
      <c r="ABG523" s="25"/>
      <c r="ABH523" s="25"/>
      <c r="ABI523" s="25"/>
      <c r="ABJ523" s="25"/>
      <c r="ABK523" s="25"/>
      <c r="ABL523" s="25"/>
      <c r="ABM523" s="25"/>
      <c r="ABN523" s="25"/>
      <c r="ABO523" s="25"/>
      <c r="ABP523" s="25"/>
      <c r="ABQ523" s="25"/>
      <c r="ABR523" s="25"/>
      <c r="ABS523" s="25"/>
      <c r="ABT523" s="25"/>
      <c r="ABU523" s="25"/>
      <c r="ABV523" s="25"/>
      <c r="ABW523" s="25"/>
      <c r="ABX523" s="25"/>
      <c r="ABY523" s="25"/>
      <c r="ABZ523" s="25"/>
      <c r="ACA523" s="25"/>
      <c r="ACB523" s="25"/>
      <c r="ACC523" s="25"/>
      <c r="ACD523" s="25"/>
      <c r="ACE523" s="25"/>
      <c r="ACF523" s="25"/>
      <c r="ACG523" s="25"/>
      <c r="ACH523" s="25"/>
      <c r="ACI523" s="25"/>
      <c r="ACJ523" s="25"/>
      <c r="ACK523" s="25"/>
      <c r="ACL523" s="25"/>
      <c r="ACM523" s="25"/>
      <c r="ACN523" s="25"/>
      <c r="ACO523" s="25"/>
      <c r="ACP523" s="25"/>
      <c r="ACQ523" s="25"/>
      <c r="ACR523" s="25"/>
      <c r="ACS523" s="25"/>
      <c r="ACT523" s="25"/>
      <c r="ACU523" s="25"/>
      <c r="ACV523" s="25"/>
      <c r="ACW523" s="25"/>
      <c r="ACX523" s="25"/>
      <c r="ACY523" s="25"/>
      <c r="ACZ523" s="25"/>
      <c r="ADA523" s="25"/>
      <c r="ADB523" s="25"/>
      <c r="ADC523" s="25"/>
      <c r="ADD523" s="25"/>
      <c r="ADE523" s="25"/>
      <c r="ADF523" s="25"/>
      <c r="ADG523" s="25"/>
      <c r="ADH523" s="25"/>
      <c r="ADI523" s="25"/>
      <c r="ADJ523" s="25"/>
      <c r="ADK523" s="25"/>
      <c r="ADL523" s="25"/>
      <c r="ADM523" s="25"/>
      <c r="ADN523" s="25"/>
      <c r="ADO523" s="25"/>
      <c r="ADP523" s="25"/>
      <c r="ADQ523" s="25"/>
      <c r="ADR523" s="25"/>
      <c r="ADS523" s="25"/>
      <c r="ADT523" s="25"/>
      <c r="ADU523" s="25"/>
      <c r="ADV523" s="25"/>
      <c r="ADW523" s="25"/>
      <c r="ADX523" s="25"/>
      <c r="ADY523" s="25"/>
      <c r="ADZ523" s="25"/>
      <c r="AEA523" s="25"/>
      <c r="AEB523" s="25"/>
      <c r="AEC523" s="25"/>
      <c r="AED523" s="25"/>
      <c r="AEE523" s="25"/>
      <c r="AEF523" s="25"/>
      <c r="AEG523" s="49"/>
    </row>
    <row r="524" spans="1:813" s="15" customFormat="1" ht="12.75" customHeight="1" x14ac:dyDescent="0.2">
      <c r="A524" s="73">
        <v>2</v>
      </c>
      <c r="B524" s="304" t="s">
        <v>32</v>
      </c>
      <c r="C524" s="293"/>
      <c r="D524" s="71"/>
      <c r="E524" s="293"/>
      <c r="F524" s="91"/>
      <c r="G524" s="49"/>
      <c r="AY524" s="45"/>
      <c r="AZ524" s="25"/>
      <c r="BA524" s="663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  <c r="QN524" s="25"/>
      <c r="QO524" s="25"/>
      <c r="QP524" s="25"/>
      <c r="QQ524" s="25"/>
      <c r="QR524" s="25"/>
      <c r="QS524" s="25"/>
      <c r="QT524" s="25"/>
      <c r="QU524" s="25"/>
      <c r="QV524" s="25"/>
      <c r="QW524" s="25"/>
      <c r="QX524" s="25"/>
      <c r="QY524" s="25"/>
      <c r="QZ524" s="25"/>
      <c r="RA524" s="25"/>
      <c r="RB524" s="25"/>
      <c r="RC524" s="25"/>
      <c r="RD524" s="25"/>
      <c r="RE524" s="25"/>
      <c r="RF524" s="25"/>
      <c r="RG524" s="25"/>
      <c r="RH524" s="25"/>
      <c r="RI524" s="25"/>
      <c r="RJ524" s="25"/>
      <c r="RK524" s="25"/>
      <c r="RL524" s="25"/>
      <c r="RM524" s="25"/>
      <c r="RN524" s="25"/>
      <c r="RO524" s="25"/>
      <c r="RP524" s="25"/>
      <c r="RQ524" s="25"/>
      <c r="RR524" s="25"/>
      <c r="RS524" s="25"/>
      <c r="RT524" s="25"/>
      <c r="RU524" s="25"/>
      <c r="RV524" s="25"/>
      <c r="RW524" s="25"/>
      <c r="RX524" s="25"/>
      <c r="RY524" s="25"/>
      <c r="RZ524" s="25"/>
      <c r="SA524" s="25"/>
      <c r="SB524" s="25"/>
      <c r="SC524" s="25"/>
      <c r="SD524" s="25"/>
      <c r="SE524" s="25"/>
      <c r="SF524" s="25"/>
      <c r="SG524" s="25"/>
      <c r="SH524" s="25"/>
      <c r="SI524" s="25"/>
      <c r="SJ524" s="25"/>
      <c r="SK524" s="25"/>
      <c r="SL524" s="25"/>
      <c r="SM524" s="25"/>
      <c r="SN524" s="25"/>
      <c r="SO524" s="25"/>
      <c r="SP524" s="25"/>
      <c r="SQ524" s="25"/>
      <c r="SR524" s="25"/>
      <c r="SS524" s="25"/>
      <c r="ST524" s="25"/>
      <c r="SU524" s="25"/>
      <c r="SV524" s="25"/>
      <c r="SW524" s="25"/>
      <c r="SX524" s="25"/>
      <c r="SY524" s="25"/>
      <c r="SZ524" s="25"/>
      <c r="TA524" s="25"/>
      <c r="TB524" s="25"/>
      <c r="TC524" s="25"/>
      <c r="TD524" s="25"/>
      <c r="TE524" s="25"/>
      <c r="TF524" s="25"/>
      <c r="TG524" s="25"/>
      <c r="TH524" s="25"/>
      <c r="TI524" s="25"/>
      <c r="TJ524" s="25"/>
      <c r="TK524" s="25"/>
      <c r="TL524" s="25"/>
      <c r="TM524" s="25"/>
      <c r="TN524" s="25"/>
      <c r="TO524" s="25"/>
      <c r="TP524" s="25"/>
      <c r="TQ524" s="25"/>
      <c r="TR524" s="25"/>
      <c r="TS524" s="25"/>
      <c r="TT524" s="25"/>
      <c r="TU524" s="25"/>
      <c r="TV524" s="25"/>
      <c r="TW524" s="25"/>
      <c r="TX524" s="25"/>
      <c r="TY524" s="25"/>
      <c r="TZ524" s="25"/>
      <c r="UA524" s="25"/>
      <c r="UB524" s="25"/>
      <c r="UC524" s="25"/>
      <c r="UD524" s="25"/>
      <c r="UE524" s="25"/>
      <c r="UF524" s="25"/>
      <c r="UG524" s="25"/>
      <c r="UH524" s="25"/>
      <c r="UI524" s="25"/>
      <c r="UJ524" s="25"/>
      <c r="UK524" s="25"/>
      <c r="UL524" s="25"/>
      <c r="UM524" s="25"/>
      <c r="UN524" s="25"/>
      <c r="UO524" s="25"/>
      <c r="UP524" s="25"/>
      <c r="UQ524" s="25"/>
      <c r="UR524" s="25"/>
      <c r="US524" s="25"/>
      <c r="UT524" s="25"/>
      <c r="UU524" s="25"/>
      <c r="UV524" s="25"/>
      <c r="UW524" s="25"/>
      <c r="UX524" s="25"/>
      <c r="UY524" s="25"/>
      <c r="UZ524" s="25"/>
      <c r="VA524" s="25"/>
      <c r="VB524" s="25"/>
      <c r="VC524" s="25"/>
      <c r="VD524" s="25"/>
      <c r="VE524" s="25"/>
      <c r="VF524" s="25"/>
      <c r="VG524" s="25"/>
      <c r="VH524" s="25"/>
      <c r="VI524" s="25"/>
      <c r="VJ524" s="25"/>
      <c r="VK524" s="25"/>
      <c r="VL524" s="25"/>
      <c r="VM524" s="25"/>
      <c r="VN524" s="25"/>
      <c r="VO524" s="25"/>
      <c r="VP524" s="25"/>
      <c r="VQ524" s="25"/>
      <c r="VR524" s="25"/>
      <c r="VS524" s="25"/>
      <c r="VT524" s="25"/>
      <c r="VU524" s="25"/>
      <c r="VV524" s="25"/>
      <c r="VW524" s="25"/>
      <c r="VX524" s="25"/>
      <c r="VY524" s="25"/>
      <c r="VZ524" s="25"/>
      <c r="WA524" s="25"/>
      <c r="WB524" s="25"/>
      <c r="WC524" s="25"/>
      <c r="WD524" s="25"/>
      <c r="WE524" s="25"/>
      <c r="WF524" s="25"/>
      <c r="WG524" s="25"/>
      <c r="WH524" s="25"/>
      <c r="WI524" s="25"/>
      <c r="WJ524" s="25"/>
      <c r="WK524" s="25"/>
      <c r="WL524" s="25"/>
      <c r="WM524" s="25"/>
      <c r="WN524" s="25"/>
      <c r="WO524" s="25"/>
      <c r="WP524" s="25"/>
      <c r="WQ524" s="25"/>
      <c r="WR524" s="25"/>
      <c r="WS524" s="25"/>
      <c r="WT524" s="25"/>
      <c r="WU524" s="25"/>
      <c r="WV524" s="25"/>
      <c r="WW524" s="25"/>
      <c r="WX524" s="25"/>
      <c r="WY524" s="25"/>
      <c r="WZ524" s="25"/>
      <c r="XA524" s="25"/>
      <c r="XB524" s="25"/>
      <c r="XC524" s="25"/>
      <c r="XD524" s="25"/>
      <c r="XE524" s="25"/>
      <c r="XF524" s="25"/>
      <c r="XG524" s="25"/>
      <c r="XH524" s="25"/>
      <c r="XI524" s="25"/>
      <c r="XJ524" s="25"/>
      <c r="XK524" s="25"/>
      <c r="XL524" s="25"/>
      <c r="XM524" s="25"/>
      <c r="XN524" s="25"/>
      <c r="XO524" s="25"/>
      <c r="XP524" s="25"/>
      <c r="XQ524" s="25"/>
      <c r="XR524" s="25"/>
      <c r="XS524" s="25"/>
      <c r="XT524" s="25"/>
      <c r="XU524" s="25"/>
      <c r="XV524" s="25"/>
      <c r="XW524" s="25"/>
      <c r="XX524" s="25"/>
      <c r="XY524" s="25"/>
      <c r="XZ524" s="25"/>
      <c r="YA524" s="25"/>
      <c r="YB524" s="25"/>
      <c r="YC524" s="25"/>
      <c r="YD524" s="25"/>
      <c r="YE524" s="25"/>
      <c r="YF524" s="25"/>
      <c r="YG524" s="25"/>
      <c r="YH524" s="25"/>
      <c r="YI524" s="25"/>
      <c r="YJ524" s="25"/>
      <c r="YK524" s="25"/>
      <c r="YL524" s="25"/>
      <c r="YM524" s="25"/>
      <c r="YN524" s="25"/>
      <c r="YO524" s="25"/>
      <c r="YP524" s="25"/>
      <c r="YQ524" s="25"/>
      <c r="YR524" s="25"/>
      <c r="YS524" s="25"/>
      <c r="YT524" s="25"/>
      <c r="YU524" s="25"/>
      <c r="YV524" s="25"/>
      <c r="YW524" s="25"/>
      <c r="YX524" s="25"/>
      <c r="YY524" s="25"/>
      <c r="YZ524" s="25"/>
      <c r="ZA524" s="25"/>
      <c r="ZB524" s="25"/>
      <c r="ZC524" s="25"/>
      <c r="ZD524" s="25"/>
      <c r="ZE524" s="25"/>
      <c r="ZF524" s="25"/>
      <c r="ZG524" s="25"/>
      <c r="ZH524" s="25"/>
      <c r="ZI524" s="25"/>
      <c r="ZJ524" s="25"/>
      <c r="ZK524" s="25"/>
      <c r="ZL524" s="25"/>
      <c r="ZM524" s="25"/>
      <c r="ZN524" s="25"/>
      <c r="ZO524" s="25"/>
      <c r="ZP524" s="25"/>
      <c r="ZQ524" s="25"/>
      <c r="ZR524" s="25"/>
      <c r="ZS524" s="25"/>
      <c r="ZT524" s="25"/>
      <c r="ZU524" s="25"/>
      <c r="ZV524" s="25"/>
      <c r="ZW524" s="25"/>
      <c r="ZX524" s="25"/>
      <c r="ZY524" s="25"/>
      <c r="ZZ524" s="25"/>
      <c r="AAA524" s="25"/>
      <c r="AAB524" s="25"/>
      <c r="AAC524" s="25"/>
      <c r="AAD524" s="25"/>
      <c r="AAE524" s="25"/>
      <c r="AAF524" s="25"/>
      <c r="AAG524" s="25"/>
      <c r="AAH524" s="25"/>
      <c r="AAI524" s="25"/>
      <c r="AAJ524" s="25"/>
      <c r="AAK524" s="25"/>
      <c r="AAL524" s="25"/>
      <c r="AAM524" s="25"/>
      <c r="AAN524" s="25"/>
      <c r="AAO524" s="25"/>
      <c r="AAP524" s="25"/>
      <c r="AAQ524" s="25"/>
      <c r="AAR524" s="25"/>
      <c r="AAS524" s="25"/>
      <c r="AAT524" s="25"/>
      <c r="AAU524" s="25"/>
      <c r="AAV524" s="25"/>
      <c r="AAW524" s="25"/>
      <c r="AAX524" s="25"/>
      <c r="AAY524" s="25"/>
      <c r="AAZ524" s="25"/>
      <c r="ABA524" s="25"/>
      <c r="ABB524" s="25"/>
      <c r="ABC524" s="25"/>
      <c r="ABD524" s="25"/>
      <c r="ABE524" s="25"/>
      <c r="ABF524" s="25"/>
      <c r="ABG524" s="25"/>
      <c r="ABH524" s="25"/>
      <c r="ABI524" s="25"/>
      <c r="ABJ524" s="25"/>
      <c r="ABK524" s="25"/>
      <c r="ABL524" s="25"/>
      <c r="ABM524" s="25"/>
      <c r="ABN524" s="25"/>
      <c r="ABO524" s="25"/>
      <c r="ABP524" s="25"/>
      <c r="ABQ524" s="25"/>
      <c r="ABR524" s="25"/>
      <c r="ABS524" s="25"/>
      <c r="ABT524" s="25"/>
      <c r="ABU524" s="25"/>
      <c r="ABV524" s="25"/>
      <c r="ABW524" s="25"/>
      <c r="ABX524" s="25"/>
      <c r="ABY524" s="25"/>
      <c r="ABZ524" s="25"/>
      <c r="ACA524" s="25"/>
      <c r="ACB524" s="25"/>
      <c r="ACC524" s="25"/>
      <c r="ACD524" s="25"/>
      <c r="ACE524" s="25"/>
      <c r="ACF524" s="25"/>
      <c r="ACG524" s="25"/>
      <c r="ACH524" s="25"/>
      <c r="ACI524" s="25"/>
      <c r="ACJ524" s="25"/>
      <c r="ACK524" s="25"/>
      <c r="ACL524" s="25"/>
      <c r="ACM524" s="25"/>
      <c r="ACN524" s="25"/>
      <c r="ACO524" s="25"/>
      <c r="ACP524" s="25"/>
      <c r="ACQ524" s="25"/>
      <c r="ACR524" s="25"/>
      <c r="ACS524" s="25"/>
      <c r="ACT524" s="25"/>
      <c r="ACU524" s="25"/>
      <c r="ACV524" s="25"/>
      <c r="ACW524" s="25"/>
      <c r="ACX524" s="25"/>
      <c r="ACY524" s="25"/>
      <c r="ACZ524" s="25"/>
      <c r="ADA524" s="25"/>
      <c r="ADB524" s="25"/>
      <c r="ADC524" s="25"/>
      <c r="ADD524" s="25"/>
      <c r="ADE524" s="25"/>
      <c r="ADF524" s="25"/>
      <c r="ADG524" s="25"/>
      <c r="ADH524" s="25"/>
      <c r="ADI524" s="25"/>
      <c r="ADJ524" s="25"/>
      <c r="ADK524" s="25"/>
      <c r="ADL524" s="25"/>
      <c r="ADM524" s="25"/>
      <c r="ADN524" s="25"/>
      <c r="ADO524" s="25"/>
      <c r="ADP524" s="25"/>
      <c r="ADQ524" s="25"/>
      <c r="ADR524" s="25"/>
      <c r="ADS524" s="25"/>
      <c r="ADT524" s="25"/>
      <c r="ADU524" s="25"/>
      <c r="ADV524" s="25"/>
      <c r="ADW524" s="25"/>
      <c r="ADX524" s="25"/>
      <c r="ADY524" s="25"/>
      <c r="ADZ524" s="25"/>
      <c r="AEA524" s="25"/>
      <c r="AEB524" s="25"/>
      <c r="AEC524" s="25"/>
      <c r="AED524" s="25"/>
      <c r="AEE524" s="25"/>
      <c r="AEF524" s="25"/>
      <c r="AEG524" s="49"/>
    </row>
    <row r="525" spans="1:813" s="15" customFormat="1" ht="12.75" customHeight="1" x14ac:dyDescent="0.2">
      <c r="A525" s="71">
        <v>2.1800000000000002</v>
      </c>
      <c r="B525" s="303" t="s">
        <v>431</v>
      </c>
      <c r="C525" s="293">
        <v>1</v>
      </c>
      <c r="D525" s="71" t="s">
        <v>14</v>
      </c>
      <c r="E525" s="293">
        <v>1346.5</v>
      </c>
      <c r="F525" s="91">
        <f t="shared" si="10"/>
        <v>1346.5</v>
      </c>
      <c r="G525" s="49"/>
      <c r="AY525" s="45"/>
      <c r="AZ525" s="25"/>
      <c r="BA525" s="663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  <c r="QN525" s="25"/>
      <c r="QO525" s="25"/>
      <c r="QP525" s="25"/>
      <c r="QQ525" s="25"/>
      <c r="QR525" s="25"/>
      <c r="QS525" s="25"/>
      <c r="QT525" s="25"/>
      <c r="QU525" s="25"/>
      <c r="QV525" s="25"/>
      <c r="QW525" s="25"/>
      <c r="QX525" s="25"/>
      <c r="QY525" s="25"/>
      <c r="QZ525" s="25"/>
      <c r="RA525" s="25"/>
      <c r="RB525" s="25"/>
      <c r="RC525" s="25"/>
      <c r="RD525" s="25"/>
      <c r="RE525" s="25"/>
      <c r="RF525" s="25"/>
      <c r="RG525" s="25"/>
      <c r="RH525" s="25"/>
      <c r="RI525" s="25"/>
      <c r="RJ525" s="25"/>
      <c r="RK525" s="25"/>
      <c r="RL525" s="25"/>
      <c r="RM525" s="25"/>
      <c r="RN525" s="25"/>
      <c r="RO525" s="25"/>
      <c r="RP525" s="25"/>
      <c r="RQ525" s="25"/>
      <c r="RR525" s="25"/>
      <c r="RS525" s="25"/>
      <c r="RT525" s="25"/>
      <c r="RU525" s="25"/>
      <c r="RV525" s="25"/>
      <c r="RW525" s="25"/>
      <c r="RX525" s="25"/>
      <c r="RY525" s="25"/>
      <c r="RZ525" s="25"/>
      <c r="SA525" s="25"/>
      <c r="SB525" s="25"/>
      <c r="SC525" s="25"/>
      <c r="SD525" s="25"/>
      <c r="SE525" s="25"/>
      <c r="SF525" s="25"/>
      <c r="SG525" s="25"/>
      <c r="SH525" s="25"/>
      <c r="SI525" s="25"/>
      <c r="SJ525" s="25"/>
      <c r="SK525" s="25"/>
      <c r="SL525" s="25"/>
      <c r="SM525" s="25"/>
      <c r="SN525" s="25"/>
      <c r="SO525" s="25"/>
      <c r="SP525" s="25"/>
      <c r="SQ525" s="25"/>
      <c r="SR525" s="25"/>
      <c r="SS525" s="25"/>
      <c r="ST525" s="25"/>
      <c r="SU525" s="25"/>
      <c r="SV525" s="25"/>
      <c r="SW525" s="25"/>
      <c r="SX525" s="25"/>
      <c r="SY525" s="25"/>
      <c r="SZ525" s="25"/>
      <c r="TA525" s="25"/>
      <c r="TB525" s="25"/>
      <c r="TC525" s="25"/>
      <c r="TD525" s="25"/>
      <c r="TE525" s="25"/>
      <c r="TF525" s="25"/>
      <c r="TG525" s="25"/>
      <c r="TH525" s="25"/>
      <c r="TI525" s="25"/>
      <c r="TJ525" s="25"/>
      <c r="TK525" s="25"/>
      <c r="TL525" s="25"/>
      <c r="TM525" s="25"/>
      <c r="TN525" s="25"/>
      <c r="TO525" s="25"/>
      <c r="TP525" s="25"/>
      <c r="TQ525" s="25"/>
      <c r="TR525" s="25"/>
      <c r="TS525" s="25"/>
      <c r="TT525" s="25"/>
      <c r="TU525" s="25"/>
      <c r="TV525" s="25"/>
      <c r="TW525" s="25"/>
      <c r="TX525" s="25"/>
      <c r="TY525" s="25"/>
      <c r="TZ525" s="25"/>
      <c r="UA525" s="25"/>
      <c r="UB525" s="25"/>
      <c r="UC525" s="25"/>
      <c r="UD525" s="25"/>
      <c r="UE525" s="25"/>
      <c r="UF525" s="25"/>
      <c r="UG525" s="25"/>
      <c r="UH525" s="25"/>
      <c r="UI525" s="25"/>
      <c r="UJ525" s="25"/>
      <c r="UK525" s="25"/>
      <c r="UL525" s="25"/>
      <c r="UM525" s="25"/>
      <c r="UN525" s="25"/>
      <c r="UO525" s="25"/>
      <c r="UP525" s="25"/>
      <c r="UQ525" s="25"/>
      <c r="UR525" s="25"/>
      <c r="US525" s="25"/>
      <c r="UT525" s="25"/>
      <c r="UU525" s="25"/>
      <c r="UV525" s="25"/>
      <c r="UW525" s="25"/>
      <c r="UX525" s="25"/>
      <c r="UY525" s="25"/>
      <c r="UZ525" s="25"/>
      <c r="VA525" s="25"/>
      <c r="VB525" s="25"/>
      <c r="VC525" s="25"/>
      <c r="VD525" s="25"/>
      <c r="VE525" s="25"/>
      <c r="VF525" s="25"/>
      <c r="VG525" s="25"/>
      <c r="VH525" s="25"/>
      <c r="VI525" s="25"/>
      <c r="VJ525" s="25"/>
      <c r="VK525" s="25"/>
      <c r="VL525" s="25"/>
      <c r="VM525" s="25"/>
      <c r="VN525" s="25"/>
      <c r="VO525" s="25"/>
      <c r="VP525" s="25"/>
      <c r="VQ525" s="25"/>
      <c r="VR525" s="25"/>
      <c r="VS525" s="25"/>
      <c r="VT525" s="25"/>
      <c r="VU525" s="25"/>
      <c r="VV525" s="25"/>
      <c r="VW525" s="25"/>
      <c r="VX525" s="25"/>
      <c r="VY525" s="25"/>
      <c r="VZ525" s="25"/>
      <c r="WA525" s="25"/>
      <c r="WB525" s="25"/>
      <c r="WC525" s="25"/>
      <c r="WD525" s="25"/>
      <c r="WE525" s="25"/>
      <c r="WF525" s="25"/>
      <c r="WG525" s="25"/>
      <c r="WH525" s="25"/>
      <c r="WI525" s="25"/>
      <c r="WJ525" s="25"/>
      <c r="WK525" s="25"/>
      <c r="WL525" s="25"/>
      <c r="WM525" s="25"/>
      <c r="WN525" s="25"/>
      <c r="WO525" s="25"/>
      <c r="WP525" s="25"/>
      <c r="WQ525" s="25"/>
      <c r="WR525" s="25"/>
      <c r="WS525" s="25"/>
      <c r="WT525" s="25"/>
      <c r="WU525" s="25"/>
      <c r="WV525" s="25"/>
      <c r="WW525" s="25"/>
      <c r="WX525" s="25"/>
      <c r="WY525" s="25"/>
      <c r="WZ525" s="25"/>
      <c r="XA525" s="25"/>
      <c r="XB525" s="25"/>
      <c r="XC525" s="25"/>
      <c r="XD525" s="25"/>
      <c r="XE525" s="25"/>
      <c r="XF525" s="25"/>
      <c r="XG525" s="25"/>
      <c r="XH525" s="25"/>
      <c r="XI525" s="25"/>
      <c r="XJ525" s="25"/>
      <c r="XK525" s="25"/>
      <c r="XL525" s="25"/>
      <c r="XM525" s="25"/>
      <c r="XN525" s="25"/>
      <c r="XO525" s="25"/>
      <c r="XP525" s="25"/>
      <c r="XQ525" s="25"/>
      <c r="XR525" s="25"/>
      <c r="XS525" s="25"/>
      <c r="XT525" s="25"/>
      <c r="XU525" s="25"/>
      <c r="XV525" s="25"/>
      <c r="XW525" s="25"/>
      <c r="XX525" s="25"/>
      <c r="XY525" s="25"/>
      <c r="XZ525" s="25"/>
      <c r="YA525" s="25"/>
      <c r="YB525" s="25"/>
      <c r="YC525" s="25"/>
      <c r="YD525" s="25"/>
      <c r="YE525" s="25"/>
      <c r="YF525" s="25"/>
      <c r="YG525" s="25"/>
      <c r="YH525" s="25"/>
      <c r="YI525" s="25"/>
      <c r="YJ525" s="25"/>
      <c r="YK525" s="25"/>
      <c r="YL525" s="25"/>
      <c r="YM525" s="25"/>
      <c r="YN525" s="25"/>
      <c r="YO525" s="25"/>
      <c r="YP525" s="25"/>
      <c r="YQ525" s="25"/>
      <c r="YR525" s="25"/>
      <c r="YS525" s="25"/>
      <c r="YT525" s="25"/>
      <c r="YU525" s="25"/>
      <c r="YV525" s="25"/>
      <c r="YW525" s="25"/>
      <c r="YX525" s="25"/>
      <c r="YY525" s="25"/>
      <c r="YZ525" s="25"/>
      <c r="ZA525" s="25"/>
      <c r="ZB525" s="25"/>
      <c r="ZC525" s="25"/>
      <c r="ZD525" s="25"/>
      <c r="ZE525" s="25"/>
      <c r="ZF525" s="25"/>
      <c r="ZG525" s="25"/>
      <c r="ZH525" s="25"/>
      <c r="ZI525" s="25"/>
      <c r="ZJ525" s="25"/>
      <c r="ZK525" s="25"/>
      <c r="ZL525" s="25"/>
      <c r="ZM525" s="25"/>
      <c r="ZN525" s="25"/>
      <c r="ZO525" s="25"/>
      <c r="ZP525" s="25"/>
      <c r="ZQ525" s="25"/>
      <c r="ZR525" s="25"/>
      <c r="ZS525" s="25"/>
      <c r="ZT525" s="25"/>
      <c r="ZU525" s="25"/>
      <c r="ZV525" s="25"/>
      <c r="ZW525" s="25"/>
      <c r="ZX525" s="25"/>
      <c r="ZY525" s="25"/>
      <c r="ZZ525" s="25"/>
      <c r="AAA525" s="25"/>
      <c r="AAB525" s="25"/>
      <c r="AAC525" s="25"/>
      <c r="AAD525" s="25"/>
      <c r="AAE525" s="25"/>
      <c r="AAF525" s="25"/>
      <c r="AAG525" s="25"/>
      <c r="AAH525" s="25"/>
      <c r="AAI525" s="25"/>
      <c r="AAJ525" s="25"/>
      <c r="AAK525" s="25"/>
      <c r="AAL525" s="25"/>
      <c r="AAM525" s="25"/>
      <c r="AAN525" s="25"/>
      <c r="AAO525" s="25"/>
      <c r="AAP525" s="25"/>
      <c r="AAQ525" s="25"/>
      <c r="AAR525" s="25"/>
      <c r="AAS525" s="25"/>
      <c r="AAT525" s="25"/>
      <c r="AAU525" s="25"/>
      <c r="AAV525" s="25"/>
      <c r="AAW525" s="25"/>
      <c r="AAX525" s="25"/>
      <c r="AAY525" s="25"/>
      <c r="AAZ525" s="25"/>
      <c r="ABA525" s="25"/>
      <c r="ABB525" s="25"/>
      <c r="ABC525" s="25"/>
      <c r="ABD525" s="25"/>
      <c r="ABE525" s="25"/>
      <c r="ABF525" s="25"/>
      <c r="ABG525" s="25"/>
      <c r="ABH525" s="25"/>
      <c r="ABI525" s="25"/>
      <c r="ABJ525" s="25"/>
      <c r="ABK525" s="25"/>
      <c r="ABL525" s="25"/>
      <c r="ABM525" s="25"/>
      <c r="ABN525" s="25"/>
      <c r="ABO525" s="25"/>
      <c r="ABP525" s="25"/>
      <c r="ABQ525" s="25"/>
      <c r="ABR525" s="25"/>
      <c r="ABS525" s="25"/>
      <c r="ABT525" s="25"/>
      <c r="ABU525" s="25"/>
      <c r="ABV525" s="25"/>
      <c r="ABW525" s="25"/>
      <c r="ABX525" s="25"/>
      <c r="ABY525" s="25"/>
      <c r="ABZ525" s="25"/>
      <c r="ACA525" s="25"/>
      <c r="ACB525" s="25"/>
      <c r="ACC525" s="25"/>
      <c r="ACD525" s="25"/>
      <c r="ACE525" s="25"/>
      <c r="ACF525" s="25"/>
      <c r="ACG525" s="25"/>
      <c r="ACH525" s="25"/>
      <c r="ACI525" s="25"/>
      <c r="ACJ525" s="25"/>
      <c r="ACK525" s="25"/>
      <c r="ACL525" s="25"/>
      <c r="ACM525" s="25"/>
      <c r="ACN525" s="25"/>
      <c r="ACO525" s="25"/>
      <c r="ACP525" s="25"/>
      <c r="ACQ525" s="25"/>
      <c r="ACR525" s="25"/>
      <c r="ACS525" s="25"/>
      <c r="ACT525" s="25"/>
      <c r="ACU525" s="25"/>
      <c r="ACV525" s="25"/>
      <c r="ACW525" s="25"/>
      <c r="ACX525" s="25"/>
      <c r="ACY525" s="25"/>
      <c r="ACZ525" s="25"/>
      <c r="ADA525" s="25"/>
      <c r="ADB525" s="25"/>
      <c r="ADC525" s="25"/>
      <c r="ADD525" s="25"/>
      <c r="ADE525" s="25"/>
      <c r="ADF525" s="25"/>
      <c r="ADG525" s="25"/>
      <c r="ADH525" s="25"/>
      <c r="ADI525" s="25"/>
      <c r="ADJ525" s="25"/>
      <c r="ADK525" s="25"/>
      <c r="ADL525" s="25"/>
      <c r="ADM525" s="25"/>
      <c r="ADN525" s="25"/>
      <c r="ADO525" s="25"/>
      <c r="ADP525" s="25"/>
      <c r="ADQ525" s="25"/>
      <c r="ADR525" s="25"/>
      <c r="ADS525" s="25"/>
      <c r="ADT525" s="25"/>
      <c r="ADU525" s="25"/>
      <c r="ADV525" s="25"/>
      <c r="ADW525" s="25"/>
      <c r="ADX525" s="25"/>
      <c r="ADY525" s="25"/>
      <c r="ADZ525" s="25"/>
      <c r="AEA525" s="25"/>
      <c r="AEB525" s="25"/>
      <c r="AEC525" s="25"/>
      <c r="AED525" s="25"/>
      <c r="AEE525" s="25"/>
      <c r="AEF525" s="25"/>
      <c r="AEG525" s="49"/>
    </row>
    <row r="526" spans="1:813" s="15" customFormat="1" ht="12.75" customHeight="1" x14ac:dyDescent="0.2">
      <c r="A526" s="71">
        <v>2.19</v>
      </c>
      <c r="B526" s="303" t="s">
        <v>447</v>
      </c>
      <c r="C526" s="293">
        <v>1</v>
      </c>
      <c r="D526" s="71" t="s">
        <v>14</v>
      </c>
      <c r="E526" s="293">
        <v>1495.01</v>
      </c>
      <c r="F526" s="91">
        <f t="shared" si="10"/>
        <v>1495.01</v>
      </c>
      <c r="G526" s="49"/>
      <c r="AY526" s="45"/>
      <c r="AZ526" s="25"/>
      <c r="BA526" s="663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  <c r="QN526" s="25"/>
      <c r="QO526" s="25"/>
      <c r="QP526" s="25"/>
      <c r="QQ526" s="25"/>
      <c r="QR526" s="25"/>
      <c r="QS526" s="25"/>
      <c r="QT526" s="25"/>
      <c r="QU526" s="25"/>
      <c r="QV526" s="25"/>
      <c r="QW526" s="25"/>
      <c r="QX526" s="25"/>
      <c r="QY526" s="25"/>
      <c r="QZ526" s="25"/>
      <c r="RA526" s="25"/>
      <c r="RB526" s="25"/>
      <c r="RC526" s="25"/>
      <c r="RD526" s="25"/>
      <c r="RE526" s="25"/>
      <c r="RF526" s="25"/>
      <c r="RG526" s="25"/>
      <c r="RH526" s="25"/>
      <c r="RI526" s="25"/>
      <c r="RJ526" s="25"/>
      <c r="RK526" s="25"/>
      <c r="RL526" s="25"/>
      <c r="RM526" s="25"/>
      <c r="RN526" s="25"/>
      <c r="RO526" s="25"/>
      <c r="RP526" s="25"/>
      <c r="RQ526" s="25"/>
      <c r="RR526" s="25"/>
      <c r="RS526" s="25"/>
      <c r="RT526" s="25"/>
      <c r="RU526" s="25"/>
      <c r="RV526" s="25"/>
      <c r="RW526" s="25"/>
      <c r="RX526" s="25"/>
      <c r="RY526" s="25"/>
      <c r="RZ526" s="25"/>
      <c r="SA526" s="25"/>
      <c r="SB526" s="25"/>
      <c r="SC526" s="25"/>
      <c r="SD526" s="25"/>
      <c r="SE526" s="25"/>
      <c r="SF526" s="25"/>
      <c r="SG526" s="25"/>
      <c r="SH526" s="25"/>
      <c r="SI526" s="25"/>
      <c r="SJ526" s="25"/>
      <c r="SK526" s="25"/>
      <c r="SL526" s="25"/>
      <c r="SM526" s="25"/>
      <c r="SN526" s="25"/>
      <c r="SO526" s="25"/>
      <c r="SP526" s="25"/>
      <c r="SQ526" s="25"/>
      <c r="SR526" s="25"/>
      <c r="SS526" s="25"/>
      <c r="ST526" s="25"/>
      <c r="SU526" s="25"/>
      <c r="SV526" s="25"/>
      <c r="SW526" s="25"/>
      <c r="SX526" s="25"/>
      <c r="SY526" s="25"/>
      <c r="SZ526" s="25"/>
      <c r="TA526" s="25"/>
      <c r="TB526" s="25"/>
      <c r="TC526" s="25"/>
      <c r="TD526" s="25"/>
      <c r="TE526" s="25"/>
      <c r="TF526" s="25"/>
      <c r="TG526" s="25"/>
      <c r="TH526" s="25"/>
      <c r="TI526" s="25"/>
      <c r="TJ526" s="25"/>
      <c r="TK526" s="25"/>
      <c r="TL526" s="25"/>
      <c r="TM526" s="25"/>
      <c r="TN526" s="25"/>
      <c r="TO526" s="25"/>
      <c r="TP526" s="25"/>
      <c r="TQ526" s="25"/>
      <c r="TR526" s="25"/>
      <c r="TS526" s="25"/>
      <c r="TT526" s="25"/>
      <c r="TU526" s="25"/>
      <c r="TV526" s="25"/>
      <c r="TW526" s="25"/>
      <c r="TX526" s="25"/>
      <c r="TY526" s="25"/>
      <c r="TZ526" s="25"/>
      <c r="UA526" s="25"/>
      <c r="UB526" s="25"/>
      <c r="UC526" s="25"/>
      <c r="UD526" s="25"/>
      <c r="UE526" s="25"/>
      <c r="UF526" s="25"/>
      <c r="UG526" s="25"/>
      <c r="UH526" s="25"/>
      <c r="UI526" s="25"/>
      <c r="UJ526" s="25"/>
      <c r="UK526" s="25"/>
      <c r="UL526" s="25"/>
      <c r="UM526" s="25"/>
      <c r="UN526" s="25"/>
      <c r="UO526" s="25"/>
      <c r="UP526" s="25"/>
      <c r="UQ526" s="25"/>
      <c r="UR526" s="25"/>
      <c r="US526" s="25"/>
      <c r="UT526" s="25"/>
      <c r="UU526" s="25"/>
      <c r="UV526" s="25"/>
      <c r="UW526" s="25"/>
      <c r="UX526" s="25"/>
      <c r="UY526" s="25"/>
      <c r="UZ526" s="25"/>
      <c r="VA526" s="25"/>
      <c r="VB526" s="25"/>
      <c r="VC526" s="25"/>
      <c r="VD526" s="25"/>
      <c r="VE526" s="25"/>
      <c r="VF526" s="25"/>
      <c r="VG526" s="25"/>
      <c r="VH526" s="25"/>
      <c r="VI526" s="25"/>
      <c r="VJ526" s="25"/>
      <c r="VK526" s="25"/>
      <c r="VL526" s="25"/>
      <c r="VM526" s="25"/>
      <c r="VN526" s="25"/>
      <c r="VO526" s="25"/>
      <c r="VP526" s="25"/>
      <c r="VQ526" s="25"/>
      <c r="VR526" s="25"/>
      <c r="VS526" s="25"/>
      <c r="VT526" s="25"/>
      <c r="VU526" s="25"/>
      <c r="VV526" s="25"/>
      <c r="VW526" s="25"/>
      <c r="VX526" s="25"/>
      <c r="VY526" s="25"/>
      <c r="VZ526" s="25"/>
      <c r="WA526" s="25"/>
      <c r="WB526" s="25"/>
      <c r="WC526" s="25"/>
      <c r="WD526" s="25"/>
      <c r="WE526" s="25"/>
      <c r="WF526" s="25"/>
      <c r="WG526" s="25"/>
      <c r="WH526" s="25"/>
      <c r="WI526" s="25"/>
      <c r="WJ526" s="25"/>
      <c r="WK526" s="25"/>
      <c r="WL526" s="25"/>
      <c r="WM526" s="25"/>
      <c r="WN526" s="25"/>
      <c r="WO526" s="25"/>
      <c r="WP526" s="25"/>
      <c r="WQ526" s="25"/>
      <c r="WR526" s="25"/>
      <c r="WS526" s="25"/>
      <c r="WT526" s="25"/>
      <c r="WU526" s="25"/>
      <c r="WV526" s="25"/>
      <c r="WW526" s="25"/>
      <c r="WX526" s="25"/>
      <c r="WY526" s="25"/>
      <c r="WZ526" s="25"/>
      <c r="XA526" s="25"/>
      <c r="XB526" s="25"/>
      <c r="XC526" s="25"/>
      <c r="XD526" s="25"/>
      <c r="XE526" s="25"/>
      <c r="XF526" s="25"/>
      <c r="XG526" s="25"/>
      <c r="XH526" s="25"/>
      <c r="XI526" s="25"/>
      <c r="XJ526" s="25"/>
      <c r="XK526" s="25"/>
      <c r="XL526" s="25"/>
      <c r="XM526" s="25"/>
      <c r="XN526" s="25"/>
      <c r="XO526" s="25"/>
      <c r="XP526" s="25"/>
      <c r="XQ526" s="25"/>
      <c r="XR526" s="25"/>
      <c r="XS526" s="25"/>
      <c r="XT526" s="25"/>
      <c r="XU526" s="25"/>
      <c r="XV526" s="25"/>
      <c r="XW526" s="25"/>
      <c r="XX526" s="25"/>
      <c r="XY526" s="25"/>
      <c r="XZ526" s="25"/>
      <c r="YA526" s="25"/>
      <c r="YB526" s="25"/>
      <c r="YC526" s="25"/>
      <c r="YD526" s="25"/>
      <c r="YE526" s="25"/>
      <c r="YF526" s="25"/>
      <c r="YG526" s="25"/>
      <c r="YH526" s="25"/>
      <c r="YI526" s="25"/>
      <c r="YJ526" s="25"/>
      <c r="YK526" s="25"/>
      <c r="YL526" s="25"/>
      <c r="YM526" s="25"/>
      <c r="YN526" s="25"/>
      <c r="YO526" s="25"/>
      <c r="YP526" s="25"/>
      <c r="YQ526" s="25"/>
      <c r="YR526" s="25"/>
      <c r="YS526" s="25"/>
      <c r="YT526" s="25"/>
      <c r="YU526" s="25"/>
      <c r="YV526" s="25"/>
      <c r="YW526" s="25"/>
      <c r="YX526" s="25"/>
      <c r="YY526" s="25"/>
      <c r="YZ526" s="25"/>
      <c r="ZA526" s="25"/>
      <c r="ZB526" s="25"/>
      <c r="ZC526" s="25"/>
      <c r="ZD526" s="25"/>
      <c r="ZE526" s="25"/>
      <c r="ZF526" s="25"/>
      <c r="ZG526" s="25"/>
      <c r="ZH526" s="25"/>
      <c r="ZI526" s="25"/>
      <c r="ZJ526" s="25"/>
      <c r="ZK526" s="25"/>
      <c r="ZL526" s="25"/>
      <c r="ZM526" s="25"/>
      <c r="ZN526" s="25"/>
      <c r="ZO526" s="25"/>
      <c r="ZP526" s="25"/>
      <c r="ZQ526" s="25"/>
      <c r="ZR526" s="25"/>
      <c r="ZS526" s="25"/>
      <c r="ZT526" s="25"/>
      <c r="ZU526" s="25"/>
      <c r="ZV526" s="25"/>
      <c r="ZW526" s="25"/>
      <c r="ZX526" s="25"/>
      <c r="ZY526" s="25"/>
      <c r="ZZ526" s="25"/>
      <c r="AAA526" s="25"/>
      <c r="AAB526" s="25"/>
      <c r="AAC526" s="25"/>
      <c r="AAD526" s="25"/>
      <c r="AAE526" s="25"/>
      <c r="AAF526" s="25"/>
      <c r="AAG526" s="25"/>
      <c r="AAH526" s="25"/>
      <c r="AAI526" s="25"/>
      <c r="AAJ526" s="25"/>
      <c r="AAK526" s="25"/>
      <c r="AAL526" s="25"/>
      <c r="AAM526" s="25"/>
      <c r="AAN526" s="25"/>
      <c r="AAO526" s="25"/>
      <c r="AAP526" s="25"/>
      <c r="AAQ526" s="25"/>
      <c r="AAR526" s="25"/>
      <c r="AAS526" s="25"/>
      <c r="AAT526" s="25"/>
      <c r="AAU526" s="25"/>
      <c r="AAV526" s="25"/>
      <c r="AAW526" s="25"/>
      <c r="AAX526" s="25"/>
      <c r="AAY526" s="25"/>
      <c r="AAZ526" s="25"/>
      <c r="ABA526" s="25"/>
      <c r="ABB526" s="25"/>
      <c r="ABC526" s="25"/>
      <c r="ABD526" s="25"/>
      <c r="ABE526" s="25"/>
      <c r="ABF526" s="25"/>
      <c r="ABG526" s="25"/>
      <c r="ABH526" s="25"/>
      <c r="ABI526" s="25"/>
      <c r="ABJ526" s="25"/>
      <c r="ABK526" s="25"/>
      <c r="ABL526" s="25"/>
      <c r="ABM526" s="25"/>
      <c r="ABN526" s="25"/>
      <c r="ABO526" s="25"/>
      <c r="ABP526" s="25"/>
      <c r="ABQ526" s="25"/>
      <c r="ABR526" s="25"/>
      <c r="ABS526" s="25"/>
      <c r="ABT526" s="25"/>
      <c r="ABU526" s="25"/>
      <c r="ABV526" s="25"/>
      <c r="ABW526" s="25"/>
      <c r="ABX526" s="25"/>
      <c r="ABY526" s="25"/>
      <c r="ABZ526" s="25"/>
      <c r="ACA526" s="25"/>
      <c r="ACB526" s="25"/>
      <c r="ACC526" s="25"/>
      <c r="ACD526" s="25"/>
      <c r="ACE526" s="25"/>
      <c r="ACF526" s="25"/>
      <c r="ACG526" s="25"/>
      <c r="ACH526" s="25"/>
      <c r="ACI526" s="25"/>
      <c r="ACJ526" s="25"/>
      <c r="ACK526" s="25"/>
      <c r="ACL526" s="25"/>
      <c r="ACM526" s="25"/>
      <c r="ACN526" s="25"/>
      <c r="ACO526" s="25"/>
      <c r="ACP526" s="25"/>
      <c r="ACQ526" s="25"/>
      <c r="ACR526" s="25"/>
      <c r="ACS526" s="25"/>
      <c r="ACT526" s="25"/>
      <c r="ACU526" s="25"/>
      <c r="ACV526" s="25"/>
      <c r="ACW526" s="25"/>
      <c r="ACX526" s="25"/>
      <c r="ACY526" s="25"/>
      <c r="ACZ526" s="25"/>
      <c r="ADA526" s="25"/>
      <c r="ADB526" s="25"/>
      <c r="ADC526" s="25"/>
      <c r="ADD526" s="25"/>
      <c r="ADE526" s="25"/>
      <c r="ADF526" s="25"/>
      <c r="ADG526" s="25"/>
      <c r="ADH526" s="25"/>
      <c r="ADI526" s="25"/>
      <c r="ADJ526" s="25"/>
      <c r="ADK526" s="25"/>
      <c r="ADL526" s="25"/>
      <c r="ADM526" s="25"/>
      <c r="ADN526" s="25"/>
      <c r="ADO526" s="25"/>
      <c r="ADP526" s="25"/>
      <c r="ADQ526" s="25"/>
      <c r="ADR526" s="25"/>
      <c r="ADS526" s="25"/>
      <c r="ADT526" s="25"/>
      <c r="ADU526" s="25"/>
      <c r="ADV526" s="25"/>
      <c r="ADW526" s="25"/>
      <c r="ADX526" s="25"/>
      <c r="ADY526" s="25"/>
      <c r="ADZ526" s="25"/>
      <c r="AEA526" s="25"/>
      <c r="AEB526" s="25"/>
      <c r="AEC526" s="25"/>
      <c r="AED526" s="25"/>
      <c r="AEE526" s="25"/>
      <c r="AEF526" s="25"/>
      <c r="AEG526" s="49"/>
    </row>
    <row r="527" spans="1:813" s="15" customFormat="1" ht="12.75" customHeight="1" x14ac:dyDescent="0.2">
      <c r="A527" s="72">
        <v>2.2000000000000002</v>
      </c>
      <c r="B527" s="303" t="s">
        <v>432</v>
      </c>
      <c r="C527" s="293">
        <v>1</v>
      </c>
      <c r="D527" s="71" t="s">
        <v>14</v>
      </c>
      <c r="E527" s="293">
        <v>241</v>
      </c>
      <c r="F527" s="91">
        <f t="shared" si="10"/>
        <v>241</v>
      </c>
      <c r="G527" s="49"/>
      <c r="AY527" s="45"/>
      <c r="AZ527" s="25"/>
      <c r="BA527" s="663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  <c r="QN527" s="25"/>
      <c r="QO527" s="25"/>
      <c r="QP527" s="25"/>
      <c r="QQ527" s="25"/>
      <c r="QR527" s="25"/>
      <c r="QS527" s="25"/>
      <c r="QT527" s="25"/>
      <c r="QU527" s="25"/>
      <c r="QV527" s="25"/>
      <c r="QW527" s="25"/>
      <c r="QX527" s="25"/>
      <c r="QY527" s="25"/>
      <c r="QZ527" s="25"/>
      <c r="RA527" s="25"/>
      <c r="RB527" s="25"/>
      <c r="RC527" s="25"/>
      <c r="RD527" s="25"/>
      <c r="RE527" s="25"/>
      <c r="RF527" s="25"/>
      <c r="RG527" s="25"/>
      <c r="RH527" s="25"/>
      <c r="RI527" s="25"/>
      <c r="RJ527" s="25"/>
      <c r="RK527" s="25"/>
      <c r="RL527" s="25"/>
      <c r="RM527" s="25"/>
      <c r="RN527" s="25"/>
      <c r="RO527" s="25"/>
      <c r="RP527" s="25"/>
      <c r="RQ527" s="25"/>
      <c r="RR527" s="25"/>
      <c r="RS527" s="25"/>
      <c r="RT527" s="25"/>
      <c r="RU527" s="25"/>
      <c r="RV527" s="25"/>
      <c r="RW527" s="25"/>
      <c r="RX527" s="25"/>
      <c r="RY527" s="25"/>
      <c r="RZ527" s="25"/>
      <c r="SA527" s="25"/>
      <c r="SB527" s="25"/>
      <c r="SC527" s="25"/>
      <c r="SD527" s="25"/>
      <c r="SE527" s="25"/>
      <c r="SF527" s="25"/>
      <c r="SG527" s="25"/>
      <c r="SH527" s="25"/>
      <c r="SI527" s="25"/>
      <c r="SJ527" s="25"/>
      <c r="SK527" s="25"/>
      <c r="SL527" s="25"/>
      <c r="SM527" s="25"/>
      <c r="SN527" s="25"/>
      <c r="SO527" s="25"/>
      <c r="SP527" s="25"/>
      <c r="SQ527" s="25"/>
      <c r="SR527" s="25"/>
      <c r="SS527" s="25"/>
      <c r="ST527" s="25"/>
      <c r="SU527" s="25"/>
      <c r="SV527" s="25"/>
      <c r="SW527" s="25"/>
      <c r="SX527" s="25"/>
      <c r="SY527" s="25"/>
      <c r="SZ527" s="25"/>
      <c r="TA527" s="25"/>
      <c r="TB527" s="25"/>
      <c r="TC527" s="25"/>
      <c r="TD527" s="25"/>
      <c r="TE527" s="25"/>
      <c r="TF527" s="25"/>
      <c r="TG527" s="25"/>
      <c r="TH527" s="25"/>
      <c r="TI527" s="25"/>
      <c r="TJ527" s="25"/>
      <c r="TK527" s="25"/>
      <c r="TL527" s="25"/>
      <c r="TM527" s="25"/>
      <c r="TN527" s="25"/>
      <c r="TO527" s="25"/>
      <c r="TP527" s="25"/>
      <c r="TQ527" s="25"/>
      <c r="TR527" s="25"/>
      <c r="TS527" s="25"/>
      <c r="TT527" s="25"/>
      <c r="TU527" s="25"/>
      <c r="TV527" s="25"/>
      <c r="TW527" s="25"/>
      <c r="TX527" s="25"/>
      <c r="TY527" s="25"/>
      <c r="TZ527" s="25"/>
      <c r="UA527" s="25"/>
      <c r="UB527" s="25"/>
      <c r="UC527" s="25"/>
      <c r="UD527" s="25"/>
      <c r="UE527" s="25"/>
      <c r="UF527" s="25"/>
      <c r="UG527" s="25"/>
      <c r="UH527" s="25"/>
      <c r="UI527" s="25"/>
      <c r="UJ527" s="25"/>
      <c r="UK527" s="25"/>
      <c r="UL527" s="25"/>
      <c r="UM527" s="25"/>
      <c r="UN527" s="25"/>
      <c r="UO527" s="25"/>
      <c r="UP527" s="25"/>
      <c r="UQ527" s="25"/>
      <c r="UR527" s="25"/>
      <c r="US527" s="25"/>
      <c r="UT527" s="25"/>
      <c r="UU527" s="25"/>
      <c r="UV527" s="25"/>
      <c r="UW527" s="25"/>
      <c r="UX527" s="25"/>
      <c r="UY527" s="25"/>
      <c r="UZ527" s="25"/>
      <c r="VA527" s="25"/>
      <c r="VB527" s="25"/>
      <c r="VC527" s="25"/>
      <c r="VD527" s="25"/>
      <c r="VE527" s="25"/>
      <c r="VF527" s="25"/>
      <c r="VG527" s="25"/>
      <c r="VH527" s="25"/>
      <c r="VI527" s="25"/>
      <c r="VJ527" s="25"/>
      <c r="VK527" s="25"/>
      <c r="VL527" s="25"/>
      <c r="VM527" s="25"/>
      <c r="VN527" s="25"/>
      <c r="VO527" s="25"/>
      <c r="VP527" s="25"/>
      <c r="VQ527" s="25"/>
      <c r="VR527" s="25"/>
      <c r="VS527" s="25"/>
      <c r="VT527" s="25"/>
      <c r="VU527" s="25"/>
      <c r="VV527" s="25"/>
      <c r="VW527" s="25"/>
      <c r="VX527" s="25"/>
      <c r="VY527" s="25"/>
      <c r="VZ527" s="25"/>
      <c r="WA527" s="25"/>
      <c r="WB527" s="25"/>
      <c r="WC527" s="25"/>
      <c r="WD527" s="25"/>
      <c r="WE527" s="25"/>
      <c r="WF527" s="25"/>
      <c r="WG527" s="25"/>
      <c r="WH527" s="25"/>
      <c r="WI527" s="25"/>
      <c r="WJ527" s="25"/>
      <c r="WK527" s="25"/>
      <c r="WL527" s="25"/>
      <c r="WM527" s="25"/>
      <c r="WN527" s="25"/>
      <c r="WO527" s="25"/>
      <c r="WP527" s="25"/>
      <c r="WQ527" s="25"/>
      <c r="WR527" s="25"/>
      <c r="WS527" s="25"/>
      <c r="WT527" s="25"/>
      <c r="WU527" s="25"/>
      <c r="WV527" s="25"/>
      <c r="WW527" s="25"/>
      <c r="WX527" s="25"/>
      <c r="WY527" s="25"/>
      <c r="WZ527" s="25"/>
      <c r="XA527" s="25"/>
      <c r="XB527" s="25"/>
      <c r="XC527" s="25"/>
      <c r="XD527" s="25"/>
      <c r="XE527" s="25"/>
      <c r="XF527" s="25"/>
      <c r="XG527" s="25"/>
      <c r="XH527" s="25"/>
      <c r="XI527" s="25"/>
      <c r="XJ527" s="25"/>
      <c r="XK527" s="25"/>
      <c r="XL527" s="25"/>
      <c r="XM527" s="25"/>
      <c r="XN527" s="25"/>
      <c r="XO527" s="25"/>
      <c r="XP527" s="25"/>
      <c r="XQ527" s="25"/>
      <c r="XR527" s="25"/>
      <c r="XS527" s="25"/>
      <c r="XT527" s="25"/>
      <c r="XU527" s="25"/>
      <c r="XV527" s="25"/>
      <c r="XW527" s="25"/>
      <c r="XX527" s="25"/>
      <c r="XY527" s="25"/>
      <c r="XZ527" s="25"/>
      <c r="YA527" s="25"/>
      <c r="YB527" s="25"/>
      <c r="YC527" s="25"/>
      <c r="YD527" s="25"/>
      <c r="YE527" s="25"/>
      <c r="YF527" s="25"/>
      <c r="YG527" s="25"/>
      <c r="YH527" s="25"/>
      <c r="YI527" s="25"/>
      <c r="YJ527" s="25"/>
      <c r="YK527" s="25"/>
      <c r="YL527" s="25"/>
      <c r="YM527" s="25"/>
      <c r="YN527" s="25"/>
      <c r="YO527" s="25"/>
      <c r="YP527" s="25"/>
      <c r="YQ527" s="25"/>
      <c r="YR527" s="25"/>
      <c r="YS527" s="25"/>
      <c r="YT527" s="25"/>
      <c r="YU527" s="25"/>
      <c r="YV527" s="25"/>
      <c r="YW527" s="25"/>
      <c r="YX527" s="25"/>
      <c r="YY527" s="25"/>
      <c r="YZ527" s="25"/>
      <c r="ZA527" s="25"/>
      <c r="ZB527" s="25"/>
      <c r="ZC527" s="25"/>
      <c r="ZD527" s="25"/>
      <c r="ZE527" s="25"/>
      <c r="ZF527" s="25"/>
      <c r="ZG527" s="25"/>
      <c r="ZH527" s="25"/>
      <c r="ZI527" s="25"/>
      <c r="ZJ527" s="25"/>
      <c r="ZK527" s="25"/>
      <c r="ZL527" s="25"/>
      <c r="ZM527" s="25"/>
      <c r="ZN527" s="25"/>
      <c r="ZO527" s="25"/>
      <c r="ZP527" s="25"/>
      <c r="ZQ527" s="25"/>
      <c r="ZR527" s="25"/>
      <c r="ZS527" s="25"/>
      <c r="ZT527" s="25"/>
      <c r="ZU527" s="25"/>
      <c r="ZV527" s="25"/>
      <c r="ZW527" s="25"/>
      <c r="ZX527" s="25"/>
      <c r="ZY527" s="25"/>
      <c r="ZZ527" s="25"/>
      <c r="AAA527" s="25"/>
      <c r="AAB527" s="25"/>
      <c r="AAC527" s="25"/>
      <c r="AAD527" s="25"/>
      <c r="AAE527" s="25"/>
      <c r="AAF527" s="25"/>
      <c r="AAG527" s="25"/>
      <c r="AAH527" s="25"/>
      <c r="AAI527" s="25"/>
      <c r="AAJ527" s="25"/>
      <c r="AAK527" s="25"/>
      <c r="AAL527" s="25"/>
      <c r="AAM527" s="25"/>
      <c r="AAN527" s="25"/>
      <c r="AAO527" s="25"/>
      <c r="AAP527" s="25"/>
      <c r="AAQ527" s="25"/>
      <c r="AAR527" s="25"/>
      <c r="AAS527" s="25"/>
      <c r="AAT527" s="25"/>
      <c r="AAU527" s="25"/>
      <c r="AAV527" s="25"/>
      <c r="AAW527" s="25"/>
      <c r="AAX527" s="25"/>
      <c r="AAY527" s="25"/>
      <c r="AAZ527" s="25"/>
      <c r="ABA527" s="25"/>
      <c r="ABB527" s="25"/>
      <c r="ABC527" s="25"/>
      <c r="ABD527" s="25"/>
      <c r="ABE527" s="25"/>
      <c r="ABF527" s="25"/>
      <c r="ABG527" s="25"/>
      <c r="ABH527" s="25"/>
      <c r="ABI527" s="25"/>
      <c r="ABJ527" s="25"/>
      <c r="ABK527" s="25"/>
      <c r="ABL527" s="25"/>
      <c r="ABM527" s="25"/>
      <c r="ABN527" s="25"/>
      <c r="ABO527" s="25"/>
      <c r="ABP527" s="25"/>
      <c r="ABQ527" s="25"/>
      <c r="ABR527" s="25"/>
      <c r="ABS527" s="25"/>
      <c r="ABT527" s="25"/>
      <c r="ABU527" s="25"/>
      <c r="ABV527" s="25"/>
      <c r="ABW527" s="25"/>
      <c r="ABX527" s="25"/>
      <c r="ABY527" s="25"/>
      <c r="ABZ527" s="25"/>
      <c r="ACA527" s="25"/>
      <c r="ACB527" s="25"/>
      <c r="ACC527" s="25"/>
      <c r="ACD527" s="25"/>
      <c r="ACE527" s="25"/>
      <c r="ACF527" s="25"/>
      <c r="ACG527" s="25"/>
      <c r="ACH527" s="25"/>
      <c r="ACI527" s="25"/>
      <c r="ACJ527" s="25"/>
      <c r="ACK527" s="25"/>
      <c r="ACL527" s="25"/>
      <c r="ACM527" s="25"/>
      <c r="ACN527" s="25"/>
      <c r="ACO527" s="25"/>
      <c r="ACP527" s="25"/>
      <c r="ACQ527" s="25"/>
      <c r="ACR527" s="25"/>
      <c r="ACS527" s="25"/>
      <c r="ACT527" s="25"/>
      <c r="ACU527" s="25"/>
      <c r="ACV527" s="25"/>
      <c r="ACW527" s="25"/>
      <c r="ACX527" s="25"/>
      <c r="ACY527" s="25"/>
      <c r="ACZ527" s="25"/>
      <c r="ADA527" s="25"/>
      <c r="ADB527" s="25"/>
      <c r="ADC527" s="25"/>
      <c r="ADD527" s="25"/>
      <c r="ADE527" s="25"/>
      <c r="ADF527" s="25"/>
      <c r="ADG527" s="25"/>
      <c r="ADH527" s="25"/>
      <c r="ADI527" s="25"/>
      <c r="ADJ527" s="25"/>
      <c r="ADK527" s="25"/>
      <c r="ADL527" s="25"/>
      <c r="ADM527" s="25"/>
      <c r="ADN527" s="25"/>
      <c r="ADO527" s="25"/>
      <c r="ADP527" s="25"/>
      <c r="ADQ527" s="25"/>
      <c r="ADR527" s="25"/>
      <c r="ADS527" s="25"/>
      <c r="ADT527" s="25"/>
      <c r="ADU527" s="25"/>
      <c r="ADV527" s="25"/>
      <c r="ADW527" s="25"/>
      <c r="ADX527" s="25"/>
      <c r="ADY527" s="25"/>
      <c r="ADZ527" s="25"/>
      <c r="AEA527" s="25"/>
      <c r="AEB527" s="25"/>
      <c r="AEC527" s="25"/>
      <c r="AED527" s="25"/>
      <c r="AEE527" s="25"/>
      <c r="AEF527" s="25"/>
      <c r="AEG527" s="49"/>
    </row>
    <row r="528" spans="1:813" s="15" customFormat="1" ht="12.75" customHeight="1" x14ac:dyDescent="0.2">
      <c r="A528" s="71">
        <v>2.21</v>
      </c>
      <c r="B528" s="303" t="s">
        <v>433</v>
      </c>
      <c r="C528" s="293">
        <v>1</v>
      </c>
      <c r="D528" s="71" t="s">
        <v>14</v>
      </c>
      <c r="E528" s="293">
        <v>988.2</v>
      </c>
      <c r="F528" s="91">
        <f t="shared" si="10"/>
        <v>988.2</v>
      </c>
      <c r="G528" s="49"/>
      <c r="AY528" s="45"/>
      <c r="AZ528" s="25"/>
      <c r="BA528" s="663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  <c r="QN528" s="25"/>
      <c r="QO528" s="25"/>
      <c r="QP528" s="25"/>
      <c r="QQ528" s="25"/>
      <c r="QR528" s="25"/>
      <c r="QS528" s="25"/>
      <c r="QT528" s="25"/>
      <c r="QU528" s="25"/>
      <c r="QV528" s="25"/>
      <c r="QW528" s="25"/>
      <c r="QX528" s="25"/>
      <c r="QY528" s="25"/>
      <c r="QZ528" s="25"/>
      <c r="RA528" s="25"/>
      <c r="RB528" s="25"/>
      <c r="RC528" s="25"/>
      <c r="RD528" s="25"/>
      <c r="RE528" s="25"/>
      <c r="RF528" s="25"/>
      <c r="RG528" s="25"/>
      <c r="RH528" s="25"/>
      <c r="RI528" s="25"/>
      <c r="RJ528" s="25"/>
      <c r="RK528" s="25"/>
      <c r="RL528" s="25"/>
      <c r="RM528" s="25"/>
      <c r="RN528" s="25"/>
      <c r="RO528" s="25"/>
      <c r="RP528" s="25"/>
      <c r="RQ528" s="25"/>
      <c r="RR528" s="25"/>
      <c r="RS528" s="25"/>
      <c r="RT528" s="25"/>
      <c r="RU528" s="25"/>
      <c r="RV528" s="25"/>
      <c r="RW528" s="25"/>
      <c r="RX528" s="25"/>
      <c r="RY528" s="25"/>
      <c r="RZ528" s="25"/>
      <c r="SA528" s="25"/>
      <c r="SB528" s="25"/>
      <c r="SC528" s="25"/>
      <c r="SD528" s="25"/>
      <c r="SE528" s="25"/>
      <c r="SF528" s="25"/>
      <c r="SG528" s="25"/>
      <c r="SH528" s="25"/>
      <c r="SI528" s="25"/>
      <c r="SJ528" s="25"/>
      <c r="SK528" s="25"/>
      <c r="SL528" s="25"/>
      <c r="SM528" s="25"/>
      <c r="SN528" s="25"/>
      <c r="SO528" s="25"/>
      <c r="SP528" s="25"/>
      <c r="SQ528" s="25"/>
      <c r="SR528" s="25"/>
      <c r="SS528" s="25"/>
      <c r="ST528" s="25"/>
      <c r="SU528" s="25"/>
      <c r="SV528" s="25"/>
      <c r="SW528" s="25"/>
      <c r="SX528" s="25"/>
      <c r="SY528" s="25"/>
      <c r="SZ528" s="25"/>
      <c r="TA528" s="25"/>
      <c r="TB528" s="25"/>
      <c r="TC528" s="25"/>
      <c r="TD528" s="25"/>
      <c r="TE528" s="25"/>
      <c r="TF528" s="25"/>
      <c r="TG528" s="25"/>
      <c r="TH528" s="25"/>
      <c r="TI528" s="25"/>
      <c r="TJ528" s="25"/>
      <c r="TK528" s="25"/>
      <c r="TL528" s="25"/>
      <c r="TM528" s="25"/>
      <c r="TN528" s="25"/>
      <c r="TO528" s="25"/>
      <c r="TP528" s="25"/>
      <c r="TQ528" s="25"/>
      <c r="TR528" s="25"/>
      <c r="TS528" s="25"/>
      <c r="TT528" s="25"/>
      <c r="TU528" s="25"/>
      <c r="TV528" s="25"/>
      <c r="TW528" s="25"/>
      <c r="TX528" s="25"/>
      <c r="TY528" s="25"/>
      <c r="TZ528" s="25"/>
      <c r="UA528" s="25"/>
      <c r="UB528" s="25"/>
      <c r="UC528" s="25"/>
      <c r="UD528" s="25"/>
      <c r="UE528" s="25"/>
      <c r="UF528" s="25"/>
      <c r="UG528" s="25"/>
      <c r="UH528" s="25"/>
      <c r="UI528" s="25"/>
      <c r="UJ528" s="25"/>
      <c r="UK528" s="25"/>
      <c r="UL528" s="25"/>
      <c r="UM528" s="25"/>
      <c r="UN528" s="25"/>
      <c r="UO528" s="25"/>
      <c r="UP528" s="25"/>
      <c r="UQ528" s="25"/>
      <c r="UR528" s="25"/>
      <c r="US528" s="25"/>
      <c r="UT528" s="25"/>
      <c r="UU528" s="25"/>
      <c r="UV528" s="25"/>
      <c r="UW528" s="25"/>
      <c r="UX528" s="25"/>
      <c r="UY528" s="25"/>
      <c r="UZ528" s="25"/>
      <c r="VA528" s="25"/>
      <c r="VB528" s="25"/>
      <c r="VC528" s="25"/>
      <c r="VD528" s="25"/>
      <c r="VE528" s="25"/>
      <c r="VF528" s="25"/>
      <c r="VG528" s="25"/>
      <c r="VH528" s="25"/>
      <c r="VI528" s="25"/>
      <c r="VJ528" s="25"/>
      <c r="VK528" s="25"/>
      <c r="VL528" s="25"/>
      <c r="VM528" s="25"/>
      <c r="VN528" s="25"/>
      <c r="VO528" s="25"/>
      <c r="VP528" s="25"/>
      <c r="VQ528" s="25"/>
      <c r="VR528" s="25"/>
      <c r="VS528" s="25"/>
      <c r="VT528" s="25"/>
      <c r="VU528" s="25"/>
      <c r="VV528" s="25"/>
      <c r="VW528" s="25"/>
      <c r="VX528" s="25"/>
      <c r="VY528" s="25"/>
      <c r="VZ528" s="25"/>
      <c r="WA528" s="25"/>
      <c r="WB528" s="25"/>
      <c r="WC528" s="25"/>
      <c r="WD528" s="25"/>
      <c r="WE528" s="25"/>
      <c r="WF528" s="25"/>
      <c r="WG528" s="25"/>
      <c r="WH528" s="25"/>
      <c r="WI528" s="25"/>
      <c r="WJ528" s="25"/>
      <c r="WK528" s="25"/>
      <c r="WL528" s="25"/>
      <c r="WM528" s="25"/>
      <c r="WN528" s="25"/>
      <c r="WO528" s="25"/>
      <c r="WP528" s="25"/>
      <c r="WQ528" s="25"/>
      <c r="WR528" s="25"/>
      <c r="WS528" s="25"/>
      <c r="WT528" s="25"/>
      <c r="WU528" s="25"/>
      <c r="WV528" s="25"/>
      <c r="WW528" s="25"/>
      <c r="WX528" s="25"/>
      <c r="WY528" s="25"/>
      <c r="WZ528" s="25"/>
      <c r="XA528" s="25"/>
      <c r="XB528" s="25"/>
      <c r="XC528" s="25"/>
      <c r="XD528" s="25"/>
      <c r="XE528" s="25"/>
      <c r="XF528" s="25"/>
      <c r="XG528" s="25"/>
      <c r="XH528" s="25"/>
      <c r="XI528" s="25"/>
      <c r="XJ528" s="25"/>
      <c r="XK528" s="25"/>
      <c r="XL528" s="25"/>
      <c r="XM528" s="25"/>
      <c r="XN528" s="25"/>
      <c r="XO528" s="25"/>
      <c r="XP528" s="25"/>
      <c r="XQ528" s="25"/>
      <c r="XR528" s="25"/>
      <c r="XS528" s="25"/>
      <c r="XT528" s="25"/>
      <c r="XU528" s="25"/>
      <c r="XV528" s="25"/>
      <c r="XW528" s="25"/>
      <c r="XX528" s="25"/>
      <c r="XY528" s="25"/>
      <c r="XZ528" s="25"/>
      <c r="YA528" s="25"/>
      <c r="YB528" s="25"/>
      <c r="YC528" s="25"/>
      <c r="YD528" s="25"/>
      <c r="YE528" s="25"/>
      <c r="YF528" s="25"/>
      <c r="YG528" s="25"/>
      <c r="YH528" s="25"/>
      <c r="YI528" s="25"/>
      <c r="YJ528" s="25"/>
      <c r="YK528" s="25"/>
      <c r="YL528" s="25"/>
      <c r="YM528" s="25"/>
      <c r="YN528" s="25"/>
      <c r="YO528" s="25"/>
      <c r="YP528" s="25"/>
      <c r="YQ528" s="25"/>
      <c r="YR528" s="25"/>
      <c r="YS528" s="25"/>
      <c r="YT528" s="25"/>
      <c r="YU528" s="25"/>
      <c r="YV528" s="25"/>
      <c r="YW528" s="25"/>
      <c r="YX528" s="25"/>
      <c r="YY528" s="25"/>
      <c r="YZ528" s="25"/>
      <c r="ZA528" s="25"/>
      <c r="ZB528" s="25"/>
      <c r="ZC528" s="25"/>
      <c r="ZD528" s="25"/>
      <c r="ZE528" s="25"/>
      <c r="ZF528" s="25"/>
      <c r="ZG528" s="25"/>
      <c r="ZH528" s="25"/>
      <c r="ZI528" s="25"/>
      <c r="ZJ528" s="25"/>
      <c r="ZK528" s="25"/>
      <c r="ZL528" s="25"/>
      <c r="ZM528" s="25"/>
      <c r="ZN528" s="25"/>
      <c r="ZO528" s="25"/>
      <c r="ZP528" s="25"/>
      <c r="ZQ528" s="25"/>
      <c r="ZR528" s="25"/>
      <c r="ZS528" s="25"/>
      <c r="ZT528" s="25"/>
      <c r="ZU528" s="25"/>
      <c r="ZV528" s="25"/>
      <c r="ZW528" s="25"/>
      <c r="ZX528" s="25"/>
      <c r="ZY528" s="25"/>
      <c r="ZZ528" s="25"/>
      <c r="AAA528" s="25"/>
      <c r="AAB528" s="25"/>
      <c r="AAC528" s="25"/>
      <c r="AAD528" s="25"/>
      <c r="AAE528" s="25"/>
      <c r="AAF528" s="25"/>
      <c r="AAG528" s="25"/>
      <c r="AAH528" s="25"/>
      <c r="AAI528" s="25"/>
      <c r="AAJ528" s="25"/>
      <c r="AAK528" s="25"/>
      <c r="AAL528" s="25"/>
      <c r="AAM528" s="25"/>
      <c r="AAN528" s="25"/>
      <c r="AAO528" s="25"/>
      <c r="AAP528" s="25"/>
      <c r="AAQ528" s="25"/>
      <c r="AAR528" s="25"/>
      <c r="AAS528" s="25"/>
      <c r="AAT528" s="25"/>
      <c r="AAU528" s="25"/>
      <c r="AAV528" s="25"/>
      <c r="AAW528" s="25"/>
      <c r="AAX528" s="25"/>
      <c r="AAY528" s="25"/>
      <c r="AAZ528" s="25"/>
      <c r="ABA528" s="25"/>
      <c r="ABB528" s="25"/>
      <c r="ABC528" s="25"/>
      <c r="ABD528" s="25"/>
      <c r="ABE528" s="25"/>
      <c r="ABF528" s="25"/>
      <c r="ABG528" s="25"/>
      <c r="ABH528" s="25"/>
      <c r="ABI528" s="25"/>
      <c r="ABJ528" s="25"/>
      <c r="ABK528" s="25"/>
      <c r="ABL528" s="25"/>
      <c r="ABM528" s="25"/>
      <c r="ABN528" s="25"/>
      <c r="ABO528" s="25"/>
      <c r="ABP528" s="25"/>
      <c r="ABQ528" s="25"/>
      <c r="ABR528" s="25"/>
      <c r="ABS528" s="25"/>
      <c r="ABT528" s="25"/>
      <c r="ABU528" s="25"/>
      <c r="ABV528" s="25"/>
      <c r="ABW528" s="25"/>
      <c r="ABX528" s="25"/>
      <c r="ABY528" s="25"/>
      <c r="ABZ528" s="25"/>
      <c r="ACA528" s="25"/>
      <c r="ACB528" s="25"/>
      <c r="ACC528" s="25"/>
      <c r="ACD528" s="25"/>
      <c r="ACE528" s="25"/>
      <c r="ACF528" s="25"/>
      <c r="ACG528" s="25"/>
      <c r="ACH528" s="25"/>
      <c r="ACI528" s="25"/>
      <c r="ACJ528" s="25"/>
      <c r="ACK528" s="25"/>
      <c r="ACL528" s="25"/>
      <c r="ACM528" s="25"/>
      <c r="ACN528" s="25"/>
      <c r="ACO528" s="25"/>
      <c r="ACP528" s="25"/>
      <c r="ACQ528" s="25"/>
      <c r="ACR528" s="25"/>
      <c r="ACS528" s="25"/>
      <c r="ACT528" s="25"/>
      <c r="ACU528" s="25"/>
      <c r="ACV528" s="25"/>
      <c r="ACW528" s="25"/>
      <c r="ACX528" s="25"/>
      <c r="ACY528" s="25"/>
      <c r="ACZ528" s="25"/>
      <c r="ADA528" s="25"/>
      <c r="ADB528" s="25"/>
      <c r="ADC528" s="25"/>
      <c r="ADD528" s="25"/>
      <c r="ADE528" s="25"/>
      <c r="ADF528" s="25"/>
      <c r="ADG528" s="25"/>
      <c r="ADH528" s="25"/>
      <c r="ADI528" s="25"/>
      <c r="ADJ528" s="25"/>
      <c r="ADK528" s="25"/>
      <c r="ADL528" s="25"/>
      <c r="ADM528" s="25"/>
      <c r="ADN528" s="25"/>
      <c r="ADO528" s="25"/>
      <c r="ADP528" s="25"/>
      <c r="ADQ528" s="25"/>
      <c r="ADR528" s="25"/>
      <c r="ADS528" s="25"/>
      <c r="ADT528" s="25"/>
      <c r="ADU528" s="25"/>
      <c r="ADV528" s="25"/>
      <c r="ADW528" s="25"/>
      <c r="ADX528" s="25"/>
      <c r="ADY528" s="25"/>
      <c r="ADZ528" s="25"/>
      <c r="AEA528" s="25"/>
      <c r="AEB528" s="25"/>
      <c r="AEC528" s="25"/>
      <c r="AED528" s="25"/>
      <c r="AEE528" s="25"/>
      <c r="AEF528" s="25"/>
      <c r="AEG528" s="49"/>
    </row>
    <row r="529" spans="1:813" s="15" customFormat="1" ht="12.75" customHeight="1" x14ac:dyDescent="0.2">
      <c r="A529" s="71">
        <v>2.2200000000000002</v>
      </c>
      <c r="B529" s="303" t="s">
        <v>434</v>
      </c>
      <c r="C529" s="293">
        <v>1</v>
      </c>
      <c r="D529" s="71" t="s">
        <v>14</v>
      </c>
      <c r="E529" s="293">
        <v>1380.2</v>
      </c>
      <c r="F529" s="91">
        <f t="shared" si="10"/>
        <v>1380.2</v>
      </c>
      <c r="G529" s="49"/>
      <c r="AY529" s="45"/>
      <c r="AZ529" s="25"/>
      <c r="BA529" s="663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  <c r="QN529" s="25"/>
      <c r="QO529" s="25"/>
      <c r="QP529" s="25"/>
      <c r="QQ529" s="25"/>
      <c r="QR529" s="25"/>
      <c r="QS529" s="25"/>
      <c r="QT529" s="25"/>
      <c r="QU529" s="25"/>
      <c r="QV529" s="25"/>
      <c r="QW529" s="25"/>
      <c r="QX529" s="25"/>
      <c r="QY529" s="25"/>
      <c r="QZ529" s="25"/>
      <c r="RA529" s="25"/>
      <c r="RB529" s="25"/>
      <c r="RC529" s="25"/>
      <c r="RD529" s="25"/>
      <c r="RE529" s="25"/>
      <c r="RF529" s="25"/>
      <c r="RG529" s="25"/>
      <c r="RH529" s="25"/>
      <c r="RI529" s="25"/>
      <c r="RJ529" s="25"/>
      <c r="RK529" s="25"/>
      <c r="RL529" s="25"/>
      <c r="RM529" s="25"/>
      <c r="RN529" s="25"/>
      <c r="RO529" s="25"/>
      <c r="RP529" s="25"/>
      <c r="RQ529" s="25"/>
      <c r="RR529" s="25"/>
      <c r="RS529" s="25"/>
      <c r="RT529" s="25"/>
      <c r="RU529" s="25"/>
      <c r="RV529" s="25"/>
      <c r="RW529" s="25"/>
      <c r="RX529" s="25"/>
      <c r="RY529" s="25"/>
      <c r="RZ529" s="25"/>
      <c r="SA529" s="25"/>
      <c r="SB529" s="25"/>
      <c r="SC529" s="25"/>
      <c r="SD529" s="25"/>
      <c r="SE529" s="25"/>
      <c r="SF529" s="25"/>
      <c r="SG529" s="25"/>
      <c r="SH529" s="25"/>
      <c r="SI529" s="25"/>
      <c r="SJ529" s="25"/>
      <c r="SK529" s="25"/>
      <c r="SL529" s="25"/>
      <c r="SM529" s="25"/>
      <c r="SN529" s="25"/>
      <c r="SO529" s="25"/>
      <c r="SP529" s="25"/>
      <c r="SQ529" s="25"/>
      <c r="SR529" s="25"/>
      <c r="SS529" s="25"/>
      <c r="ST529" s="25"/>
      <c r="SU529" s="25"/>
      <c r="SV529" s="25"/>
      <c r="SW529" s="25"/>
      <c r="SX529" s="25"/>
      <c r="SY529" s="25"/>
      <c r="SZ529" s="25"/>
      <c r="TA529" s="25"/>
      <c r="TB529" s="25"/>
      <c r="TC529" s="25"/>
      <c r="TD529" s="25"/>
      <c r="TE529" s="25"/>
      <c r="TF529" s="25"/>
      <c r="TG529" s="25"/>
      <c r="TH529" s="25"/>
      <c r="TI529" s="25"/>
      <c r="TJ529" s="25"/>
      <c r="TK529" s="25"/>
      <c r="TL529" s="25"/>
      <c r="TM529" s="25"/>
      <c r="TN529" s="25"/>
      <c r="TO529" s="25"/>
      <c r="TP529" s="25"/>
      <c r="TQ529" s="25"/>
      <c r="TR529" s="25"/>
      <c r="TS529" s="25"/>
      <c r="TT529" s="25"/>
      <c r="TU529" s="25"/>
      <c r="TV529" s="25"/>
      <c r="TW529" s="25"/>
      <c r="TX529" s="25"/>
      <c r="TY529" s="25"/>
      <c r="TZ529" s="25"/>
      <c r="UA529" s="25"/>
      <c r="UB529" s="25"/>
      <c r="UC529" s="25"/>
      <c r="UD529" s="25"/>
      <c r="UE529" s="25"/>
      <c r="UF529" s="25"/>
      <c r="UG529" s="25"/>
      <c r="UH529" s="25"/>
      <c r="UI529" s="25"/>
      <c r="UJ529" s="25"/>
      <c r="UK529" s="25"/>
      <c r="UL529" s="25"/>
      <c r="UM529" s="25"/>
      <c r="UN529" s="25"/>
      <c r="UO529" s="25"/>
      <c r="UP529" s="25"/>
      <c r="UQ529" s="25"/>
      <c r="UR529" s="25"/>
      <c r="US529" s="25"/>
      <c r="UT529" s="25"/>
      <c r="UU529" s="25"/>
      <c r="UV529" s="25"/>
      <c r="UW529" s="25"/>
      <c r="UX529" s="25"/>
      <c r="UY529" s="25"/>
      <c r="UZ529" s="25"/>
      <c r="VA529" s="25"/>
      <c r="VB529" s="25"/>
      <c r="VC529" s="25"/>
      <c r="VD529" s="25"/>
      <c r="VE529" s="25"/>
      <c r="VF529" s="25"/>
      <c r="VG529" s="25"/>
      <c r="VH529" s="25"/>
      <c r="VI529" s="25"/>
      <c r="VJ529" s="25"/>
      <c r="VK529" s="25"/>
      <c r="VL529" s="25"/>
      <c r="VM529" s="25"/>
      <c r="VN529" s="25"/>
      <c r="VO529" s="25"/>
      <c r="VP529" s="25"/>
      <c r="VQ529" s="25"/>
      <c r="VR529" s="25"/>
      <c r="VS529" s="25"/>
      <c r="VT529" s="25"/>
      <c r="VU529" s="25"/>
      <c r="VV529" s="25"/>
      <c r="VW529" s="25"/>
      <c r="VX529" s="25"/>
      <c r="VY529" s="25"/>
      <c r="VZ529" s="25"/>
      <c r="WA529" s="25"/>
      <c r="WB529" s="25"/>
      <c r="WC529" s="25"/>
      <c r="WD529" s="25"/>
      <c r="WE529" s="25"/>
      <c r="WF529" s="25"/>
      <c r="WG529" s="25"/>
      <c r="WH529" s="25"/>
      <c r="WI529" s="25"/>
      <c r="WJ529" s="25"/>
      <c r="WK529" s="25"/>
      <c r="WL529" s="25"/>
      <c r="WM529" s="25"/>
      <c r="WN529" s="25"/>
      <c r="WO529" s="25"/>
      <c r="WP529" s="25"/>
      <c r="WQ529" s="25"/>
      <c r="WR529" s="25"/>
      <c r="WS529" s="25"/>
      <c r="WT529" s="25"/>
      <c r="WU529" s="25"/>
      <c r="WV529" s="25"/>
      <c r="WW529" s="25"/>
      <c r="WX529" s="25"/>
      <c r="WY529" s="25"/>
      <c r="WZ529" s="25"/>
      <c r="XA529" s="25"/>
      <c r="XB529" s="25"/>
      <c r="XC529" s="25"/>
      <c r="XD529" s="25"/>
      <c r="XE529" s="25"/>
      <c r="XF529" s="25"/>
      <c r="XG529" s="25"/>
      <c r="XH529" s="25"/>
      <c r="XI529" s="25"/>
      <c r="XJ529" s="25"/>
      <c r="XK529" s="25"/>
      <c r="XL529" s="25"/>
      <c r="XM529" s="25"/>
      <c r="XN529" s="25"/>
      <c r="XO529" s="25"/>
      <c r="XP529" s="25"/>
      <c r="XQ529" s="25"/>
      <c r="XR529" s="25"/>
      <c r="XS529" s="25"/>
      <c r="XT529" s="25"/>
      <c r="XU529" s="25"/>
      <c r="XV529" s="25"/>
      <c r="XW529" s="25"/>
      <c r="XX529" s="25"/>
      <c r="XY529" s="25"/>
      <c r="XZ529" s="25"/>
      <c r="YA529" s="25"/>
      <c r="YB529" s="25"/>
      <c r="YC529" s="25"/>
      <c r="YD529" s="25"/>
      <c r="YE529" s="25"/>
      <c r="YF529" s="25"/>
      <c r="YG529" s="25"/>
      <c r="YH529" s="25"/>
      <c r="YI529" s="25"/>
      <c r="YJ529" s="25"/>
      <c r="YK529" s="25"/>
      <c r="YL529" s="25"/>
      <c r="YM529" s="25"/>
      <c r="YN529" s="25"/>
      <c r="YO529" s="25"/>
      <c r="YP529" s="25"/>
      <c r="YQ529" s="25"/>
      <c r="YR529" s="25"/>
      <c r="YS529" s="25"/>
      <c r="YT529" s="25"/>
      <c r="YU529" s="25"/>
      <c r="YV529" s="25"/>
      <c r="YW529" s="25"/>
      <c r="YX529" s="25"/>
      <c r="YY529" s="25"/>
      <c r="YZ529" s="25"/>
      <c r="ZA529" s="25"/>
      <c r="ZB529" s="25"/>
      <c r="ZC529" s="25"/>
      <c r="ZD529" s="25"/>
      <c r="ZE529" s="25"/>
      <c r="ZF529" s="25"/>
      <c r="ZG529" s="25"/>
      <c r="ZH529" s="25"/>
      <c r="ZI529" s="25"/>
      <c r="ZJ529" s="25"/>
      <c r="ZK529" s="25"/>
      <c r="ZL529" s="25"/>
      <c r="ZM529" s="25"/>
      <c r="ZN529" s="25"/>
      <c r="ZO529" s="25"/>
      <c r="ZP529" s="25"/>
      <c r="ZQ529" s="25"/>
      <c r="ZR529" s="25"/>
      <c r="ZS529" s="25"/>
      <c r="ZT529" s="25"/>
      <c r="ZU529" s="25"/>
      <c r="ZV529" s="25"/>
      <c r="ZW529" s="25"/>
      <c r="ZX529" s="25"/>
      <c r="ZY529" s="25"/>
      <c r="ZZ529" s="25"/>
      <c r="AAA529" s="25"/>
      <c r="AAB529" s="25"/>
      <c r="AAC529" s="25"/>
      <c r="AAD529" s="25"/>
      <c r="AAE529" s="25"/>
      <c r="AAF529" s="25"/>
      <c r="AAG529" s="25"/>
      <c r="AAH529" s="25"/>
      <c r="AAI529" s="25"/>
      <c r="AAJ529" s="25"/>
      <c r="AAK529" s="25"/>
      <c r="AAL529" s="25"/>
      <c r="AAM529" s="25"/>
      <c r="AAN529" s="25"/>
      <c r="AAO529" s="25"/>
      <c r="AAP529" s="25"/>
      <c r="AAQ529" s="25"/>
      <c r="AAR529" s="25"/>
      <c r="AAS529" s="25"/>
      <c r="AAT529" s="25"/>
      <c r="AAU529" s="25"/>
      <c r="AAV529" s="25"/>
      <c r="AAW529" s="25"/>
      <c r="AAX529" s="25"/>
      <c r="AAY529" s="25"/>
      <c r="AAZ529" s="25"/>
      <c r="ABA529" s="25"/>
      <c r="ABB529" s="25"/>
      <c r="ABC529" s="25"/>
      <c r="ABD529" s="25"/>
      <c r="ABE529" s="25"/>
      <c r="ABF529" s="25"/>
      <c r="ABG529" s="25"/>
      <c r="ABH529" s="25"/>
      <c r="ABI529" s="25"/>
      <c r="ABJ529" s="25"/>
      <c r="ABK529" s="25"/>
      <c r="ABL529" s="25"/>
      <c r="ABM529" s="25"/>
      <c r="ABN529" s="25"/>
      <c r="ABO529" s="25"/>
      <c r="ABP529" s="25"/>
      <c r="ABQ529" s="25"/>
      <c r="ABR529" s="25"/>
      <c r="ABS529" s="25"/>
      <c r="ABT529" s="25"/>
      <c r="ABU529" s="25"/>
      <c r="ABV529" s="25"/>
      <c r="ABW529" s="25"/>
      <c r="ABX529" s="25"/>
      <c r="ABY529" s="25"/>
      <c r="ABZ529" s="25"/>
      <c r="ACA529" s="25"/>
      <c r="ACB529" s="25"/>
      <c r="ACC529" s="25"/>
      <c r="ACD529" s="25"/>
      <c r="ACE529" s="25"/>
      <c r="ACF529" s="25"/>
      <c r="ACG529" s="25"/>
      <c r="ACH529" s="25"/>
      <c r="ACI529" s="25"/>
      <c r="ACJ529" s="25"/>
      <c r="ACK529" s="25"/>
      <c r="ACL529" s="25"/>
      <c r="ACM529" s="25"/>
      <c r="ACN529" s="25"/>
      <c r="ACO529" s="25"/>
      <c r="ACP529" s="25"/>
      <c r="ACQ529" s="25"/>
      <c r="ACR529" s="25"/>
      <c r="ACS529" s="25"/>
      <c r="ACT529" s="25"/>
      <c r="ACU529" s="25"/>
      <c r="ACV529" s="25"/>
      <c r="ACW529" s="25"/>
      <c r="ACX529" s="25"/>
      <c r="ACY529" s="25"/>
      <c r="ACZ529" s="25"/>
      <c r="ADA529" s="25"/>
      <c r="ADB529" s="25"/>
      <c r="ADC529" s="25"/>
      <c r="ADD529" s="25"/>
      <c r="ADE529" s="25"/>
      <c r="ADF529" s="25"/>
      <c r="ADG529" s="25"/>
      <c r="ADH529" s="25"/>
      <c r="ADI529" s="25"/>
      <c r="ADJ529" s="25"/>
      <c r="ADK529" s="25"/>
      <c r="ADL529" s="25"/>
      <c r="ADM529" s="25"/>
      <c r="ADN529" s="25"/>
      <c r="ADO529" s="25"/>
      <c r="ADP529" s="25"/>
      <c r="ADQ529" s="25"/>
      <c r="ADR529" s="25"/>
      <c r="ADS529" s="25"/>
      <c r="ADT529" s="25"/>
      <c r="ADU529" s="25"/>
      <c r="ADV529" s="25"/>
      <c r="ADW529" s="25"/>
      <c r="ADX529" s="25"/>
      <c r="ADY529" s="25"/>
      <c r="ADZ529" s="25"/>
      <c r="AEA529" s="25"/>
      <c r="AEB529" s="25"/>
      <c r="AEC529" s="25"/>
      <c r="AED529" s="25"/>
      <c r="AEE529" s="25"/>
      <c r="AEF529" s="25"/>
      <c r="AEG529" s="49"/>
    </row>
    <row r="530" spans="1:813" s="15" customFormat="1" x14ac:dyDescent="0.2">
      <c r="A530" s="71">
        <v>2.23</v>
      </c>
      <c r="B530" s="303" t="s">
        <v>435</v>
      </c>
      <c r="C530" s="293">
        <v>1</v>
      </c>
      <c r="D530" s="71" t="s">
        <v>14</v>
      </c>
      <c r="E530" s="293">
        <v>165.5</v>
      </c>
      <c r="F530" s="91">
        <f t="shared" si="10"/>
        <v>165.5</v>
      </c>
      <c r="G530" s="49"/>
      <c r="AY530" s="45"/>
      <c r="AZ530" s="25"/>
      <c r="BA530" s="663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  <c r="QN530" s="25"/>
      <c r="QO530" s="25"/>
      <c r="QP530" s="25"/>
      <c r="QQ530" s="25"/>
      <c r="QR530" s="25"/>
      <c r="QS530" s="25"/>
      <c r="QT530" s="25"/>
      <c r="QU530" s="25"/>
      <c r="QV530" s="25"/>
      <c r="QW530" s="25"/>
      <c r="QX530" s="25"/>
      <c r="QY530" s="25"/>
      <c r="QZ530" s="25"/>
      <c r="RA530" s="25"/>
      <c r="RB530" s="25"/>
      <c r="RC530" s="25"/>
      <c r="RD530" s="25"/>
      <c r="RE530" s="25"/>
      <c r="RF530" s="25"/>
      <c r="RG530" s="25"/>
      <c r="RH530" s="25"/>
      <c r="RI530" s="25"/>
      <c r="RJ530" s="25"/>
      <c r="RK530" s="25"/>
      <c r="RL530" s="25"/>
      <c r="RM530" s="25"/>
      <c r="RN530" s="25"/>
      <c r="RO530" s="25"/>
      <c r="RP530" s="25"/>
      <c r="RQ530" s="25"/>
      <c r="RR530" s="25"/>
      <c r="RS530" s="25"/>
      <c r="RT530" s="25"/>
      <c r="RU530" s="25"/>
      <c r="RV530" s="25"/>
      <c r="RW530" s="25"/>
      <c r="RX530" s="25"/>
      <c r="RY530" s="25"/>
      <c r="RZ530" s="25"/>
      <c r="SA530" s="25"/>
      <c r="SB530" s="25"/>
      <c r="SC530" s="25"/>
      <c r="SD530" s="25"/>
      <c r="SE530" s="25"/>
      <c r="SF530" s="25"/>
      <c r="SG530" s="25"/>
      <c r="SH530" s="25"/>
      <c r="SI530" s="25"/>
      <c r="SJ530" s="25"/>
      <c r="SK530" s="25"/>
      <c r="SL530" s="25"/>
      <c r="SM530" s="25"/>
      <c r="SN530" s="25"/>
      <c r="SO530" s="25"/>
      <c r="SP530" s="25"/>
      <c r="SQ530" s="25"/>
      <c r="SR530" s="25"/>
      <c r="SS530" s="25"/>
      <c r="ST530" s="25"/>
      <c r="SU530" s="25"/>
      <c r="SV530" s="25"/>
      <c r="SW530" s="25"/>
      <c r="SX530" s="25"/>
      <c r="SY530" s="25"/>
      <c r="SZ530" s="25"/>
      <c r="TA530" s="25"/>
      <c r="TB530" s="25"/>
      <c r="TC530" s="25"/>
      <c r="TD530" s="25"/>
      <c r="TE530" s="25"/>
      <c r="TF530" s="25"/>
      <c r="TG530" s="25"/>
      <c r="TH530" s="25"/>
      <c r="TI530" s="25"/>
      <c r="TJ530" s="25"/>
      <c r="TK530" s="25"/>
      <c r="TL530" s="25"/>
      <c r="TM530" s="25"/>
      <c r="TN530" s="25"/>
      <c r="TO530" s="25"/>
      <c r="TP530" s="25"/>
      <c r="TQ530" s="25"/>
      <c r="TR530" s="25"/>
      <c r="TS530" s="25"/>
      <c r="TT530" s="25"/>
      <c r="TU530" s="25"/>
      <c r="TV530" s="25"/>
      <c r="TW530" s="25"/>
      <c r="TX530" s="25"/>
      <c r="TY530" s="25"/>
      <c r="TZ530" s="25"/>
      <c r="UA530" s="25"/>
      <c r="UB530" s="25"/>
      <c r="UC530" s="25"/>
      <c r="UD530" s="25"/>
      <c r="UE530" s="25"/>
      <c r="UF530" s="25"/>
      <c r="UG530" s="25"/>
      <c r="UH530" s="25"/>
      <c r="UI530" s="25"/>
      <c r="UJ530" s="25"/>
      <c r="UK530" s="25"/>
      <c r="UL530" s="25"/>
      <c r="UM530" s="25"/>
      <c r="UN530" s="25"/>
      <c r="UO530" s="25"/>
      <c r="UP530" s="25"/>
      <c r="UQ530" s="25"/>
      <c r="UR530" s="25"/>
      <c r="US530" s="25"/>
      <c r="UT530" s="25"/>
      <c r="UU530" s="25"/>
      <c r="UV530" s="25"/>
      <c r="UW530" s="25"/>
      <c r="UX530" s="25"/>
      <c r="UY530" s="25"/>
      <c r="UZ530" s="25"/>
      <c r="VA530" s="25"/>
      <c r="VB530" s="25"/>
      <c r="VC530" s="25"/>
      <c r="VD530" s="25"/>
      <c r="VE530" s="25"/>
      <c r="VF530" s="25"/>
      <c r="VG530" s="25"/>
      <c r="VH530" s="25"/>
      <c r="VI530" s="25"/>
      <c r="VJ530" s="25"/>
      <c r="VK530" s="25"/>
      <c r="VL530" s="25"/>
      <c r="VM530" s="25"/>
      <c r="VN530" s="25"/>
      <c r="VO530" s="25"/>
      <c r="VP530" s="25"/>
      <c r="VQ530" s="25"/>
      <c r="VR530" s="25"/>
      <c r="VS530" s="25"/>
      <c r="VT530" s="25"/>
      <c r="VU530" s="25"/>
      <c r="VV530" s="25"/>
      <c r="VW530" s="25"/>
      <c r="VX530" s="25"/>
      <c r="VY530" s="25"/>
      <c r="VZ530" s="25"/>
      <c r="WA530" s="25"/>
      <c r="WB530" s="25"/>
      <c r="WC530" s="25"/>
      <c r="WD530" s="25"/>
      <c r="WE530" s="25"/>
      <c r="WF530" s="25"/>
      <c r="WG530" s="25"/>
      <c r="WH530" s="25"/>
      <c r="WI530" s="25"/>
      <c r="WJ530" s="25"/>
      <c r="WK530" s="25"/>
      <c r="WL530" s="25"/>
      <c r="WM530" s="25"/>
      <c r="WN530" s="25"/>
      <c r="WO530" s="25"/>
      <c r="WP530" s="25"/>
      <c r="WQ530" s="25"/>
      <c r="WR530" s="25"/>
      <c r="WS530" s="25"/>
      <c r="WT530" s="25"/>
      <c r="WU530" s="25"/>
      <c r="WV530" s="25"/>
      <c r="WW530" s="25"/>
      <c r="WX530" s="25"/>
      <c r="WY530" s="25"/>
      <c r="WZ530" s="25"/>
      <c r="XA530" s="25"/>
      <c r="XB530" s="25"/>
      <c r="XC530" s="25"/>
      <c r="XD530" s="25"/>
      <c r="XE530" s="25"/>
      <c r="XF530" s="25"/>
      <c r="XG530" s="25"/>
      <c r="XH530" s="25"/>
      <c r="XI530" s="25"/>
      <c r="XJ530" s="25"/>
      <c r="XK530" s="25"/>
      <c r="XL530" s="25"/>
      <c r="XM530" s="25"/>
      <c r="XN530" s="25"/>
      <c r="XO530" s="25"/>
      <c r="XP530" s="25"/>
      <c r="XQ530" s="25"/>
      <c r="XR530" s="25"/>
      <c r="XS530" s="25"/>
      <c r="XT530" s="25"/>
      <c r="XU530" s="25"/>
      <c r="XV530" s="25"/>
      <c r="XW530" s="25"/>
      <c r="XX530" s="25"/>
      <c r="XY530" s="25"/>
      <c r="XZ530" s="25"/>
      <c r="YA530" s="25"/>
      <c r="YB530" s="25"/>
      <c r="YC530" s="25"/>
      <c r="YD530" s="25"/>
      <c r="YE530" s="25"/>
      <c r="YF530" s="25"/>
      <c r="YG530" s="25"/>
      <c r="YH530" s="25"/>
      <c r="YI530" s="25"/>
      <c r="YJ530" s="25"/>
      <c r="YK530" s="25"/>
      <c r="YL530" s="25"/>
      <c r="YM530" s="25"/>
      <c r="YN530" s="25"/>
      <c r="YO530" s="25"/>
      <c r="YP530" s="25"/>
      <c r="YQ530" s="25"/>
      <c r="YR530" s="25"/>
      <c r="YS530" s="25"/>
      <c r="YT530" s="25"/>
      <c r="YU530" s="25"/>
      <c r="YV530" s="25"/>
      <c r="YW530" s="25"/>
      <c r="YX530" s="25"/>
      <c r="YY530" s="25"/>
      <c r="YZ530" s="25"/>
      <c r="ZA530" s="25"/>
      <c r="ZB530" s="25"/>
      <c r="ZC530" s="25"/>
      <c r="ZD530" s="25"/>
      <c r="ZE530" s="25"/>
      <c r="ZF530" s="25"/>
      <c r="ZG530" s="25"/>
      <c r="ZH530" s="25"/>
      <c r="ZI530" s="25"/>
      <c r="ZJ530" s="25"/>
      <c r="ZK530" s="25"/>
      <c r="ZL530" s="25"/>
      <c r="ZM530" s="25"/>
      <c r="ZN530" s="25"/>
      <c r="ZO530" s="25"/>
      <c r="ZP530" s="25"/>
      <c r="ZQ530" s="25"/>
      <c r="ZR530" s="25"/>
      <c r="ZS530" s="25"/>
      <c r="ZT530" s="25"/>
      <c r="ZU530" s="25"/>
      <c r="ZV530" s="25"/>
      <c r="ZW530" s="25"/>
      <c r="ZX530" s="25"/>
      <c r="ZY530" s="25"/>
      <c r="ZZ530" s="25"/>
      <c r="AAA530" s="25"/>
      <c r="AAB530" s="25"/>
      <c r="AAC530" s="25"/>
      <c r="AAD530" s="25"/>
      <c r="AAE530" s="25"/>
      <c r="AAF530" s="25"/>
      <c r="AAG530" s="25"/>
      <c r="AAH530" s="25"/>
      <c r="AAI530" s="25"/>
      <c r="AAJ530" s="25"/>
      <c r="AAK530" s="25"/>
      <c r="AAL530" s="25"/>
      <c r="AAM530" s="25"/>
      <c r="AAN530" s="25"/>
      <c r="AAO530" s="25"/>
      <c r="AAP530" s="25"/>
      <c r="AAQ530" s="25"/>
      <c r="AAR530" s="25"/>
      <c r="AAS530" s="25"/>
      <c r="AAT530" s="25"/>
      <c r="AAU530" s="25"/>
      <c r="AAV530" s="25"/>
      <c r="AAW530" s="25"/>
      <c r="AAX530" s="25"/>
      <c r="AAY530" s="25"/>
      <c r="AAZ530" s="25"/>
      <c r="ABA530" s="25"/>
      <c r="ABB530" s="25"/>
      <c r="ABC530" s="25"/>
      <c r="ABD530" s="25"/>
      <c r="ABE530" s="25"/>
      <c r="ABF530" s="25"/>
      <c r="ABG530" s="25"/>
      <c r="ABH530" s="25"/>
      <c r="ABI530" s="25"/>
      <c r="ABJ530" s="25"/>
      <c r="ABK530" s="25"/>
      <c r="ABL530" s="25"/>
      <c r="ABM530" s="25"/>
      <c r="ABN530" s="25"/>
      <c r="ABO530" s="25"/>
      <c r="ABP530" s="25"/>
      <c r="ABQ530" s="25"/>
      <c r="ABR530" s="25"/>
      <c r="ABS530" s="25"/>
      <c r="ABT530" s="25"/>
      <c r="ABU530" s="25"/>
      <c r="ABV530" s="25"/>
      <c r="ABW530" s="25"/>
      <c r="ABX530" s="25"/>
      <c r="ABY530" s="25"/>
      <c r="ABZ530" s="25"/>
      <c r="ACA530" s="25"/>
      <c r="ACB530" s="25"/>
      <c r="ACC530" s="25"/>
      <c r="ACD530" s="25"/>
      <c r="ACE530" s="25"/>
      <c r="ACF530" s="25"/>
      <c r="ACG530" s="25"/>
      <c r="ACH530" s="25"/>
      <c r="ACI530" s="25"/>
      <c r="ACJ530" s="25"/>
      <c r="ACK530" s="25"/>
      <c r="ACL530" s="25"/>
      <c r="ACM530" s="25"/>
      <c r="ACN530" s="25"/>
      <c r="ACO530" s="25"/>
      <c r="ACP530" s="25"/>
      <c r="ACQ530" s="25"/>
      <c r="ACR530" s="25"/>
      <c r="ACS530" s="25"/>
      <c r="ACT530" s="25"/>
      <c r="ACU530" s="25"/>
      <c r="ACV530" s="25"/>
      <c r="ACW530" s="25"/>
      <c r="ACX530" s="25"/>
      <c r="ACY530" s="25"/>
      <c r="ACZ530" s="25"/>
      <c r="ADA530" s="25"/>
      <c r="ADB530" s="25"/>
      <c r="ADC530" s="25"/>
      <c r="ADD530" s="25"/>
      <c r="ADE530" s="25"/>
      <c r="ADF530" s="25"/>
      <c r="ADG530" s="25"/>
      <c r="ADH530" s="25"/>
      <c r="ADI530" s="25"/>
      <c r="ADJ530" s="25"/>
      <c r="ADK530" s="25"/>
      <c r="ADL530" s="25"/>
      <c r="ADM530" s="25"/>
      <c r="ADN530" s="25"/>
      <c r="ADO530" s="25"/>
      <c r="ADP530" s="25"/>
      <c r="ADQ530" s="25"/>
      <c r="ADR530" s="25"/>
      <c r="ADS530" s="25"/>
      <c r="ADT530" s="25"/>
      <c r="ADU530" s="25"/>
      <c r="ADV530" s="25"/>
      <c r="ADW530" s="25"/>
      <c r="ADX530" s="25"/>
      <c r="ADY530" s="25"/>
      <c r="ADZ530" s="25"/>
      <c r="AEA530" s="25"/>
      <c r="AEB530" s="25"/>
      <c r="AEC530" s="25"/>
      <c r="AED530" s="25"/>
      <c r="AEE530" s="25"/>
      <c r="AEF530" s="25"/>
      <c r="AEG530" s="49"/>
    </row>
    <row r="531" spans="1:813" s="17" customFormat="1" x14ac:dyDescent="0.2">
      <c r="A531" s="71">
        <v>2.2400000000000002</v>
      </c>
      <c r="B531" s="303" t="s">
        <v>495</v>
      </c>
      <c r="C531" s="293">
        <v>10</v>
      </c>
      <c r="D531" s="71" t="s">
        <v>16</v>
      </c>
      <c r="E531" s="293">
        <v>166.65</v>
      </c>
      <c r="F531" s="91">
        <f t="shared" si="10"/>
        <v>1666.5</v>
      </c>
      <c r="G531" s="16"/>
      <c r="H531" s="16"/>
      <c r="I531" s="16"/>
      <c r="J531" s="16"/>
      <c r="K531" s="16"/>
      <c r="L531" s="16"/>
      <c r="AY531" s="46"/>
      <c r="AZ531" s="16"/>
      <c r="BA531" s="663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16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  <c r="JW531" s="16"/>
      <c r="JX531" s="16"/>
      <c r="JY531" s="16"/>
      <c r="JZ531" s="16"/>
      <c r="KA531" s="16"/>
      <c r="KB531" s="16"/>
      <c r="KC531" s="16"/>
      <c r="KD531" s="16"/>
      <c r="KE531" s="16"/>
      <c r="KF531" s="16"/>
      <c r="KG531" s="16"/>
      <c r="KH531" s="16"/>
      <c r="KI531" s="16"/>
      <c r="KJ531" s="16"/>
      <c r="KK531" s="16"/>
      <c r="KL531" s="16"/>
      <c r="KM531" s="16"/>
      <c r="KN531" s="16"/>
      <c r="KO531" s="16"/>
      <c r="KP531" s="16"/>
      <c r="KQ531" s="16"/>
      <c r="KR531" s="16"/>
      <c r="KS531" s="16"/>
      <c r="KT531" s="16"/>
      <c r="KU531" s="16"/>
      <c r="KV531" s="16"/>
      <c r="KW531" s="16"/>
      <c r="KX531" s="16"/>
      <c r="KY531" s="16"/>
      <c r="KZ531" s="16"/>
      <c r="LA531" s="16"/>
      <c r="LB531" s="16"/>
      <c r="LC531" s="16"/>
      <c r="LD531" s="16"/>
      <c r="LE531" s="16"/>
      <c r="LF531" s="16"/>
      <c r="LG531" s="16"/>
      <c r="LH531" s="16"/>
      <c r="LI531" s="16"/>
      <c r="LJ531" s="16"/>
      <c r="LK531" s="16"/>
      <c r="LL531" s="16"/>
      <c r="LM531" s="16"/>
      <c r="LN531" s="16"/>
      <c r="LO531" s="16"/>
      <c r="LP531" s="16"/>
      <c r="LQ531" s="16"/>
      <c r="LR531" s="16"/>
      <c r="LS531" s="16"/>
      <c r="LT531" s="16"/>
      <c r="LU531" s="16"/>
      <c r="LV531" s="16"/>
      <c r="LW531" s="16"/>
      <c r="LX531" s="16"/>
      <c r="LY531" s="16"/>
      <c r="LZ531" s="16"/>
      <c r="MA531" s="16"/>
      <c r="MB531" s="16"/>
      <c r="MC531" s="16"/>
      <c r="MD531" s="16"/>
      <c r="ME531" s="16"/>
      <c r="MF531" s="16"/>
      <c r="MG531" s="16"/>
      <c r="MH531" s="16"/>
      <c r="MI531" s="16"/>
      <c r="MJ531" s="16"/>
      <c r="MK531" s="16"/>
      <c r="ML531" s="16"/>
      <c r="MM531" s="16"/>
      <c r="MN531" s="16"/>
      <c r="MO531" s="16"/>
      <c r="MP531" s="16"/>
      <c r="MQ531" s="16"/>
      <c r="MR531" s="16"/>
      <c r="MS531" s="16"/>
      <c r="MT531" s="16"/>
      <c r="MU531" s="16"/>
      <c r="MV531" s="16"/>
      <c r="MW531" s="16"/>
      <c r="MX531" s="16"/>
      <c r="MY531" s="16"/>
      <c r="MZ531" s="16"/>
      <c r="NA531" s="16"/>
      <c r="NB531" s="16"/>
      <c r="NC531" s="16"/>
      <c r="ND531" s="16"/>
      <c r="NE531" s="16"/>
      <c r="NF531" s="16"/>
      <c r="NG531" s="16"/>
      <c r="NH531" s="16"/>
      <c r="NI531" s="16"/>
      <c r="NJ531" s="16"/>
      <c r="NK531" s="16"/>
      <c r="NL531" s="16"/>
      <c r="NM531" s="16"/>
      <c r="NN531" s="16"/>
      <c r="NO531" s="16"/>
      <c r="NP531" s="16"/>
      <c r="NQ531" s="16"/>
      <c r="NR531" s="16"/>
      <c r="NS531" s="16"/>
      <c r="NT531" s="16"/>
      <c r="NU531" s="16"/>
      <c r="NV531" s="16"/>
      <c r="NW531" s="16"/>
      <c r="NX531" s="16"/>
      <c r="NY531" s="16"/>
      <c r="NZ531" s="16"/>
      <c r="OA531" s="16"/>
      <c r="OB531" s="16"/>
      <c r="OC531" s="16"/>
      <c r="OD531" s="16"/>
      <c r="OE531" s="16"/>
      <c r="OF531" s="16"/>
      <c r="OG531" s="16"/>
      <c r="OH531" s="16"/>
      <c r="OI531" s="16"/>
      <c r="OJ531" s="16"/>
      <c r="OK531" s="16"/>
      <c r="OL531" s="16"/>
      <c r="OM531" s="16"/>
      <c r="ON531" s="16"/>
      <c r="OO531" s="16"/>
      <c r="OP531" s="16"/>
      <c r="OQ531" s="16"/>
      <c r="OR531" s="16"/>
      <c r="OS531" s="16"/>
      <c r="OT531" s="16"/>
      <c r="OU531" s="16"/>
      <c r="OV531" s="16"/>
      <c r="OW531" s="16"/>
      <c r="OX531" s="16"/>
      <c r="OY531" s="16"/>
      <c r="OZ531" s="16"/>
      <c r="PA531" s="16"/>
      <c r="PB531" s="16"/>
      <c r="PC531" s="16"/>
      <c r="PD531" s="16"/>
      <c r="PE531" s="16"/>
      <c r="PF531" s="16"/>
      <c r="PG531" s="16"/>
      <c r="PH531" s="16"/>
      <c r="PI531" s="16"/>
      <c r="PJ531" s="16"/>
      <c r="PK531" s="16"/>
      <c r="PL531" s="16"/>
      <c r="PM531" s="16"/>
      <c r="PN531" s="16"/>
      <c r="PO531" s="16"/>
      <c r="PP531" s="16"/>
      <c r="PQ531" s="16"/>
      <c r="PR531" s="16"/>
      <c r="PS531" s="16"/>
      <c r="PT531" s="16"/>
      <c r="PU531" s="16"/>
      <c r="PV531" s="16"/>
      <c r="PW531" s="16"/>
      <c r="PX531" s="16"/>
      <c r="PY531" s="16"/>
      <c r="PZ531" s="16"/>
      <c r="QA531" s="16"/>
      <c r="QB531" s="16"/>
      <c r="QC531" s="16"/>
      <c r="QD531" s="16"/>
      <c r="QE531" s="16"/>
      <c r="QF531" s="16"/>
      <c r="QG531" s="16"/>
      <c r="QH531" s="16"/>
      <c r="QI531" s="16"/>
      <c r="QJ531" s="16"/>
      <c r="QK531" s="16"/>
      <c r="QL531" s="16"/>
      <c r="QM531" s="16"/>
      <c r="QN531" s="16"/>
      <c r="QO531" s="16"/>
      <c r="QP531" s="16"/>
      <c r="QQ531" s="16"/>
      <c r="QR531" s="16"/>
      <c r="QS531" s="16"/>
      <c r="QT531" s="16"/>
      <c r="QU531" s="16"/>
      <c r="QV531" s="16"/>
      <c r="QW531" s="16"/>
      <c r="QX531" s="16"/>
      <c r="QY531" s="16"/>
      <c r="QZ531" s="16"/>
      <c r="RA531" s="16"/>
      <c r="RB531" s="16"/>
      <c r="RC531" s="16"/>
      <c r="RD531" s="16"/>
      <c r="RE531" s="16"/>
      <c r="RF531" s="16"/>
      <c r="RG531" s="16"/>
      <c r="RH531" s="16"/>
      <c r="RI531" s="16"/>
      <c r="RJ531" s="16"/>
      <c r="RK531" s="16"/>
      <c r="RL531" s="16"/>
      <c r="RM531" s="16"/>
      <c r="RN531" s="16"/>
      <c r="RO531" s="16"/>
      <c r="RP531" s="16"/>
      <c r="RQ531" s="16"/>
      <c r="RR531" s="16"/>
      <c r="RS531" s="16"/>
      <c r="RT531" s="16"/>
      <c r="RU531" s="16"/>
      <c r="RV531" s="16"/>
      <c r="RW531" s="16"/>
      <c r="RX531" s="16"/>
      <c r="RY531" s="16"/>
      <c r="RZ531" s="16"/>
      <c r="SA531" s="16"/>
      <c r="SB531" s="16"/>
      <c r="SC531" s="16"/>
      <c r="SD531" s="16"/>
      <c r="SE531" s="16"/>
      <c r="SF531" s="16"/>
      <c r="SG531" s="16"/>
      <c r="SH531" s="16"/>
      <c r="SI531" s="16"/>
      <c r="SJ531" s="16"/>
      <c r="SK531" s="16"/>
      <c r="SL531" s="16"/>
      <c r="SM531" s="16"/>
      <c r="SN531" s="16"/>
      <c r="SO531" s="16"/>
      <c r="SP531" s="16"/>
      <c r="SQ531" s="16"/>
      <c r="SR531" s="16"/>
      <c r="SS531" s="16"/>
      <c r="ST531" s="16"/>
      <c r="SU531" s="16"/>
      <c r="SV531" s="16"/>
      <c r="SW531" s="16"/>
      <c r="SX531" s="16"/>
      <c r="SY531" s="16"/>
      <c r="SZ531" s="16"/>
      <c r="TA531" s="16"/>
      <c r="TB531" s="16"/>
      <c r="TC531" s="16"/>
      <c r="TD531" s="16"/>
      <c r="TE531" s="16"/>
      <c r="TF531" s="16"/>
      <c r="TG531" s="16"/>
      <c r="TH531" s="16"/>
      <c r="TI531" s="16"/>
      <c r="TJ531" s="16"/>
      <c r="TK531" s="16"/>
      <c r="TL531" s="16"/>
      <c r="TM531" s="16"/>
      <c r="TN531" s="16"/>
      <c r="TO531" s="16"/>
      <c r="TP531" s="16"/>
      <c r="TQ531" s="16"/>
      <c r="TR531" s="16"/>
      <c r="TS531" s="16"/>
      <c r="TT531" s="16"/>
      <c r="TU531" s="16"/>
      <c r="TV531" s="16"/>
      <c r="TW531" s="16"/>
      <c r="TX531" s="16"/>
      <c r="TY531" s="16"/>
      <c r="TZ531" s="16"/>
      <c r="UA531" s="16"/>
      <c r="UB531" s="16"/>
      <c r="UC531" s="16"/>
      <c r="UD531" s="16"/>
      <c r="UE531" s="16"/>
      <c r="UF531" s="16"/>
      <c r="UG531" s="16"/>
      <c r="UH531" s="16"/>
      <c r="UI531" s="16"/>
      <c r="UJ531" s="16"/>
      <c r="UK531" s="16"/>
      <c r="UL531" s="16"/>
      <c r="UM531" s="16"/>
      <c r="UN531" s="16"/>
      <c r="UO531" s="16"/>
      <c r="UP531" s="16"/>
      <c r="UQ531" s="16"/>
      <c r="UR531" s="16"/>
      <c r="US531" s="16"/>
      <c r="UT531" s="16"/>
      <c r="UU531" s="16"/>
      <c r="UV531" s="16"/>
      <c r="UW531" s="16"/>
      <c r="UX531" s="16"/>
      <c r="UY531" s="16"/>
      <c r="UZ531" s="16"/>
      <c r="VA531" s="16"/>
      <c r="VB531" s="16"/>
      <c r="VC531" s="16"/>
      <c r="VD531" s="16"/>
      <c r="VE531" s="16"/>
      <c r="VF531" s="16"/>
      <c r="VG531" s="16"/>
      <c r="VH531" s="16"/>
      <c r="VI531" s="16"/>
      <c r="VJ531" s="16"/>
      <c r="VK531" s="16"/>
      <c r="VL531" s="16"/>
      <c r="VM531" s="16"/>
      <c r="VN531" s="16"/>
      <c r="VO531" s="16"/>
      <c r="VP531" s="16"/>
      <c r="VQ531" s="16"/>
      <c r="VR531" s="16"/>
      <c r="VS531" s="16"/>
      <c r="VT531" s="16"/>
      <c r="VU531" s="16"/>
      <c r="VV531" s="16"/>
      <c r="VW531" s="16"/>
      <c r="VX531" s="16"/>
      <c r="VY531" s="16"/>
      <c r="VZ531" s="16"/>
      <c r="WA531" s="16"/>
      <c r="WB531" s="16"/>
      <c r="WC531" s="16"/>
      <c r="WD531" s="16"/>
      <c r="WE531" s="16"/>
      <c r="WF531" s="16"/>
      <c r="WG531" s="16"/>
      <c r="WH531" s="16"/>
      <c r="WI531" s="16"/>
      <c r="WJ531" s="16"/>
      <c r="WK531" s="16"/>
      <c r="WL531" s="16"/>
      <c r="WM531" s="16"/>
      <c r="WN531" s="16"/>
      <c r="WO531" s="16"/>
      <c r="WP531" s="16"/>
      <c r="WQ531" s="16"/>
      <c r="WR531" s="16"/>
      <c r="WS531" s="16"/>
      <c r="WT531" s="16"/>
      <c r="WU531" s="16"/>
      <c r="WV531" s="16"/>
      <c r="WW531" s="16"/>
      <c r="WX531" s="16"/>
      <c r="WY531" s="16"/>
      <c r="WZ531" s="16"/>
      <c r="XA531" s="16"/>
      <c r="XB531" s="16"/>
      <c r="XC531" s="16"/>
      <c r="XD531" s="16"/>
      <c r="XE531" s="16"/>
      <c r="XF531" s="16"/>
      <c r="XG531" s="16"/>
      <c r="XH531" s="16"/>
      <c r="XI531" s="16"/>
      <c r="XJ531" s="16"/>
      <c r="XK531" s="16"/>
      <c r="XL531" s="16"/>
      <c r="XM531" s="16"/>
      <c r="XN531" s="16"/>
      <c r="XO531" s="16"/>
      <c r="XP531" s="16"/>
      <c r="XQ531" s="16"/>
      <c r="XR531" s="16"/>
      <c r="XS531" s="16"/>
      <c r="XT531" s="16"/>
      <c r="XU531" s="16"/>
      <c r="XV531" s="16"/>
      <c r="XW531" s="16"/>
      <c r="XX531" s="16"/>
      <c r="XY531" s="16"/>
      <c r="XZ531" s="16"/>
      <c r="YA531" s="16"/>
      <c r="YB531" s="16"/>
      <c r="YC531" s="16"/>
      <c r="YD531" s="16"/>
      <c r="YE531" s="16"/>
      <c r="YF531" s="16"/>
      <c r="YG531" s="16"/>
      <c r="YH531" s="16"/>
      <c r="YI531" s="16"/>
      <c r="YJ531" s="16"/>
      <c r="YK531" s="16"/>
      <c r="YL531" s="16"/>
      <c r="YM531" s="16"/>
      <c r="YN531" s="16"/>
      <c r="YO531" s="16"/>
      <c r="YP531" s="16"/>
      <c r="YQ531" s="16"/>
      <c r="YR531" s="16"/>
      <c r="YS531" s="16"/>
      <c r="YT531" s="16"/>
      <c r="YU531" s="16"/>
      <c r="YV531" s="16"/>
      <c r="YW531" s="16"/>
      <c r="YX531" s="16"/>
      <c r="YY531" s="16"/>
      <c r="YZ531" s="16"/>
      <c r="ZA531" s="16"/>
      <c r="ZB531" s="16"/>
      <c r="ZC531" s="16"/>
      <c r="ZD531" s="16"/>
      <c r="ZE531" s="16"/>
      <c r="ZF531" s="16"/>
      <c r="ZG531" s="16"/>
      <c r="ZH531" s="16"/>
      <c r="ZI531" s="16"/>
      <c r="ZJ531" s="16"/>
      <c r="ZK531" s="16"/>
      <c r="ZL531" s="16"/>
      <c r="ZM531" s="16"/>
      <c r="ZN531" s="16"/>
      <c r="ZO531" s="16"/>
      <c r="ZP531" s="16"/>
      <c r="ZQ531" s="16"/>
      <c r="ZR531" s="16"/>
      <c r="ZS531" s="16"/>
      <c r="ZT531" s="16"/>
      <c r="ZU531" s="16"/>
      <c r="ZV531" s="16"/>
      <c r="ZW531" s="16"/>
      <c r="ZX531" s="16"/>
      <c r="ZY531" s="16"/>
      <c r="ZZ531" s="16"/>
      <c r="AAA531" s="16"/>
      <c r="AAB531" s="16"/>
      <c r="AAC531" s="16"/>
      <c r="AAD531" s="16"/>
      <c r="AAE531" s="16"/>
      <c r="AAF531" s="16"/>
      <c r="AAG531" s="16"/>
      <c r="AAH531" s="16"/>
      <c r="AAI531" s="16"/>
      <c r="AAJ531" s="16"/>
      <c r="AAK531" s="16"/>
      <c r="AAL531" s="16"/>
      <c r="AAM531" s="16"/>
      <c r="AAN531" s="16"/>
      <c r="AAO531" s="16"/>
      <c r="AAP531" s="16"/>
      <c r="AAQ531" s="16"/>
      <c r="AAR531" s="16"/>
      <c r="AAS531" s="16"/>
      <c r="AAT531" s="16"/>
      <c r="AAU531" s="16"/>
      <c r="AAV531" s="16"/>
      <c r="AAW531" s="16"/>
      <c r="AAX531" s="16"/>
      <c r="AAY531" s="16"/>
      <c r="AAZ531" s="16"/>
      <c r="ABA531" s="16"/>
      <c r="ABB531" s="16"/>
      <c r="ABC531" s="16"/>
      <c r="ABD531" s="16"/>
      <c r="ABE531" s="16"/>
      <c r="ABF531" s="16"/>
      <c r="ABG531" s="16"/>
      <c r="ABH531" s="16"/>
      <c r="ABI531" s="16"/>
      <c r="ABJ531" s="16"/>
      <c r="ABK531" s="16"/>
      <c r="ABL531" s="16"/>
      <c r="ABM531" s="16"/>
      <c r="ABN531" s="16"/>
      <c r="ABO531" s="16"/>
      <c r="ABP531" s="16"/>
      <c r="ABQ531" s="16"/>
      <c r="ABR531" s="16"/>
      <c r="ABS531" s="16"/>
      <c r="ABT531" s="16"/>
      <c r="ABU531" s="16"/>
      <c r="ABV531" s="16"/>
      <c r="ABW531" s="16"/>
      <c r="ABX531" s="16"/>
      <c r="ABY531" s="16"/>
      <c r="ABZ531" s="16"/>
      <c r="ACA531" s="16"/>
      <c r="ACB531" s="16"/>
      <c r="ACC531" s="16"/>
      <c r="ACD531" s="16"/>
      <c r="ACE531" s="16"/>
      <c r="ACF531" s="16"/>
      <c r="ACG531" s="16"/>
      <c r="ACH531" s="16"/>
      <c r="ACI531" s="16"/>
      <c r="ACJ531" s="16"/>
      <c r="ACK531" s="16"/>
      <c r="ACL531" s="16"/>
      <c r="ACM531" s="16"/>
      <c r="ACN531" s="16"/>
      <c r="ACO531" s="16"/>
      <c r="ACP531" s="16"/>
      <c r="ACQ531" s="16"/>
      <c r="ACR531" s="16"/>
      <c r="ACS531" s="16"/>
      <c r="ACT531" s="16"/>
      <c r="ACU531" s="16"/>
      <c r="ACV531" s="16"/>
      <c r="ACW531" s="16"/>
      <c r="ACX531" s="16"/>
      <c r="ACY531" s="16"/>
      <c r="ACZ531" s="16"/>
      <c r="ADA531" s="16"/>
      <c r="ADB531" s="16"/>
      <c r="ADC531" s="16"/>
      <c r="ADD531" s="16"/>
      <c r="ADE531" s="16"/>
      <c r="ADF531" s="16"/>
      <c r="ADG531" s="16"/>
      <c r="ADH531" s="16"/>
      <c r="ADI531" s="16"/>
      <c r="ADJ531" s="16"/>
      <c r="ADK531" s="16"/>
      <c r="ADL531" s="16"/>
      <c r="ADM531" s="16"/>
      <c r="ADN531" s="16"/>
      <c r="ADO531" s="16"/>
      <c r="ADP531" s="16"/>
      <c r="ADQ531" s="16"/>
      <c r="ADR531" s="16"/>
      <c r="ADS531" s="16"/>
      <c r="ADT531" s="16"/>
      <c r="ADU531" s="16"/>
      <c r="ADV531" s="16"/>
      <c r="ADW531" s="16"/>
      <c r="ADX531" s="16"/>
      <c r="ADY531" s="16"/>
      <c r="ADZ531" s="16"/>
      <c r="AEA531" s="16"/>
      <c r="AEB531" s="16"/>
      <c r="AEC531" s="16"/>
      <c r="AED531" s="16"/>
      <c r="AEE531" s="16"/>
      <c r="AEF531" s="16"/>
      <c r="AEG531" s="50"/>
    </row>
    <row r="532" spans="1:813" s="371" customFormat="1" x14ac:dyDescent="0.2">
      <c r="A532" s="71">
        <v>2.25</v>
      </c>
      <c r="B532" s="303" t="s">
        <v>493</v>
      </c>
      <c r="C532" s="293">
        <v>1</v>
      </c>
      <c r="D532" s="71" t="s">
        <v>14</v>
      </c>
      <c r="E532" s="293">
        <v>161.6</v>
      </c>
      <c r="F532" s="91">
        <f t="shared" si="10"/>
        <v>161.6</v>
      </c>
      <c r="G532" s="370"/>
      <c r="BA532" s="663"/>
    </row>
    <row r="533" spans="1:813" s="371" customFormat="1" x14ac:dyDescent="0.2">
      <c r="A533" s="71">
        <v>2.2599999999999998</v>
      </c>
      <c r="B533" s="303" t="s">
        <v>494</v>
      </c>
      <c r="C533" s="293">
        <v>1</v>
      </c>
      <c r="D533" s="71" t="s">
        <v>14</v>
      </c>
      <c r="E533" s="293">
        <v>166.65</v>
      </c>
      <c r="F533" s="91">
        <f t="shared" si="10"/>
        <v>166.65</v>
      </c>
      <c r="G533" s="370"/>
      <c r="BA533" s="663"/>
    </row>
    <row r="534" spans="1:813" s="371" customFormat="1" x14ac:dyDescent="0.2">
      <c r="A534" s="72">
        <v>2.27</v>
      </c>
      <c r="B534" s="303" t="s">
        <v>42</v>
      </c>
      <c r="C534" s="293">
        <v>1</v>
      </c>
      <c r="D534" s="71" t="s">
        <v>14</v>
      </c>
      <c r="E534" s="293">
        <v>2401.7800000000002</v>
      </c>
      <c r="F534" s="91">
        <f t="shared" si="10"/>
        <v>2401.7800000000002</v>
      </c>
      <c r="G534" s="370"/>
      <c r="BA534" s="663"/>
    </row>
    <row r="535" spans="1:813" s="371" customFormat="1" x14ac:dyDescent="0.2">
      <c r="A535" s="71">
        <v>2.2799999999999998</v>
      </c>
      <c r="B535" s="303" t="s">
        <v>436</v>
      </c>
      <c r="C535" s="293">
        <v>230</v>
      </c>
      <c r="D535" s="71" t="s">
        <v>44</v>
      </c>
      <c r="E535" s="293">
        <v>301.5</v>
      </c>
      <c r="F535" s="91">
        <f t="shared" si="10"/>
        <v>69345</v>
      </c>
      <c r="G535" s="370"/>
      <c r="BA535" s="663"/>
    </row>
    <row r="536" spans="1:813" s="18" customFormat="1" ht="13.5" customHeight="1" x14ac:dyDescent="0.2">
      <c r="A536" s="71">
        <v>2.29</v>
      </c>
      <c r="B536" s="303" t="s">
        <v>437</v>
      </c>
      <c r="C536" s="293">
        <v>145</v>
      </c>
      <c r="D536" s="71" t="s">
        <v>16</v>
      </c>
      <c r="E536" s="293">
        <v>195.6</v>
      </c>
      <c r="F536" s="91">
        <f t="shared" si="10"/>
        <v>28362</v>
      </c>
      <c r="BA536" s="663"/>
    </row>
    <row r="537" spans="1:813" s="373" customFormat="1" x14ac:dyDescent="0.2">
      <c r="A537" s="71">
        <v>2.2999999999999998</v>
      </c>
      <c r="B537" s="303" t="s">
        <v>438</v>
      </c>
      <c r="C537" s="293">
        <v>100</v>
      </c>
      <c r="D537" s="71" t="s">
        <v>16</v>
      </c>
      <c r="E537" s="293">
        <v>65</v>
      </c>
      <c r="F537" s="91">
        <f>ROUND(C537*E537,2)</f>
        <v>6500</v>
      </c>
      <c r="G537" s="372"/>
      <c r="H537" s="372"/>
      <c r="I537" s="372"/>
      <c r="J537" s="372"/>
      <c r="K537" s="372"/>
      <c r="L537" s="372"/>
      <c r="M537" s="372"/>
      <c r="N537" s="372"/>
      <c r="O537" s="372"/>
      <c r="P537" s="372"/>
      <c r="Q537" s="372"/>
      <c r="R537" s="372"/>
      <c r="S537" s="372"/>
      <c r="T537" s="372"/>
      <c r="U537" s="372"/>
      <c r="V537" s="372"/>
      <c r="W537" s="372"/>
      <c r="X537" s="372"/>
      <c r="Y537" s="372"/>
      <c r="Z537" s="372"/>
      <c r="AA537" s="372"/>
      <c r="AB537" s="372"/>
      <c r="AC537" s="372"/>
      <c r="AD537" s="372"/>
      <c r="AE537" s="372"/>
      <c r="AF537" s="372"/>
      <c r="AG537" s="372"/>
      <c r="AH537" s="372"/>
      <c r="AI537" s="372"/>
      <c r="AJ537" s="372"/>
      <c r="AK537" s="372"/>
      <c r="AL537" s="372"/>
      <c r="AM537" s="372"/>
      <c r="AN537" s="372"/>
      <c r="AO537" s="372"/>
      <c r="AP537" s="372"/>
      <c r="AQ537" s="372"/>
      <c r="AR537" s="372"/>
      <c r="AS537" s="372"/>
      <c r="AT537" s="372"/>
      <c r="AU537" s="372"/>
      <c r="AV537" s="372"/>
      <c r="AW537" s="372"/>
      <c r="AX537" s="372"/>
      <c r="AY537" s="372"/>
      <c r="AZ537" s="372"/>
      <c r="BA537" s="663"/>
      <c r="BB537" s="372"/>
      <c r="BC537" s="372"/>
      <c r="BD537" s="372"/>
      <c r="BE537" s="372"/>
      <c r="BF537" s="372"/>
      <c r="BG537" s="372"/>
      <c r="BH537" s="372"/>
      <c r="BI537" s="372"/>
      <c r="BJ537" s="372"/>
      <c r="BK537" s="372"/>
      <c r="BL537" s="372"/>
      <c r="BM537" s="372"/>
      <c r="BN537" s="372"/>
      <c r="BO537" s="372"/>
      <c r="BP537" s="372"/>
      <c r="BQ537" s="372"/>
      <c r="BR537" s="372"/>
      <c r="BS537" s="372"/>
      <c r="BT537" s="372"/>
      <c r="BU537" s="372"/>
      <c r="BV537" s="372"/>
      <c r="BW537" s="372"/>
      <c r="BX537" s="372"/>
      <c r="BY537" s="372"/>
      <c r="BZ537" s="372"/>
      <c r="CA537" s="372"/>
      <c r="CB537" s="372"/>
      <c r="CC537" s="372"/>
      <c r="CD537" s="372"/>
      <c r="CE537" s="372"/>
      <c r="CF537" s="372"/>
      <c r="CG537" s="372"/>
      <c r="CH537" s="372"/>
      <c r="CI537" s="372"/>
      <c r="CJ537" s="372"/>
      <c r="CK537" s="372"/>
      <c r="CL537" s="372"/>
      <c r="CM537" s="372"/>
      <c r="CN537" s="372"/>
      <c r="CO537" s="372"/>
      <c r="CP537" s="372"/>
      <c r="CQ537" s="372"/>
      <c r="CR537" s="372"/>
      <c r="CS537" s="372"/>
      <c r="CT537" s="372"/>
      <c r="CU537" s="372"/>
      <c r="CV537" s="372"/>
      <c r="CW537" s="372"/>
      <c r="CX537" s="372"/>
      <c r="CY537" s="372"/>
      <c r="CZ537" s="372"/>
      <c r="DA537" s="372"/>
      <c r="DB537" s="372"/>
      <c r="DC537" s="372"/>
      <c r="DD537" s="372"/>
      <c r="DE537" s="372"/>
      <c r="DF537" s="372"/>
      <c r="DG537" s="372"/>
      <c r="DH537" s="372"/>
      <c r="DI537" s="372"/>
      <c r="DJ537" s="372"/>
      <c r="DK537" s="372"/>
      <c r="DL537" s="372"/>
      <c r="DM537" s="372"/>
      <c r="DN537" s="372"/>
      <c r="DO537" s="372"/>
      <c r="DP537" s="372"/>
      <c r="DQ537" s="372"/>
      <c r="DR537" s="372"/>
      <c r="DS537" s="372"/>
      <c r="DT537" s="372"/>
      <c r="DU537" s="372"/>
      <c r="DV537" s="372"/>
      <c r="DW537" s="372"/>
      <c r="DX537" s="372"/>
      <c r="DY537" s="372"/>
      <c r="DZ537" s="372"/>
      <c r="EA537" s="372"/>
      <c r="EB537" s="372"/>
      <c r="EC537" s="372"/>
      <c r="ED537" s="372"/>
      <c r="EE537" s="372"/>
      <c r="EF537" s="372"/>
      <c r="EG537" s="372"/>
      <c r="EH537" s="372"/>
      <c r="EI537" s="372"/>
      <c r="EJ537" s="372"/>
      <c r="EK537" s="372"/>
      <c r="EL537" s="372"/>
      <c r="EM537" s="372"/>
      <c r="EN537" s="372"/>
      <c r="EO537" s="372"/>
      <c r="EP537" s="372"/>
      <c r="EQ537" s="372"/>
      <c r="ER537" s="372"/>
      <c r="ES537" s="372"/>
      <c r="ET537" s="372"/>
      <c r="EU537" s="372"/>
      <c r="EV537" s="372"/>
      <c r="EW537" s="372"/>
      <c r="EX537" s="372"/>
      <c r="EY537" s="372"/>
      <c r="EZ537" s="372"/>
      <c r="FA537" s="372"/>
      <c r="FB537" s="372"/>
      <c r="FC537" s="372"/>
      <c r="FD537" s="372"/>
      <c r="FE537" s="372"/>
      <c r="FF537" s="372"/>
      <c r="FG537" s="372"/>
      <c r="FH537" s="372"/>
      <c r="FI537" s="372"/>
      <c r="FJ537" s="372"/>
      <c r="FK537" s="372"/>
      <c r="FL537" s="372"/>
      <c r="FM537" s="372"/>
      <c r="FN537" s="372"/>
      <c r="FO537" s="372"/>
      <c r="FP537" s="372"/>
      <c r="FQ537" s="372"/>
      <c r="FR537" s="372"/>
      <c r="FS537" s="372"/>
      <c r="FT537" s="372"/>
      <c r="FU537" s="372"/>
      <c r="FV537" s="372"/>
      <c r="FW537" s="372"/>
      <c r="FX537" s="372"/>
      <c r="FY537" s="372"/>
      <c r="FZ537" s="372"/>
      <c r="GA537" s="372"/>
      <c r="GB537" s="372"/>
      <c r="GC537" s="372"/>
      <c r="GD537" s="372"/>
      <c r="GE537" s="372"/>
      <c r="GF537" s="372"/>
      <c r="GG537" s="372"/>
      <c r="GH537" s="372"/>
      <c r="GI537" s="372"/>
      <c r="GJ537" s="372"/>
      <c r="GK537" s="372"/>
      <c r="GL537" s="372"/>
      <c r="GM537" s="372"/>
      <c r="GN537" s="372"/>
      <c r="GO537" s="372"/>
      <c r="GP537" s="372"/>
      <c r="GQ537" s="372"/>
      <c r="GR537" s="372"/>
      <c r="GS537" s="372"/>
      <c r="GT537" s="372"/>
      <c r="GU537" s="372"/>
      <c r="GV537" s="372"/>
      <c r="GW537" s="372"/>
      <c r="GX537" s="372"/>
      <c r="GY537" s="372"/>
      <c r="GZ537" s="372"/>
      <c r="HA537" s="372"/>
      <c r="HB537" s="372"/>
      <c r="HC537" s="372"/>
      <c r="HD537" s="372"/>
      <c r="HE537" s="372"/>
      <c r="HF537" s="372"/>
      <c r="HG537" s="372"/>
      <c r="HH537" s="372"/>
      <c r="HI537" s="372"/>
      <c r="HJ537" s="372"/>
      <c r="HK537" s="372"/>
      <c r="HL537" s="372"/>
      <c r="HM537" s="372"/>
      <c r="HN537" s="372"/>
      <c r="HO537" s="372"/>
      <c r="HP537" s="372"/>
      <c r="HQ537" s="372"/>
      <c r="HR537" s="372"/>
      <c r="HS537" s="372"/>
      <c r="HT537" s="372"/>
      <c r="HU537" s="372"/>
      <c r="HV537" s="372"/>
      <c r="HW537" s="372"/>
      <c r="HX537" s="372"/>
      <c r="HY537" s="372"/>
      <c r="HZ537" s="372"/>
      <c r="IA537" s="372"/>
      <c r="IB537" s="372"/>
      <c r="IC537" s="372"/>
      <c r="ID537" s="372"/>
      <c r="IE537" s="372"/>
      <c r="IF537" s="372"/>
      <c r="IG537" s="372"/>
      <c r="IH537" s="372"/>
      <c r="II537" s="372"/>
      <c r="IJ537" s="372"/>
      <c r="IK537" s="372"/>
      <c r="IL537" s="372"/>
      <c r="IM537" s="372"/>
      <c r="IN537" s="372"/>
      <c r="IO537" s="372"/>
      <c r="IP537" s="372"/>
      <c r="IQ537" s="372"/>
      <c r="IR537" s="372"/>
      <c r="IS537" s="372"/>
      <c r="IT537" s="372"/>
      <c r="IU537" s="372"/>
      <c r="IV537" s="372"/>
      <c r="IW537" s="372"/>
      <c r="IX537" s="372"/>
      <c r="IY537" s="372"/>
      <c r="IZ537" s="372"/>
      <c r="JA537" s="372"/>
      <c r="JB537" s="372"/>
      <c r="JC537" s="372"/>
      <c r="JD537" s="372"/>
      <c r="JE537" s="372"/>
      <c r="JF537" s="372"/>
      <c r="JG537" s="372"/>
      <c r="JH537" s="372"/>
      <c r="JI537" s="372"/>
      <c r="JJ537" s="372"/>
      <c r="JK537" s="372"/>
      <c r="JL537" s="372"/>
      <c r="JM537" s="372"/>
      <c r="JN537" s="372"/>
      <c r="JO537" s="372"/>
      <c r="JP537" s="372"/>
      <c r="JQ537" s="372"/>
      <c r="JR537" s="372"/>
      <c r="JS537" s="372"/>
      <c r="JT537" s="372"/>
      <c r="JU537" s="372"/>
      <c r="JV537" s="372"/>
      <c r="JW537" s="372"/>
      <c r="JX537" s="372"/>
      <c r="JY537" s="372"/>
      <c r="JZ537" s="372"/>
      <c r="KA537" s="372"/>
      <c r="KB537" s="372"/>
      <c r="KC537" s="372"/>
      <c r="KD537" s="372"/>
      <c r="KE537" s="372"/>
      <c r="KF537" s="372"/>
      <c r="KG537" s="372"/>
      <c r="KH537" s="372"/>
      <c r="KI537" s="372"/>
      <c r="KJ537" s="372"/>
      <c r="KK537" s="372"/>
      <c r="KL537" s="372"/>
      <c r="KM537" s="372"/>
      <c r="KN537" s="372"/>
      <c r="KO537" s="372"/>
      <c r="KP537" s="372"/>
      <c r="KQ537" s="372"/>
      <c r="KR537" s="372"/>
      <c r="KS537" s="372"/>
      <c r="KT537" s="372"/>
      <c r="KU537" s="372"/>
      <c r="KV537" s="372"/>
      <c r="KW537" s="372"/>
      <c r="KX537" s="372"/>
      <c r="KY537" s="372"/>
      <c r="KZ537" s="372"/>
      <c r="LA537" s="372"/>
      <c r="LB537" s="372"/>
      <c r="LC537" s="372"/>
      <c r="LD537" s="372"/>
      <c r="LE537" s="372"/>
      <c r="LF537" s="372"/>
      <c r="LG537" s="372"/>
      <c r="LH537" s="372"/>
      <c r="LI537" s="372"/>
      <c r="LJ537" s="372"/>
      <c r="LK537" s="372"/>
      <c r="LL537" s="372"/>
      <c r="LM537" s="372"/>
      <c r="LN537" s="372"/>
      <c r="LO537" s="372"/>
      <c r="LP537" s="372"/>
      <c r="LQ537" s="372"/>
      <c r="LR537" s="372"/>
      <c r="LS537" s="372"/>
      <c r="LT537" s="372"/>
      <c r="LU537" s="372"/>
      <c r="LV537" s="372"/>
      <c r="LW537" s="372"/>
      <c r="LX537" s="372"/>
      <c r="LY537" s="372"/>
      <c r="LZ537" s="372"/>
      <c r="MA537" s="372"/>
      <c r="MB537" s="372"/>
      <c r="MC537" s="372"/>
      <c r="MD537" s="372"/>
      <c r="ME537" s="372"/>
      <c r="MF537" s="372"/>
      <c r="MG537" s="372"/>
      <c r="MH537" s="372"/>
      <c r="MI537" s="372"/>
      <c r="MJ537" s="372"/>
      <c r="MK537" s="372"/>
      <c r="ML537" s="372"/>
      <c r="MM537" s="372"/>
      <c r="MN537" s="372"/>
      <c r="MO537" s="372"/>
      <c r="MP537" s="372"/>
      <c r="MQ537" s="372"/>
      <c r="MR537" s="372"/>
      <c r="MS537" s="372"/>
      <c r="MT537" s="372"/>
      <c r="MU537" s="372"/>
      <c r="MV537" s="372"/>
      <c r="MW537" s="372"/>
      <c r="MX537" s="372"/>
      <c r="MY537" s="372"/>
      <c r="MZ537" s="372"/>
      <c r="NA537" s="372"/>
      <c r="NB537" s="372"/>
      <c r="NC537" s="372"/>
      <c r="ND537" s="372"/>
      <c r="NE537" s="372"/>
      <c r="NF537" s="372"/>
      <c r="NG537" s="372"/>
      <c r="NH537" s="372"/>
      <c r="NI537" s="372"/>
      <c r="NJ537" s="372"/>
      <c r="NK537" s="372"/>
      <c r="NL537" s="372"/>
      <c r="NM537" s="372"/>
      <c r="NN537" s="372"/>
      <c r="NO537" s="372"/>
      <c r="NP537" s="372"/>
      <c r="NQ537" s="372"/>
      <c r="NR537" s="372"/>
      <c r="NS537" s="372"/>
      <c r="NT537" s="372"/>
      <c r="NU537" s="372"/>
      <c r="NV537" s="372"/>
      <c r="NW537" s="372"/>
      <c r="NX537" s="372"/>
      <c r="NY537" s="372"/>
      <c r="NZ537" s="372"/>
      <c r="OA537" s="372"/>
      <c r="OB537" s="372"/>
      <c r="OC537" s="372"/>
      <c r="OD537" s="372"/>
      <c r="OE537" s="372"/>
      <c r="OF537" s="372"/>
      <c r="OG537" s="372"/>
      <c r="OH537" s="372"/>
      <c r="OI537" s="372"/>
      <c r="OJ537" s="372"/>
      <c r="OK537" s="372"/>
      <c r="OL537" s="372"/>
      <c r="OM537" s="372"/>
      <c r="ON537" s="372"/>
      <c r="OO537" s="372"/>
      <c r="OP537" s="372"/>
      <c r="OQ537" s="372"/>
      <c r="OR537" s="372"/>
      <c r="OS537" s="372"/>
      <c r="OT537" s="372"/>
      <c r="OU537" s="372"/>
      <c r="OV537" s="372"/>
      <c r="OW537" s="372"/>
      <c r="OX537" s="372"/>
      <c r="OY537" s="372"/>
      <c r="OZ537" s="372"/>
      <c r="PA537" s="372"/>
      <c r="PB537" s="372"/>
      <c r="PC537" s="372"/>
      <c r="PD537" s="372"/>
      <c r="PE537" s="372"/>
      <c r="PF537" s="372"/>
      <c r="PG537" s="372"/>
      <c r="PH537" s="372"/>
      <c r="PI537" s="372"/>
      <c r="PJ537" s="372"/>
      <c r="PK537" s="372"/>
      <c r="PL537" s="372"/>
      <c r="PM537" s="372"/>
      <c r="PN537" s="372"/>
      <c r="PO537" s="372"/>
      <c r="PP537" s="372"/>
      <c r="PQ537" s="372"/>
      <c r="PR537" s="372"/>
      <c r="PS537" s="372"/>
      <c r="PT537" s="372"/>
      <c r="PU537" s="372"/>
      <c r="PV537" s="372"/>
      <c r="PW537" s="372"/>
      <c r="PX537" s="372"/>
      <c r="PY537" s="372"/>
      <c r="PZ537" s="372"/>
      <c r="QA537" s="372"/>
      <c r="QB537" s="372"/>
      <c r="QC537" s="372"/>
      <c r="QD537" s="372"/>
      <c r="QE537" s="372"/>
      <c r="QF537" s="372"/>
      <c r="QG537" s="372"/>
      <c r="QH537" s="372"/>
      <c r="QI537" s="372"/>
      <c r="QJ537" s="372"/>
      <c r="QK537" s="372"/>
      <c r="QL537" s="372"/>
      <c r="QM537" s="372"/>
      <c r="QN537" s="372"/>
      <c r="QO537" s="372"/>
      <c r="QP537" s="372"/>
      <c r="QQ537" s="372"/>
      <c r="QR537" s="372"/>
      <c r="QS537" s="372"/>
      <c r="QT537" s="372"/>
      <c r="QU537" s="372"/>
      <c r="QV537" s="372"/>
      <c r="QW537" s="372"/>
      <c r="QX537" s="372"/>
      <c r="QY537" s="372"/>
      <c r="QZ537" s="372"/>
      <c r="RA537" s="372"/>
      <c r="RB537" s="372"/>
      <c r="RC537" s="372"/>
      <c r="RD537" s="372"/>
      <c r="RE537" s="372"/>
      <c r="RF537" s="372"/>
      <c r="RG537" s="372"/>
      <c r="RH537" s="372"/>
      <c r="RI537" s="372"/>
      <c r="RJ537" s="372"/>
      <c r="RK537" s="372"/>
      <c r="RL537" s="372"/>
      <c r="RM537" s="372"/>
      <c r="RN537" s="372"/>
      <c r="RO537" s="372"/>
      <c r="RP537" s="372"/>
      <c r="RQ537" s="372"/>
      <c r="RR537" s="372"/>
      <c r="RS537" s="372"/>
      <c r="RT537" s="372"/>
      <c r="RU537" s="372"/>
      <c r="RV537" s="372"/>
      <c r="RW537" s="372"/>
      <c r="RX537" s="372"/>
      <c r="RY537" s="372"/>
      <c r="RZ537" s="372"/>
      <c r="SA537" s="372"/>
      <c r="SB537" s="372"/>
      <c r="SC537" s="372"/>
      <c r="SD537" s="372"/>
      <c r="SE537" s="372"/>
      <c r="SF537" s="372"/>
      <c r="SG537" s="372"/>
      <c r="SH537" s="372"/>
      <c r="SI537" s="372"/>
      <c r="SJ537" s="372"/>
      <c r="SK537" s="372"/>
      <c r="SL537" s="372"/>
      <c r="SM537" s="372"/>
      <c r="SN537" s="372"/>
      <c r="SO537" s="372"/>
      <c r="SP537" s="372"/>
      <c r="SQ537" s="372"/>
      <c r="SR537" s="372"/>
      <c r="SS537" s="372"/>
      <c r="ST537" s="372"/>
      <c r="SU537" s="372"/>
      <c r="SV537" s="372"/>
      <c r="SW537" s="372"/>
      <c r="SX537" s="372"/>
      <c r="SY537" s="372"/>
      <c r="SZ537" s="372"/>
      <c r="TA537" s="372"/>
      <c r="TB537" s="372"/>
      <c r="TC537" s="372"/>
      <c r="TD537" s="372"/>
      <c r="TE537" s="372"/>
      <c r="TF537" s="372"/>
      <c r="TG537" s="372"/>
      <c r="TH537" s="372"/>
      <c r="TI537" s="372"/>
      <c r="TJ537" s="372"/>
      <c r="TK537" s="372"/>
      <c r="TL537" s="372"/>
      <c r="TM537" s="372"/>
      <c r="TN537" s="372"/>
      <c r="TO537" s="372"/>
      <c r="TP537" s="372"/>
      <c r="TQ537" s="372"/>
      <c r="TR537" s="372"/>
      <c r="TS537" s="372"/>
      <c r="TT537" s="372"/>
      <c r="TU537" s="372"/>
      <c r="TV537" s="372"/>
      <c r="TW537" s="372"/>
      <c r="TX537" s="372"/>
      <c r="TY537" s="372"/>
      <c r="TZ537" s="372"/>
      <c r="UA537" s="372"/>
      <c r="UB537" s="372"/>
      <c r="UC537" s="372"/>
      <c r="UD537" s="372"/>
      <c r="UE537" s="372"/>
      <c r="UF537" s="372"/>
      <c r="UG537" s="372"/>
      <c r="UH537" s="372"/>
      <c r="UI537" s="372"/>
      <c r="UJ537" s="372"/>
      <c r="UK537" s="372"/>
      <c r="UL537" s="372"/>
      <c r="UM537" s="372"/>
      <c r="UN537" s="372"/>
      <c r="UO537" s="372"/>
      <c r="UP537" s="372"/>
      <c r="UQ537" s="372"/>
      <c r="UR537" s="372"/>
      <c r="US537" s="372"/>
      <c r="UT537" s="372"/>
      <c r="UU537" s="372"/>
      <c r="UV537" s="372"/>
      <c r="UW537" s="372"/>
      <c r="UX537" s="372"/>
      <c r="UY537" s="372"/>
      <c r="UZ537" s="372"/>
      <c r="VA537" s="372"/>
      <c r="VB537" s="372"/>
      <c r="VC537" s="372"/>
      <c r="VD537" s="372"/>
      <c r="VE537" s="372"/>
      <c r="VF537" s="372"/>
      <c r="VG537" s="372"/>
      <c r="VH537" s="372"/>
      <c r="VI537" s="372"/>
      <c r="VJ537" s="372"/>
      <c r="VK537" s="372"/>
      <c r="VL537" s="372"/>
      <c r="VM537" s="372"/>
      <c r="VN537" s="372"/>
      <c r="VO537" s="372"/>
      <c r="VP537" s="372"/>
      <c r="VQ537" s="372"/>
      <c r="VR537" s="372"/>
      <c r="VS537" s="372"/>
      <c r="VT537" s="372"/>
      <c r="VU537" s="372"/>
      <c r="VV537" s="372"/>
      <c r="VW537" s="372"/>
      <c r="VX537" s="372"/>
      <c r="VY537" s="372"/>
      <c r="VZ537" s="372"/>
      <c r="WA537" s="372"/>
      <c r="WB537" s="372"/>
      <c r="WC537" s="372"/>
      <c r="WD537" s="372"/>
      <c r="WE537" s="372"/>
      <c r="WF537" s="372"/>
      <c r="WG537" s="372"/>
      <c r="WH537" s="372"/>
      <c r="WI537" s="372"/>
      <c r="WJ537" s="372"/>
      <c r="WK537" s="372"/>
      <c r="WL537" s="372"/>
      <c r="WM537" s="372"/>
      <c r="WN537" s="372"/>
      <c r="WO537" s="372"/>
      <c r="WP537" s="372"/>
      <c r="WQ537" s="372"/>
      <c r="WR537" s="372"/>
      <c r="WS537" s="372"/>
      <c r="WT537" s="372"/>
      <c r="WU537" s="372"/>
      <c r="WV537" s="372"/>
      <c r="WW537" s="372"/>
      <c r="WX537" s="372"/>
      <c r="WY537" s="372"/>
      <c r="WZ537" s="372"/>
      <c r="XA537" s="372"/>
      <c r="XB537" s="372"/>
      <c r="XC537" s="372"/>
      <c r="XD537" s="372"/>
      <c r="XE537" s="372"/>
      <c r="XF537" s="372"/>
      <c r="XG537" s="372"/>
      <c r="XH537" s="372"/>
      <c r="XI537" s="372"/>
      <c r="XJ537" s="372"/>
      <c r="XK537" s="372"/>
      <c r="XL537" s="372"/>
      <c r="XM537" s="372"/>
      <c r="XN537" s="372"/>
      <c r="XO537" s="372"/>
      <c r="XP537" s="372"/>
      <c r="XQ537" s="372"/>
      <c r="XR537" s="372"/>
      <c r="XS537" s="372"/>
      <c r="XT537" s="372"/>
      <c r="XU537" s="372"/>
      <c r="XV537" s="372"/>
      <c r="XW537" s="372"/>
      <c r="XX537" s="372"/>
      <c r="XY537" s="372"/>
      <c r="XZ537" s="372"/>
      <c r="YA537" s="372"/>
      <c r="YB537" s="372"/>
      <c r="YC537" s="372"/>
      <c r="YD537" s="372"/>
      <c r="YE537" s="372"/>
      <c r="YF537" s="372"/>
      <c r="YG537" s="372"/>
      <c r="YH537" s="372"/>
      <c r="YI537" s="372"/>
      <c r="YJ537" s="372"/>
      <c r="YK537" s="372"/>
      <c r="YL537" s="372"/>
      <c r="YM537" s="372"/>
      <c r="YN537" s="372"/>
      <c r="YO537" s="372"/>
      <c r="YP537" s="372"/>
      <c r="YQ537" s="372"/>
      <c r="YR537" s="372"/>
      <c r="YS537" s="372"/>
      <c r="YT537" s="372"/>
      <c r="YU537" s="372"/>
      <c r="YV537" s="372"/>
      <c r="YW537" s="372"/>
      <c r="YX537" s="372"/>
      <c r="YY537" s="372"/>
      <c r="YZ537" s="372"/>
      <c r="ZA537" s="372"/>
      <c r="ZB537" s="372"/>
      <c r="ZC537" s="372"/>
      <c r="ZD537" s="372"/>
      <c r="ZE537" s="372"/>
      <c r="ZF537" s="372"/>
      <c r="ZG537" s="372"/>
      <c r="ZH537" s="372"/>
      <c r="ZI537" s="372"/>
      <c r="ZJ537" s="372"/>
      <c r="ZK537" s="372"/>
      <c r="ZL537" s="372"/>
      <c r="ZM537" s="372"/>
      <c r="ZN537" s="372"/>
      <c r="ZO537" s="372"/>
      <c r="ZP537" s="372"/>
      <c r="ZQ537" s="372"/>
      <c r="ZR537" s="372"/>
      <c r="ZS537" s="372"/>
      <c r="ZT537" s="372"/>
      <c r="ZU537" s="372"/>
      <c r="ZV537" s="372"/>
      <c r="ZW537" s="372"/>
      <c r="ZX537" s="372"/>
      <c r="ZY537" s="372"/>
      <c r="ZZ537" s="372"/>
      <c r="AAA537" s="372"/>
      <c r="AAB537" s="372"/>
      <c r="AAC537" s="372"/>
      <c r="AAD537" s="372"/>
      <c r="AAE537" s="372"/>
      <c r="AAF537" s="372"/>
      <c r="AAG537" s="372"/>
      <c r="AAH537" s="372"/>
      <c r="AAI537" s="372"/>
      <c r="AAJ537" s="372"/>
      <c r="AAK537" s="372"/>
      <c r="AAL537" s="372"/>
      <c r="AAM537" s="372"/>
      <c r="AAN537" s="372"/>
      <c r="AAO537" s="372"/>
      <c r="AAP537" s="372"/>
      <c r="AAQ537" s="372"/>
      <c r="AAR537" s="372"/>
      <c r="AAS537" s="372"/>
      <c r="AAT537" s="372"/>
      <c r="AAU537" s="372"/>
      <c r="AAV537" s="372"/>
      <c r="AAW537" s="372"/>
      <c r="AAX537" s="372"/>
      <c r="AAY537" s="372"/>
      <c r="AAZ537" s="372"/>
      <c r="ABA537" s="372"/>
      <c r="ABB537" s="372"/>
      <c r="ABC537" s="372"/>
      <c r="ABD537" s="372"/>
      <c r="ABE537" s="372"/>
      <c r="ABF537" s="372"/>
      <c r="ABG537" s="372"/>
      <c r="ABH537" s="372"/>
      <c r="ABI537" s="372"/>
      <c r="ABJ537" s="372"/>
      <c r="ABK537" s="372"/>
      <c r="ABL537" s="372"/>
      <c r="ABM537" s="372"/>
      <c r="ABN537" s="372"/>
      <c r="ABO537" s="372"/>
      <c r="ABP537" s="372"/>
      <c r="ABQ537" s="372"/>
      <c r="ABR537" s="372"/>
      <c r="ABS537" s="372"/>
      <c r="ABT537" s="372"/>
      <c r="ABU537" s="372"/>
      <c r="ABV537" s="372"/>
      <c r="ABW537" s="372"/>
      <c r="ABX537" s="372"/>
      <c r="ABY537" s="372"/>
      <c r="ABZ537" s="372"/>
      <c r="ACA537" s="372"/>
      <c r="ACB537" s="372"/>
      <c r="ACC537" s="372"/>
      <c r="ACD537" s="372"/>
      <c r="ACE537" s="372"/>
      <c r="ACF537" s="372"/>
      <c r="ACG537" s="372"/>
      <c r="ACH537" s="372"/>
      <c r="ACI537" s="372"/>
      <c r="ACJ537" s="372"/>
      <c r="ACK537" s="372"/>
      <c r="ACL537" s="372"/>
      <c r="ACM537" s="372"/>
      <c r="ACN537" s="372"/>
      <c r="ACO537" s="372"/>
      <c r="ACP537" s="372"/>
      <c r="ACQ537" s="372"/>
      <c r="ACR537" s="372"/>
      <c r="ACS537" s="372"/>
      <c r="ACT537" s="372"/>
      <c r="ACU537" s="372"/>
      <c r="ACV537" s="372"/>
      <c r="ACW537" s="372"/>
      <c r="ACX537" s="372"/>
      <c r="ACY537" s="372"/>
      <c r="ACZ537" s="372"/>
      <c r="ADA537" s="372"/>
      <c r="ADB537" s="372"/>
      <c r="ADC537" s="372"/>
      <c r="ADD537" s="372"/>
      <c r="ADE537" s="372"/>
      <c r="ADF537" s="372"/>
      <c r="ADG537" s="372"/>
      <c r="ADH537" s="372"/>
      <c r="ADI537" s="372"/>
      <c r="ADJ537" s="372"/>
      <c r="ADK537" s="372"/>
      <c r="ADL537" s="372"/>
      <c r="ADM537" s="372"/>
      <c r="ADN537" s="372"/>
      <c r="ADO537" s="372"/>
      <c r="ADP537" s="372"/>
      <c r="ADQ537" s="372"/>
      <c r="ADR537" s="372"/>
      <c r="ADS537" s="372"/>
      <c r="ADT537" s="372"/>
      <c r="ADU537" s="372"/>
      <c r="ADV537" s="372"/>
      <c r="ADW537" s="372"/>
      <c r="ADX537" s="372"/>
      <c r="ADY537" s="372"/>
      <c r="ADZ537" s="372"/>
      <c r="AEA537" s="372"/>
      <c r="AEB537" s="372"/>
      <c r="AEC537" s="372"/>
      <c r="AED537" s="372"/>
      <c r="AEE537" s="372"/>
      <c r="AEF537" s="372"/>
    </row>
    <row r="538" spans="1:813" s="4" customFormat="1" ht="12.75" customHeight="1" x14ac:dyDescent="0.2">
      <c r="A538" s="71">
        <v>2.31</v>
      </c>
      <c r="B538" s="303" t="s">
        <v>439</v>
      </c>
      <c r="C538" s="293">
        <v>1</v>
      </c>
      <c r="D538" s="71" t="s">
        <v>16</v>
      </c>
      <c r="E538" s="293">
        <v>2298.2600000000002</v>
      </c>
      <c r="F538" s="91">
        <f t="shared" si="10"/>
        <v>2298.2600000000002</v>
      </c>
      <c r="AZ538" s="3"/>
      <c r="BA538" s="66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</row>
    <row r="539" spans="1:813" s="4" customFormat="1" ht="13.5" customHeight="1" x14ac:dyDescent="0.2">
      <c r="A539" s="71">
        <v>2.3199999999999998</v>
      </c>
      <c r="B539" s="303" t="s">
        <v>496</v>
      </c>
      <c r="C539" s="293">
        <v>2</v>
      </c>
      <c r="D539" s="71" t="s">
        <v>14</v>
      </c>
      <c r="E539" s="293">
        <v>713</v>
      </c>
      <c r="F539" s="91">
        <f t="shared" si="10"/>
        <v>1426</v>
      </c>
      <c r="AZ539" s="3"/>
      <c r="BA539" s="66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</row>
    <row r="540" spans="1:813" s="4" customFormat="1" ht="12.75" customHeight="1" x14ac:dyDescent="0.2">
      <c r="A540" s="71">
        <v>2.33</v>
      </c>
      <c r="B540" s="303" t="s">
        <v>497</v>
      </c>
      <c r="C540" s="293">
        <v>2</v>
      </c>
      <c r="D540" s="71" t="s">
        <v>14</v>
      </c>
      <c r="E540" s="293">
        <v>275.05</v>
      </c>
      <c r="F540" s="91">
        <f t="shared" si="10"/>
        <v>550.1</v>
      </c>
      <c r="AZ540" s="3"/>
      <c r="BA540" s="66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</row>
    <row r="541" spans="1:813" s="4" customFormat="1" ht="13.5" customHeight="1" x14ac:dyDescent="0.2">
      <c r="A541" s="71"/>
      <c r="B541" s="303" t="s">
        <v>49</v>
      </c>
      <c r="C541" s="293">
        <v>1</v>
      </c>
      <c r="D541" s="71" t="s">
        <v>14</v>
      </c>
      <c r="E541" s="293">
        <v>45000</v>
      </c>
      <c r="F541" s="91">
        <f>ROUND(C541*E541,2)</f>
        <v>45000</v>
      </c>
      <c r="AZ541" s="3"/>
      <c r="BA541" s="66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</row>
    <row r="542" spans="1:813" s="4" customFormat="1" x14ac:dyDescent="0.2">
      <c r="A542" s="71"/>
      <c r="B542" s="368"/>
      <c r="C542" s="374"/>
      <c r="D542" s="367"/>
      <c r="E542" s="374"/>
      <c r="F542" s="91">
        <f t="shared" si="10"/>
        <v>0</v>
      </c>
      <c r="AZ542" s="3"/>
      <c r="BA542" s="66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</row>
    <row r="543" spans="1:813" s="4" customFormat="1" ht="12.75" customHeight="1" x14ac:dyDescent="0.2">
      <c r="A543" s="70">
        <v>3</v>
      </c>
      <c r="B543" s="304" t="s">
        <v>50</v>
      </c>
      <c r="C543" s="293"/>
      <c r="D543" s="71"/>
      <c r="E543" s="293"/>
      <c r="F543" s="91"/>
      <c r="AZ543" s="3"/>
      <c r="BA543" s="66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</row>
    <row r="544" spans="1:813" s="4" customFormat="1" ht="165.75" x14ac:dyDescent="0.2">
      <c r="A544" s="367">
        <v>3.17</v>
      </c>
      <c r="B544" s="375" t="s">
        <v>561</v>
      </c>
      <c r="C544" s="376">
        <v>1</v>
      </c>
      <c r="D544" s="367" t="s">
        <v>71</v>
      </c>
      <c r="E544" s="374">
        <v>1489956.5</v>
      </c>
      <c r="F544" s="377">
        <f t="shared" si="10"/>
        <v>1489956.5</v>
      </c>
      <c r="G544" s="378"/>
      <c r="H544" s="378"/>
      <c r="I544" s="378"/>
      <c r="J544" s="378"/>
      <c r="K544" s="378"/>
      <c r="L544" s="378"/>
      <c r="M544" s="378"/>
      <c r="N544" s="378"/>
      <c r="O544" s="378"/>
      <c r="P544" s="378"/>
      <c r="Q544" s="378"/>
      <c r="R544" s="378"/>
      <c r="S544" s="378"/>
      <c r="T544" s="378"/>
      <c r="U544" s="378"/>
      <c r="V544" s="378"/>
      <c r="W544" s="378"/>
      <c r="X544" s="378"/>
      <c r="Y544" s="378"/>
      <c r="Z544" s="378"/>
      <c r="AA544" s="378"/>
      <c r="AB544" s="378"/>
      <c r="AC544" s="378"/>
      <c r="AD544" s="378"/>
      <c r="AE544" s="378"/>
      <c r="AF544" s="378"/>
      <c r="AG544" s="378"/>
      <c r="AH544" s="378"/>
      <c r="AI544" s="378"/>
      <c r="AJ544" s="378"/>
      <c r="AK544" s="378"/>
      <c r="AL544" s="378"/>
      <c r="AM544" s="378"/>
      <c r="AN544" s="378"/>
      <c r="AO544" s="378"/>
      <c r="AP544" s="378"/>
      <c r="AQ544" s="378"/>
      <c r="AR544" s="378"/>
      <c r="AS544" s="378"/>
      <c r="AT544" s="378"/>
      <c r="AU544" s="378"/>
      <c r="AV544" s="378"/>
      <c r="AW544" s="378"/>
      <c r="AX544" s="378"/>
      <c r="AY544" s="378"/>
      <c r="AZ544" s="379"/>
      <c r="BA544" s="66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</row>
    <row r="545" spans="1:812" s="4" customFormat="1" ht="127.5" x14ac:dyDescent="0.2">
      <c r="A545" s="71">
        <v>3.18</v>
      </c>
      <c r="B545" s="375" t="s">
        <v>562</v>
      </c>
      <c r="C545" s="308">
        <v>1</v>
      </c>
      <c r="D545" s="71" t="s">
        <v>71</v>
      </c>
      <c r="E545" s="293">
        <v>278185</v>
      </c>
      <c r="F545" s="91">
        <f>ROUND(C545*E545,2)</f>
        <v>278185</v>
      </c>
      <c r="AZ545" s="3"/>
      <c r="BA545" s="66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</row>
    <row r="546" spans="1:812" s="4" customFormat="1" ht="12.75" customHeight="1" x14ac:dyDescent="0.2">
      <c r="A546" s="71">
        <v>3.19</v>
      </c>
      <c r="B546" s="303" t="s">
        <v>52</v>
      </c>
      <c r="C546" s="293">
        <v>1</v>
      </c>
      <c r="D546" s="71" t="s">
        <v>9</v>
      </c>
      <c r="E546" s="374">
        <v>80000</v>
      </c>
      <c r="F546" s="91">
        <f t="shared" si="10"/>
        <v>80000</v>
      </c>
      <c r="AZ546" s="3"/>
      <c r="BA546" s="66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</row>
    <row r="547" spans="1:812" s="4" customFormat="1" x14ac:dyDescent="0.2">
      <c r="A547" s="72">
        <v>3.2</v>
      </c>
      <c r="B547" s="303" t="s">
        <v>440</v>
      </c>
      <c r="C547" s="293">
        <v>2</v>
      </c>
      <c r="D547" s="71" t="s">
        <v>14</v>
      </c>
      <c r="E547" s="293">
        <v>1907.13</v>
      </c>
      <c r="F547" s="91">
        <f t="shared" si="10"/>
        <v>3814.26</v>
      </c>
      <c r="AZ547" s="3"/>
      <c r="BA547" s="66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</row>
    <row r="548" spans="1:812" s="4" customFormat="1" x14ac:dyDescent="0.2">
      <c r="A548" s="71">
        <v>3.21</v>
      </c>
      <c r="B548" s="303" t="s">
        <v>441</v>
      </c>
      <c r="C548" s="293">
        <v>1</v>
      </c>
      <c r="D548" s="71" t="s">
        <v>14</v>
      </c>
      <c r="E548" s="293">
        <v>19026.189999999999</v>
      </c>
      <c r="F548" s="91">
        <f t="shared" si="10"/>
        <v>19026.189999999999</v>
      </c>
      <c r="AZ548" s="3"/>
      <c r="BA548" s="66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</row>
    <row r="549" spans="1:812" s="4" customFormat="1" ht="25.5" x14ac:dyDescent="0.2">
      <c r="A549" s="71">
        <v>3.22</v>
      </c>
      <c r="B549" s="375" t="s">
        <v>55</v>
      </c>
      <c r="C549" s="308">
        <v>1</v>
      </c>
      <c r="D549" s="71" t="s">
        <v>14</v>
      </c>
      <c r="E549" s="293">
        <v>3989.7</v>
      </c>
      <c r="F549" s="91">
        <f t="shared" si="10"/>
        <v>3989.7</v>
      </c>
      <c r="AZ549" s="3"/>
      <c r="BA549" s="66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</row>
    <row r="550" spans="1:812" s="4" customFormat="1" x14ac:dyDescent="0.2">
      <c r="A550" s="71">
        <v>3.23</v>
      </c>
      <c r="B550" s="303" t="s">
        <v>442</v>
      </c>
      <c r="C550" s="293">
        <v>1</v>
      </c>
      <c r="D550" s="71" t="s">
        <v>14</v>
      </c>
      <c r="E550" s="293">
        <v>34700</v>
      </c>
      <c r="F550" s="91">
        <f t="shared" si="10"/>
        <v>34700</v>
      </c>
      <c r="AZ550" s="3"/>
      <c r="BA550" s="66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</row>
    <row r="551" spans="1:812" s="4" customFormat="1" ht="12.75" customHeight="1" x14ac:dyDescent="0.2">
      <c r="A551" s="71">
        <v>3.24</v>
      </c>
      <c r="B551" s="303" t="s">
        <v>443</v>
      </c>
      <c r="C551" s="293">
        <v>1</v>
      </c>
      <c r="D551" s="71" t="s">
        <v>14</v>
      </c>
      <c r="E551" s="293">
        <v>34482.35</v>
      </c>
      <c r="F551" s="91">
        <f t="shared" si="10"/>
        <v>34482.35</v>
      </c>
      <c r="AZ551" s="3"/>
      <c r="BA551" s="66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</row>
    <row r="552" spans="1:812" s="4" customFormat="1" ht="10.5" customHeight="1" x14ac:dyDescent="0.2">
      <c r="A552" s="71">
        <v>3.25</v>
      </c>
      <c r="B552" s="303" t="s">
        <v>58</v>
      </c>
      <c r="C552" s="293">
        <v>1</v>
      </c>
      <c r="D552" s="71" t="s">
        <v>9</v>
      </c>
      <c r="E552" s="293">
        <v>5050</v>
      </c>
      <c r="F552" s="91">
        <f t="shared" si="10"/>
        <v>5050</v>
      </c>
      <c r="AZ552" s="3"/>
      <c r="BA552" s="66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</row>
    <row r="553" spans="1:812" s="8" customFormat="1" ht="12.75" customHeight="1" x14ac:dyDescent="0.2">
      <c r="A553" s="71">
        <v>3.36</v>
      </c>
      <c r="B553" s="303" t="s">
        <v>59</v>
      </c>
      <c r="C553" s="293">
        <v>1</v>
      </c>
      <c r="D553" s="71" t="s">
        <v>9</v>
      </c>
      <c r="E553" s="293">
        <v>5555</v>
      </c>
      <c r="F553" s="91">
        <f t="shared" si="10"/>
        <v>5555</v>
      </c>
      <c r="AZ553" s="51"/>
      <c r="BA553" s="663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  <c r="HV553" s="51"/>
      <c r="HW553" s="51"/>
      <c r="HX553" s="51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  <c r="IV553" s="51"/>
      <c r="IW553" s="51"/>
      <c r="IX553" s="51"/>
      <c r="IY553" s="51"/>
      <c r="IZ553" s="51"/>
      <c r="JA553" s="51"/>
      <c r="JB553" s="51"/>
      <c r="JC553" s="51"/>
      <c r="JD553" s="51"/>
      <c r="JE553" s="51"/>
      <c r="JF553" s="51"/>
      <c r="JG553" s="51"/>
      <c r="JH553" s="51"/>
      <c r="JI553" s="51"/>
      <c r="JJ553" s="51"/>
      <c r="JK553" s="51"/>
      <c r="JL553" s="51"/>
      <c r="JM553" s="51"/>
      <c r="JN553" s="51"/>
      <c r="JO553" s="51"/>
      <c r="JP553" s="51"/>
      <c r="JQ553" s="51"/>
      <c r="JR553" s="51"/>
      <c r="JS553" s="51"/>
      <c r="JT553" s="51"/>
      <c r="JU553" s="51"/>
      <c r="JV553" s="51"/>
      <c r="JW553" s="51"/>
      <c r="JX553" s="51"/>
      <c r="JY553" s="51"/>
      <c r="JZ553" s="51"/>
      <c r="KA553" s="51"/>
      <c r="KB553" s="51"/>
      <c r="KC553" s="51"/>
      <c r="KD553" s="51"/>
      <c r="KE553" s="51"/>
      <c r="KF553" s="51"/>
      <c r="KG553" s="51"/>
      <c r="KH553" s="51"/>
      <c r="KI553" s="51"/>
      <c r="KJ553" s="51"/>
      <c r="KK553" s="51"/>
      <c r="KL553" s="51"/>
      <c r="KM553" s="51"/>
      <c r="KN553" s="51"/>
      <c r="KO553" s="51"/>
      <c r="KP553" s="51"/>
      <c r="KQ553" s="51"/>
      <c r="KR553" s="51"/>
      <c r="KS553" s="51"/>
      <c r="KT553" s="51"/>
      <c r="KU553" s="51"/>
      <c r="KV553" s="51"/>
      <c r="KW553" s="51"/>
      <c r="KX553" s="51"/>
      <c r="KY553" s="51"/>
      <c r="KZ553" s="51"/>
      <c r="LA553" s="51"/>
      <c r="LB553" s="51"/>
      <c r="LC553" s="51"/>
      <c r="LD553" s="51"/>
      <c r="LE553" s="51"/>
      <c r="LF553" s="51"/>
      <c r="LG553" s="51"/>
      <c r="LH553" s="51"/>
      <c r="LI553" s="51"/>
      <c r="LJ553" s="51"/>
      <c r="LK553" s="51"/>
      <c r="LL553" s="51"/>
      <c r="LM553" s="51"/>
      <c r="LN553" s="51"/>
      <c r="LO553" s="51"/>
      <c r="LP553" s="51"/>
      <c r="LQ553" s="51"/>
      <c r="LR553" s="51"/>
      <c r="LS553" s="51"/>
      <c r="LT553" s="51"/>
      <c r="LU553" s="51"/>
      <c r="LV553" s="51"/>
      <c r="LW553" s="51"/>
      <c r="LX553" s="51"/>
      <c r="LY553" s="51"/>
      <c r="LZ553" s="51"/>
      <c r="MA553" s="51"/>
      <c r="MB553" s="51"/>
      <c r="MC553" s="51"/>
      <c r="MD553" s="51"/>
      <c r="ME553" s="51"/>
      <c r="MF553" s="51"/>
      <c r="MG553" s="51"/>
      <c r="MH553" s="51"/>
      <c r="MI553" s="51"/>
      <c r="MJ553" s="51"/>
      <c r="MK553" s="51"/>
      <c r="ML553" s="51"/>
      <c r="MM553" s="51"/>
      <c r="MN553" s="51"/>
      <c r="MO553" s="51"/>
      <c r="MP553" s="51"/>
      <c r="MQ553" s="51"/>
      <c r="MR553" s="51"/>
      <c r="MS553" s="51"/>
      <c r="MT553" s="51"/>
      <c r="MU553" s="51"/>
      <c r="MV553" s="51"/>
      <c r="MW553" s="51"/>
      <c r="MX553" s="51"/>
      <c r="MY553" s="51"/>
      <c r="MZ553" s="51"/>
      <c r="NA553" s="51"/>
      <c r="NB553" s="51"/>
      <c r="NC553" s="51"/>
      <c r="ND553" s="51"/>
      <c r="NE553" s="51"/>
      <c r="NF553" s="51"/>
      <c r="NG553" s="51"/>
      <c r="NH553" s="51"/>
      <c r="NI553" s="51"/>
      <c r="NJ553" s="51"/>
      <c r="NK553" s="51"/>
      <c r="NL553" s="51"/>
      <c r="NM553" s="51"/>
      <c r="NN553" s="51"/>
      <c r="NO553" s="51"/>
      <c r="NP553" s="51"/>
      <c r="NQ553" s="51"/>
      <c r="NR553" s="51"/>
      <c r="NS553" s="51"/>
      <c r="NT553" s="51"/>
      <c r="NU553" s="51"/>
      <c r="NV553" s="51"/>
      <c r="NW553" s="51"/>
      <c r="NX553" s="51"/>
      <c r="NY553" s="51"/>
      <c r="NZ553" s="51"/>
      <c r="OA553" s="51"/>
      <c r="OB553" s="51"/>
      <c r="OC553" s="51"/>
      <c r="OD553" s="51"/>
      <c r="OE553" s="51"/>
      <c r="OF553" s="51"/>
      <c r="OG553" s="51"/>
      <c r="OH553" s="51"/>
      <c r="OI553" s="51"/>
      <c r="OJ553" s="51"/>
      <c r="OK553" s="51"/>
      <c r="OL553" s="51"/>
      <c r="OM553" s="51"/>
      <c r="ON553" s="51"/>
      <c r="OO553" s="51"/>
      <c r="OP553" s="51"/>
      <c r="OQ553" s="51"/>
      <c r="OR553" s="51"/>
      <c r="OS553" s="51"/>
      <c r="OT553" s="51"/>
      <c r="OU553" s="51"/>
      <c r="OV553" s="51"/>
      <c r="OW553" s="51"/>
      <c r="OX553" s="51"/>
      <c r="OY553" s="51"/>
      <c r="OZ553" s="51"/>
      <c r="PA553" s="51"/>
      <c r="PB553" s="51"/>
      <c r="PC553" s="51"/>
      <c r="PD553" s="51"/>
      <c r="PE553" s="51"/>
      <c r="PF553" s="51"/>
      <c r="PG553" s="51"/>
      <c r="PH553" s="51"/>
      <c r="PI553" s="51"/>
      <c r="PJ553" s="51"/>
      <c r="PK553" s="51"/>
      <c r="PL553" s="51"/>
      <c r="PM553" s="51"/>
      <c r="PN553" s="51"/>
      <c r="PO553" s="51"/>
      <c r="PP553" s="51"/>
      <c r="PQ553" s="51"/>
      <c r="PR553" s="51"/>
      <c r="PS553" s="51"/>
      <c r="PT553" s="51"/>
      <c r="PU553" s="51"/>
      <c r="PV553" s="51"/>
      <c r="PW553" s="51"/>
      <c r="PX553" s="51"/>
      <c r="PY553" s="51"/>
      <c r="PZ553" s="51"/>
      <c r="QA553" s="51"/>
      <c r="QB553" s="51"/>
      <c r="QC553" s="51"/>
      <c r="QD553" s="51"/>
      <c r="QE553" s="51"/>
      <c r="QF553" s="51"/>
      <c r="QG553" s="51"/>
      <c r="QH553" s="51"/>
      <c r="QI553" s="51"/>
      <c r="QJ553" s="51"/>
      <c r="QK553" s="51"/>
      <c r="QL553" s="51"/>
      <c r="QM553" s="51"/>
      <c r="QN553" s="51"/>
      <c r="QO553" s="51"/>
      <c r="QP553" s="51"/>
      <c r="QQ553" s="51"/>
      <c r="QR553" s="51"/>
      <c r="QS553" s="51"/>
      <c r="QT553" s="51"/>
      <c r="QU553" s="51"/>
      <c r="QV553" s="51"/>
      <c r="QW553" s="51"/>
      <c r="QX553" s="51"/>
      <c r="QY553" s="51"/>
      <c r="QZ553" s="51"/>
      <c r="RA553" s="51"/>
      <c r="RB553" s="51"/>
      <c r="RC553" s="51"/>
      <c r="RD553" s="51"/>
      <c r="RE553" s="51"/>
      <c r="RF553" s="51"/>
      <c r="RG553" s="51"/>
      <c r="RH553" s="51"/>
      <c r="RI553" s="51"/>
      <c r="RJ553" s="51"/>
      <c r="RK553" s="51"/>
      <c r="RL553" s="51"/>
      <c r="RM553" s="51"/>
      <c r="RN553" s="51"/>
      <c r="RO553" s="51"/>
      <c r="RP553" s="51"/>
      <c r="RQ553" s="51"/>
      <c r="RR553" s="51"/>
      <c r="RS553" s="51"/>
      <c r="RT553" s="51"/>
      <c r="RU553" s="51"/>
      <c r="RV553" s="51"/>
      <c r="RW553" s="51"/>
      <c r="RX553" s="51"/>
      <c r="RY553" s="51"/>
      <c r="RZ553" s="51"/>
      <c r="SA553" s="51"/>
      <c r="SB553" s="51"/>
      <c r="SC553" s="51"/>
      <c r="SD553" s="51"/>
      <c r="SE553" s="51"/>
      <c r="SF553" s="51"/>
      <c r="SG553" s="51"/>
      <c r="SH553" s="51"/>
      <c r="SI553" s="51"/>
      <c r="SJ553" s="51"/>
      <c r="SK553" s="51"/>
      <c r="SL553" s="51"/>
      <c r="SM553" s="51"/>
      <c r="SN553" s="51"/>
      <c r="SO553" s="51"/>
      <c r="SP553" s="51"/>
      <c r="SQ553" s="51"/>
      <c r="SR553" s="51"/>
      <c r="SS553" s="51"/>
      <c r="ST553" s="51"/>
      <c r="SU553" s="51"/>
      <c r="SV553" s="51"/>
      <c r="SW553" s="51"/>
      <c r="SX553" s="51"/>
      <c r="SY553" s="51"/>
      <c r="SZ553" s="51"/>
      <c r="TA553" s="51"/>
      <c r="TB553" s="51"/>
      <c r="TC553" s="51"/>
      <c r="TD553" s="51"/>
      <c r="TE553" s="51"/>
      <c r="TF553" s="51"/>
      <c r="TG553" s="51"/>
      <c r="TH553" s="51"/>
      <c r="TI553" s="51"/>
      <c r="TJ553" s="51"/>
      <c r="TK553" s="51"/>
      <c r="TL553" s="51"/>
      <c r="TM553" s="51"/>
      <c r="TN553" s="51"/>
      <c r="TO553" s="51"/>
      <c r="TP553" s="51"/>
      <c r="TQ553" s="51"/>
      <c r="TR553" s="51"/>
      <c r="TS553" s="51"/>
      <c r="TT553" s="51"/>
      <c r="TU553" s="51"/>
      <c r="TV553" s="51"/>
      <c r="TW553" s="51"/>
      <c r="TX553" s="51"/>
      <c r="TY553" s="51"/>
      <c r="TZ553" s="51"/>
      <c r="UA553" s="51"/>
      <c r="UB553" s="51"/>
      <c r="UC553" s="51"/>
      <c r="UD553" s="51"/>
      <c r="UE553" s="51"/>
      <c r="UF553" s="51"/>
      <c r="UG553" s="51"/>
      <c r="UH553" s="51"/>
      <c r="UI553" s="51"/>
      <c r="UJ553" s="51"/>
      <c r="UK553" s="51"/>
      <c r="UL553" s="51"/>
      <c r="UM553" s="51"/>
      <c r="UN553" s="51"/>
      <c r="UO553" s="51"/>
      <c r="UP553" s="51"/>
      <c r="UQ553" s="51"/>
      <c r="UR553" s="51"/>
      <c r="US553" s="51"/>
      <c r="UT553" s="51"/>
      <c r="UU553" s="51"/>
      <c r="UV553" s="51"/>
      <c r="UW553" s="51"/>
      <c r="UX553" s="51"/>
      <c r="UY553" s="51"/>
      <c r="UZ553" s="51"/>
      <c r="VA553" s="51"/>
      <c r="VB553" s="51"/>
      <c r="VC553" s="51"/>
      <c r="VD553" s="51"/>
      <c r="VE553" s="51"/>
      <c r="VF553" s="51"/>
      <c r="VG553" s="51"/>
      <c r="VH553" s="51"/>
      <c r="VI553" s="51"/>
      <c r="VJ553" s="51"/>
      <c r="VK553" s="51"/>
      <c r="VL553" s="51"/>
      <c r="VM553" s="51"/>
      <c r="VN553" s="51"/>
      <c r="VO553" s="51"/>
      <c r="VP553" s="51"/>
      <c r="VQ553" s="51"/>
      <c r="VR553" s="51"/>
      <c r="VS553" s="51"/>
      <c r="VT553" s="51"/>
      <c r="VU553" s="51"/>
      <c r="VV553" s="51"/>
      <c r="VW553" s="51"/>
      <c r="VX553" s="51"/>
      <c r="VY553" s="51"/>
      <c r="VZ553" s="51"/>
      <c r="WA553" s="51"/>
      <c r="WB553" s="51"/>
      <c r="WC553" s="51"/>
      <c r="WD553" s="51"/>
      <c r="WE553" s="51"/>
      <c r="WF553" s="51"/>
      <c r="WG553" s="51"/>
      <c r="WH553" s="51"/>
      <c r="WI553" s="51"/>
      <c r="WJ553" s="51"/>
      <c r="WK553" s="51"/>
      <c r="WL553" s="51"/>
      <c r="WM553" s="51"/>
      <c r="WN553" s="51"/>
      <c r="WO553" s="51"/>
      <c r="WP553" s="51"/>
      <c r="WQ553" s="51"/>
      <c r="WR553" s="51"/>
      <c r="WS553" s="51"/>
      <c r="WT553" s="51"/>
      <c r="WU553" s="51"/>
      <c r="WV553" s="51"/>
      <c r="WW553" s="51"/>
      <c r="WX553" s="51"/>
      <c r="WY553" s="51"/>
      <c r="WZ553" s="51"/>
      <c r="XA553" s="51"/>
      <c r="XB553" s="51"/>
      <c r="XC553" s="51"/>
      <c r="XD553" s="51"/>
      <c r="XE553" s="51"/>
      <c r="XF553" s="51"/>
      <c r="XG553" s="51"/>
      <c r="XH553" s="51"/>
      <c r="XI553" s="51"/>
      <c r="XJ553" s="51"/>
      <c r="XK553" s="51"/>
      <c r="XL553" s="51"/>
      <c r="XM553" s="51"/>
      <c r="XN553" s="51"/>
      <c r="XO553" s="51"/>
      <c r="XP553" s="51"/>
      <c r="XQ553" s="51"/>
      <c r="XR553" s="51"/>
      <c r="XS553" s="51"/>
      <c r="XT553" s="51"/>
      <c r="XU553" s="51"/>
      <c r="XV553" s="51"/>
      <c r="XW553" s="51"/>
      <c r="XX553" s="51"/>
      <c r="XY553" s="51"/>
      <c r="XZ553" s="51"/>
      <c r="YA553" s="51"/>
      <c r="YB553" s="51"/>
      <c r="YC553" s="51"/>
      <c r="YD553" s="51"/>
      <c r="YE553" s="51"/>
      <c r="YF553" s="51"/>
      <c r="YG553" s="51"/>
      <c r="YH553" s="51"/>
      <c r="YI553" s="51"/>
      <c r="YJ553" s="51"/>
      <c r="YK553" s="51"/>
      <c r="YL553" s="51"/>
      <c r="YM553" s="51"/>
      <c r="YN553" s="51"/>
      <c r="YO553" s="51"/>
      <c r="YP553" s="51"/>
      <c r="YQ553" s="51"/>
      <c r="YR553" s="51"/>
      <c r="YS553" s="51"/>
      <c r="YT553" s="51"/>
      <c r="YU553" s="51"/>
      <c r="YV553" s="51"/>
      <c r="YW553" s="51"/>
      <c r="YX553" s="51"/>
      <c r="YY553" s="51"/>
      <c r="YZ553" s="51"/>
      <c r="ZA553" s="51"/>
      <c r="ZB553" s="51"/>
      <c r="ZC553" s="51"/>
      <c r="ZD553" s="51"/>
      <c r="ZE553" s="51"/>
      <c r="ZF553" s="51"/>
      <c r="ZG553" s="51"/>
      <c r="ZH553" s="51"/>
      <c r="ZI553" s="51"/>
      <c r="ZJ553" s="51"/>
      <c r="ZK553" s="51"/>
      <c r="ZL553" s="51"/>
      <c r="ZM553" s="51"/>
      <c r="ZN553" s="51"/>
      <c r="ZO553" s="51"/>
      <c r="ZP553" s="51"/>
      <c r="ZQ553" s="51"/>
      <c r="ZR553" s="51"/>
      <c r="ZS553" s="51"/>
      <c r="ZT553" s="51"/>
      <c r="ZU553" s="51"/>
      <c r="ZV553" s="51"/>
      <c r="ZW553" s="51"/>
      <c r="ZX553" s="51"/>
      <c r="ZY553" s="51"/>
      <c r="ZZ553" s="51"/>
      <c r="AAA553" s="51"/>
      <c r="AAB553" s="51"/>
      <c r="AAC553" s="51"/>
      <c r="AAD553" s="51"/>
      <c r="AAE553" s="51"/>
      <c r="AAF553" s="51"/>
      <c r="AAG553" s="51"/>
      <c r="AAH553" s="51"/>
      <c r="AAI553" s="51"/>
      <c r="AAJ553" s="51"/>
      <c r="AAK553" s="51"/>
      <c r="AAL553" s="51"/>
      <c r="AAM553" s="51"/>
      <c r="AAN553" s="51"/>
      <c r="AAO553" s="51"/>
      <c r="AAP553" s="51"/>
      <c r="AAQ553" s="51"/>
      <c r="AAR553" s="51"/>
      <c r="AAS553" s="51"/>
      <c r="AAT553" s="51"/>
      <c r="AAU553" s="51"/>
      <c r="AAV553" s="51"/>
      <c r="AAW553" s="51"/>
      <c r="AAX553" s="51"/>
      <c r="AAY553" s="51"/>
      <c r="AAZ553" s="51"/>
      <c r="ABA553" s="51"/>
      <c r="ABB553" s="51"/>
      <c r="ABC553" s="51"/>
      <c r="ABD553" s="51"/>
      <c r="ABE553" s="51"/>
      <c r="ABF553" s="51"/>
      <c r="ABG553" s="51"/>
      <c r="ABH553" s="51"/>
      <c r="ABI553" s="51"/>
      <c r="ABJ553" s="51"/>
      <c r="ABK553" s="51"/>
      <c r="ABL553" s="51"/>
      <c r="ABM553" s="51"/>
      <c r="ABN553" s="51"/>
      <c r="ABO553" s="51"/>
      <c r="ABP553" s="51"/>
      <c r="ABQ553" s="51"/>
      <c r="ABR553" s="51"/>
      <c r="ABS553" s="51"/>
      <c r="ABT553" s="51"/>
      <c r="ABU553" s="51"/>
      <c r="ABV553" s="51"/>
      <c r="ABW553" s="51"/>
      <c r="ABX553" s="51"/>
      <c r="ABY553" s="51"/>
      <c r="ABZ553" s="51"/>
      <c r="ACA553" s="51"/>
      <c r="ACB553" s="51"/>
      <c r="ACC553" s="51"/>
      <c r="ACD553" s="51"/>
      <c r="ACE553" s="51"/>
      <c r="ACF553" s="51"/>
      <c r="ACG553" s="51"/>
      <c r="ACH553" s="51"/>
      <c r="ACI553" s="51"/>
      <c r="ACJ553" s="51"/>
      <c r="ACK553" s="51"/>
      <c r="ACL553" s="51"/>
      <c r="ACM553" s="51"/>
      <c r="ACN553" s="51"/>
      <c r="ACO553" s="51"/>
      <c r="ACP553" s="51"/>
      <c r="ACQ553" s="51"/>
      <c r="ACR553" s="51"/>
      <c r="ACS553" s="51"/>
      <c r="ACT553" s="51"/>
      <c r="ACU553" s="51"/>
      <c r="ACV553" s="51"/>
      <c r="ACW553" s="51"/>
      <c r="ACX553" s="51"/>
      <c r="ACY553" s="51"/>
      <c r="ACZ553" s="51"/>
      <c r="ADA553" s="51"/>
      <c r="ADB553" s="51"/>
      <c r="ADC553" s="51"/>
      <c r="ADD553" s="51"/>
      <c r="ADE553" s="51"/>
      <c r="ADF553" s="51"/>
      <c r="ADG553" s="51"/>
      <c r="ADH553" s="51"/>
      <c r="ADI553" s="51"/>
      <c r="ADJ553" s="51"/>
      <c r="ADK553" s="51"/>
      <c r="ADL553" s="51"/>
      <c r="ADM553" s="51"/>
      <c r="ADN553" s="51"/>
      <c r="ADO553" s="51"/>
      <c r="ADP553" s="51"/>
      <c r="ADQ553" s="51"/>
      <c r="ADR553" s="51"/>
      <c r="ADS553" s="51"/>
      <c r="ADT553" s="51"/>
      <c r="ADU553" s="51"/>
      <c r="ADV553" s="51"/>
      <c r="ADW553" s="51"/>
      <c r="ADX553" s="51"/>
      <c r="ADY553" s="51"/>
      <c r="ADZ553" s="51"/>
      <c r="AEA553" s="51"/>
      <c r="AEB553" s="51"/>
      <c r="AEC553" s="51"/>
      <c r="AED553" s="51"/>
      <c r="AEE553" s="51"/>
      <c r="AEF553" s="51"/>
    </row>
    <row r="554" spans="1:812" s="4" customFormat="1" ht="12.75" customHeight="1" x14ac:dyDescent="0.2">
      <c r="A554" s="72">
        <v>3.27</v>
      </c>
      <c r="B554" s="303" t="s">
        <v>60</v>
      </c>
      <c r="C554" s="293">
        <v>10</v>
      </c>
      <c r="D554" s="71"/>
      <c r="E554" s="293">
        <v>66.86</v>
      </c>
      <c r="F554" s="91">
        <f t="shared" si="10"/>
        <v>668.6</v>
      </c>
      <c r="AZ554" s="3"/>
      <c r="BA554" s="66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</row>
    <row r="555" spans="1:812" s="4" customFormat="1" ht="12.75" customHeight="1" x14ac:dyDescent="0.2">
      <c r="A555" s="71">
        <v>3.28</v>
      </c>
      <c r="B555" s="303" t="s">
        <v>61</v>
      </c>
      <c r="C555" s="293">
        <v>2</v>
      </c>
      <c r="D555" s="71" t="s">
        <v>14</v>
      </c>
      <c r="E555" s="293">
        <v>15150</v>
      </c>
      <c r="F555" s="91">
        <f t="shared" si="10"/>
        <v>30300</v>
      </c>
      <c r="AZ555" s="3"/>
      <c r="BA555" s="66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</row>
    <row r="556" spans="1:812" s="4" customFormat="1" x14ac:dyDescent="0.2">
      <c r="A556" s="71">
        <v>3.29</v>
      </c>
      <c r="B556" s="303" t="s">
        <v>62</v>
      </c>
      <c r="C556" s="293">
        <v>1</v>
      </c>
      <c r="D556" s="71" t="s">
        <v>14</v>
      </c>
      <c r="E556" s="293">
        <v>1600</v>
      </c>
      <c r="F556" s="91">
        <f t="shared" si="10"/>
        <v>1600</v>
      </c>
      <c r="AZ556" s="3"/>
      <c r="BA556" s="66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</row>
    <row r="557" spans="1:812" s="4" customFormat="1" ht="12.75" customHeight="1" x14ac:dyDescent="0.2">
      <c r="A557" s="71">
        <v>3.3</v>
      </c>
      <c r="B557" s="303" t="s">
        <v>452</v>
      </c>
      <c r="C557" s="293">
        <v>1</v>
      </c>
      <c r="D557" s="71" t="s">
        <v>71</v>
      </c>
      <c r="E557" s="293">
        <v>3304</v>
      </c>
      <c r="F557" s="91">
        <f t="shared" si="10"/>
        <v>3304</v>
      </c>
      <c r="AZ557" s="3"/>
      <c r="BA557" s="66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</row>
    <row r="558" spans="1:812" s="4" customFormat="1" ht="12.75" customHeight="1" x14ac:dyDescent="0.2">
      <c r="A558" s="71">
        <v>3.31</v>
      </c>
      <c r="B558" s="303" t="s">
        <v>444</v>
      </c>
      <c r="C558" s="293">
        <v>1</v>
      </c>
      <c r="D558" s="71" t="s">
        <v>14</v>
      </c>
      <c r="E558" s="293">
        <v>2097.84</v>
      </c>
      <c r="F558" s="91">
        <f t="shared" si="10"/>
        <v>2097.84</v>
      </c>
      <c r="AZ558" s="3"/>
      <c r="BA558" s="66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</row>
    <row r="559" spans="1:812" s="381" customFormat="1" x14ac:dyDescent="0.2">
      <c r="A559" s="71">
        <v>3.32</v>
      </c>
      <c r="B559" s="303" t="s">
        <v>445</v>
      </c>
      <c r="C559" s="293">
        <v>1</v>
      </c>
      <c r="D559" s="71" t="s">
        <v>14</v>
      </c>
      <c r="E559" s="293">
        <v>21476</v>
      </c>
      <c r="F559" s="91">
        <f t="shared" si="10"/>
        <v>21476</v>
      </c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  <c r="AB559" s="380"/>
      <c r="AC559" s="380"/>
      <c r="AD559" s="380"/>
      <c r="AE559" s="380"/>
      <c r="AF559" s="380"/>
      <c r="AG559" s="380"/>
      <c r="AH559" s="380"/>
      <c r="AI559" s="380"/>
      <c r="AJ559" s="380"/>
      <c r="AK559" s="380"/>
      <c r="AL559" s="380"/>
      <c r="AM559" s="380"/>
      <c r="AN559" s="380"/>
      <c r="AO559" s="380"/>
      <c r="AP559" s="380"/>
      <c r="AQ559" s="380"/>
      <c r="AR559" s="380"/>
      <c r="AS559" s="380"/>
      <c r="AT559" s="380"/>
      <c r="AU559" s="380"/>
      <c r="AV559" s="380"/>
      <c r="AW559" s="380"/>
      <c r="AX559" s="380"/>
      <c r="AY559" s="380"/>
      <c r="AZ559" s="380"/>
      <c r="BA559" s="663"/>
      <c r="BB559" s="380"/>
      <c r="BC559" s="380"/>
      <c r="BD559" s="380"/>
      <c r="BE559" s="380"/>
      <c r="BF559" s="380"/>
      <c r="BG559" s="380"/>
      <c r="BH559" s="380"/>
      <c r="BI559" s="380"/>
      <c r="BJ559" s="380"/>
      <c r="BK559" s="380"/>
      <c r="BL559" s="380"/>
      <c r="BM559" s="380"/>
      <c r="BN559" s="380"/>
      <c r="BO559" s="380"/>
      <c r="BP559" s="380"/>
      <c r="BQ559" s="380"/>
      <c r="BR559" s="380"/>
      <c r="BS559" s="380"/>
      <c r="BT559" s="380"/>
      <c r="BU559" s="380"/>
      <c r="BV559" s="380"/>
      <c r="BW559" s="380"/>
      <c r="BX559" s="380"/>
      <c r="BY559" s="380"/>
      <c r="BZ559" s="380"/>
      <c r="CA559" s="380"/>
      <c r="CB559" s="380"/>
      <c r="CC559" s="380"/>
      <c r="CD559" s="380"/>
      <c r="CE559" s="380"/>
      <c r="CF559" s="380"/>
      <c r="CG559" s="380"/>
      <c r="CH559" s="380"/>
      <c r="CI559" s="380"/>
      <c r="CJ559" s="380"/>
      <c r="CK559" s="380"/>
      <c r="CL559" s="380"/>
      <c r="CM559" s="380"/>
      <c r="CN559" s="380"/>
      <c r="CO559" s="380"/>
      <c r="CP559" s="380"/>
      <c r="CQ559" s="380"/>
      <c r="CR559" s="380"/>
      <c r="CS559" s="380"/>
      <c r="CT559" s="380"/>
      <c r="CU559" s="380"/>
      <c r="CV559" s="380"/>
      <c r="CW559" s="380"/>
      <c r="CX559" s="380"/>
      <c r="CY559" s="380"/>
      <c r="CZ559" s="380"/>
      <c r="DA559" s="380"/>
      <c r="DB559" s="380"/>
      <c r="DC559" s="380"/>
      <c r="DD559" s="380"/>
      <c r="DE559" s="380"/>
      <c r="DF559" s="380"/>
      <c r="DG559" s="380"/>
      <c r="DH559" s="380"/>
      <c r="DI559" s="380"/>
      <c r="DJ559" s="380"/>
      <c r="DK559" s="380"/>
      <c r="DL559" s="380"/>
      <c r="DM559" s="380"/>
      <c r="DN559" s="380"/>
      <c r="DO559" s="380"/>
      <c r="DP559" s="380"/>
      <c r="DQ559" s="380"/>
      <c r="DR559" s="380"/>
      <c r="DS559" s="380"/>
      <c r="DT559" s="380"/>
      <c r="DU559" s="380"/>
      <c r="DV559" s="380"/>
      <c r="DW559" s="380"/>
      <c r="DX559" s="380"/>
      <c r="DY559" s="380"/>
      <c r="DZ559" s="380"/>
      <c r="EA559" s="380"/>
      <c r="EB559" s="380"/>
      <c r="EC559" s="380"/>
      <c r="ED559" s="380"/>
      <c r="EE559" s="380"/>
      <c r="EF559" s="380"/>
      <c r="EG559" s="380"/>
      <c r="EH559" s="380"/>
      <c r="EI559" s="380"/>
      <c r="EJ559" s="380"/>
      <c r="EK559" s="380"/>
      <c r="EL559" s="380"/>
      <c r="EM559" s="380"/>
      <c r="EN559" s="380"/>
      <c r="EO559" s="380"/>
      <c r="EP559" s="380"/>
      <c r="EQ559" s="380"/>
      <c r="ER559" s="380"/>
      <c r="ES559" s="380"/>
      <c r="ET559" s="380"/>
      <c r="EU559" s="380"/>
      <c r="EV559" s="380"/>
      <c r="EW559" s="380"/>
      <c r="EX559" s="380"/>
      <c r="EY559" s="380"/>
      <c r="EZ559" s="380"/>
      <c r="FA559" s="380"/>
      <c r="FB559" s="380"/>
      <c r="FC559" s="380"/>
      <c r="FD559" s="380"/>
      <c r="FE559" s="380"/>
      <c r="FF559" s="380"/>
      <c r="FG559" s="380"/>
      <c r="FH559" s="380"/>
      <c r="FI559" s="380"/>
      <c r="FJ559" s="380"/>
      <c r="FK559" s="380"/>
      <c r="FL559" s="380"/>
      <c r="FM559" s="380"/>
      <c r="FN559" s="380"/>
      <c r="FO559" s="380"/>
      <c r="FP559" s="380"/>
      <c r="FQ559" s="380"/>
      <c r="FR559" s="380"/>
      <c r="FS559" s="380"/>
      <c r="FT559" s="380"/>
      <c r="FU559" s="380"/>
      <c r="FV559" s="380"/>
      <c r="FW559" s="380"/>
      <c r="FX559" s="380"/>
      <c r="FY559" s="380"/>
      <c r="FZ559" s="380"/>
      <c r="GA559" s="380"/>
      <c r="GB559" s="380"/>
      <c r="GC559" s="380"/>
      <c r="GD559" s="380"/>
      <c r="GE559" s="380"/>
      <c r="GF559" s="380"/>
      <c r="GG559" s="380"/>
      <c r="GH559" s="380"/>
      <c r="GI559" s="380"/>
      <c r="GJ559" s="380"/>
      <c r="GK559" s="380"/>
      <c r="GL559" s="380"/>
      <c r="GM559" s="380"/>
      <c r="GN559" s="380"/>
      <c r="GO559" s="380"/>
      <c r="GP559" s="380"/>
      <c r="GQ559" s="380"/>
      <c r="GR559" s="380"/>
      <c r="GS559" s="380"/>
      <c r="GT559" s="380"/>
      <c r="GU559" s="380"/>
      <c r="GV559" s="380"/>
      <c r="GW559" s="380"/>
      <c r="GX559" s="380"/>
      <c r="GY559" s="380"/>
      <c r="GZ559" s="380"/>
      <c r="HA559" s="380"/>
      <c r="HB559" s="380"/>
      <c r="HC559" s="380"/>
      <c r="HD559" s="380"/>
      <c r="HE559" s="380"/>
      <c r="HF559" s="380"/>
      <c r="HG559" s="380"/>
      <c r="HH559" s="380"/>
      <c r="HI559" s="380"/>
      <c r="HJ559" s="380"/>
      <c r="HK559" s="380"/>
      <c r="HL559" s="380"/>
      <c r="HM559" s="380"/>
      <c r="HN559" s="380"/>
      <c r="HO559" s="380"/>
      <c r="HP559" s="380"/>
      <c r="HQ559" s="380"/>
      <c r="HR559" s="380"/>
      <c r="HS559" s="380"/>
      <c r="HT559" s="380"/>
      <c r="HU559" s="380"/>
      <c r="HV559" s="380"/>
      <c r="HW559" s="380"/>
      <c r="HX559" s="380"/>
      <c r="HY559" s="380"/>
      <c r="HZ559" s="380"/>
      <c r="IA559" s="380"/>
      <c r="IB559" s="380"/>
      <c r="IC559" s="380"/>
      <c r="ID559" s="380"/>
      <c r="IE559" s="380"/>
      <c r="IF559" s="380"/>
      <c r="IG559" s="380"/>
      <c r="IH559" s="380"/>
      <c r="II559" s="380"/>
      <c r="IJ559" s="380"/>
      <c r="IK559" s="380"/>
      <c r="IL559" s="380"/>
      <c r="IM559" s="380"/>
      <c r="IN559" s="380"/>
      <c r="IO559" s="380"/>
      <c r="IP559" s="380"/>
      <c r="IQ559" s="380"/>
      <c r="IR559" s="380"/>
      <c r="IS559" s="380"/>
      <c r="IT559" s="380"/>
      <c r="IU559" s="380"/>
      <c r="IV559" s="380"/>
      <c r="IW559" s="380"/>
      <c r="IX559" s="380"/>
      <c r="IY559" s="380"/>
      <c r="IZ559" s="380"/>
      <c r="JA559" s="380"/>
      <c r="JB559" s="380"/>
      <c r="JC559" s="380"/>
      <c r="JD559" s="380"/>
      <c r="JE559" s="380"/>
      <c r="JF559" s="380"/>
      <c r="JG559" s="380"/>
      <c r="JH559" s="380"/>
      <c r="JI559" s="380"/>
      <c r="JJ559" s="380"/>
      <c r="JK559" s="380"/>
      <c r="JL559" s="380"/>
      <c r="JM559" s="380"/>
      <c r="JN559" s="380"/>
      <c r="JO559" s="380"/>
      <c r="JP559" s="380"/>
      <c r="JQ559" s="380"/>
      <c r="JR559" s="380"/>
      <c r="JS559" s="380"/>
      <c r="JT559" s="380"/>
      <c r="JU559" s="380"/>
      <c r="JV559" s="380"/>
      <c r="JW559" s="380"/>
      <c r="JX559" s="380"/>
      <c r="JY559" s="380"/>
      <c r="JZ559" s="380"/>
      <c r="KA559" s="380"/>
      <c r="KB559" s="380"/>
      <c r="KC559" s="380"/>
      <c r="KD559" s="380"/>
      <c r="KE559" s="380"/>
      <c r="KF559" s="380"/>
      <c r="KG559" s="380"/>
      <c r="KH559" s="380"/>
      <c r="KI559" s="380"/>
      <c r="KJ559" s="380"/>
      <c r="KK559" s="380"/>
      <c r="KL559" s="380"/>
      <c r="KM559" s="380"/>
      <c r="KN559" s="380"/>
      <c r="KO559" s="380"/>
      <c r="KP559" s="380"/>
      <c r="KQ559" s="380"/>
      <c r="KR559" s="380"/>
      <c r="KS559" s="380"/>
      <c r="KT559" s="380"/>
      <c r="KU559" s="380"/>
      <c r="KV559" s="380"/>
      <c r="KW559" s="380"/>
      <c r="KX559" s="380"/>
      <c r="KY559" s="380"/>
      <c r="KZ559" s="380"/>
      <c r="LA559" s="380"/>
      <c r="LB559" s="380"/>
      <c r="LC559" s="380"/>
      <c r="LD559" s="380"/>
      <c r="LE559" s="380"/>
      <c r="LF559" s="380"/>
      <c r="LG559" s="380"/>
      <c r="LH559" s="380"/>
      <c r="LI559" s="380"/>
      <c r="LJ559" s="380"/>
      <c r="LK559" s="380"/>
      <c r="LL559" s="380"/>
      <c r="LM559" s="380"/>
      <c r="LN559" s="380"/>
      <c r="LO559" s="380"/>
      <c r="LP559" s="380"/>
      <c r="LQ559" s="380"/>
      <c r="LR559" s="380"/>
      <c r="LS559" s="380"/>
      <c r="LT559" s="380"/>
      <c r="LU559" s="380"/>
      <c r="LV559" s="380"/>
      <c r="LW559" s="380"/>
      <c r="LX559" s="380"/>
      <c r="LY559" s="380"/>
      <c r="LZ559" s="380"/>
      <c r="MA559" s="380"/>
      <c r="MB559" s="380"/>
      <c r="MC559" s="380"/>
      <c r="MD559" s="380"/>
      <c r="ME559" s="380"/>
      <c r="MF559" s="380"/>
      <c r="MG559" s="380"/>
      <c r="MH559" s="380"/>
      <c r="MI559" s="380"/>
      <c r="MJ559" s="380"/>
      <c r="MK559" s="380"/>
      <c r="ML559" s="380"/>
      <c r="MM559" s="380"/>
      <c r="MN559" s="380"/>
      <c r="MO559" s="380"/>
      <c r="MP559" s="380"/>
      <c r="MQ559" s="380"/>
      <c r="MR559" s="380"/>
      <c r="MS559" s="380"/>
      <c r="MT559" s="380"/>
      <c r="MU559" s="380"/>
      <c r="MV559" s="380"/>
      <c r="MW559" s="380"/>
      <c r="MX559" s="380"/>
      <c r="MY559" s="380"/>
      <c r="MZ559" s="380"/>
      <c r="NA559" s="380"/>
      <c r="NB559" s="380"/>
      <c r="NC559" s="380"/>
      <c r="ND559" s="380"/>
      <c r="NE559" s="380"/>
      <c r="NF559" s="380"/>
      <c r="NG559" s="380"/>
      <c r="NH559" s="380"/>
      <c r="NI559" s="380"/>
      <c r="NJ559" s="380"/>
      <c r="NK559" s="380"/>
      <c r="NL559" s="380"/>
      <c r="NM559" s="380"/>
      <c r="NN559" s="380"/>
      <c r="NO559" s="380"/>
      <c r="NP559" s="380"/>
      <c r="NQ559" s="380"/>
      <c r="NR559" s="380"/>
      <c r="NS559" s="380"/>
      <c r="NT559" s="380"/>
      <c r="NU559" s="380"/>
      <c r="NV559" s="380"/>
      <c r="NW559" s="380"/>
      <c r="NX559" s="380"/>
      <c r="NY559" s="380"/>
      <c r="NZ559" s="380"/>
      <c r="OA559" s="380"/>
      <c r="OB559" s="380"/>
      <c r="OC559" s="380"/>
      <c r="OD559" s="380"/>
      <c r="OE559" s="380"/>
      <c r="OF559" s="380"/>
      <c r="OG559" s="380"/>
      <c r="OH559" s="380"/>
      <c r="OI559" s="380"/>
      <c r="OJ559" s="380"/>
      <c r="OK559" s="380"/>
      <c r="OL559" s="380"/>
      <c r="OM559" s="380"/>
      <c r="ON559" s="380"/>
      <c r="OO559" s="380"/>
      <c r="OP559" s="380"/>
      <c r="OQ559" s="380"/>
      <c r="OR559" s="380"/>
      <c r="OS559" s="380"/>
      <c r="OT559" s="380"/>
      <c r="OU559" s="380"/>
      <c r="OV559" s="380"/>
      <c r="OW559" s="380"/>
      <c r="OX559" s="380"/>
      <c r="OY559" s="380"/>
      <c r="OZ559" s="380"/>
      <c r="PA559" s="380"/>
      <c r="PB559" s="380"/>
      <c r="PC559" s="380"/>
      <c r="PD559" s="380"/>
      <c r="PE559" s="380"/>
      <c r="PF559" s="380"/>
      <c r="PG559" s="380"/>
      <c r="PH559" s="380"/>
      <c r="PI559" s="380"/>
      <c r="PJ559" s="380"/>
      <c r="PK559" s="380"/>
      <c r="PL559" s="380"/>
      <c r="PM559" s="380"/>
      <c r="PN559" s="380"/>
      <c r="PO559" s="380"/>
      <c r="PP559" s="380"/>
      <c r="PQ559" s="380"/>
      <c r="PR559" s="380"/>
      <c r="PS559" s="380"/>
      <c r="PT559" s="380"/>
      <c r="PU559" s="380"/>
      <c r="PV559" s="380"/>
      <c r="PW559" s="380"/>
      <c r="PX559" s="380"/>
      <c r="PY559" s="380"/>
      <c r="PZ559" s="380"/>
      <c r="QA559" s="380"/>
      <c r="QB559" s="380"/>
      <c r="QC559" s="380"/>
      <c r="QD559" s="380"/>
      <c r="QE559" s="380"/>
      <c r="QF559" s="380"/>
      <c r="QG559" s="380"/>
      <c r="QH559" s="380"/>
      <c r="QI559" s="380"/>
      <c r="QJ559" s="380"/>
      <c r="QK559" s="380"/>
      <c r="QL559" s="380"/>
      <c r="QM559" s="380"/>
      <c r="QN559" s="380"/>
      <c r="QO559" s="380"/>
      <c r="QP559" s="380"/>
      <c r="QQ559" s="380"/>
      <c r="QR559" s="380"/>
      <c r="QS559" s="380"/>
      <c r="QT559" s="380"/>
      <c r="QU559" s="380"/>
      <c r="QV559" s="380"/>
      <c r="QW559" s="380"/>
      <c r="QX559" s="380"/>
      <c r="QY559" s="380"/>
      <c r="QZ559" s="380"/>
      <c r="RA559" s="380"/>
      <c r="RB559" s="380"/>
      <c r="RC559" s="380"/>
      <c r="RD559" s="380"/>
      <c r="RE559" s="380"/>
      <c r="RF559" s="380"/>
      <c r="RG559" s="380"/>
      <c r="RH559" s="380"/>
      <c r="RI559" s="380"/>
      <c r="RJ559" s="380"/>
      <c r="RK559" s="380"/>
      <c r="RL559" s="380"/>
      <c r="RM559" s="380"/>
      <c r="RN559" s="380"/>
      <c r="RO559" s="380"/>
      <c r="RP559" s="380"/>
      <c r="RQ559" s="380"/>
      <c r="RR559" s="380"/>
      <c r="RS559" s="380"/>
      <c r="RT559" s="380"/>
      <c r="RU559" s="380"/>
      <c r="RV559" s="380"/>
      <c r="RW559" s="380"/>
      <c r="RX559" s="380"/>
      <c r="RY559" s="380"/>
      <c r="RZ559" s="380"/>
      <c r="SA559" s="380"/>
      <c r="SB559" s="380"/>
      <c r="SC559" s="380"/>
      <c r="SD559" s="380"/>
      <c r="SE559" s="380"/>
      <c r="SF559" s="380"/>
      <c r="SG559" s="380"/>
      <c r="SH559" s="380"/>
      <c r="SI559" s="380"/>
      <c r="SJ559" s="380"/>
      <c r="SK559" s="380"/>
      <c r="SL559" s="380"/>
      <c r="SM559" s="380"/>
      <c r="SN559" s="380"/>
      <c r="SO559" s="380"/>
      <c r="SP559" s="380"/>
      <c r="SQ559" s="380"/>
      <c r="SR559" s="380"/>
      <c r="SS559" s="380"/>
      <c r="ST559" s="380"/>
      <c r="SU559" s="380"/>
      <c r="SV559" s="380"/>
      <c r="SW559" s="380"/>
      <c r="SX559" s="380"/>
      <c r="SY559" s="380"/>
      <c r="SZ559" s="380"/>
      <c r="TA559" s="380"/>
      <c r="TB559" s="380"/>
      <c r="TC559" s="380"/>
      <c r="TD559" s="380"/>
      <c r="TE559" s="380"/>
      <c r="TF559" s="380"/>
      <c r="TG559" s="380"/>
      <c r="TH559" s="380"/>
      <c r="TI559" s="380"/>
      <c r="TJ559" s="380"/>
      <c r="TK559" s="380"/>
      <c r="TL559" s="380"/>
      <c r="TM559" s="380"/>
      <c r="TN559" s="380"/>
      <c r="TO559" s="380"/>
      <c r="TP559" s="380"/>
      <c r="TQ559" s="380"/>
      <c r="TR559" s="380"/>
      <c r="TS559" s="380"/>
      <c r="TT559" s="380"/>
      <c r="TU559" s="380"/>
      <c r="TV559" s="380"/>
      <c r="TW559" s="380"/>
      <c r="TX559" s="380"/>
      <c r="TY559" s="380"/>
      <c r="TZ559" s="380"/>
      <c r="UA559" s="380"/>
      <c r="UB559" s="380"/>
      <c r="UC559" s="380"/>
      <c r="UD559" s="380"/>
      <c r="UE559" s="380"/>
      <c r="UF559" s="380"/>
      <c r="UG559" s="380"/>
      <c r="UH559" s="380"/>
      <c r="UI559" s="380"/>
      <c r="UJ559" s="380"/>
      <c r="UK559" s="380"/>
      <c r="UL559" s="380"/>
      <c r="UM559" s="380"/>
      <c r="UN559" s="380"/>
      <c r="UO559" s="380"/>
      <c r="UP559" s="380"/>
      <c r="UQ559" s="380"/>
      <c r="UR559" s="380"/>
      <c r="US559" s="380"/>
      <c r="UT559" s="380"/>
      <c r="UU559" s="380"/>
      <c r="UV559" s="380"/>
      <c r="UW559" s="380"/>
      <c r="UX559" s="380"/>
      <c r="UY559" s="380"/>
      <c r="UZ559" s="380"/>
      <c r="VA559" s="380"/>
      <c r="VB559" s="380"/>
      <c r="VC559" s="380"/>
      <c r="VD559" s="380"/>
      <c r="VE559" s="380"/>
      <c r="VF559" s="380"/>
      <c r="VG559" s="380"/>
      <c r="VH559" s="380"/>
      <c r="VI559" s="380"/>
      <c r="VJ559" s="380"/>
      <c r="VK559" s="380"/>
      <c r="VL559" s="380"/>
      <c r="VM559" s="380"/>
      <c r="VN559" s="380"/>
      <c r="VO559" s="380"/>
      <c r="VP559" s="380"/>
      <c r="VQ559" s="380"/>
      <c r="VR559" s="380"/>
      <c r="VS559" s="380"/>
      <c r="VT559" s="380"/>
      <c r="VU559" s="380"/>
      <c r="VV559" s="380"/>
      <c r="VW559" s="380"/>
      <c r="VX559" s="380"/>
      <c r="VY559" s="380"/>
      <c r="VZ559" s="380"/>
      <c r="WA559" s="380"/>
      <c r="WB559" s="380"/>
      <c r="WC559" s="380"/>
      <c r="WD559" s="380"/>
      <c r="WE559" s="380"/>
      <c r="WF559" s="380"/>
      <c r="WG559" s="380"/>
      <c r="WH559" s="380"/>
      <c r="WI559" s="380"/>
      <c r="WJ559" s="380"/>
      <c r="WK559" s="380"/>
      <c r="WL559" s="380"/>
      <c r="WM559" s="380"/>
      <c r="WN559" s="380"/>
      <c r="WO559" s="380"/>
      <c r="WP559" s="380"/>
      <c r="WQ559" s="380"/>
      <c r="WR559" s="380"/>
      <c r="WS559" s="380"/>
      <c r="WT559" s="380"/>
      <c r="WU559" s="380"/>
      <c r="WV559" s="380"/>
      <c r="WW559" s="380"/>
      <c r="WX559" s="380"/>
      <c r="WY559" s="380"/>
      <c r="WZ559" s="380"/>
      <c r="XA559" s="380"/>
      <c r="XB559" s="380"/>
      <c r="XC559" s="380"/>
      <c r="XD559" s="380"/>
      <c r="XE559" s="380"/>
      <c r="XF559" s="380"/>
      <c r="XG559" s="380"/>
      <c r="XH559" s="380"/>
      <c r="XI559" s="380"/>
      <c r="XJ559" s="380"/>
      <c r="XK559" s="380"/>
      <c r="XL559" s="380"/>
      <c r="XM559" s="380"/>
      <c r="XN559" s="380"/>
      <c r="XO559" s="380"/>
      <c r="XP559" s="380"/>
      <c r="XQ559" s="380"/>
      <c r="XR559" s="380"/>
      <c r="XS559" s="380"/>
      <c r="XT559" s="380"/>
      <c r="XU559" s="380"/>
      <c r="XV559" s="380"/>
      <c r="XW559" s="380"/>
      <c r="XX559" s="380"/>
      <c r="XY559" s="380"/>
      <c r="XZ559" s="380"/>
      <c r="YA559" s="380"/>
      <c r="YB559" s="380"/>
      <c r="YC559" s="380"/>
      <c r="YD559" s="380"/>
      <c r="YE559" s="380"/>
      <c r="YF559" s="380"/>
      <c r="YG559" s="380"/>
      <c r="YH559" s="380"/>
      <c r="YI559" s="380"/>
      <c r="YJ559" s="380"/>
      <c r="YK559" s="380"/>
      <c r="YL559" s="380"/>
      <c r="YM559" s="380"/>
      <c r="YN559" s="380"/>
      <c r="YO559" s="380"/>
      <c r="YP559" s="380"/>
      <c r="YQ559" s="380"/>
      <c r="YR559" s="380"/>
      <c r="YS559" s="380"/>
      <c r="YT559" s="380"/>
      <c r="YU559" s="380"/>
      <c r="YV559" s="380"/>
      <c r="YW559" s="380"/>
      <c r="YX559" s="380"/>
      <c r="YY559" s="380"/>
      <c r="YZ559" s="380"/>
      <c r="ZA559" s="380"/>
      <c r="ZB559" s="380"/>
      <c r="ZC559" s="380"/>
      <c r="ZD559" s="380"/>
      <c r="ZE559" s="380"/>
      <c r="ZF559" s="380"/>
      <c r="ZG559" s="380"/>
      <c r="ZH559" s="380"/>
      <c r="ZI559" s="380"/>
      <c r="ZJ559" s="380"/>
      <c r="ZK559" s="380"/>
      <c r="ZL559" s="380"/>
      <c r="ZM559" s="380"/>
      <c r="ZN559" s="380"/>
      <c r="ZO559" s="380"/>
      <c r="ZP559" s="380"/>
      <c r="ZQ559" s="380"/>
      <c r="ZR559" s="380"/>
      <c r="ZS559" s="380"/>
      <c r="ZT559" s="380"/>
      <c r="ZU559" s="380"/>
      <c r="ZV559" s="380"/>
      <c r="ZW559" s="380"/>
      <c r="ZX559" s="380"/>
      <c r="ZY559" s="380"/>
      <c r="ZZ559" s="380"/>
      <c r="AAA559" s="380"/>
      <c r="AAB559" s="380"/>
      <c r="AAC559" s="380"/>
      <c r="AAD559" s="380"/>
      <c r="AAE559" s="380"/>
      <c r="AAF559" s="380"/>
      <c r="AAG559" s="380"/>
      <c r="AAH559" s="380"/>
      <c r="AAI559" s="380"/>
      <c r="AAJ559" s="380"/>
      <c r="AAK559" s="380"/>
      <c r="AAL559" s="380"/>
      <c r="AAM559" s="380"/>
      <c r="AAN559" s="380"/>
      <c r="AAO559" s="380"/>
      <c r="AAP559" s="380"/>
      <c r="AAQ559" s="380"/>
      <c r="AAR559" s="380"/>
      <c r="AAS559" s="380"/>
      <c r="AAT559" s="380"/>
      <c r="AAU559" s="380"/>
      <c r="AAV559" s="380"/>
      <c r="AAW559" s="380"/>
      <c r="AAX559" s="380"/>
      <c r="AAY559" s="380"/>
      <c r="AAZ559" s="380"/>
      <c r="ABA559" s="380"/>
      <c r="ABB559" s="380"/>
      <c r="ABC559" s="380"/>
      <c r="ABD559" s="380"/>
      <c r="ABE559" s="380"/>
      <c r="ABF559" s="380"/>
      <c r="ABG559" s="380"/>
      <c r="ABH559" s="380"/>
      <c r="ABI559" s="380"/>
      <c r="ABJ559" s="380"/>
      <c r="ABK559" s="380"/>
      <c r="ABL559" s="380"/>
      <c r="ABM559" s="380"/>
      <c r="ABN559" s="380"/>
      <c r="ABO559" s="380"/>
      <c r="ABP559" s="380"/>
      <c r="ABQ559" s="380"/>
      <c r="ABR559" s="380"/>
      <c r="ABS559" s="380"/>
      <c r="ABT559" s="380"/>
      <c r="ABU559" s="380"/>
      <c r="ABV559" s="380"/>
      <c r="ABW559" s="380"/>
      <c r="ABX559" s="380"/>
      <c r="ABY559" s="380"/>
      <c r="ABZ559" s="380"/>
      <c r="ACA559" s="380"/>
      <c r="ACB559" s="380"/>
      <c r="ACC559" s="380"/>
      <c r="ACD559" s="380"/>
      <c r="ACE559" s="380"/>
      <c r="ACF559" s="380"/>
      <c r="ACG559" s="380"/>
      <c r="ACH559" s="380"/>
      <c r="ACI559" s="380"/>
      <c r="ACJ559" s="380"/>
      <c r="ACK559" s="380"/>
      <c r="ACL559" s="380"/>
      <c r="ACM559" s="380"/>
      <c r="ACN559" s="380"/>
      <c r="ACO559" s="380"/>
      <c r="ACP559" s="380"/>
      <c r="ACQ559" s="380"/>
      <c r="ACR559" s="380"/>
      <c r="ACS559" s="380"/>
      <c r="ACT559" s="380"/>
      <c r="ACU559" s="380"/>
      <c r="ACV559" s="380"/>
      <c r="ACW559" s="380"/>
      <c r="ACX559" s="380"/>
      <c r="ACY559" s="380"/>
      <c r="ACZ559" s="380"/>
      <c r="ADA559" s="380"/>
      <c r="ADB559" s="380"/>
      <c r="ADC559" s="380"/>
      <c r="ADD559" s="380"/>
      <c r="ADE559" s="380"/>
      <c r="ADF559" s="380"/>
      <c r="ADG559" s="380"/>
      <c r="ADH559" s="380"/>
      <c r="ADI559" s="380"/>
      <c r="ADJ559" s="380"/>
      <c r="ADK559" s="380"/>
      <c r="ADL559" s="380"/>
      <c r="ADM559" s="380"/>
      <c r="ADN559" s="380"/>
      <c r="ADO559" s="380"/>
      <c r="ADP559" s="380"/>
      <c r="ADQ559" s="380"/>
      <c r="ADR559" s="380"/>
      <c r="ADS559" s="380"/>
      <c r="ADT559" s="380"/>
      <c r="ADU559" s="380"/>
      <c r="ADV559" s="380"/>
      <c r="ADW559" s="380"/>
      <c r="ADX559" s="380"/>
      <c r="ADY559" s="380"/>
      <c r="ADZ559" s="380"/>
      <c r="AEA559" s="380"/>
      <c r="AEB559" s="380"/>
      <c r="AEC559" s="380"/>
      <c r="AED559" s="380"/>
      <c r="AEE559" s="380"/>
      <c r="AEF559" s="380"/>
    </row>
    <row r="560" spans="1:812" s="383" customFormat="1" x14ac:dyDescent="0.2">
      <c r="A560" s="71">
        <v>3.33</v>
      </c>
      <c r="B560" s="103" t="s">
        <v>66</v>
      </c>
      <c r="C560" s="293">
        <v>6</v>
      </c>
      <c r="D560" s="71" t="s">
        <v>14</v>
      </c>
      <c r="E560" s="293">
        <v>153.4</v>
      </c>
      <c r="F560" s="91">
        <f t="shared" si="10"/>
        <v>920.4</v>
      </c>
      <c r="G560" s="382"/>
      <c r="H560" s="382"/>
      <c r="I560" s="382"/>
      <c r="J560" s="382"/>
      <c r="K560" s="382"/>
      <c r="L560" s="382"/>
      <c r="M560" s="382"/>
      <c r="N560" s="382"/>
      <c r="O560" s="382"/>
      <c r="P560" s="382"/>
      <c r="Q560" s="382"/>
      <c r="R560" s="382"/>
      <c r="S560" s="382"/>
      <c r="T560" s="382"/>
      <c r="U560" s="382"/>
      <c r="V560" s="382"/>
      <c r="W560" s="382"/>
      <c r="X560" s="382"/>
      <c r="Y560" s="382"/>
      <c r="Z560" s="382"/>
      <c r="AA560" s="382"/>
      <c r="AB560" s="382"/>
      <c r="AC560" s="382"/>
      <c r="AD560" s="382"/>
      <c r="AE560" s="382"/>
      <c r="AF560" s="382"/>
      <c r="AG560" s="382"/>
      <c r="AH560" s="382"/>
      <c r="AI560" s="382"/>
      <c r="AJ560" s="382"/>
      <c r="AK560" s="382"/>
      <c r="AL560" s="382"/>
      <c r="AM560" s="382"/>
      <c r="AN560" s="382"/>
      <c r="AO560" s="382"/>
      <c r="AP560" s="382"/>
      <c r="AQ560" s="382"/>
      <c r="AR560" s="382"/>
      <c r="AS560" s="382"/>
      <c r="AT560" s="382"/>
      <c r="AU560" s="382"/>
      <c r="AV560" s="382"/>
      <c r="AW560" s="382"/>
      <c r="AX560" s="382"/>
      <c r="AY560" s="382"/>
      <c r="AZ560" s="382"/>
      <c r="BA560" s="663"/>
      <c r="BB560" s="382"/>
      <c r="BC560" s="382"/>
      <c r="BD560" s="382"/>
      <c r="BE560" s="382"/>
      <c r="BF560" s="382"/>
      <c r="BG560" s="382"/>
      <c r="BH560" s="382"/>
      <c r="BI560" s="382"/>
      <c r="BJ560" s="382"/>
      <c r="BK560" s="382"/>
      <c r="BL560" s="382"/>
      <c r="BM560" s="382"/>
      <c r="BN560" s="382"/>
      <c r="BO560" s="382"/>
      <c r="BP560" s="382"/>
      <c r="BQ560" s="382"/>
      <c r="BR560" s="382"/>
      <c r="BS560" s="382"/>
      <c r="BT560" s="382"/>
      <c r="BU560" s="382"/>
      <c r="BV560" s="382"/>
      <c r="BW560" s="382"/>
      <c r="BX560" s="382"/>
      <c r="BY560" s="382"/>
      <c r="BZ560" s="382"/>
      <c r="CA560" s="382"/>
      <c r="CB560" s="382"/>
      <c r="CC560" s="382"/>
      <c r="CD560" s="382"/>
      <c r="CE560" s="382"/>
      <c r="CF560" s="382"/>
      <c r="CG560" s="382"/>
      <c r="CH560" s="382"/>
      <c r="CI560" s="382"/>
      <c r="CJ560" s="382"/>
      <c r="CK560" s="382"/>
      <c r="CL560" s="382"/>
      <c r="CM560" s="382"/>
      <c r="CN560" s="382"/>
      <c r="CO560" s="382"/>
      <c r="CP560" s="382"/>
      <c r="CQ560" s="382"/>
      <c r="CR560" s="382"/>
      <c r="CS560" s="382"/>
      <c r="CT560" s="382"/>
      <c r="CU560" s="382"/>
      <c r="CV560" s="382"/>
      <c r="CW560" s="382"/>
      <c r="CX560" s="382"/>
      <c r="CY560" s="382"/>
      <c r="CZ560" s="382"/>
      <c r="DA560" s="382"/>
      <c r="DB560" s="382"/>
      <c r="DC560" s="382"/>
      <c r="DD560" s="382"/>
      <c r="DE560" s="382"/>
      <c r="DF560" s="382"/>
      <c r="DG560" s="382"/>
      <c r="DH560" s="382"/>
      <c r="DI560" s="382"/>
      <c r="DJ560" s="382"/>
      <c r="DK560" s="382"/>
      <c r="DL560" s="382"/>
      <c r="DM560" s="382"/>
      <c r="DN560" s="382"/>
      <c r="DO560" s="382"/>
      <c r="DP560" s="382"/>
      <c r="DQ560" s="382"/>
      <c r="DR560" s="382"/>
      <c r="DS560" s="382"/>
      <c r="DT560" s="382"/>
      <c r="DU560" s="382"/>
      <c r="DV560" s="382"/>
      <c r="DW560" s="382"/>
      <c r="DX560" s="382"/>
      <c r="DY560" s="382"/>
      <c r="DZ560" s="382"/>
      <c r="EA560" s="382"/>
      <c r="EB560" s="382"/>
      <c r="EC560" s="382"/>
      <c r="ED560" s="382"/>
      <c r="EE560" s="382"/>
      <c r="EF560" s="382"/>
      <c r="EG560" s="382"/>
      <c r="EH560" s="382"/>
      <c r="EI560" s="382"/>
      <c r="EJ560" s="382"/>
      <c r="EK560" s="382"/>
      <c r="EL560" s="382"/>
      <c r="EM560" s="382"/>
      <c r="EN560" s="382"/>
      <c r="EO560" s="382"/>
      <c r="EP560" s="382"/>
      <c r="EQ560" s="382"/>
      <c r="ER560" s="382"/>
      <c r="ES560" s="382"/>
      <c r="ET560" s="382"/>
      <c r="EU560" s="382"/>
      <c r="EV560" s="382"/>
      <c r="EW560" s="382"/>
      <c r="EX560" s="382"/>
      <c r="EY560" s="382"/>
      <c r="EZ560" s="382"/>
      <c r="FA560" s="382"/>
      <c r="FB560" s="382"/>
      <c r="FC560" s="382"/>
      <c r="FD560" s="382"/>
      <c r="FE560" s="382"/>
      <c r="FF560" s="382"/>
      <c r="FG560" s="382"/>
      <c r="FH560" s="382"/>
      <c r="FI560" s="382"/>
      <c r="FJ560" s="382"/>
      <c r="FK560" s="382"/>
      <c r="FL560" s="382"/>
      <c r="FM560" s="382"/>
      <c r="FN560" s="382"/>
      <c r="FO560" s="382"/>
      <c r="FP560" s="382"/>
      <c r="FQ560" s="382"/>
      <c r="FR560" s="382"/>
      <c r="FS560" s="382"/>
      <c r="FT560" s="382"/>
      <c r="FU560" s="382"/>
      <c r="FV560" s="382"/>
      <c r="FW560" s="382"/>
      <c r="FX560" s="382"/>
      <c r="FY560" s="382"/>
      <c r="FZ560" s="382"/>
      <c r="GA560" s="382"/>
      <c r="GB560" s="382"/>
      <c r="GC560" s="382"/>
      <c r="GD560" s="382"/>
      <c r="GE560" s="382"/>
      <c r="GF560" s="382"/>
      <c r="GG560" s="382"/>
      <c r="GH560" s="382"/>
      <c r="GI560" s="382"/>
      <c r="GJ560" s="382"/>
      <c r="GK560" s="382"/>
      <c r="GL560" s="382"/>
      <c r="GM560" s="382"/>
      <c r="GN560" s="382"/>
      <c r="GO560" s="382"/>
      <c r="GP560" s="382"/>
      <c r="GQ560" s="382"/>
      <c r="GR560" s="382"/>
      <c r="GS560" s="382"/>
      <c r="GT560" s="382"/>
      <c r="GU560" s="382"/>
      <c r="GV560" s="382"/>
      <c r="GW560" s="382"/>
      <c r="GX560" s="382"/>
      <c r="GY560" s="382"/>
      <c r="GZ560" s="382"/>
      <c r="HA560" s="382"/>
      <c r="HB560" s="382"/>
      <c r="HC560" s="382"/>
      <c r="HD560" s="382"/>
      <c r="HE560" s="382"/>
      <c r="HF560" s="382"/>
      <c r="HG560" s="382"/>
      <c r="HH560" s="382"/>
      <c r="HI560" s="382"/>
      <c r="HJ560" s="382"/>
      <c r="HK560" s="382"/>
      <c r="HL560" s="382"/>
      <c r="HM560" s="382"/>
      <c r="HN560" s="382"/>
      <c r="HO560" s="382"/>
      <c r="HP560" s="382"/>
      <c r="HQ560" s="382"/>
      <c r="HR560" s="382"/>
      <c r="HS560" s="382"/>
      <c r="HT560" s="382"/>
      <c r="HU560" s="382"/>
      <c r="HV560" s="382"/>
      <c r="HW560" s="382"/>
      <c r="HX560" s="382"/>
      <c r="HY560" s="382"/>
      <c r="HZ560" s="382"/>
      <c r="IA560" s="382"/>
      <c r="IB560" s="382"/>
      <c r="IC560" s="382"/>
      <c r="ID560" s="382"/>
      <c r="IE560" s="382"/>
      <c r="IF560" s="382"/>
      <c r="IG560" s="382"/>
      <c r="IH560" s="382"/>
      <c r="II560" s="382"/>
      <c r="IJ560" s="382"/>
      <c r="IK560" s="382"/>
      <c r="IL560" s="382"/>
      <c r="IM560" s="382"/>
      <c r="IN560" s="382"/>
      <c r="IO560" s="382"/>
      <c r="IP560" s="382"/>
      <c r="IQ560" s="382"/>
      <c r="IR560" s="382"/>
      <c r="IS560" s="382"/>
      <c r="IT560" s="382"/>
      <c r="IU560" s="382"/>
      <c r="IV560" s="382"/>
      <c r="IW560" s="382"/>
      <c r="IX560" s="382"/>
      <c r="IY560" s="382"/>
      <c r="IZ560" s="382"/>
      <c r="JA560" s="382"/>
      <c r="JB560" s="382"/>
      <c r="JC560" s="382"/>
      <c r="JD560" s="382"/>
      <c r="JE560" s="382"/>
      <c r="JF560" s="382"/>
      <c r="JG560" s="382"/>
      <c r="JH560" s="382"/>
      <c r="JI560" s="382"/>
      <c r="JJ560" s="382"/>
      <c r="JK560" s="382"/>
      <c r="JL560" s="382"/>
      <c r="JM560" s="382"/>
      <c r="JN560" s="382"/>
      <c r="JO560" s="382"/>
      <c r="JP560" s="382"/>
      <c r="JQ560" s="382"/>
      <c r="JR560" s="382"/>
      <c r="JS560" s="382"/>
      <c r="JT560" s="382"/>
      <c r="JU560" s="382"/>
      <c r="JV560" s="382"/>
      <c r="JW560" s="382"/>
      <c r="JX560" s="382"/>
      <c r="JY560" s="382"/>
      <c r="JZ560" s="382"/>
      <c r="KA560" s="382"/>
      <c r="KB560" s="382"/>
      <c r="KC560" s="382"/>
      <c r="KD560" s="382"/>
      <c r="KE560" s="382"/>
      <c r="KF560" s="382"/>
      <c r="KG560" s="382"/>
      <c r="KH560" s="382"/>
      <c r="KI560" s="382"/>
      <c r="KJ560" s="382"/>
      <c r="KK560" s="382"/>
      <c r="KL560" s="382"/>
      <c r="KM560" s="382"/>
      <c r="KN560" s="382"/>
      <c r="KO560" s="382"/>
      <c r="KP560" s="382"/>
      <c r="KQ560" s="382"/>
      <c r="KR560" s="382"/>
      <c r="KS560" s="382"/>
      <c r="KT560" s="382"/>
      <c r="KU560" s="382"/>
      <c r="KV560" s="382"/>
      <c r="KW560" s="382"/>
      <c r="KX560" s="382"/>
      <c r="KY560" s="382"/>
      <c r="KZ560" s="382"/>
      <c r="LA560" s="382"/>
      <c r="LB560" s="382"/>
      <c r="LC560" s="382"/>
      <c r="LD560" s="382"/>
      <c r="LE560" s="382"/>
      <c r="LF560" s="382"/>
      <c r="LG560" s="382"/>
      <c r="LH560" s="382"/>
      <c r="LI560" s="382"/>
      <c r="LJ560" s="382"/>
      <c r="LK560" s="382"/>
      <c r="LL560" s="382"/>
      <c r="LM560" s="382"/>
      <c r="LN560" s="382"/>
      <c r="LO560" s="382"/>
      <c r="LP560" s="382"/>
      <c r="LQ560" s="382"/>
      <c r="LR560" s="382"/>
      <c r="LS560" s="382"/>
      <c r="LT560" s="382"/>
      <c r="LU560" s="382"/>
      <c r="LV560" s="382"/>
      <c r="LW560" s="382"/>
      <c r="LX560" s="382"/>
      <c r="LY560" s="382"/>
      <c r="LZ560" s="382"/>
      <c r="MA560" s="382"/>
      <c r="MB560" s="382"/>
      <c r="MC560" s="382"/>
      <c r="MD560" s="382"/>
      <c r="ME560" s="382"/>
      <c r="MF560" s="382"/>
      <c r="MG560" s="382"/>
      <c r="MH560" s="382"/>
      <c r="MI560" s="382"/>
      <c r="MJ560" s="382"/>
      <c r="MK560" s="382"/>
      <c r="ML560" s="382"/>
      <c r="MM560" s="382"/>
      <c r="MN560" s="382"/>
      <c r="MO560" s="382"/>
      <c r="MP560" s="382"/>
      <c r="MQ560" s="382"/>
      <c r="MR560" s="382"/>
      <c r="MS560" s="382"/>
      <c r="MT560" s="382"/>
      <c r="MU560" s="382"/>
      <c r="MV560" s="382"/>
      <c r="MW560" s="382"/>
      <c r="MX560" s="382"/>
      <c r="MY560" s="382"/>
      <c r="MZ560" s="382"/>
      <c r="NA560" s="382"/>
      <c r="NB560" s="382"/>
      <c r="NC560" s="382"/>
      <c r="ND560" s="382"/>
      <c r="NE560" s="382"/>
      <c r="NF560" s="382"/>
      <c r="NG560" s="382"/>
      <c r="NH560" s="382"/>
      <c r="NI560" s="382"/>
      <c r="NJ560" s="382"/>
      <c r="NK560" s="382"/>
      <c r="NL560" s="382"/>
      <c r="NM560" s="382"/>
      <c r="NN560" s="382"/>
      <c r="NO560" s="382"/>
      <c r="NP560" s="382"/>
      <c r="NQ560" s="382"/>
      <c r="NR560" s="382"/>
      <c r="NS560" s="382"/>
      <c r="NT560" s="382"/>
      <c r="NU560" s="382"/>
      <c r="NV560" s="382"/>
      <c r="NW560" s="382"/>
      <c r="NX560" s="382"/>
      <c r="NY560" s="382"/>
      <c r="NZ560" s="382"/>
      <c r="OA560" s="382"/>
      <c r="OB560" s="382"/>
      <c r="OC560" s="382"/>
      <c r="OD560" s="382"/>
      <c r="OE560" s="382"/>
      <c r="OF560" s="382"/>
      <c r="OG560" s="382"/>
      <c r="OH560" s="382"/>
      <c r="OI560" s="382"/>
      <c r="OJ560" s="382"/>
      <c r="OK560" s="382"/>
      <c r="OL560" s="382"/>
      <c r="OM560" s="382"/>
      <c r="ON560" s="382"/>
      <c r="OO560" s="382"/>
      <c r="OP560" s="382"/>
      <c r="OQ560" s="382"/>
      <c r="OR560" s="382"/>
      <c r="OS560" s="382"/>
      <c r="OT560" s="382"/>
      <c r="OU560" s="382"/>
      <c r="OV560" s="382"/>
      <c r="OW560" s="382"/>
      <c r="OX560" s="382"/>
      <c r="OY560" s="382"/>
      <c r="OZ560" s="382"/>
      <c r="PA560" s="382"/>
      <c r="PB560" s="382"/>
      <c r="PC560" s="382"/>
      <c r="PD560" s="382"/>
      <c r="PE560" s="382"/>
      <c r="PF560" s="382"/>
      <c r="PG560" s="382"/>
      <c r="PH560" s="382"/>
      <c r="PI560" s="382"/>
      <c r="PJ560" s="382"/>
      <c r="PK560" s="382"/>
      <c r="PL560" s="382"/>
      <c r="PM560" s="382"/>
      <c r="PN560" s="382"/>
      <c r="PO560" s="382"/>
      <c r="PP560" s="382"/>
      <c r="PQ560" s="382"/>
      <c r="PR560" s="382"/>
      <c r="PS560" s="382"/>
      <c r="PT560" s="382"/>
      <c r="PU560" s="382"/>
      <c r="PV560" s="382"/>
      <c r="PW560" s="382"/>
      <c r="PX560" s="382"/>
      <c r="PY560" s="382"/>
      <c r="PZ560" s="382"/>
      <c r="QA560" s="382"/>
      <c r="QB560" s="382"/>
      <c r="QC560" s="382"/>
      <c r="QD560" s="382"/>
      <c r="QE560" s="382"/>
      <c r="QF560" s="382"/>
      <c r="QG560" s="382"/>
      <c r="QH560" s="382"/>
      <c r="QI560" s="382"/>
      <c r="QJ560" s="382"/>
      <c r="QK560" s="382"/>
      <c r="QL560" s="382"/>
      <c r="QM560" s="382"/>
      <c r="QN560" s="382"/>
      <c r="QO560" s="382"/>
      <c r="QP560" s="382"/>
      <c r="QQ560" s="382"/>
      <c r="QR560" s="382"/>
      <c r="QS560" s="382"/>
      <c r="QT560" s="382"/>
      <c r="QU560" s="382"/>
      <c r="QV560" s="382"/>
      <c r="QW560" s="382"/>
      <c r="QX560" s="382"/>
      <c r="QY560" s="382"/>
      <c r="QZ560" s="382"/>
      <c r="RA560" s="382"/>
      <c r="RB560" s="382"/>
      <c r="RC560" s="382"/>
      <c r="RD560" s="382"/>
      <c r="RE560" s="382"/>
      <c r="RF560" s="382"/>
      <c r="RG560" s="382"/>
      <c r="RH560" s="382"/>
      <c r="RI560" s="382"/>
      <c r="RJ560" s="382"/>
      <c r="RK560" s="382"/>
      <c r="RL560" s="382"/>
      <c r="RM560" s="382"/>
      <c r="RN560" s="382"/>
      <c r="RO560" s="382"/>
      <c r="RP560" s="382"/>
      <c r="RQ560" s="382"/>
      <c r="RR560" s="382"/>
      <c r="RS560" s="382"/>
      <c r="RT560" s="382"/>
      <c r="RU560" s="382"/>
      <c r="RV560" s="382"/>
      <c r="RW560" s="382"/>
      <c r="RX560" s="382"/>
      <c r="RY560" s="382"/>
      <c r="RZ560" s="382"/>
      <c r="SA560" s="382"/>
      <c r="SB560" s="382"/>
      <c r="SC560" s="382"/>
      <c r="SD560" s="382"/>
      <c r="SE560" s="382"/>
      <c r="SF560" s="382"/>
      <c r="SG560" s="382"/>
      <c r="SH560" s="382"/>
      <c r="SI560" s="382"/>
      <c r="SJ560" s="382"/>
      <c r="SK560" s="382"/>
      <c r="SL560" s="382"/>
      <c r="SM560" s="382"/>
      <c r="SN560" s="382"/>
      <c r="SO560" s="382"/>
      <c r="SP560" s="382"/>
      <c r="SQ560" s="382"/>
      <c r="SR560" s="382"/>
      <c r="SS560" s="382"/>
      <c r="ST560" s="382"/>
      <c r="SU560" s="382"/>
      <c r="SV560" s="382"/>
      <c r="SW560" s="382"/>
      <c r="SX560" s="382"/>
      <c r="SY560" s="382"/>
      <c r="SZ560" s="382"/>
      <c r="TA560" s="382"/>
      <c r="TB560" s="382"/>
      <c r="TC560" s="382"/>
      <c r="TD560" s="382"/>
      <c r="TE560" s="382"/>
      <c r="TF560" s="382"/>
      <c r="TG560" s="382"/>
      <c r="TH560" s="382"/>
      <c r="TI560" s="382"/>
      <c r="TJ560" s="382"/>
      <c r="TK560" s="382"/>
      <c r="TL560" s="382"/>
      <c r="TM560" s="382"/>
      <c r="TN560" s="382"/>
      <c r="TO560" s="382"/>
      <c r="TP560" s="382"/>
      <c r="TQ560" s="382"/>
      <c r="TR560" s="382"/>
      <c r="TS560" s="382"/>
      <c r="TT560" s="382"/>
      <c r="TU560" s="382"/>
      <c r="TV560" s="382"/>
      <c r="TW560" s="382"/>
      <c r="TX560" s="382"/>
      <c r="TY560" s="382"/>
      <c r="TZ560" s="382"/>
      <c r="UA560" s="382"/>
      <c r="UB560" s="382"/>
      <c r="UC560" s="382"/>
      <c r="UD560" s="382"/>
      <c r="UE560" s="382"/>
      <c r="UF560" s="382"/>
      <c r="UG560" s="382"/>
      <c r="UH560" s="382"/>
      <c r="UI560" s="382"/>
      <c r="UJ560" s="382"/>
      <c r="UK560" s="382"/>
      <c r="UL560" s="382"/>
      <c r="UM560" s="382"/>
      <c r="UN560" s="382"/>
      <c r="UO560" s="382"/>
      <c r="UP560" s="382"/>
      <c r="UQ560" s="382"/>
      <c r="UR560" s="382"/>
      <c r="US560" s="382"/>
      <c r="UT560" s="382"/>
      <c r="UU560" s="382"/>
      <c r="UV560" s="382"/>
      <c r="UW560" s="382"/>
      <c r="UX560" s="382"/>
      <c r="UY560" s="382"/>
      <c r="UZ560" s="382"/>
      <c r="VA560" s="382"/>
      <c r="VB560" s="382"/>
      <c r="VC560" s="382"/>
      <c r="VD560" s="382"/>
      <c r="VE560" s="382"/>
      <c r="VF560" s="382"/>
      <c r="VG560" s="382"/>
      <c r="VH560" s="382"/>
      <c r="VI560" s="382"/>
      <c r="VJ560" s="382"/>
      <c r="VK560" s="382"/>
      <c r="VL560" s="382"/>
      <c r="VM560" s="382"/>
      <c r="VN560" s="382"/>
      <c r="VO560" s="382"/>
      <c r="VP560" s="382"/>
      <c r="VQ560" s="382"/>
      <c r="VR560" s="382"/>
      <c r="VS560" s="382"/>
      <c r="VT560" s="382"/>
      <c r="VU560" s="382"/>
      <c r="VV560" s="382"/>
      <c r="VW560" s="382"/>
      <c r="VX560" s="382"/>
      <c r="VY560" s="382"/>
      <c r="VZ560" s="382"/>
      <c r="WA560" s="382"/>
      <c r="WB560" s="382"/>
      <c r="WC560" s="382"/>
      <c r="WD560" s="382"/>
      <c r="WE560" s="382"/>
      <c r="WF560" s="382"/>
      <c r="WG560" s="382"/>
      <c r="WH560" s="382"/>
      <c r="WI560" s="382"/>
      <c r="WJ560" s="382"/>
      <c r="WK560" s="382"/>
      <c r="WL560" s="382"/>
      <c r="WM560" s="382"/>
      <c r="WN560" s="382"/>
      <c r="WO560" s="382"/>
      <c r="WP560" s="382"/>
      <c r="WQ560" s="382"/>
      <c r="WR560" s="382"/>
      <c r="WS560" s="382"/>
      <c r="WT560" s="382"/>
      <c r="WU560" s="382"/>
      <c r="WV560" s="382"/>
      <c r="WW560" s="382"/>
      <c r="WX560" s="382"/>
      <c r="WY560" s="382"/>
      <c r="WZ560" s="382"/>
      <c r="XA560" s="382"/>
      <c r="XB560" s="382"/>
      <c r="XC560" s="382"/>
      <c r="XD560" s="382"/>
      <c r="XE560" s="382"/>
      <c r="XF560" s="382"/>
      <c r="XG560" s="382"/>
      <c r="XH560" s="382"/>
      <c r="XI560" s="382"/>
      <c r="XJ560" s="382"/>
      <c r="XK560" s="382"/>
      <c r="XL560" s="382"/>
      <c r="XM560" s="382"/>
      <c r="XN560" s="382"/>
      <c r="XO560" s="382"/>
      <c r="XP560" s="382"/>
      <c r="XQ560" s="382"/>
      <c r="XR560" s="382"/>
      <c r="XS560" s="382"/>
      <c r="XT560" s="382"/>
      <c r="XU560" s="382"/>
      <c r="XV560" s="382"/>
      <c r="XW560" s="382"/>
      <c r="XX560" s="382"/>
      <c r="XY560" s="382"/>
      <c r="XZ560" s="382"/>
      <c r="YA560" s="382"/>
      <c r="YB560" s="382"/>
      <c r="YC560" s="382"/>
      <c r="YD560" s="382"/>
      <c r="YE560" s="382"/>
      <c r="YF560" s="382"/>
      <c r="YG560" s="382"/>
      <c r="YH560" s="382"/>
      <c r="YI560" s="382"/>
      <c r="YJ560" s="382"/>
      <c r="YK560" s="382"/>
      <c r="YL560" s="382"/>
      <c r="YM560" s="382"/>
      <c r="YN560" s="382"/>
      <c r="YO560" s="382"/>
      <c r="YP560" s="382"/>
      <c r="YQ560" s="382"/>
      <c r="YR560" s="382"/>
      <c r="YS560" s="382"/>
      <c r="YT560" s="382"/>
      <c r="YU560" s="382"/>
      <c r="YV560" s="382"/>
      <c r="YW560" s="382"/>
      <c r="YX560" s="382"/>
      <c r="YY560" s="382"/>
      <c r="YZ560" s="382"/>
      <c r="ZA560" s="382"/>
      <c r="ZB560" s="382"/>
      <c r="ZC560" s="382"/>
      <c r="ZD560" s="382"/>
      <c r="ZE560" s="382"/>
      <c r="ZF560" s="382"/>
      <c r="ZG560" s="382"/>
      <c r="ZH560" s="382"/>
      <c r="ZI560" s="382"/>
      <c r="ZJ560" s="382"/>
      <c r="ZK560" s="382"/>
      <c r="ZL560" s="382"/>
      <c r="ZM560" s="382"/>
      <c r="ZN560" s="382"/>
      <c r="ZO560" s="382"/>
      <c r="ZP560" s="382"/>
      <c r="ZQ560" s="382"/>
      <c r="ZR560" s="382"/>
      <c r="ZS560" s="382"/>
      <c r="ZT560" s="382"/>
      <c r="ZU560" s="382"/>
      <c r="ZV560" s="382"/>
      <c r="ZW560" s="382"/>
      <c r="ZX560" s="382"/>
      <c r="ZY560" s="382"/>
      <c r="ZZ560" s="382"/>
      <c r="AAA560" s="382"/>
      <c r="AAB560" s="382"/>
      <c r="AAC560" s="382"/>
      <c r="AAD560" s="382"/>
      <c r="AAE560" s="382"/>
      <c r="AAF560" s="382"/>
      <c r="AAG560" s="382"/>
      <c r="AAH560" s="382"/>
      <c r="AAI560" s="382"/>
      <c r="AAJ560" s="382"/>
      <c r="AAK560" s="382"/>
      <c r="AAL560" s="382"/>
      <c r="AAM560" s="382"/>
      <c r="AAN560" s="382"/>
      <c r="AAO560" s="382"/>
      <c r="AAP560" s="382"/>
      <c r="AAQ560" s="382"/>
      <c r="AAR560" s="382"/>
      <c r="AAS560" s="382"/>
      <c r="AAT560" s="382"/>
      <c r="AAU560" s="382"/>
      <c r="AAV560" s="382"/>
      <c r="AAW560" s="382"/>
      <c r="AAX560" s="382"/>
      <c r="AAY560" s="382"/>
      <c r="AAZ560" s="382"/>
      <c r="ABA560" s="382"/>
      <c r="ABB560" s="382"/>
      <c r="ABC560" s="382"/>
      <c r="ABD560" s="382"/>
      <c r="ABE560" s="382"/>
      <c r="ABF560" s="382"/>
      <c r="ABG560" s="382"/>
      <c r="ABH560" s="382"/>
      <c r="ABI560" s="382"/>
      <c r="ABJ560" s="382"/>
      <c r="ABK560" s="382"/>
      <c r="ABL560" s="382"/>
      <c r="ABM560" s="382"/>
      <c r="ABN560" s="382"/>
      <c r="ABO560" s="382"/>
      <c r="ABP560" s="382"/>
      <c r="ABQ560" s="382"/>
      <c r="ABR560" s="382"/>
      <c r="ABS560" s="382"/>
      <c r="ABT560" s="382"/>
      <c r="ABU560" s="382"/>
      <c r="ABV560" s="382"/>
      <c r="ABW560" s="382"/>
      <c r="ABX560" s="382"/>
      <c r="ABY560" s="382"/>
      <c r="ABZ560" s="382"/>
      <c r="ACA560" s="382"/>
      <c r="ACB560" s="382"/>
      <c r="ACC560" s="382"/>
      <c r="ACD560" s="382"/>
      <c r="ACE560" s="382"/>
      <c r="ACF560" s="382"/>
      <c r="ACG560" s="382"/>
      <c r="ACH560" s="382"/>
      <c r="ACI560" s="382"/>
      <c r="ACJ560" s="382"/>
      <c r="ACK560" s="382"/>
      <c r="ACL560" s="382"/>
      <c r="ACM560" s="382"/>
      <c r="ACN560" s="382"/>
      <c r="ACO560" s="382"/>
      <c r="ACP560" s="382"/>
      <c r="ACQ560" s="382"/>
      <c r="ACR560" s="382"/>
      <c r="ACS560" s="382"/>
      <c r="ACT560" s="382"/>
      <c r="ACU560" s="382"/>
      <c r="ACV560" s="382"/>
      <c r="ACW560" s="382"/>
      <c r="ACX560" s="382"/>
      <c r="ACY560" s="382"/>
      <c r="ACZ560" s="382"/>
      <c r="ADA560" s="382"/>
      <c r="ADB560" s="382"/>
      <c r="ADC560" s="382"/>
      <c r="ADD560" s="382"/>
      <c r="ADE560" s="382"/>
      <c r="ADF560" s="382"/>
      <c r="ADG560" s="382"/>
      <c r="ADH560" s="382"/>
      <c r="ADI560" s="382"/>
      <c r="ADJ560" s="382"/>
      <c r="ADK560" s="382"/>
      <c r="ADL560" s="382"/>
      <c r="ADM560" s="382"/>
      <c r="ADN560" s="382"/>
      <c r="ADO560" s="382"/>
      <c r="ADP560" s="382"/>
      <c r="ADQ560" s="382"/>
      <c r="ADR560" s="382"/>
      <c r="ADS560" s="382"/>
      <c r="ADT560" s="382"/>
      <c r="ADU560" s="382"/>
      <c r="ADV560" s="382"/>
      <c r="ADW560" s="382"/>
      <c r="ADX560" s="382"/>
      <c r="ADY560" s="382"/>
      <c r="ADZ560" s="382"/>
      <c r="AEA560" s="382"/>
      <c r="AEB560" s="382"/>
      <c r="AEC560" s="382"/>
      <c r="AED560" s="382"/>
      <c r="AEE560" s="382"/>
      <c r="AEF560" s="382"/>
    </row>
    <row r="561" spans="1:812" s="383" customFormat="1" x14ac:dyDescent="0.2">
      <c r="A561" s="118"/>
      <c r="B561" s="343" t="s">
        <v>67</v>
      </c>
      <c r="C561" s="346"/>
      <c r="D561" s="344"/>
      <c r="E561" s="344"/>
      <c r="F561" s="345">
        <f>SUM(F519:F560)</f>
        <v>2369537.65</v>
      </c>
      <c r="G561" s="382"/>
      <c r="H561" s="382"/>
      <c r="I561" s="382"/>
      <c r="J561" s="382"/>
      <c r="K561" s="382"/>
      <c r="L561" s="382"/>
      <c r="M561" s="382"/>
      <c r="N561" s="382"/>
      <c r="O561" s="382"/>
      <c r="P561" s="382"/>
      <c r="Q561" s="382"/>
      <c r="R561" s="382"/>
      <c r="S561" s="382"/>
      <c r="T561" s="382"/>
      <c r="U561" s="382"/>
      <c r="V561" s="382"/>
      <c r="W561" s="382"/>
      <c r="X561" s="382"/>
      <c r="Y561" s="382"/>
      <c r="Z561" s="382"/>
      <c r="AA561" s="382"/>
      <c r="AB561" s="382"/>
      <c r="AC561" s="382"/>
      <c r="AD561" s="382"/>
      <c r="AE561" s="382"/>
      <c r="AF561" s="382"/>
      <c r="AG561" s="382"/>
      <c r="AH561" s="382"/>
      <c r="AI561" s="382"/>
      <c r="AJ561" s="382"/>
      <c r="AK561" s="382"/>
      <c r="AL561" s="382"/>
      <c r="AM561" s="382"/>
      <c r="AN561" s="382"/>
      <c r="AO561" s="382"/>
      <c r="AP561" s="382"/>
      <c r="AQ561" s="382"/>
      <c r="AR561" s="382"/>
      <c r="AS561" s="382"/>
      <c r="AT561" s="382"/>
      <c r="AU561" s="382"/>
      <c r="AV561" s="382"/>
      <c r="AW561" s="382"/>
      <c r="AX561" s="382"/>
      <c r="AY561" s="382"/>
      <c r="AZ561" s="382"/>
      <c r="BA561" s="663"/>
      <c r="BB561" s="382"/>
      <c r="BC561" s="382"/>
      <c r="BD561" s="382"/>
      <c r="BE561" s="382"/>
      <c r="BF561" s="382"/>
      <c r="BG561" s="382"/>
      <c r="BH561" s="382"/>
      <c r="BI561" s="382"/>
      <c r="BJ561" s="382"/>
      <c r="BK561" s="382"/>
      <c r="BL561" s="382"/>
      <c r="BM561" s="382"/>
      <c r="BN561" s="382"/>
      <c r="BO561" s="382"/>
      <c r="BP561" s="382"/>
      <c r="BQ561" s="382"/>
      <c r="BR561" s="382"/>
      <c r="BS561" s="382"/>
      <c r="BT561" s="382"/>
      <c r="BU561" s="382"/>
      <c r="BV561" s="382"/>
      <c r="BW561" s="382"/>
      <c r="BX561" s="382"/>
      <c r="BY561" s="382"/>
      <c r="BZ561" s="382"/>
      <c r="CA561" s="382"/>
      <c r="CB561" s="382"/>
      <c r="CC561" s="382"/>
      <c r="CD561" s="382"/>
      <c r="CE561" s="382"/>
      <c r="CF561" s="382"/>
      <c r="CG561" s="382"/>
      <c r="CH561" s="382"/>
      <c r="CI561" s="382"/>
      <c r="CJ561" s="382"/>
      <c r="CK561" s="382"/>
      <c r="CL561" s="382"/>
      <c r="CM561" s="382"/>
      <c r="CN561" s="382"/>
      <c r="CO561" s="382"/>
      <c r="CP561" s="382"/>
      <c r="CQ561" s="382"/>
      <c r="CR561" s="382"/>
      <c r="CS561" s="382"/>
      <c r="CT561" s="382"/>
      <c r="CU561" s="382"/>
      <c r="CV561" s="382"/>
      <c r="CW561" s="382"/>
      <c r="CX561" s="382"/>
      <c r="CY561" s="382"/>
      <c r="CZ561" s="382"/>
      <c r="DA561" s="382"/>
      <c r="DB561" s="382"/>
      <c r="DC561" s="382"/>
      <c r="DD561" s="382"/>
      <c r="DE561" s="382"/>
      <c r="DF561" s="382"/>
      <c r="DG561" s="382"/>
      <c r="DH561" s="382"/>
      <c r="DI561" s="382"/>
      <c r="DJ561" s="382"/>
      <c r="DK561" s="382"/>
      <c r="DL561" s="382"/>
      <c r="DM561" s="382"/>
      <c r="DN561" s="382"/>
      <c r="DO561" s="382"/>
      <c r="DP561" s="382"/>
      <c r="DQ561" s="382"/>
      <c r="DR561" s="382"/>
      <c r="DS561" s="382"/>
      <c r="DT561" s="382"/>
      <c r="DU561" s="382"/>
      <c r="DV561" s="382"/>
      <c r="DW561" s="382"/>
      <c r="DX561" s="382"/>
      <c r="DY561" s="382"/>
      <c r="DZ561" s="382"/>
      <c r="EA561" s="382"/>
      <c r="EB561" s="382"/>
      <c r="EC561" s="382"/>
      <c r="ED561" s="382"/>
      <c r="EE561" s="382"/>
      <c r="EF561" s="382"/>
      <c r="EG561" s="382"/>
      <c r="EH561" s="382"/>
      <c r="EI561" s="382"/>
      <c r="EJ561" s="382"/>
      <c r="EK561" s="382"/>
      <c r="EL561" s="382"/>
      <c r="EM561" s="382"/>
      <c r="EN561" s="382"/>
      <c r="EO561" s="382"/>
      <c r="EP561" s="382"/>
      <c r="EQ561" s="382"/>
      <c r="ER561" s="382"/>
      <c r="ES561" s="382"/>
      <c r="ET561" s="382"/>
      <c r="EU561" s="382"/>
      <c r="EV561" s="382"/>
      <c r="EW561" s="382"/>
      <c r="EX561" s="382"/>
      <c r="EY561" s="382"/>
      <c r="EZ561" s="382"/>
      <c r="FA561" s="382"/>
      <c r="FB561" s="382"/>
      <c r="FC561" s="382"/>
      <c r="FD561" s="382"/>
      <c r="FE561" s="382"/>
      <c r="FF561" s="382"/>
      <c r="FG561" s="382"/>
      <c r="FH561" s="382"/>
      <c r="FI561" s="382"/>
      <c r="FJ561" s="382"/>
      <c r="FK561" s="382"/>
      <c r="FL561" s="382"/>
      <c r="FM561" s="382"/>
      <c r="FN561" s="382"/>
      <c r="FO561" s="382"/>
      <c r="FP561" s="382"/>
      <c r="FQ561" s="382"/>
      <c r="FR561" s="382"/>
      <c r="FS561" s="382"/>
      <c r="FT561" s="382"/>
      <c r="FU561" s="382"/>
      <c r="FV561" s="382"/>
      <c r="FW561" s="382"/>
      <c r="FX561" s="382"/>
      <c r="FY561" s="382"/>
      <c r="FZ561" s="382"/>
      <c r="GA561" s="382"/>
      <c r="GB561" s="382"/>
      <c r="GC561" s="382"/>
      <c r="GD561" s="382"/>
      <c r="GE561" s="382"/>
      <c r="GF561" s="382"/>
      <c r="GG561" s="382"/>
      <c r="GH561" s="382"/>
      <c r="GI561" s="382"/>
      <c r="GJ561" s="382"/>
      <c r="GK561" s="382"/>
      <c r="GL561" s="382"/>
      <c r="GM561" s="382"/>
      <c r="GN561" s="382"/>
      <c r="GO561" s="382"/>
      <c r="GP561" s="382"/>
      <c r="GQ561" s="382"/>
      <c r="GR561" s="382"/>
      <c r="GS561" s="382"/>
      <c r="GT561" s="382"/>
      <c r="GU561" s="382"/>
      <c r="GV561" s="382"/>
      <c r="GW561" s="382"/>
      <c r="GX561" s="382"/>
      <c r="GY561" s="382"/>
      <c r="GZ561" s="382"/>
      <c r="HA561" s="382"/>
      <c r="HB561" s="382"/>
      <c r="HC561" s="382"/>
      <c r="HD561" s="382"/>
      <c r="HE561" s="382"/>
      <c r="HF561" s="382"/>
      <c r="HG561" s="382"/>
      <c r="HH561" s="382"/>
      <c r="HI561" s="382"/>
      <c r="HJ561" s="382"/>
      <c r="HK561" s="382"/>
      <c r="HL561" s="382"/>
      <c r="HM561" s="382"/>
      <c r="HN561" s="382"/>
      <c r="HO561" s="382"/>
      <c r="HP561" s="382"/>
      <c r="HQ561" s="382"/>
      <c r="HR561" s="382"/>
      <c r="HS561" s="382"/>
      <c r="HT561" s="382"/>
      <c r="HU561" s="382"/>
      <c r="HV561" s="382"/>
      <c r="HW561" s="382"/>
      <c r="HX561" s="382"/>
      <c r="HY561" s="382"/>
      <c r="HZ561" s="382"/>
      <c r="IA561" s="382"/>
      <c r="IB561" s="382"/>
      <c r="IC561" s="382"/>
      <c r="ID561" s="382"/>
      <c r="IE561" s="382"/>
      <c r="IF561" s="382"/>
      <c r="IG561" s="382"/>
      <c r="IH561" s="382"/>
      <c r="II561" s="382"/>
      <c r="IJ561" s="382"/>
      <c r="IK561" s="382"/>
      <c r="IL561" s="382"/>
      <c r="IM561" s="382"/>
      <c r="IN561" s="382"/>
      <c r="IO561" s="382"/>
      <c r="IP561" s="382"/>
      <c r="IQ561" s="382"/>
      <c r="IR561" s="382"/>
      <c r="IS561" s="382"/>
      <c r="IT561" s="382"/>
      <c r="IU561" s="382"/>
      <c r="IV561" s="382"/>
      <c r="IW561" s="382"/>
      <c r="IX561" s="382"/>
      <c r="IY561" s="382"/>
      <c r="IZ561" s="382"/>
      <c r="JA561" s="382"/>
      <c r="JB561" s="382"/>
      <c r="JC561" s="382"/>
      <c r="JD561" s="382"/>
      <c r="JE561" s="382"/>
      <c r="JF561" s="382"/>
      <c r="JG561" s="382"/>
      <c r="JH561" s="382"/>
      <c r="JI561" s="382"/>
      <c r="JJ561" s="382"/>
      <c r="JK561" s="382"/>
      <c r="JL561" s="382"/>
      <c r="JM561" s="382"/>
      <c r="JN561" s="382"/>
      <c r="JO561" s="382"/>
      <c r="JP561" s="382"/>
      <c r="JQ561" s="382"/>
      <c r="JR561" s="382"/>
      <c r="JS561" s="382"/>
      <c r="JT561" s="382"/>
      <c r="JU561" s="382"/>
      <c r="JV561" s="382"/>
      <c r="JW561" s="382"/>
      <c r="JX561" s="382"/>
      <c r="JY561" s="382"/>
      <c r="JZ561" s="382"/>
      <c r="KA561" s="382"/>
      <c r="KB561" s="382"/>
      <c r="KC561" s="382"/>
      <c r="KD561" s="382"/>
      <c r="KE561" s="382"/>
      <c r="KF561" s="382"/>
      <c r="KG561" s="382"/>
      <c r="KH561" s="382"/>
      <c r="KI561" s="382"/>
      <c r="KJ561" s="382"/>
      <c r="KK561" s="382"/>
      <c r="KL561" s="382"/>
      <c r="KM561" s="382"/>
      <c r="KN561" s="382"/>
      <c r="KO561" s="382"/>
      <c r="KP561" s="382"/>
      <c r="KQ561" s="382"/>
      <c r="KR561" s="382"/>
      <c r="KS561" s="382"/>
      <c r="KT561" s="382"/>
      <c r="KU561" s="382"/>
      <c r="KV561" s="382"/>
      <c r="KW561" s="382"/>
      <c r="KX561" s="382"/>
      <c r="KY561" s="382"/>
      <c r="KZ561" s="382"/>
      <c r="LA561" s="382"/>
      <c r="LB561" s="382"/>
      <c r="LC561" s="382"/>
      <c r="LD561" s="382"/>
      <c r="LE561" s="382"/>
      <c r="LF561" s="382"/>
      <c r="LG561" s="382"/>
      <c r="LH561" s="382"/>
      <c r="LI561" s="382"/>
      <c r="LJ561" s="382"/>
      <c r="LK561" s="382"/>
      <c r="LL561" s="382"/>
      <c r="LM561" s="382"/>
      <c r="LN561" s="382"/>
      <c r="LO561" s="382"/>
      <c r="LP561" s="382"/>
      <c r="LQ561" s="382"/>
      <c r="LR561" s="382"/>
      <c r="LS561" s="382"/>
      <c r="LT561" s="382"/>
      <c r="LU561" s="382"/>
      <c r="LV561" s="382"/>
      <c r="LW561" s="382"/>
      <c r="LX561" s="382"/>
      <c r="LY561" s="382"/>
      <c r="LZ561" s="382"/>
      <c r="MA561" s="382"/>
      <c r="MB561" s="382"/>
      <c r="MC561" s="382"/>
      <c r="MD561" s="382"/>
      <c r="ME561" s="382"/>
      <c r="MF561" s="382"/>
      <c r="MG561" s="382"/>
      <c r="MH561" s="382"/>
      <c r="MI561" s="382"/>
      <c r="MJ561" s="382"/>
      <c r="MK561" s="382"/>
      <c r="ML561" s="382"/>
      <c r="MM561" s="382"/>
      <c r="MN561" s="382"/>
      <c r="MO561" s="382"/>
      <c r="MP561" s="382"/>
      <c r="MQ561" s="382"/>
      <c r="MR561" s="382"/>
      <c r="MS561" s="382"/>
      <c r="MT561" s="382"/>
      <c r="MU561" s="382"/>
      <c r="MV561" s="382"/>
      <c r="MW561" s="382"/>
      <c r="MX561" s="382"/>
      <c r="MY561" s="382"/>
      <c r="MZ561" s="382"/>
      <c r="NA561" s="382"/>
      <c r="NB561" s="382"/>
      <c r="NC561" s="382"/>
      <c r="ND561" s="382"/>
      <c r="NE561" s="382"/>
      <c r="NF561" s="382"/>
      <c r="NG561" s="382"/>
      <c r="NH561" s="382"/>
      <c r="NI561" s="382"/>
      <c r="NJ561" s="382"/>
      <c r="NK561" s="382"/>
      <c r="NL561" s="382"/>
      <c r="NM561" s="382"/>
      <c r="NN561" s="382"/>
      <c r="NO561" s="382"/>
      <c r="NP561" s="382"/>
      <c r="NQ561" s="382"/>
      <c r="NR561" s="382"/>
      <c r="NS561" s="382"/>
      <c r="NT561" s="382"/>
      <c r="NU561" s="382"/>
      <c r="NV561" s="382"/>
      <c r="NW561" s="382"/>
      <c r="NX561" s="382"/>
      <c r="NY561" s="382"/>
      <c r="NZ561" s="382"/>
      <c r="OA561" s="382"/>
      <c r="OB561" s="382"/>
      <c r="OC561" s="382"/>
      <c r="OD561" s="382"/>
      <c r="OE561" s="382"/>
      <c r="OF561" s="382"/>
      <c r="OG561" s="382"/>
      <c r="OH561" s="382"/>
      <c r="OI561" s="382"/>
      <c r="OJ561" s="382"/>
      <c r="OK561" s="382"/>
      <c r="OL561" s="382"/>
      <c r="OM561" s="382"/>
      <c r="ON561" s="382"/>
      <c r="OO561" s="382"/>
      <c r="OP561" s="382"/>
      <c r="OQ561" s="382"/>
      <c r="OR561" s="382"/>
      <c r="OS561" s="382"/>
      <c r="OT561" s="382"/>
      <c r="OU561" s="382"/>
      <c r="OV561" s="382"/>
      <c r="OW561" s="382"/>
      <c r="OX561" s="382"/>
      <c r="OY561" s="382"/>
      <c r="OZ561" s="382"/>
      <c r="PA561" s="382"/>
      <c r="PB561" s="382"/>
      <c r="PC561" s="382"/>
      <c r="PD561" s="382"/>
      <c r="PE561" s="382"/>
      <c r="PF561" s="382"/>
      <c r="PG561" s="382"/>
      <c r="PH561" s="382"/>
      <c r="PI561" s="382"/>
      <c r="PJ561" s="382"/>
      <c r="PK561" s="382"/>
      <c r="PL561" s="382"/>
      <c r="PM561" s="382"/>
      <c r="PN561" s="382"/>
      <c r="PO561" s="382"/>
      <c r="PP561" s="382"/>
      <c r="PQ561" s="382"/>
      <c r="PR561" s="382"/>
      <c r="PS561" s="382"/>
      <c r="PT561" s="382"/>
      <c r="PU561" s="382"/>
      <c r="PV561" s="382"/>
      <c r="PW561" s="382"/>
      <c r="PX561" s="382"/>
      <c r="PY561" s="382"/>
      <c r="PZ561" s="382"/>
      <c r="QA561" s="382"/>
      <c r="QB561" s="382"/>
      <c r="QC561" s="382"/>
      <c r="QD561" s="382"/>
      <c r="QE561" s="382"/>
      <c r="QF561" s="382"/>
      <c r="QG561" s="382"/>
      <c r="QH561" s="382"/>
      <c r="QI561" s="382"/>
      <c r="QJ561" s="382"/>
      <c r="QK561" s="382"/>
      <c r="QL561" s="382"/>
      <c r="QM561" s="382"/>
      <c r="QN561" s="382"/>
      <c r="QO561" s="382"/>
      <c r="QP561" s="382"/>
      <c r="QQ561" s="382"/>
      <c r="QR561" s="382"/>
      <c r="QS561" s="382"/>
      <c r="QT561" s="382"/>
      <c r="QU561" s="382"/>
      <c r="QV561" s="382"/>
      <c r="QW561" s="382"/>
      <c r="QX561" s="382"/>
      <c r="QY561" s="382"/>
      <c r="QZ561" s="382"/>
      <c r="RA561" s="382"/>
      <c r="RB561" s="382"/>
      <c r="RC561" s="382"/>
      <c r="RD561" s="382"/>
      <c r="RE561" s="382"/>
      <c r="RF561" s="382"/>
      <c r="RG561" s="382"/>
      <c r="RH561" s="382"/>
      <c r="RI561" s="382"/>
      <c r="RJ561" s="382"/>
      <c r="RK561" s="382"/>
      <c r="RL561" s="382"/>
      <c r="RM561" s="382"/>
      <c r="RN561" s="382"/>
      <c r="RO561" s="382"/>
      <c r="RP561" s="382"/>
      <c r="RQ561" s="382"/>
      <c r="RR561" s="382"/>
      <c r="RS561" s="382"/>
      <c r="RT561" s="382"/>
      <c r="RU561" s="382"/>
      <c r="RV561" s="382"/>
      <c r="RW561" s="382"/>
      <c r="RX561" s="382"/>
      <c r="RY561" s="382"/>
      <c r="RZ561" s="382"/>
      <c r="SA561" s="382"/>
      <c r="SB561" s="382"/>
      <c r="SC561" s="382"/>
      <c r="SD561" s="382"/>
      <c r="SE561" s="382"/>
      <c r="SF561" s="382"/>
      <c r="SG561" s="382"/>
      <c r="SH561" s="382"/>
      <c r="SI561" s="382"/>
      <c r="SJ561" s="382"/>
      <c r="SK561" s="382"/>
      <c r="SL561" s="382"/>
      <c r="SM561" s="382"/>
      <c r="SN561" s="382"/>
      <c r="SO561" s="382"/>
      <c r="SP561" s="382"/>
      <c r="SQ561" s="382"/>
      <c r="SR561" s="382"/>
      <c r="SS561" s="382"/>
      <c r="ST561" s="382"/>
      <c r="SU561" s="382"/>
      <c r="SV561" s="382"/>
      <c r="SW561" s="382"/>
      <c r="SX561" s="382"/>
      <c r="SY561" s="382"/>
      <c r="SZ561" s="382"/>
      <c r="TA561" s="382"/>
      <c r="TB561" s="382"/>
      <c r="TC561" s="382"/>
      <c r="TD561" s="382"/>
      <c r="TE561" s="382"/>
      <c r="TF561" s="382"/>
      <c r="TG561" s="382"/>
      <c r="TH561" s="382"/>
      <c r="TI561" s="382"/>
      <c r="TJ561" s="382"/>
      <c r="TK561" s="382"/>
      <c r="TL561" s="382"/>
      <c r="TM561" s="382"/>
      <c r="TN561" s="382"/>
      <c r="TO561" s="382"/>
      <c r="TP561" s="382"/>
      <c r="TQ561" s="382"/>
      <c r="TR561" s="382"/>
      <c r="TS561" s="382"/>
      <c r="TT561" s="382"/>
      <c r="TU561" s="382"/>
      <c r="TV561" s="382"/>
      <c r="TW561" s="382"/>
      <c r="TX561" s="382"/>
      <c r="TY561" s="382"/>
      <c r="TZ561" s="382"/>
      <c r="UA561" s="382"/>
      <c r="UB561" s="382"/>
      <c r="UC561" s="382"/>
      <c r="UD561" s="382"/>
      <c r="UE561" s="382"/>
      <c r="UF561" s="382"/>
      <c r="UG561" s="382"/>
      <c r="UH561" s="382"/>
      <c r="UI561" s="382"/>
      <c r="UJ561" s="382"/>
      <c r="UK561" s="382"/>
      <c r="UL561" s="382"/>
      <c r="UM561" s="382"/>
      <c r="UN561" s="382"/>
      <c r="UO561" s="382"/>
      <c r="UP561" s="382"/>
      <c r="UQ561" s="382"/>
      <c r="UR561" s="382"/>
      <c r="US561" s="382"/>
      <c r="UT561" s="382"/>
      <c r="UU561" s="382"/>
      <c r="UV561" s="382"/>
      <c r="UW561" s="382"/>
      <c r="UX561" s="382"/>
      <c r="UY561" s="382"/>
      <c r="UZ561" s="382"/>
      <c r="VA561" s="382"/>
      <c r="VB561" s="382"/>
      <c r="VC561" s="382"/>
      <c r="VD561" s="382"/>
      <c r="VE561" s="382"/>
      <c r="VF561" s="382"/>
      <c r="VG561" s="382"/>
      <c r="VH561" s="382"/>
      <c r="VI561" s="382"/>
      <c r="VJ561" s="382"/>
      <c r="VK561" s="382"/>
      <c r="VL561" s="382"/>
      <c r="VM561" s="382"/>
      <c r="VN561" s="382"/>
      <c r="VO561" s="382"/>
      <c r="VP561" s="382"/>
      <c r="VQ561" s="382"/>
      <c r="VR561" s="382"/>
      <c r="VS561" s="382"/>
      <c r="VT561" s="382"/>
      <c r="VU561" s="382"/>
      <c r="VV561" s="382"/>
      <c r="VW561" s="382"/>
      <c r="VX561" s="382"/>
      <c r="VY561" s="382"/>
      <c r="VZ561" s="382"/>
      <c r="WA561" s="382"/>
      <c r="WB561" s="382"/>
      <c r="WC561" s="382"/>
      <c r="WD561" s="382"/>
      <c r="WE561" s="382"/>
      <c r="WF561" s="382"/>
      <c r="WG561" s="382"/>
      <c r="WH561" s="382"/>
      <c r="WI561" s="382"/>
      <c r="WJ561" s="382"/>
      <c r="WK561" s="382"/>
      <c r="WL561" s="382"/>
      <c r="WM561" s="382"/>
      <c r="WN561" s="382"/>
      <c r="WO561" s="382"/>
      <c r="WP561" s="382"/>
      <c r="WQ561" s="382"/>
      <c r="WR561" s="382"/>
      <c r="WS561" s="382"/>
      <c r="WT561" s="382"/>
      <c r="WU561" s="382"/>
      <c r="WV561" s="382"/>
      <c r="WW561" s="382"/>
      <c r="WX561" s="382"/>
      <c r="WY561" s="382"/>
      <c r="WZ561" s="382"/>
      <c r="XA561" s="382"/>
      <c r="XB561" s="382"/>
      <c r="XC561" s="382"/>
      <c r="XD561" s="382"/>
      <c r="XE561" s="382"/>
      <c r="XF561" s="382"/>
      <c r="XG561" s="382"/>
      <c r="XH561" s="382"/>
      <c r="XI561" s="382"/>
      <c r="XJ561" s="382"/>
      <c r="XK561" s="382"/>
      <c r="XL561" s="382"/>
      <c r="XM561" s="382"/>
      <c r="XN561" s="382"/>
      <c r="XO561" s="382"/>
      <c r="XP561" s="382"/>
      <c r="XQ561" s="382"/>
      <c r="XR561" s="382"/>
      <c r="XS561" s="382"/>
      <c r="XT561" s="382"/>
      <c r="XU561" s="382"/>
      <c r="XV561" s="382"/>
      <c r="XW561" s="382"/>
      <c r="XX561" s="382"/>
      <c r="XY561" s="382"/>
      <c r="XZ561" s="382"/>
      <c r="YA561" s="382"/>
      <c r="YB561" s="382"/>
      <c r="YC561" s="382"/>
      <c r="YD561" s="382"/>
      <c r="YE561" s="382"/>
      <c r="YF561" s="382"/>
      <c r="YG561" s="382"/>
      <c r="YH561" s="382"/>
      <c r="YI561" s="382"/>
      <c r="YJ561" s="382"/>
      <c r="YK561" s="382"/>
      <c r="YL561" s="382"/>
      <c r="YM561" s="382"/>
      <c r="YN561" s="382"/>
      <c r="YO561" s="382"/>
      <c r="YP561" s="382"/>
      <c r="YQ561" s="382"/>
      <c r="YR561" s="382"/>
      <c r="YS561" s="382"/>
      <c r="YT561" s="382"/>
      <c r="YU561" s="382"/>
      <c r="YV561" s="382"/>
      <c r="YW561" s="382"/>
      <c r="YX561" s="382"/>
      <c r="YY561" s="382"/>
      <c r="YZ561" s="382"/>
      <c r="ZA561" s="382"/>
      <c r="ZB561" s="382"/>
      <c r="ZC561" s="382"/>
      <c r="ZD561" s="382"/>
      <c r="ZE561" s="382"/>
      <c r="ZF561" s="382"/>
      <c r="ZG561" s="382"/>
      <c r="ZH561" s="382"/>
      <c r="ZI561" s="382"/>
      <c r="ZJ561" s="382"/>
      <c r="ZK561" s="382"/>
      <c r="ZL561" s="382"/>
      <c r="ZM561" s="382"/>
      <c r="ZN561" s="382"/>
      <c r="ZO561" s="382"/>
      <c r="ZP561" s="382"/>
      <c r="ZQ561" s="382"/>
      <c r="ZR561" s="382"/>
      <c r="ZS561" s="382"/>
      <c r="ZT561" s="382"/>
      <c r="ZU561" s="382"/>
      <c r="ZV561" s="382"/>
      <c r="ZW561" s="382"/>
      <c r="ZX561" s="382"/>
      <c r="ZY561" s="382"/>
      <c r="ZZ561" s="382"/>
      <c r="AAA561" s="382"/>
      <c r="AAB561" s="382"/>
      <c r="AAC561" s="382"/>
      <c r="AAD561" s="382"/>
      <c r="AAE561" s="382"/>
      <c r="AAF561" s="382"/>
      <c r="AAG561" s="382"/>
      <c r="AAH561" s="382"/>
      <c r="AAI561" s="382"/>
      <c r="AAJ561" s="382"/>
      <c r="AAK561" s="382"/>
      <c r="AAL561" s="382"/>
      <c r="AAM561" s="382"/>
      <c r="AAN561" s="382"/>
      <c r="AAO561" s="382"/>
      <c r="AAP561" s="382"/>
      <c r="AAQ561" s="382"/>
      <c r="AAR561" s="382"/>
      <c r="AAS561" s="382"/>
      <c r="AAT561" s="382"/>
      <c r="AAU561" s="382"/>
      <c r="AAV561" s="382"/>
      <c r="AAW561" s="382"/>
      <c r="AAX561" s="382"/>
      <c r="AAY561" s="382"/>
      <c r="AAZ561" s="382"/>
      <c r="ABA561" s="382"/>
      <c r="ABB561" s="382"/>
      <c r="ABC561" s="382"/>
      <c r="ABD561" s="382"/>
      <c r="ABE561" s="382"/>
      <c r="ABF561" s="382"/>
      <c r="ABG561" s="382"/>
      <c r="ABH561" s="382"/>
      <c r="ABI561" s="382"/>
      <c r="ABJ561" s="382"/>
      <c r="ABK561" s="382"/>
      <c r="ABL561" s="382"/>
      <c r="ABM561" s="382"/>
      <c r="ABN561" s="382"/>
      <c r="ABO561" s="382"/>
      <c r="ABP561" s="382"/>
      <c r="ABQ561" s="382"/>
      <c r="ABR561" s="382"/>
      <c r="ABS561" s="382"/>
      <c r="ABT561" s="382"/>
      <c r="ABU561" s="382"/>
      <c r="ABV561" s="382"/>
      <c r="ABW561" s="382"/>
      <c r="ABX561" s="382"/>
      <c r="ABY561" s="382"/>
      <c r="ABZ561" s="382"/>
      <c r="ACA561" s="382"/>
      <c r="ACB561" s="382"/>
      <c r="ACC561" s="382"/>
      <c r="ACD561" s="382"/>
      <c r="ACE561" s="382"/>
      <c r="ACF561" s="382"/>
      <c r="ACG561" s="382"/>
      <c r="ACH561" s="382"/>
      <c r="ACI561" s="382"/>
      <c r="ACJ561" s="382"/>
      <c r="ACK561" s="382"/>
      <c r="ACL561" s="382"/>
      <c r="ACM561" s="382"/>
      <c r="ACN561" s="382"/>
      <c r="ACO561" s="382"/>
      <c r="ACP561" s="382"/>
      <c r="ACQ561" s="382"/>
      <c r="ACR561" s="382"/>
      <c r="ACS561" s="382"/>
      <c r="ACT561" s="382"/>
      <c r="ACU561" s="382"/>
      <c r="ACV561" s="382"/>
      <c r="ACW561" s="382"/>
      <c r="ACX561" s="382"/>
      <c r="ACY561" s="382"/>
      <c r="ACZ561" s="382"/>
      <c r="ADA561" s="382"/>
      <c r="ADB561" s="382"/>
      <c r="ADC561" s="382"/>
      <c r="ADD561" s="382"/>
      <c r="ADE561" s="382"/>
      <c r="ADF561" s="382"/>
      <c r="ADG561" s="382"/>
      <c r="ADH561" s="382"/>
      <c r="ADI561" s="382"/>
      <c r="ADJ561" s="382"/>
      <c r="ADK561" s="382"/>
      <c r="ADL561" s="382"/>
      <c r="ADM561" s="382"/>
      <c r="ADN561" s="382"/>
      <c r="ADO561" s="382"/>
      <c r="ADP561" s="382"/>
      <c r="ADQ561" s="382"/>
      <c r="ADR561" s="382"/>
      <c r="ADS561" s="382"/>
      <c r="ADT561" s="382"/>
      <c r="ADU561" s="382"/>
      <c r="ADV561" s="382"/>
      <c r="ADW561" s="382"/>
      <c r="ADX561" s="382"/>
      <c r="ADY561" s="382"/>
      <c r="ADZ561" s="382"/>
      <c r="AEA561" s="382"/>
      <c r="AEB561" s="382"/>
      <c r="AEC561" s="382"/>
      <c r="AED561" s="382"/>
      <c r="AEE561" s="382"/>
      <c r="AEF561" s="382"/>
    </row>
    <row r="562" spans="1:812" s="383" customFormat="1" ht="8.25" customHeight="1" x14ac:dyDescent="0.2">
      <c r="A562" s="364"/>
      <c r="B562" s="365"/>
      <c r="C562" s="366"/>
      <c r="D562" s="367"/>
      <c r="E562" s="368"/>
      <c r="F562" s="369"/>
      <c r="G562" s="382"/>
      <c r="H562" s="382"/>
      <c r="I562" s="382"/>
      <c r="J562" s="382"/>
      <c r="K562" s="382"/>
      <c r="L562" s="382"/>
      <c r="M562" s="382"/>
      <c r="N562" s="382"/>
      <c r="O562" s="382"/>
      <c r="P562" s="382"/>
      <c r="Q562" s="382"/>
      <c r="R562" s="382"/>
      <c r="S562" s="382"/>
      <c r="T562" s="382"/>
      <c r="U562" s="382"/>
      <c r="V562" s="382"/>
      <c r="W562" s="382"/>
      <c r="X562" s="382"/>
      <c r="Y562" s="382"/>
      <c r="Z562" s="382"/>
      <c r="AA562" s="382"/>
      <c r="AB562" s="382"/>
      <c r="AC562" s="382"/>
      <c r="AD562" s="382"/>
      <c r="AE562" s="382"/>
      <c r="AF562" s="382"/>
      <c r="AG562" s="382"/>
      <c r="AH562" s="382"/>
      <c r="AI562" s="382"/>
      <c r="AJ562" s="382"/>
      <c r="AK562" s="382"/>
      <c r="AL562" s="382"/>
      <c r="AM562" s="382"/>
      <c r="AN562" s="382"/>
      <c r="AO562" s="382"/>
      <c r="AP562" s="382"/>
      <c r="AQ562" s="382"/>
      <c r="AR562" s="382"/>
      <c r="AS562" s="382"/>
      <c r="AT562" s="382"/>
      <c r="AU562" s="382"/>
      <c r="AV562" s="382"/>
      <c r="AW562" s="382"/>
      <c r="AX562" s="382"/>
      <c r="AY562" s="382"/>
      <c r="AZ562" s="382"/>
      <c r="BA562" s="663"/>
      <c r="BB562" s="382"/>
      <c r="BC562" s="382"/>
      <c r="BD562" s="382"/>
      <c r="BE562" s="382"/>
      <c r="BF562" s="382"/>
      <c r="BG562" s="382"/>
      <c r="BH562" s="382"/>
      <c r="BI562" s="382"/>
      <c r="BJ562" s="382"/>
      <c r="BK562" s="382"/>
      <c r="BL562" s="382"/>
      <c r="BM562" s="382"/>
      <c r="BN562" s="382"/>
      <c r="BO562" s="382"/>
      <c r="BP562" s="382"/>
      <c r="BQ562" s="382"/>
      <c r="BR562" s="382"/>
      <c r="BS562" s="382"/>
      <c r="BT562" s="382"/>
      <c r="BU562" s="382"/>
      <c r="BV562" s="382"/>
      <c r="BW562" s="382"/>
      <c r="BX562" s="382"/>
      <c r="BY562" s="382"/>
      <c r="BZ562" s="382"/>
      <c r="CA562" s="382"/>
      <c r="CB562" s="382"/>
      <c r="CC562" s="382"/>
      <c r="CD562" s="382"/>
      <c r="CE562" s="382"/>
      <c r="CF562" s="382"/>
      <c r="CG562" s="382"/>
      <c r="CH562" s="382"/>
      <c r="CI562" s="382"/>
      <c r="CJ562" s="382"/>
      <c r="CK562" s="382"/>
      <c r="CL562" s="382"/>
      <c r="CM562" s="382"/>
      <c r="CN562" s="382"/>
      <c r="CO562" s="382"/>
      <c r="CP562" s="382"/>
      <c r="CQ562" s="382"/>
      <c r="CR562" s="382"/>
      <c r="CS562" s="382"/>
      <c r="CT562" s="382"/>
      <c r="CU562" s="382"/>
      <c r="CV562" s="382"/>
      <c r="CW562" s="382"/>
      <c r="CX562" s="382"/>
      <c r="CY562" s="382"/>
      <c r="CZ562" s="382"/>
      <c r="DA562" s="382"/>
      <c r="DB562" s="382"/>
      <c r="DC562" s="382"/>
      <c r="DD562" s="382"/>
      <c r="DE562" s="382"/>
      <c r="DF562" s="382"/>
      <c r="DG562" s="382"/>
      <c r="DH562" s="382"/>
      <c r="DI562" s="382"/>
      <c r="DJ562" s="382"/>
      <c r="DK562" s="382"/>
      <c r="DL562" s="382"/>
      <c r="DM562" s="382"/>
      <c r="DN562" s="382"/>
      <c r="DO562" s="382"/>
      <c r="DP562" s="382"/>
      <c r="DQ562" s="382"/>
      <c r="DR562" s="382"/>
      <c r="DS562" s="382"/>
      <c r="DT562" s="382"/>
      <c r="DU562" s="382"/>
      <c r="DV562" s="382"/>
      <c r="DW562" s="382"/>
      <c r="DX562" s="382"/>
      <c r="DY562" s="382"/>
      <c r="DZ562" s="382"/>
      <c r="EA562" s="382"/>
      <c r="EB562" s="382"/>
      <c r="EC562" s="382"/>
      <c r="ED562" s="382"/>
      <c r="EE562" s="382"/>
      <c r="EF562" s="382"/>
      <c r="EG562" s="382"/>
      <c r="EH562" s="382"/>
      <c r="EI562" s="382"/>
      <c r="EJ562" s="382"/>
      <c r="EK562" s="382"/>
      <c r="EL562" s="382"/>
      <c r="EM562" s="382"/>
      <c r="EN562" s="382"/>
      <c r="EO562" s="382"/>
      <c r="EP562" s="382"/>
      <c r="EQ562" s="382"/>
      <c r="ER562" s="382"/>
      <c r="ES562" s="382"/>
      <c r="ET562" s="382"/>
      <c r="EU562" s="382"/>
      <c r="EV562" s="382"/>
      <c r="EW562" s="382"/>
      <c r="EX562" s="382"/>
      <c r="EY562" s="382"/>
      <c r="EZ562" s="382"/>
      <c r="FA562" s="382"/>
      <c r="FB562" s="382"/>
      <c r="FC562" s="382"/>
      <c r="FD562" s="382"/>
      <c r="FE562" s="382"/>
      <c r="FF562" s="382"/>
      <c r="FG562" s="382"/>
      <c r="FH562" s="382"/>
      <c r="FI562" s="382"/>
      <c r="FJ562" s="382"/>
      <c r="FK562" s="382"/>
      <c r="FL562" s="382"/>
      <c r="FM562" s="382"/>
      <c r="FN562" s="382"/>
      <c r="FO562" s="382"/>
      <c r="FP562" s="382"/>
      <c r="FQ562" s="382"/>
      <c r="FR562" s="382"/>
      <c r="FS562" s="382"/>
      <c r="FT562" s="382"/>
      <c r="FU562" s="382"/>
      <c r="FV562" s="382"/>
      <c r="FW562" s="382"/>
      <c r="FX562" s="382"/>
      <c r="FY562" s="382"/>
      <c r="FZ562" s="382"/>
      <c r="GA562" s="382"/>
      <c r="GB562" s="382"/>
      <c r="GC562" s="382"/>
      <c r="GD562" s="382"/>
      <c r="GE562" s="382"/>
      <c r="GF562" s="382"/>
      <c r="GG562" s="382"/>
      <c r="GH562" s="382"/>
      <c r="GI562" s="382"/>
      <c r="GJ562" s="382"/>
      <c r="GK562" s="382"/>
      <c r="GL562" s="382"/>
      <c r="GM562" s="382"/>
      <c r="GN562" s="382"/>
      <c r="GO562" s="382"/>
      <c r="GP562" s="382"/>
      <c r="GQ562" s="382"/>
      <c r="GR562" s="382"/>
      <c r="GS562" s="382"/>
      <c r="GT562" s="382"/>
      <c r="GU562" s="382"/>
      <c r="GV562" s="382"/>
      <c r="GW562" s="382"/>
      <c r="GX562" s="382"/>
      <c r="GY562" s="382"/>
      <c r="GZ562" s="382"/>
      <c r="HA562" s="382"/>
      <c r="HB562" s="382"/>
      <c r="HC562" s="382"/>
      <c r="HD562" s="382"/>
      <c r="HE562" s="382"/>
      <c r="HF562" s="382"/>
      <c r="HG562" s="382"/>
      <c r="HH562" s="382"/>
      <c r="HI562" s="382"/>
      <c r="HJ562" s="382"/>
      <c r="HK562" s="382"/>
      <c r="HL562" s="382"/>
      <c r="HM562" s="382"/>
      <c r="HN562" s="382"/>
      <c r="HO562" s="382"/>
      <c r="HP562" s="382"/>
      <c r="HQ562" s="382"/>
      <c r="HR562" s="382"/>
      <c r="HS562" s="382"/>
      <c r="HT562" s="382"/>
      <c r="HU562" s="382"/>
      <c r="HV562" s="382"/>
      <c r="HW562" s="382"/>
      <c r="HX562" s="382"/>
      <c r="HY562" s="382"/>
      <c r="HZ562" s="382"/>
      <c r="IA562" s="382"/>
      <c r="IB562" s="382"/>
      <c r="IC562" s="382"/>
      <c r="ID562" s="382"/>
      <c r="IE562" s="382"/>
      <c r="IF562" s="382"/>
      <c r="IG562" s="382"/>
      <c r="IH562" s="382"/>
      <c r="II562" s="382"/>
      <c r="IJ562" s="382"/>
      <c r="IK562" s="382"/>
      <c r="IL562" s="382"/>
      <c r="IM562" s="382"/>
      <c r="IN562" s="382"/>
      <c r="IO562" s="382"/>
      <c r="IP562" s="382"/>
      <c r="IQ562" s="382"/>
      <c r="IR562" s="382"/>
      <c r="IS562" s="382"/>
      <c r="IT562" s="382"/>
      <c r="IU562" s="382"/>
      <c r="IV562" s="382"/>
      <c r="IW562" s="382"/>
      <c r="IX562" s="382"/>
      <c r="IY562" s="382"/>
      <c r="IZ562" s="382"/>
      <c r="JA562" s="382"/>
      <c r="JB562" s="382"/>
      <c r="JC562" s="382"/>
      <c r="JD562" s="382"/>
      <c r="JE562" s="382"/>
      <c r="JF562" s="382"/>
      <c r="JG562" s="382"/>
      <c r="JH562" s="382"/>
      <c r="JI562" s="382"/>
      <c r="JJ562" s="382"/>
      <c r="JK562" s="382"/>
      <c r="JL562" s="382"/>
      <c r="JM562" s="382"/>
      <c r="JN562" s="382"/>
      <c r="JO562" s="382"/>
      <c r="JP562" s="382"/>
      <c r="JQ562" s="382"/>
      <c r="JR562" s="382"/>
      <c r="JS562" s="382"/>
      <c r="JT562" s="382"/>
      <c r="JU562" s="382"/>
      <c r="JV562" s="382"/>
      <c r="JW562" s="382"/>
      <c r="JX562" s="382"/>
      <c r="JY562" s="382"/>
      <c r="JZ562" s="382"/>
      <c r="KA562" s="382"/>
      <c r="KB562" s="382"/>
      <c r="KC562" s="382"/>
      <c r="KD562" s="382"/>
      <c r="KE562" s="382"/>
      <c r="KF562" s="382"/>
      <c r="KG562" s="382"/>
      <c r="KH562" s="382"/>
      <c r="KI562" s="382"/>
      <c r="KJ562" s="382"/>
      <c r="KK562" s="382"/>
      <c r="KL562" s="382"/>
      <c r="KM562" s="382"/>
      <c r="KN562" s="382"/>
      <c r="KO562" s="382"/>
      <c r="KP562" s="382"/>
      <c r="KQ562" s="382"/>
      <c r="KR562" s="382"/>
      <c r="KS562" s="382"/>
      <c r="KT562" s="382"/>
      <c r="KU562" s="382"/>
      <c r="KV562" s="382"/>
      <c r="KW562" s="382"/>
      <c r="KX562" s="382"/>
      <c r="KY562" s="382"/>
      <c r="KZ562" s="382"/>
      <c r="LA562" s="382"/>
      <c r="LB562" s="382"/>
      <c r="LC562" s="382"/>
      <c r="LD562" s="382"/>
      <c r="LE562" s="382"/>
      <c r="LF562" s="382"/>
      <c r="LG562" s="382"/>
      <c r="LH562" s="382"/>
      <c r="LI562" s="382"/>
      <c r="LJ562" s="382"/>
      <c r="LK562" s="382"/>
      <c r="LL562" s="382"/>
      <c r="LM562" s="382"/>
      <c r="LN562" s="382"/>
      <c r="LO562" s="382"/>
      <c r="LP562" s="382"/>
      <c r="LQ562" s="382"/>
      <c r="LR562" s="382"/>
      <c r="LS562" s="382"/>
      <c r="LT562" s="382"/>
      <c r="LU562" s="382"/>
      <c r="LV562" s="382"/>
      <c r="LW562" s="382"/>
      <c r="LX562" s="382"/>
      <c r="LY562" s="382"/>
      <c r="LZ562" s="382"/>
      <c r="MA562" s="382"/>
      <c r="MB562" s="382"/>
      <c r="MC562" s="382"/>
      <c r="MD562" s="382"/>
      <c r="ME562" s="382"/>
      <c r="MF562" s="382"/>
      <c r="MG562" s="382"/>
      <c r="MH562" s="382"/>
      <c r="MI562" s="382"/>
      <c r="MJ562" s="382"/>
      <c r="MK562" s="382"/>
      <c r="ML562" s="382"/>
      <c r="MM562" s="382"/>
      <c r="MN562" s="382"/>
      <c r="MO562" s="382"/>
      <c r="MP562" s="382"/>
      <c r="MQ562" s="382"/>
      <c r="MR562" s="382"/>
      <c r="MS562" s="382"/>
      <c r="MT562" s="382"/>
      <c r="MU562" s="382"/>
      <c r="MV562" s="382"/>
      <c r="MW562" s="382"/>
      <c r="MX562" s="382"/>
      <c r="MY562" s="382"/>
      <c r="MZ562" s="382"/>
      <c r="NA562" s="382"/>
      <c r="NB562" s="382"/>
      <c r="NC562" s="382"/>
      <c r="ND562" s="382"/>
      <c r="NE562" s="382"/>
      <c r="NF562" s="382"/>
      <c r="NG562" s="382"/>
      <c r="NH562" s="382"/>
      <c r="NI562" s="382"/>
      <c r="NJ562" s="382"/>
      <c r="NK562" s="382"/>
      <c r="NL562" s="382"/>
      <c r="NM562" s="382"/>
      <c r="NN562" s="382"/>
      <c r="NO562" s="382"/>
      <c r="NP562" s="382"/>
      <c r="NQ562" s="382"/>
      <c r="NR562" s="382"/>
      <c r="NS562" s="382"/>
      <c r="NT562" s="382"/>
      <c r="NU562" s="382"/>
      <c r="NV562" s="382"/>
      <c r="NW562" s="382"/>
      <c r="NX562" s="382"/>
      <c r="NY562" s="382"/>
      <c r="NZ562" s="382"/>
      <c r="OA562" s="382"/>
      <c r="OB562" s="382"/>
      <c r="OC562" s="382"/>
      <c r="OD562" s="382"/>
      <c r="OE562" s="382"/>
      <c r="OF562" s="382"/>
      <c r="OG562" s="382"/>
      <c r="OH562" s="382"/>
      <c r="OI562" s="382"/>
      <c r="OJ562" s="382"/>
      <c r="OK562" s="382"/>
      <c r="OL562" s="382"/>
      <c r="OM562" s="382"/>
      <c r="ON562" s="382"/>
      <c r="OO562" s="382"/>
      <c r="OP562" s="382"/>
      <c r="OQ562" s="382"/>
      <c r="OR562" s="382"/>
      <c r="OS562" s="382"/>
      <c r="OT562" s="382"/>
      <c r="OU562" s="382"/>
      <c r="OV562" s="382"/>
      <c r="OW562" s="382"/>
      <c r="OX562" s="382"/>
      <c r="OY562" s="382"/>
      <c r="OZ562" s="382"/>
      <c r="PA562" s="382"/>
      <c r="PB562" s="382"/>
      <c r="PC562" s="382"/>
      <c r="PD562" s="382"/>
      <c r="PE562" s="382"/>
      <c r="PF562" s="382"/>
      <c r="PG562" s="382"/>
      <c r="PH562" s="382"/>
      <c r="PI562" s="382"/>
      <c r="PJ562" s="382"/>
      <c r="PK562" s="382"/>
      <c r="PL562" s="382"/>
      <c r="PM562" s="382"/>
      <c r="PN562" s="382"/>
      <c r="PO562" s="382"/>
      <c r="PP562" s="382"/>
      <c r="PQ562" s="382"/>
      <c r="PR562" s="382"/>
      <c r="PS562" s="382"/>
      <c r="PT562" s="382"/>
      <c r="PU562" s="382"/>
      <c r="PV562" s="382"/>
      <c r="PW562" s="382"/>
      <c r="PX562" s="382"/>
      <c r="PY562" s="382"/>
      <c r="PZ562" s="382"/>
      <c r="QA562" s="382"/>
      <c r="QB562" s="382"/>
      <c r="QC562" s="382"/>
      <c r="QD562" s="382"/>
      <c r="QE562" s="382"/>
      <c r="QF562" s="382"/>
      <c r="QG562" s="382"/>
      <c r="QH562" s="382"/>
      <c r="QI562" s="382"/>
      <c r="QJ562" s="382"/>
      <c r="QK562" s="382"/>
      <c r="QL562" s="382"/>
      <c r="QM562" s="382"/>
      <c r="QN562" s="382"/>
      <c r="QO562" s="382"/>
      <c r="QP562" s="382"/>
      <c r="QQ562" s="382"/>
      <c r="QR562" s="382"/>
      <c r="QS562" s="382"/>
      <c r="QT562" s="382"/>
      <c r="QU562" s="382"/>
      <c r="QV562" s="382"/>
      <c r="QW562" s="382"/>
      <c r="QX562" s="382"/>
      <c r="QY562" s="382"/>
      <c r="QZ562" s="382"/>
      <c r="RA562" s="382"/>
      <c r="RB562" s="382"/>
      <c r="RC562" s="382"/>
      <c r="RD562" s="382"/>
      <c r="RE562" s="382"/>
      <c r="RF562" s="382"/>
      <c r="RG562" s="382"/>
      <c r="RH562" s="382"/>
      <c r="RI562" s="382"/>
      <c r="RJ562" s="382"/>
      <c r="RK562" s="382"/>
      <c r="RL562" s="382"/>
      <c r="RM562" s="382"/>
      <c r="RN562" s="382"/>
      <c r="RO562" s="382"/>
      <c r="RP562" s="382"/>
      <c r="RQ562" s="382"/>
      <c r="RR562" s="382"/>
      <c r="RS562" s="382"/>
      <c r="RT562" s="382"/>
      <c r="RU562" s="382"/>
      <c r="RV562" s="382"/>
      <c r="RW562" s="382"/>
      <c r="RX562" s="382"/>
      <c r="RY562" s="382"/>
      <c r="RZ562" s="382"/>
      <c r="SA562" s="382"/>
      <c r="SB562" s="382"/>
      <c r="SC562" s="382"/>
      <c r="SD562" s="382"/>
      <c r="SE562" s="382"/>
      <c r="SF562" s="382"/>
      <c r="SG562" s="382"/>
      <c r="SH562" s="382"/>
      <c r="SI562" s="382"/>
      <c r="SJ562" s="382"/>
      <c r="SK562" s="382"/>
      <c r="SL562" s="382"/>
      <c r="SM562" s="382"/>
      <c r="SN562" s="382"/>
      <c r="SO562" s="382"/>
      <c r="SP562" s="382"/>
      <c r="SQ562" s="382"/>
      <c r="SR562" s="382"/>
      <c r="SS562" s="382"/>
      <c r="ST562" s="382"/>
      <c r="SU562" s="382"/>
      <c r="SV562" s="382"/>
      <c r="SW562" s="382"/>
      <c r="SX562" s="382"/>
      <c r="SY562" s="382"/>
      <c r="SZ562" s="382"/>
      <c r="TA562" s="382"/>
      <c r="TB562" s="382"/>
      <c r="TC562" s="382"/>
      <c r="TD562" s="382"/>
      <c r="TE562" s="382"/>
      <c r="TF562" s="382"/>
      <c r="TG562" s="382"/>
      <c r="TH562" s="382"/>
      <c r="TI562" s="382"/>
      <c r="TJ562" s="382"/>
      <c r="TK562" s="382"/>
      <c r="TL562" s="382"/>
      <c r="TM562" s="382"/>
      <c r="TN562" s="382"/>
      <c r="TO562" s="382"/>
      <c r="TP562" s="382"/>
      <c r="TQ562" s="382"/>
      <c r="TR562" s="382"/>
      <c r="TS562" s="382"/>
      <c r="TT562" s="382"/>
      <c r="TU562" s="382"/>
      <c r="TV562" s="382"/>
      <c r="TW562" s="382"/>
      <c r="TX562" s="382"/>
      <c r="TY562" s="382"/>
      <c r="TZ562" s="382"/>
      <c r="UA562" s="382"/>
      <c r="UB562" s="382"/>
      <c r="UC562" s="382"/>
      <c r="UD562" s="382"/>
      <c r="UE562" s="382"/>
      <c r="UF562" s="382"/>
      <c r="UG562" s="382"/>
      <c r="UH562" s="382"/>
      <c r="UI562" s="382"/>
      <c r="UJ562" s="382"/>
      <c r="UK562" s="382"/>
      <c r="UL562" s="382"/>
      <c r="UM562" s="382"/>
      <c r="UN562" s="382"/>
      <c r="UO562" s="382"/>
      <c r="UP562" s="382"/>
      <c r="UQ562" s="382"/>
      <c r="UR562" s="382"/>
      <c r="US562" s="382"/>
      <c r="UT562" s="382"/>
      <c r="UU562" s="382"/>
      <c r="UV562" s="382"/>
      <c r="UW562" s="382"/>
      <c r="UX562" s="382"/>
      <c r="UY562" s="382"/>
      <c r="UZ562" s="382"/>
      <c r="VA562" s="382"/>
      <c r="VB562" s="382"/>
      <c r="VC562" s="382"/>
      <c r="VD562" s="382"/>
      <c r="VE562" s="382"/>
      <c r="VF562" s="382"/>
      <c r="VG562" s="382"/>
      <c r="VH562" s="382"/>
      <c r="VI562" s="382"/>
      <c r="VJ562" s="382"/>
      <c r="VK562" s="382"/>
      <c r="VL562" s="382"/>
      <c r="VM562" s="382"/>
      <c r="VN562" s="382"/>
      <c r="VO562" s="382"/>
      <c r="VP562" s="382"/>
      <c r="VQ562" s="382"/>
      <c r="VR562" s="382"/>
      <c r="VS562" s="382"/>
      <c r="VT562" s="382"/>
      <c r="VU562" s="382"/>
      <c r="VV562" s="382"/>
      <c r="VW562" s="382"/>
      <c r="VX562" s="382"/>
      <c r="VY562" s="382"/>
      <c r="VZ562" s="382"/>
      <c r="WA562" s="382"/>
      <c r="WB562" s="382"/>
      <c r="WC562" s="382"/>
      <c r="WD562" s="382"/>
      <c r="WE562" s="382"/>
      <c r="WF562" s="382"/>
      <c r="WG562" s="382"/>
      <c r="WH562" s="382"/>
      <c r="WI562" s="382"/>
      <c r="WJ562" s="382"/>
      <c r="WK562" s="382"/>
      <c r="WL562" s="382"/>
      <c r="WM562" s="382"/>
      <c r="WN562" s="382"/>
      <c r="WO562" s="382"/>
      <c r="WP562" s="382"/>
      <c r="WQ562" s="382"/>
      <c r="WR562" s="382"/>
      <c r="WS562" s="382"/>
      <c r="WT562" s="382"/>
      <c r="WU562" s="382"/>
      <c r="WV562" s="382"/>
      <c r="WW562" s="382"/>
      <c r="WX562" s="382"/>
      <c r="WY562" s="382"/>
      <c r="WZ562" s="382"/>
      <c r="XA562" s="382"/>
      <c r="XB562" s="382"/>
      <c r="XC562" s="382"/>
      <c r="XD562" s="382"/>
      <c r="XE562" s="382"/>
      <c r="XF562" s="382"/>
      <c r="XG562" s="382"/>
      <c r="XH562" s="382"/>
      <c r="XI562" s="382"/>
      <c r="XJ562" s="382"/>
      <c r="XK562" s="382"/>
      <c r="XL562" s="382"/>
      <c r="XM562" s="382"/>
      <c r="XN562" s="382"/>
      <c r="XO562" s="382"/>
      <c r="XP562" s="382"/>
      <c r="XQ562" s="382"/>
      <c r="XR562" s="382"/>
      <c r="XS562" s="382"/>
      <c r="XT562" s="382"/>
      <c r="XU562" s="382"/>
      <c r="XV562" s="382"/>
      <c r="XW562" s="382"/>
      <c r="XX562" s="382"/>
      <c r="XY562" s="382"/>
      <c r="XZ562" s="382"/>
      <c r="YA562" s="382"/>
      <c r="YB562" s="382"/>
      <c r="YC562" s="382"/>
      <c r="YD562" s="382"/>
      <c r="YE562" s="382"/>
      <c r="YF562" s="382"/>
      <c r="YG562" s="382"/>
      <c r="YH562" s="382"/>
      <c r="YI562" s="382"/>
      <c r="YJ562" s="382"/>
      <c r="YK562" s="382"/>
      <c r="YL562" s="382"/>
      <c r="YM562" s="382"/>
      <c r="YN562" s="382"/>
      <c r="YO562" s="382"/>
      <c r="YP562" s="382"/>
      <c r="YQ562" s="382"/>
      <c r="YR562" s="382"/>
      <c r="YS562" s="382"/>
      <c r="YT562" s="382"/>
      <c r="YU562" s="382"/>
      <c r="YV562" s="382"/>
      <c r="YW562" s="382"/>
      <c r="YX562" s="382"/>
      <c r="YY562" s="382"/>
      <c r="YZ562" s="382"/>
      <c r="ZA562" s="382"/>
      <c r="ZB562" s="382"/>
      <c r="ZC562" s="382"/>
      <c r="ZD562" s="382"/>
      <c r="ZE562" s="382"/>
      <c r="ZF562" s="382"/>
      <c r="ZG562" s="382"/>
      <c r="ZH562" s="382"/>
      <c r="ZI562" s="382"/>
      <c r="ZJ562" s="382"/>
      <c r="ZK562" s="382"/>
      <c r="ZL562" s="382"/>
      <c r="ZM562" s="382"/>
      <c r="ZN562" s="382"/>
      <c r="ZO562" s="382"/>
      <c r="ZP562" s="382"/>
      <c r="ZQ562" s="382"/>
      <c r="ZR562" s="382"/>
      <c r="ZS562" s="382"/>
      <c r="ZT562" s="382"/>
      <c r="ZU562" s="382"/>
      <c r="ZV562" s="382"/>
      <c r="ZW562" s="382"/>
      <c r="ZX562" s="382"/>
      <c r="ZY562" s="382"/>
      <c r="ZZ562" s="382"/>
      <c r="AAA562" s="382"/>
      <c r="AAB562" s="382"/>
      <c r="AAC562" s="382"/>
      <c r="AAD562" s="382"/>
      <c r="AAE562" s="382"/>
      <c r="AAF562" s="382"/>
      <c r="AAG562" s="382"/>
      <c r="AAH562" s="382"/>
      <c r="AAI562" s="382"/>
      <c r="AAJ562" s="382"/>
      <c r="AAK562" s="382"/>
      <c r="AAL562" s="382"/>
      <c r="AAM562" s="382"/>
      <c r="AAN562" s="382"/>
      <c r="AAO562" s="382"/>
      <c r="AAP562" s="382"/>
      <c r="AAQ562" s="382"/>
      <c r="AAR562" s="382"/>
      <c r="AAS562" s="382"/>
      <c r="AAT562" s="382"/>
      <c r="AAU562" s="382"/>
      <c r="AAV562" s="382"/>
      <c r="AAW562" s="382"/>
      <c r="AAX562" s="382"/>
      <c r="AAY562" s="382"/>
      <c r="AAZ562" s="382"/>
      <c r="ABA562" s="382"/>
      <c r="ABB562" s="382"/>
      <c r="ABC562" s="382"/>
      <c r="ABD562" s="382"/>
      <c r="ABE562" s="382"/>
      <c r="ABF562" s="382"/>
      <c r="ABG562" s="382"/>
      <c r="ABH562" s="382"/>
      <c r="ABI562" s="382"/>
      <c r="ABJ562" s="382"/>
      <c r="ABK562" s="382"/>
      <c r="ABL562" s="382"/>
      <c r="ABM562" s="382"/>
      <c r="ABN562" s="382"/>
      <c r="ABO562" s="382"/>
      <c r="ABP562" s="382"/>
      <c r="ABQ562" s="382"/>
      <c r="ABR562" s="382"/>
      <c r="ABS562" s="382"/>
      <c r="ABT562" s="382"/>
      <c r="ABU562" s="382"/>
      <c r="ABV562" s="382"/>
      <c r="ABW562" s="382"/>
      <c r="ABX562" s="382"/>
      <c r="ABY562" s="382"/>
      <c r="ABZ562" s="382"/>
      <c r="ACA562" s="382"/>
      <c r="ACB562" s="382"/>
      <c r="ACC562" s="382"/>
      <c r="ACD562" s="382"/>
      <c r="ACE562" s="382"/>
      <c r="ACF562" s="382"/>
      <c r="ACG562" s="382"/>
      <c r="ACH562" s="382"/>
      <c r="ACI562" s="382"/>
      <c r="ACJ562" s="382"/>
      <c r="ACK562" s="382"/>
      <c r="ACL562" s="382"/>
      <c r="ACM562" s="382"/>
      <c r="ACN562" s="382"/>
      <c r="ACO562" s="382"/>
      <c r="ACP562" s="382"/>
      <c r="ACQ562" s="382"/>
      <c r="ACR562" s="382"/>
      <c r="ACS562" s="382"/>
      <c r="ACT562" s="382"/>
      <c r="ACU562" s="382"/>
      <c r="ACV562" s="382"/>
      <c r="ACW562" s="382"/>
      <c r="ACX562" s="382"/>
      <c r="ACY562" s="382"/>
      <c r="ACZ562" s="382"/>
      <c r="ADA562" s="382"/>
      <c r="ADB562" s="382"/>
      <c r="ADC562" s="382"/>
      <c r="ADD562" s="382"/>
      <c r="ADE562" s="382"/>
      <c r="ADF562" s="382"/>
      <c r="ADG562" s="382"/>
      <c r="ADH562" s="382"/>
      <c r="ADI562" s="382"/>
      <c r="ADJ562" s="382"/>
      <c r="ADK562" s="382"/>
      <c r="ADL562" s="382"/>
      <c r="ADM562" s="382"/>
      <c r="ADN562" s="382"/>
      <c r="ADO562" s="382"/>
      <c r="ADP562" s="382"/>
      <c r="ADQ562" s="382"/>
      <c r="ADR562" s="382"/>
      <c r="ADS562" s="382"/>
      <c r="ADT562" s="382"/>
      <c r="ADU562" s="382"/>
      <c r="ADV562" s="382"/>
      <c r="ADW562" s="382"/>
      <c r="ADX562" s="382"/>
      <c r="ADY562" s="382"/>
      <c r="ADZ562" s="382"/>
      <c r="AEA562" s="382"/>
      <c r="AEB562" s="382"/>
      <c r="AEC562" s="382"/>
      <c r="AED562" s="382"/>
      <c r="AEE562" s="382"/>
      <c r="AEF562" s="382"/>
    </row>
    <row r="563" spans="1:812" s="383" customFormat="1" ht="38.25" x14ac:dyDescent="0.2">
      <c r="A563" s="316" t="s">
        <v>413</v>
      </c>
      <c r="B563" s="81" t="s">
        <v>453</v>
      </c>
      <c r="C563" s="103"/>
      <c r="D563" s="103"/>
      <c r="E563" s="103"/>
      <c r="F563" s="91"/>
      <c r="G563" s="382"/>
      <c r="H563" s="382"/>
      <c r="I563" s="382"/>
      <c r="J563" s="382"/>
      <c r="K563" s="382"/>
      <c r="L563" s="382"/>
      <c r="M563" s="382"/>
      <c r="N563" s="382"/>
      <c r="O563" s="382"/>
      <c r="P563" s="382"/>
      <c r="Q563" s="382"/>
      <c r="R563" s="382"/>
      <c r="S563" s="382"/>
      <c r="T563" s="382"/>
      <c r="U563" s="382"/>
      <c r="V563" s="382"/>
      <c r="W563" s="382"/>
      <c r="X563" s="382"/>
      <c r="Y563" s="382"/>
      <c r="Z563" s="382"/>
      <c r="AA563" s="382"/>
      <c r="AB563" s="382"/>
      <c r="AC563" s="382"/>
      <c r="AD563" s="382"/>
      <c r="AE563" s="382"/>
      <c r="AF563" s="382"/>
      <c r="AG563" s="382"/>
      <c r="AH563" s="382"/>
      <c r="AI563" s="382"/>
      <c r="AJ563" s="382"/>
      <c r="AK563" s="382"/>
      <c r="AL563" s="382"/>
      <c r="AM563" s="382"/>
      <c r="AN563" s="382"/>
      <c r="AO563" s="382"/>
      <c r="AP563" s="382"/>
      <c r="AQ563" s="382"/>
      <c r="AR563" s="382"/>
      <c r="AS563" s="382"/>
      <c r="AT563" s="382"/>
      <c r="AU563" s="382"/>
      <c r="AV563" s="382"/>
      <c r="AW563" s="382"/>
      <c r="AX563" s="382"/>
      <c r="AY563" s="382"/>
      <c r="AZ563" s="382"/>
      <c r="BA563" s="663"/>
      <c r="BB563" s="382"/>
      <c r="BC563" s="382"/>
      <c r="BD563" s="382"/>
      <c r="BE563" s="382"/>
      <c r="BF563" s="382"/>
      <c r="BG563" s="382"/>
      <c r="BH563" s="382"/>
      <c r="BI563" s="382"/>
      <c r="BJ563" s="382"/>
      <c r="BK563" s="382"/>
      <c r="BL563" s="382"/>
      <c r="BM563" s="382"/>
      <c r="BN563" s="382"/>
      <c r="BO563" s="382"/>
      <c r="BP563" s="382"/>
      <c r="BQ563" s="382"/>
      <c r="BR563" s="382"/>
      <c r="BS563" s="382"/>
      <c r="BT563" s="382"/>
      <c r="BU563" s="382"/>
      <c r="BV563" s="382"/>
      <c r="BW563" s="382"/>
      <c r="BX563" s="382"/>
      <c r="BY563" s="382"/>
      <c r="BZ563" s="382"/>
      <c r="CA563" s="382"/>
      <c r="CB563" s="382"/>
      <c r="CC563" s="382"/>
      <c r="CD563" s="382"/>
      <c r="CE563" s="382"/>
      <c r="CF563" s="382"/>
      <c r="CG563" s="382"/>
      <c r="CH563" s="382"/>
      <c r="CI563" s="382"/>
      <c r="CJ563" s="382"/>
      <c r="CK563" s="382"/>
      <c r="CL563" s="382"/>
      <c r="CM563" s="382"/>
      <c r="CN563" s="382"/>
      <c r="CO563" s="382"/>
      <c r="CP563" s="382"/>
      <c r="CQ563" s="382"/>
      <c r="CR563" s="382"/>
      <c r="CS563" s="382"/>
      <c r="CT563" s="382"/>
      <c r="CU563" s="382"/>
      <c r="CV563" s="382"/>
      <c r="CW563" s="382"/>
      <c r="CX563" s="382"/>
      <c r="CY563" s="382"/>
      <c r="CZ563" s="382"/>
      <c r="DA563" s="382"/>
      <c r="DB563" s="382"/>
      <c r="DC563" s="382"/>
      <c r="DD563" s="382"/>
      <c r="DE563" s="382"/>
      <c r="DF563" s="382"/>
      <c r="DG563" s="382"/>
      <c r="DH563" s="382"/>
      <c r="DI563" s="382"/>
      <c r="DJ563" s="382"/>
      <c r="DK563" s="382"/>
      <c r="DL563" s="382"/>
      <c r="DM563" s="382"/>
      <c r="DN563" s="382"/>
      <c r="DO563" s="382"/>
      <c r="DP563" s="382"/>
      <c r="DQ563" s="382"/>
      <c r="DR563" s="382"/>
      <c r="DS563" s="382"/>
      <c r="DT563" s="382"/>
      <c r="DU563" s="382"/>
      <c r="DV563" s="382"/>
      <c r="DW563" s="382"/>
      <c r="DX563" s="382"/>
      <c r="DY563" s="382"/>
      <c r="DZ563" s="382"/>
      <c r="EA563" s="382"/>
      <c r="EB563" s="382"/>
      <c r="EC563" s="382"/>
      <c r="ED563" s="382"/>
      <c r="EE563" s="382"/>
      <c r="EF563" s="382"/>
      <c r="EG563" s="382"/>
      <c r="EH563" s="382"/>
      <c r="EI563" s="382"/>
      <c r="EJ563" s="382"/>
      <c r="EK563" s="382"/>
      <c r="EL563" s="382"/>
      <c r="EM563" s="382"/>
      <c r="EN563" s="382"/>
      <c r="EO563" s="382"/>
      <c r="EP563" s="382"/>
      <c r="EQ563" s="382"/>
      <c r="ER563" s="382"/>
      <c r="ES563" s="382"/>
      <c r="ET563" s="382"/>
      <c r="EU563" s="382"/>
      <c r="EV563" s="382"/>
      <c r="EW563" s="382"/>
      <c r="EX563" s="382"/>
      <c r="EY563" s="382"/>
      <c r="EZ563" s="382"/>
      <c r="FA563" s="382"/>
      <c r="FB563" s="382"/>
      <c r="FC563" s="382"/>
      <c r="FD563" s="382"/>
      <c r="FE563" s="382"/>
      <c r="FF563" s="382"/>
      <c r="FG563" s="382"/>
      <c r="FH563" s="382"/>
      <c r="FI563" s="382"/>
      <c r="FJ563" s="382"/>
      <c r="FK563" s="382"/>
      <c r="FL563" s="382"/>
      <c r="FM563" s="382"/>
      <c r="FN563" s="382"/>
      <c r="FO563" s="382"/>
      <c r="FP563" s="382"/>
      <c r="FQ563" s="382"/>
      <c r="FR563" s="382"/>
      <c r="FS563" s="382"/>
      <c r="FT563" s="382"/>
      <c r="FU563" s="382"/>
      <c r="FV563" s="382"/>
      <c r="FW563" s="382"/>
      <c r="FX563" s="382"/>
      <c r="FY563" s="382"/>
      <c r="FZ563" s="382"/>
      <c r="GA563" s="382"/>
      <c r="GB563" s="382"/>
      <c r="GC563" s="382"/>
      <c r="GD563" s="382"/>
      <c r="GE563" s="382"/>
      <c r="GF563" s="382"/>
      <c r="GG563" s="382"/>
      <c r="GH563" s="382"/>
      <c r="GI563" s="382"/>
      <c r="GJ563" s="382"/>
      <c r="GK563" s="382"/>
      <c r="GL563" s="382"/>
      <c r="GM563" s="382"/>
      <c r="GN563" s="382"/>
      <c r="GO563" s="382"/>
      <c r="GP563" s="382"/>
      <c r="GQ563" s="382"/>
      <c r="GR563" s="382"/>
      <c r="GS563" s="382"/>
      <c r="GT563" s="382"/>
      <c r="GU563" s="382"/>
      <c r="GV563" s="382"/>
      <c r="GW563" s="382"/>
      <c r="GX563" s="382"/>
      <c r="GY563" s="382"/>
      <c r="GZ563" s="382"/>
      <c r="HA563" s="382"/>
      <c r="HB563" s="382"/>
      <c r="HC563" s="382"/>
      <c r="HD563" s="382"/>
      <c r="HE563" s="382"/>
      <c r="HF563" s="382"/>
      <c r="HG563" s="382"/>
      <c r="HH563" s="382"/>
      <c r="HI563" s="382"/>
      <c r="HJ563" s="382"/>
      <c r="HK563" s="382"/>
      <c r="HL563" s="382"/>
      <c r="HM563" s="382"/>
      <c r="HN563" s="382"/>
      <c r="HO563" s="382"/>
      <c r="HP563" s="382"/>
      <c r="HQ563" s="382"/>
      <c r="HR563" s="382"/>
      <c r="HS563" s="382"/>
      <c r="HT563" s="382"/>
      <c r="HU563" s="382"/>
      <c r="HV563" s="382"/>
      <c r="HW563" s="382"/>
      <c r="HX563" s="382"/>
      <c r="HY563" s="382"/>
      <c r="HZ563" s="382"/>
      <c r="IA563" s="382"/>
      <c r="IB563" s="382"/>
      <c r="IC563" s="382"/>
      <c r="ID563" s="382"/>
      <c r="IE563" s="382"/>
      <c r="IF563" s="382"/>
      <c r="IG563" s="382"/>
      <c r="IH563" s="382"/>
      <c r="II563" s="382"/>
      <c r="IJ563" s="382"/>
      <c r="IK563" s="382"/>
      <c r="IL563" s="382"/>
      <c r="IM563" s="382"/>
      <c r="IN563" s="382"/>
      <c r="IO563" s="382"/>
      <c r="IP563" s="382"/>
      <c r="IQ563" s="382"/>
      <c r="IR563" s="382"/>
      <c r="IS563" s="382"/>
      <c r="IT563" s="382"/>
      <c r="IU563" s="382"/>
      <c r="IV563" s="382"/>
      <c r="IW563" s="382"/>
      <c r="IX563" s="382"/>
      <c r="IY563" s="382"/>
      <c r="IZ563" s="382"/>
      <c r="JA563" s="382"/>
      <c r="JB563" s="382"/>
      <c r="JC563" s="382"/>
      <c r="JD563" s="382"/>
      <c r="JE563" s="382"/>
      <c r="JF563" s="382"/>
      <c r="JG563" s="382"/>
      <c r="JH563" s="382"/>
      <c r="JI563" s="382"/>
      <c r="JJ563" s="382"/>
      <c r="JK563" s="382"/>
      <c r="JL563" s="382"/>
      <c r="JM563" s="382"/>
      <c r="JN563" s="382"/>
      <c r="JO563" s="382"/>
      <c r="JP563" s="382"/>
      <c r="JQ563" s="382"/>
      <c r="JR563" s="382"/>
      <c r="JS563" s="382"/>
      <c r="JT563" s="382"/>
      <c r="JU563" s="382"/>
      <c r="JV563" s="382"/>
      <c r="JW563" s="382"/>
      <c r="JX563" s="382"/>
      <c r="JY563" s="382"/>
      <c r="JZ563" s="382"/>
      <c r="KA563" s="382"/>
      <c r="KB563" s="382"/>
      <c r="KC563" s="382"/>
      <c r="KD563" s="382"/>
      <c r="KE563" s="382"/>
      <c r="KF563" s="382"/>
      <c r="KG563" s="382"/>
      <c r="KH563" s="382"/>
      <c r="KI563" s="382"/>
      <c r="KJ563" s="382"/>
      <c r="KK563" s="382"/>
      <c r="KL563" s="382"/>
      <c r="KM563" s="382"/>
      <c r="KN563" s="382"/>
      <c r="KO563" s="382"/>
      <c r="KP563" s="382"/>
      <c r="KQ563" s="382"/>
      <c r="KR563" s="382"/>
      <c r="KS563" s="382"/>
      <c r="KT563" s="382"/>
      <c r="KU563" s="382"/>
      <c r="KV563" s="382"/>
      <c r="KW563" s="382"/>
      <c r="KX563" s="382"/>
      <c r="KY563" s="382"/>
      <c r="KZ563" s="382"/>
      <c r="LA563" s="382"/>
      <c r="LB563" s="382"/>
      <c r="LC563" s="382"/>
      <c r="LD563" s="382"/>
      <c r="LE563" s="382"/>
      <c r="LF563" s="382"/>
      <c r="LG563" s="382"/>
      <c r="LH563" s="382"/>
      <c r="LI563" s="382"/>
      <c r="LJ563" s="382"/>
      <c r="LK563" s="382"/>
      <c r="LL563" s="382"/>
      <c r="LM563" s="382"/>
      <c r="LN563" s="382"/>
      <c r="LO563" s="382"/>
      <c r="LP563" s="382"/>
      <c r="LQ563" s="382"/>
      <c r="LR563" s="382"/>
      <c r="LS563" s="382"/>
      <c r="LT563" s="382"/>
      <c r="LU563" s="382"/>
      <c r="LV563" s="382"/>
      <c r="LW563" s="382"/>
      <c r="LX563" s="382"/>
      <c r="LY563" s="382"/>
      <c r="LZ563" s="382"/>
      <c r="MA563" s="382"/>
      <c r="MB563" s="382"/>
      <c r="MC563" s="382"/>
      <c r="MD563" s="382"/>
      <c r="ME563" s="382"/>
      <c r="MF563" s="382"/>
      <c r="MG563" s="382"/>
      <c r="MH563" s="382"/>
      <c r="MI563" s="382"/>
      <c r="MJ563" s="382"/>
      <c r="MK563" s="382"/>
      <c r="ML563" s="382"/>
      <c r="MM563" s="382"/>
      <c r="MN563" s="382"/>
      <c r="MO563" s="382"/>
      <c r="MP563" s="382"/>
      <c r="MQ563" s="382"/>
      <c r="MR563" s="382"/>
      <c r="MS563" s="382"/>
      <c r="MT563" s="382"/>
      <c r="MU563" s="382"/>
      <c r="MV563" s="382"/>
      <c r="MW563" s="382"/>
      <c r="MX563" s="382"/>
      <c r="MY563" s="382"/>
      <c r="MZ563" s="382"/>
      <c r="NA563" s="382"/>
      <c r="NB563" s="382"/>
      <c r="NC563" s="382"/>
      <c r="ND563" s="382"/>
      <c r="NE563" s="382"/>
      <c r="NF563" s="382"/>
      <c r="NG563" s="382"/>
      <c r="NH563" s="382"/>
      <c r="NI563" s="382"/>
      <c r="NJ563" s="382"/>
      <c r="NK563" s="382"/>
      <c r="NL563" s="382"/>
      <c r="NM563" s="382"/>
      <c r="NN563" s="382"/>
      <c r="NO563" s="382"/>
      <c r="NP563" s="382"/>
      <c r="NQ563" s="382"/>
      <c r="NR563" s="382"/>
      <c r="NS563" s="382"/>
      <c r="NT563" s="382"/>
      <c r="NU563" s="382"/>
      <c r="NV563" s="382"/>
      <c r="NW563" s="382"/>
      <c r="NX563" s="382"/>
      <c r="NY563" s="382"/>
      <c r="NZ563" s="382"/>
      <c r="OA563" s="382"/>
      <c r="OB563" s="382"/>
      <c r="OC563" s="382"/>
      <c r="OD563" s="382"/>
      <c r="OE563" s="382"/>
      <c r="OF563" s="382"/>
      <c r="OG563" s="382"/>
      <c r="OH563" s="382"/>
      <c r="OI563" s="382"/>
      <c r="OJ563" s="382"/>
      <c r="OK563" s="382"/>
      <c r="OL563" s="382"/>
      <c r="OM563" s="382"/>
      <c r="ON563" s="382"/>
      <c r="OO563" s="382"/>
      <c r="OP563" s="382"/>
      <c r="OQ563" s="382"/>
      <c r="OR563" s="382"/>
      <c r="OS563" s="382"/>
      <c r="OT563" s="382"/>
      <c r="OU563" s="382"/>
      <c r="OV563" s="382"/>
      <c r="OW563" s="382"/>
      <c r="OX563" s="382"/>
      <c r="OY563" s="382"/>
      <c r="OZ563" s="382"/>
      <c r="PA563" s="382"/>
      <c r="PB563" s="382"/>
      <c r="PC563" s="382"/>
      <c r="PD563" s="382"/>
      <c r="PE563" s="382"/>
      <c r="PF563" s="382"/>
      <c r="PG563" s="382"/>
      <c r="PH563" s="382"/>
      <c r="PI563" s="382"/>
      <c r="PJ563" s="382"/>
      <c r="PK563" s="382"/>
      <c r="PL563" s="382"/>
      <c r="PM563" s="382"/>
      <c r="PN563" s="382"/>
      <c r="PO563" s="382"/>
      <c r="PP563" s="382"/>
      <c r="PQ563" s="382"/>
      <c r="PR563" s="382"/>
      <c r="PS563" s="382"/>
      <c r="PT563" s="382"/>
      <c r="PU563" s="382"/>
      <c r="PV563" s="382"/>
      <c r="PW563" s="382"/>
      <c r="PX563" s="382"/>
      <c r="PY563" s="382"/>
      <c r="PZ563" s="382"/>
      <c r="QA563" s="382"/>
      <c r="QB563" s="382"/>
      <c r="QC563" s="382"/>
      <c r="QD563" s="382"/>
      <c r="QE563" s="382"/>
      <c r="QF563" s="382"/>
      <c r="QG563" s="382"/>
      <c r="QH563" s="382"/>
      <c r="QI563" s="382"/>
      <c r="QJ563" s="382"/>
      <c r="QK563" s="382"/>
      <c r="QL563" s="382"/>
      <c r="QM563" s="382"/>
      <c r="QN563" s="382"/>
      <c r="QO563" s="382"/>
      <c r="QP563" s="382"/>
      <c r="QQ563" s="382"/>
      <c r="QR563" s="382"/>
      <c r="QS563" s="382"/>
      <c r="QT563" s="382"/>
      <c r="QU563" s="382"/>
      <c r="QV563" s="382"/>
      <c r="QW563" s="382"/>
      <c r="QX563" s="382"/>
      <c r="QY563" s="382"/>
      <c r="QZ563" s="382"/>
      <c r="RA563" s="382"/>
      <c r="RB563" s="382"/>
      <c r="RC563" s="382"/>
      <c r="RD563" s="382"/>
      <c r="RE563" s="382"/>
      <c r="RF563" s="382"/>
      <c r="RG563" s="382"/>
      <c r="RH563" s="382"/>
      <c r="RI563" s="382"/>
      <c r="RJ563" s="382"/>
      <c r="RK563" s="382"/>
      <c r="RL563" s="382"/>
      <c r="RM563" s="382"/>
      <c r="RN563" s="382"/>
      <c r="RO563" s="382"/>
      <c r="RP563" s="382"/>
      <c r="RQ563" s="382"/>
      <c r="RR563" s="382"/>
      <c r="RS563" s="382"/>
      <c r="RT563" s="382"/>
      <c r="RU563" s="382"/>
      <c r="RV563" s="382"/>
      <c r="RW563" s="382"/>
      <c r="RX563" s="382"/>
      <c r="RY563" s="382"/>
      <c r="RZ563" s="382"/>
      <c r="SA563" s="382"/>
      <c r="SB563" s="382"/>
      <c r="SC563" s="382"/>
      <c r="SD563" s="382"/>
      <c r="SE563" s="382"/>
      <c r="SF563" s="382"/>
      <c r="SG563" s="382"/>
      <c r="SH563" s="382"/>
      <c r="SI563" s="382"/>
      <c r="SJ563" s="382"/>
      <c r="SK563" s="382"/>
      <c r="SL563" s="382"/>
      <c r="SM563" s="382"/>
      <c r="SN563" s="382"/>
      <c r="SO563" s="382"/>
      <c r="SP563" s="382"/>
      <c r="SQ563" s="382"/>
      <c r="SR563" s="382"/>
      <c r="SS563" s="382"/>
      <c r="ST563" s="382"/>
      <c r="SU563" s="382"/>
      <c r="SV563" s="382"/>
      <c r="SW563" s="382"/>
      <c r="SX563" s="382"/>
      <c r="SY563" s="382"/>
      <c r="SZ563" s="382"/>
      <c r="TA563" s="382"/>
      <c r="TB563" s="382"/>
      <c r="TC563" s="382"/>
      <c r="TD563" s="382"/>
      <c r="TE563" s="382"/>
      <c r="TF563" s="382"/>
      <c r="TG563" s="382"/>
      <c r="TH563" s="382"/>
      <c r="TI563" s="382"/>
      <c r="TJ563" s="382"/>
      <c r="TK563" s="382"/>
      <c r="TL563" s="382"/>
      <c r="TM563" s="382"/>
      <c r="TN563" s="382"/>
      <c r="TO563" s="382"/>
      <c r="TP563" s="382"/>
      <c r="TQ563" s="382"/>
      <c r="TR563" s="382"/>
      <c r="TS563" s="382"/>
      <c r="TT563" s="382"/>
      <c r="TU563" s="382"/>
      <c r="TV563" s="382"/>
      <c r="TW563" s="382"/>
      <c r="TX563" s="382"/>
      <c r="TY563" s="382"/>
      <c r="TZ563" s="382"/>
      <c r="UA563" s="382"/>
      <c r="UB563" s="382"/>
      <c r="UC563" s="382"/>
      <c r="UD563" s="382"/>
      <c r="UE563" s="382"/>
      <c r="UF563" s="382"/>
      <c r="UG563" s="382"/>
      <c r="UH563" s="382"/>
      <c r="UI563" s="382"/>
      <c r="UJ563" s="382"/>
      <c r="UK563" s="382"/>
      <c r="UL563" s="382"/>
      <c r="UM563" s="382"/>
      <c r="UN563" s="382"/>
      <c r="UO563" s="382"/>
      <c r="UP563" s="382"/>
      <c r="UQ563" s="382"/>
      <c r="UR563" s="382"/>
      <c r="US563" s="382"/>
      <c r="UT563" s="382"/>
      <c r="UU563" s="382"/>
      <c r="UV563" s="382"/>
      <c r="UW563" s="382"/>
      <c r="UX563" s="382"/>
      <c r="UY563" s="382"/>
      <c r="UZ563" s="382"/>
      <c r="VA563" s="382"/>
      <c r="VB563" s="382"/>
      <c r="VC563" s="382"/>
      <c r="VD563" s="382"/>
      <c r="VE563" s="382"/>
      <c r="VF563" s="382"/>
      <c r="VG563" s="382"/>
      <c r="VH563" s="382"/>
      <c r="VI563" s="382"/>
      <c r="VJ563" s="382"/>
      <c r="VK563" s="382"/>
      <c r="VL563" s="382"/>
      <c r="VM563" s="382"/>
      <c r="VN563" s="382"/>
      <c r="VO563" s="382"/>
      <c r="VP563" s="382"/>
      <c r="VQ563" s="382"/>
      <c r="VR563" s="382"/>
      <c r="VS563" s="382"/>
      <c r="VT563" s="382"/>
      <c r="VU563" s="382"/>
      <c r="VV563" s="382"/>
      <c r="VW563" s="382"/>
      <c r="VX563" s="382"/>
      <c r="VY563" s="382"/>
      <c r="VZ563" s="382"/>
      <c r="WA563" s="382"/>
      <c r="WB563" s="382"/>
      <c r="WC563" s="382"/>
      <c r="WD563" s="382"/>
      <c r="WE563" s="382"/>
      <c r="WF563" s="382"/>
      <c r="WG563" s="382"/>
      <c r="WH563" s="382"/>
      <c r="WI563" s="382"/>
      <c r="WJ563" s="382"/>
      <c r="WK563" s="382"/>
      <c r="WL563" s="382"/>
      <c r="WM563" s="382"/>
      <c r="WN563" s="382"/>
      <c r="WO563" s="382"/>
      <c r="WP563" s="382"/>
      <c r="WQ563" s="382"/>
      <c r="WR563" s="382"/>
      <c r="WS563" s="382"/>
      <c r="WT563" s="382"/>
      <c r="WU563" s="382"/>
      <c r="WV563" s="382"/>
      <c r="WW563" s="382"/>
      <c r="WX563" s="382"/>
      <c r="WY563" s="382"/>
      <c r="WZ563" s="382"/>
      <c r="XA563" s="382"/>
      <c r="XB563" s="382"/>
      <c r="XC563" s="382"/>
      <c r="XD563" s="382"/>
      <c r="XE563" s="382"/>
      <c r="XF563" s="382"/>
      <c r="XG563" s="382"/>
      <c r="XH563" s="382"/>
      <c r="XI563" s="382"/>
      <c r="XJ563" s="382"/>
      <c r="XK563" s="382"/>
      <c r="XL563" s="382"/>
      <c r="XM563" s="382"/>
      <c r="XN563" s="382"/>
      <c r="XO563" s="382"/>
      <c r="XP563" s="382"/>
      <c r="XQ563" s="382"/>
      <c r="XR563" s="382"/>
      <c r="XS563" s="382"/>
      <c r="XT563" s="382"/>
      <c r="XU563" s="382"/>
      <c r="XV563" s="382"/>
      <c r="XW563" s="382"/>
      <c r="XX563" s="382"/>
      <c r="XY563" s="382"/>
      <c r="XZ563" s="382"/>
      <c r="YA563" s="382"/>
      <c r="YB563" s="382"/>
      <c r="YC563" s="382"/>
      <c r="YD563" s="382"/>
      <c r="YE563" s="382"/>
      <c r="YF563" s="382"/>
      <c r="YG563" s="382"/>
      <c r="YH563" s="382"/>
      <c r="YI563" s="382"/>
      <c r="YJ563" s="382"/>
      <c r="YK563" s="382"/>
      <c r="YL563" s="382"/>
      <c r="YM563" s="382"/>
      <c r="YN563" s="382"/>
      <c r="YO563" s="382"/>
      <c r="YP563" s="382"/>
      <c r="YQ563" s="382"/>
      <c r="YR563" s="382"/>
      <c r="YS563" s="382"/>
      <c r="YT563" s="382"/>
      <c r="YU563" s="382"/>
      <c r="YV563" s="382"/>
      <c r="YW563" s="382"/>
      <c r="YX563" s="382"/>
      <c r="YY563" s="382"/>
      <c r="YZ563" s="382"/>
      <c r="ZA563" s="382"/>
      <c r="ZB563" s="382"/>
      <c r="ZC563" s="382"/>
      <c r="ZD563" s="382"/>
      <c r="ZE563" s="382"/>
      <c r="ZF563" s="382"/>
      <c r="ZG563" s="382"/>
      <c r="ZH563" s="382"/>
      <c r="ZI563" s="382"/>
      <c r="ZJ563" s="382"/>
      <c r="ZK563" s="382"/>
      <c r="ZL563" s="382"/>
      <c r="ZM563" s="382"/>
      <c r="ZN563" s="382"/>
      <c r="ZO563" s="382"/>
      <c r="ZP563" s="382"/>
      <c r="ZQ563" s="382"/>
      <c r="ZR563" s="382"/>
      <c r="ZS563" s="382"/>
      <c r="ZT563" s="382"/>
      <c r="ZU563" s="382"/>
      <c r="ZV563" s="382"/>
      <c r="ZW563" s="382"/>
      <c r="ZX563" s="382"/>
      <c r="ZY563" s="382"/>
      <c r="ZZ563" s="382"/>
      <c r="AAA563" s="382"/>
      <c r="AAB563" s="382"/>
      <c r="AAC563" s="382"/>
      <c r="AAD563" s="382"/>
      <c r="AAE563" s="382"/>
      <c r="AAF563" s="382"/>
      <c r="AAG563" s="382"/>
      <c r="AAH563" s="382"/>
      <c r="AAI563" s="382"/>
      <c r="AAJ563" s="382"/>
      <c r="AAK563" s="382"/>
      <c r="AAL563" s="382"/>
      <c r="AAM563" s="382"/>
      <c r="AAN563" s="382"/>
      <c r="AAO563" s="382"/>
      <c r="AAP563" s="382"/>
      <c r="AAQ563" s="382"/>
      <c r="AAR563" s="382"/>
      <c r="AAS563" s="382"/>
      <c r="AAT563" s="382"/>
      <c r="AAU563" s="382"/>
      <c r="AAV563" s="382"/>
      <c r="AAW563" s="382"/>
      <c r="AAX563" s="382"/>
      <c r="AAY563" s="382"/>
      <c r="AAZ563" s="382"/>
      <c r="ABA563" s="382"/>
      <c r="ABB563" s="382"/>
      <c r="ABC563" s="382"/>
      <c r="ABD563" s="382"/>
      <c r="ABE563" s="382"/>
      <c r="ABF563" s="382"/>
      <c r="ABG563" s="382"/>
      <c r="ABH563" s="382"/>
      <c r="ABI563" s="382"/>
      <c r="ABJ563" s="382"/>
      <c r="ABK563" s="382"/>
      <c r="ABL563" s="382"/>
      <c r="ABM563" s="382"/>
      <c r="ABN563" s="382"/>
      <c r="ABO563" s="382"/>
      <c r="ABP563" s="382"/>
      <c r="ABQ563" s="382"/>
      <c r="ABR563" s="382"/>
      <c r="ABS563" s="382"/>
      <c r="ABT563" s="382"/>
      <c r="ABU563" s="382"/>
      <c r="ABV563" s="382"/>
      <c r="ABW563" s="382"/>
      <c r="ABX563" s="382"/>
      <c r="ABY563" s="382"/>
      <c r="ABZ563" s="382"/>
      <c r="ACA563" s="382"/>
      <c r="ACB563" s="382"/>
      <c r="ACC563" s="382"/>
      <c r="ACD563" s="382"/>
      <c r="ACE563" s="382"/>
      <c r="ACF563" s="382"/>
      <c r="ACG563" s="382"/>
      <c r="ACH563" s="382"/>
      <c r="ACI563" s="382"/>
      <c r="ACJ563" s="382"/>
      <c r="ACK563" s="382"/>
      <c r="ACL563" s="382"/>
      <c r="ACM563" s="382"/>
      <c r="ACN563" s="382"/>
      <c r="ACO563" s="382"/>
      <c r="ACP563" s="382"/>
      <c r="ACQ563" s="382"/>
      <c r="ACR563" s="382"/>
      <c r="ACS563" s="382"/>
      <c r="ACT563" s="382"/>
      <c r="ACU563" s="382"/>
      <c r="ACV563" s="382"/>
      <c r="ACW563" s="382"/>
      <c r="ACX563" s="382"/>
      <c r="ACY563" s="382"/>
      <c r="ACZ563" s="382"/>
      <c r="ADA563" s="382"/>
      <c r="ADB563" s="382"/>
      <c r="ADC563" s="382"/>
      <c r="ADD563" s="382"/>
      <c r="ADE563" s="382"/>
      <c r="ADF563" s="382"/>
      <c r="ADG563" s="382"/>
      <c r="ADH563" s="382"/>
      <c r="ADI563" s="382"/>
      <c r="ADJ563" s="382"/>
      <c r="ADK563" s="382"/>
      <c r="ADL563" s="382"/>
      <c r="ADM563" s="382"/>
      <c r="ADN563" s="382"/>
      <c r="ADO563" s="382"/>
      <c r="ADP563" s="382"/>
      <c r="ADQ563" s="382"/>
      <c r="ADR563" s="382"/>
      <c r="ADS563" s="382"/>
      <c r="ADT563" s="382"/>
      <c r="ADU563" s="382"/>
      <c r="ADV563" s="382"/>
      <c r="ADW563" s="382"/>
      <c r="ADX563" s="382"/>
      <c r="ADY563" s="382"/>
      <c r="ADZ563" s="382"/>
      <c r="AEA563" s="382"/>
      <c r="AEB563" s="382"/>
      <c r="AEC563" s="382"/>
      <c r="AED563" s="382"/>
      <c r="AEE563" s="382"/>
      <c r="AEF563" s="382"/>
    </row>
    <row r="564" spans="1:812" s="383" customFormat="1" ht="9.75" customHeight="1" x14ac:dyDescent="0.2">
      <c r="A564" s="318"/>
      <c r="B564" s="319"/>
      <c r="C564" s="321"/>
      <c r="D564" s="321"/>
      <c r="E564" s="321"/>
      <c r="F564" s="91"/>
      <c r="G564" s="382"/>
      <c r="H564" s="382"/>
      <c r="I564" s="382"/>
      <c r="J564" s="382"/>
      <c r="K564" s="382"/>
      <c r="L564" s="382"/>
      <c r="M564" s="382"/>
      <c r="N564" s="382"/>
      <c r="O564" s="382"/>
      <c r="P564" s="382"/>
      <c r="Q564" s="382"/>
      <c r="R564" s="382"/>
      <c r="S564" s="382"/>
      <c r="T564" s="382"/>
      <c r="U564" s="382"/>
      <c r="V564" s="382"/>
      <c r="W564" s="382"/>
      <c r="X564" s="382"/>
      <c r="Y564" s="382"/>
      <c r="Z564" s="382"/>
      <c r="AA564" s="382"/>
      <c r="AB564" s="382"/>
      <c r="AC564" s="382"/>
      <c r="AD564" s="382"/>
      <c r="AE564" s="382"/>
      <c r="AF564" s="382"/>
      <c r="AG564" s="382"/>
      <c r="AH564" s="382"/>
      <c r="AI564" s="382"/>
      <c r="AJ564" s="382"/>
      <c r="AK564" s="382"/>
      <c r="AL564" s="382"/>
      <c r="AM564" s="382"/>
      <c r="AN564" s="382"/>
      <c r="AO564" s="382"/>
      <c r="AP564" s="382"/>
      <c r="AQ564" s="382"/>
      <c r="AR564" s="382"/>
      <c r="AS564" s="382"/>
      <c r="AT564" s="382"/>
      <c r="AU564" s="382"/>
      <c r="AV564" s="382"/>
      <c r="AW564" s="382"/>
      <c r="AX564" s="382"/>
      <c r="AY564" s="382"/>
      <c r="AZ564" s="382"/>
      <c r="BA564" s="663"/>
      <c r="BB564" s="382"/>
      <c r="BC564" s="382"/>
      <c r="BD564" s="382"/>
      <c r="BE564" s="382"/>
      <c r="BF564" s="382"/>
      <c r="BG564" s="382"/>
      <c r="BH564" s="382"/>
      <c r="BI564" s="382"/>
      <c r="BJ564" s="382"/>
      <c r="BK564" s="382"/>
      <c r="BL564" s="382"/>
      <c r="BM564" s="382"/>
      <c r="BN564" s="382"/>
      <c r="BO564" s="382"/>
      <c r="BP564" s="382"/>
      <c r="BQ564" s="382"/>
      <c r="BR564" s="382"/>
      <c r="BS564" s="382"/>
      <c r="BT564" s="382"/>
      <c r="BU564" s="382"/>
      <c r="BV564" s="382"/>
      <c r="BW564" s="382"/>
      <c r="BX564" s="382"/>
      <c r="BY564" s="382"/>
      <c r="BZ564" s="382"/>
      <c r="CA564" s="382"/>
      <c r="CB564" s="382"/>
      <c r="CC564" s="382"/>
      <c r="CD564" s="382"/>
      <c r="CE564" s="382"/>
      <c r="CF564" s="382"/>
      <c r="CG564" s="382"/>
      <c r="CH564" s="382"/>
      <c r="CI564" s="382"/>
      <c r="CJ564" s="382"/>
      <c r="CK564" s="382"/>
      <c r="CL564" s="382"/>
      <c r="CM564" s="382"/>
      <c r="CN564" s="382"/>
      <c r="CO564" s="382"/>
      <c r="CP564" s="382"/>
      <c r="CQ564" s="382"/>
      <c r="CR564" s="382"/>
      <c r="CS564" s="382"/>
      <c r="CT564" s="382"/>
      <c r="CU564" s="382"/>
      <c r="CV564" s="382"/>
      <c r="CW564" s="382"/>
      <c r="CX564" s="382"/>
      <c r="CY564" s="382"/>
      <c r="CZ564" s="382"/>
      <c r="DA564" s="382"/>
      <c r="DB564" s="382"/>
      <c r="DC564" s="382"/>
      <c r="DD564" s="382"/>
      <c r="DE564" s="382"/>
      <c r="DF564" s="382"/>
      <c r="DG564" s="382"/>
      <c r="DH564" s="382"/>
      <c r="DI564" s="382"/>
      <c r="DJ564" s="382"/>
      <c r="DK564" s="382"/>
      <c r="DL564" s="382"/>
      <c r="DM564" s="382"/>
      <c r="DN564" s="382"/>
      <c r="DO564" s="382"/>
      <c r="DP564" s="382"/>
      <c r="DQ564" s="382"/>
      <c r="DR564" s="382"/>
      <c r="DS564" s="382"/>
      <c r="DT564" s="382"/>
      <c r="DU564" s="382"/>
      <c r="DV564" s="382"/>
      <c r="DW564" s="382"/>
      <c r="DX564" s="382"/>
      <c r="DY564" s="382"/>
      <c r="DZ564" s="382"/>
      <c r="EA564" s="382"/>
      <c r="EB564" s="382"/>
      <c r="EC564" s="382"/>
      <c r="ED564" s="382"/>
      <c r="EE564" s="382"/>
      <c r="EF564" s="382"/>
      <c r="EG564" s="382"/>
      <c r="EH564" s="382"/>
      <c r="EI564" s="382"/>
      <c r="EJ564" s="382"/>
      <c r="EK564" s="382"/>
      <c r="EL564" s="382"/>
      <c r="EM564" s="382"/>
      <c r="EN564" s="382"/>
      <c r="EO564" s="382"/>
      <c r="EP564" s="382"/>
      <c r="EQ564" s="382"/>
      <c r="ER564" s="382"/>
      <c r="ES564" s="382"/>
      <c r="ET564" s="382"/>
      <c r="EU564" s="382"/>
      <c r="EV564" s="382"/>
      <c r="EW564" s="382"/>
      <c r="EX564" s="382"/>
      <c r="EY564" s="382"/>
      <c r="EZ564" s="382"/>
      <c r="FA564" s="382"/>
      <c r="FB564" s="382"/>
      <c r="FC564" s="382"/>
      <c r="FD564" s="382"/>
      <c r="FE564" s="382"/>
      <c r="FF564" s="382"/>
      <c r="FG564" s="382"/>
      <c r="FH564" s="382"/>
      <c r="FI564" s="382"/>
      <c r="FJ564" s="382"/>
      <c r="FK564" s="382"/>
      <c r="FL564" s="382"/>
      <c r="FM564" s="382"/>
      <c r="FN564" s="382"/>
      <c r="FO564" s="382"/>
      <c r="FP564" s="382"/>
      <c r="FQ564" s="382"/>
      <c r="FR564" s="382"/>
      <c r="FS564" s="382"/>
      <c r="FT564" s="382"/>
      <c r="FU564" s="382"/>
      <c r="FV564" s="382"/>
      <c r="FW564" s="382"/>
      <c r="FX564" s="382"/>
      <c r="FY564" s="382"/>
      <c r="FZ564" s="382"/>
      <c r="GA564" s="382"/>
      <c r="GB564" s="382"/>
      <c r="GC564" s="382"/>
      <c r="GD564" s="382"/>
      <c r="GE564" s="382"/>
      <c r="GF564" s="382"/>
      <c r="GG564" s="382"/>
      <c r="GH564" s="382"/>
      <c r="GI564" s="382"/>
      <c r="GJ564" s="382"/>
      <c r="GK564" s="382"/>
      <c r="GL564" s="382"/>
      <c r="GM564" s="382"/>
      <c r="GN564" s="382"/>
      <c r="GO564" s="382"/>
      <c r="GP564" s="382"/>
      <c r="GQ564" s="382"/>
      <c r="GR564" s="382"/>
      <c r="GS564" s="382"/>
      <c r="GT564" s="382"/>
      <c r="GU564" s="382"/>
      <c r="GV564" s="382"/>
      <c r="GW564" s="382"/>
      <c r="GX564" s="382"/>
      <c r="GY564" s="382"/>
      <c r="GZ564" s="382"/>
      <c r="HA564" s="382"/>
      <c r="HB564" s="382"/>
      <c r="HC564" s="382"/>
      <c r="HD564" s="382"/>
      <c r="HE564" s="382"/>
      <c r="HF564" s="382"/>
      <c r="HG564" s="382"/>
      <c r="HH564" s="382"/>
      <c r="HI564" s="382"/>
      <c r="HJ564" s="382"/>
      <c r="HK564" s="382"/>
      <c r="HL564" s="382"/>
      <c r="HM564" s="382"/>
      <c r="HN564" s="382"/>
      <c r="HO564" s="382"/>
      <c r="HP564" s="382"/>
      <c r="HQ564" s="382"/>
      <c r="HR564" s="382"/>
      <c r="HS564" s="382"/>
      <c r="HT564" s="382"/>
      <c r="HU564" s="382"/>
      <c r="HV564" s="382"/>
      <c r="HW564" s="382"/>
      <c r="HX564" s="382"/>
      <c r="HY564" s="382"/>
      <c r="HZ564" s="382"/>
      <c r="IA564" s="382"/>
      <c r="IB564" s="382"/>
      <c r="IC564" s="382"/>
      <c r="ID564" s="382"/>
      <c r="IE564" s="382"/>
      <c r="IF564" s="382"/>
      <c r="IG564" s="382"/>
      <c r="IH564" s="382"/>
      <c r="II564" s="382"/>
      <c r="IJ564" s="382"/>
      <c r="IK564" s="382"/>
      <c r="IL564" s="382"/>
      <c r="IM564" s="382"/>
      <c r="IN564" s="382"/>
      <c r="IO564" s="382"/>
      <c r="IP564" s="382"/>
      <c r="IQ564" s="382"/>
      <c r="IR564" s="382"/>
      <c r="IS564" s="382"/>
      <c r="IT564" s="382"/>
      <c r="IU564" s="382"/>
      <c r="IV564" s="382"/>
      <c r="IW564" s="382"/>
      <c r="IX564" s="382"/>
      <c r="IY564" s="382"/>
      <c r="IZ564" s="382"/>
      <c r="JA564" s="382"/>
      <c r="JB564" s="382"/>
      <c r="JC564" s="382"/>
      <c r="JD564" s="382"/>
      <c r="JE564" s="382"/>
      <c r="JF564" s="382"/>
      <c r="JG564" s="382"/>
      <c r="JH564" s="382"/>
      <c r="JI564" s="382"/>
      <c r="JJ564" s="382"/>
      <c r="JK564" s="382"/>
      <c r="JL564" s="382"/>
      <c r="JM564" s="382"/>
      <c r="JN564" s="382"/>
      <c r="JO564" s="382"/>
      <c r="JP564" s="382"/>
      <c r="JQ564" s="382"/>
      <c r="JR564" s="382"/>
      <c r="JS564" s="382"/>
      <c r="JT564" s="382"/>
      <c r="JU564" s="382"/>
      <c r="JV564" s="382"/>
      <c r="JW564" s="382"/>
      <c r="JX564" s="382"/>
      <c r="JY564" s="382"/>
      <c r="JZ564" s="382"/>
      <c r="KA564" s="382"/>
      <c r="KB564" s="382"/>
      <c r="KC564" s="382"/>
      <c r="KD564" s="382"/>
      <c r="KE564" s="382"/>
      <c r="KF564" s="382"/>
      <c r="KG564" s="382"/>
      <c r="KH564" s="382"/>
      <c r="KI564" s="382"/>
      <c r="KJ564" s="382"/>
      <c r="KK564" s="382"/>
      <c r="KL564" s="382"/>
      <c r="KM564" s="382"/>
      <c r="KN564" s="382"/>
      <c r="KO564" s="382"/>
      <c r="KP564" s="382"/>
      <c r="KQ564" s="382"/>
      <c r="KR564" s="382"/>
      <c r="KS564" s="382"/>
      <c r="KT564" s="382"/>
      <c r="KU564" s="382"/>
      <c r="KV564" s="382"/>
      <c r="KW564" s="382"/>
      <c r="KX564" s="382"/>
      <c r="KY564" s="382"/>
      <c r="KZ564" s="382"/>
      <c r="LA564" s="382"/>
      <c r="LB564" s="382"/>
      <c r="LC564" s="382"/>
      <c r="LD564" s="382"/>
      <c r="LE564" s="382"/>
      <c r="LF564" s="382"/>
      <c r="LG564" s="382"/>
      <c r="LH564" s="382"/>
      <c r="LI564" s="382"/>
      <c r="LJ564" s="382"/>
      <c r="LK564" s="382"/>
      <c r="LL564" s="382"/>
      <c r="LM564" s="382"/>
      <c r="LN564" s="382"/>
      <c r="LO564" s="382"/>
      <c r="LP564" s="382"/>
      <c r="LQ564" s="382"/>
      <c r="LR564" s="382"/>
      <c r="LS564" s="382"/>
      <c r="LT564" s="382"/>
      <c r="LU564" s="382"/>
      <c r="LV564" s="382"/>
      <c r="LW564" s="382"/>
      <c r="LX564" s="382"/>
      <c r="LY564" s="382"/>
      <c r="LZ564" s="382"/>
      <c r="MA564" s="382"/>
      <c r="MB564" s="382"/>
      <c r="MC564" s="382"/>
      <c r="MD564" s="382"/>
      <c r="ME564" s="382"/>
      <c r="MF564" s="382"/>
      <c r="MG564" s="382"/>
      <c r="MH564" s="382"/>
      <c r="MI564" s="382"/>
      <c r="MJ564" s="382"/>
      <c r="MK564" s="382"/>
      <c r="ML564" s="382"/>
      <c r="MM564" s="382"/>
      <c r="MN564" s="382"/>
      <c r="MO564" s="382"/>
      <c r="MP564" s="382"/>
      <c r="MQ564" s="382"/>
      <c r="MR564" s="382"/>
      <c r="MS564" s="382"/>
      <c r="MT564" s="382"/>
      <c r="MU564" s="382"/>
      <c r="MV564" s="382"/>
      <c r="MW564" s="382"/>
      <c r="MX564" s="382"/>
      <c r="MY564" s="382"/>
      <c r="MZ564" s="382"/>
      <c r="NA564" s="382"/>
      <c r="NB564" s="382"/>
      <c r="NC564" s="382"/>
      <c r="ND564" s="382"/>
      <c r="NE564" s="382"/>
      <c r="NF564" s="382"/>
      <c r="NG564" s="382"/>
      <c r="NH564" s="382"/>
      <c r="NI564" s="382"/>
      <c r="NJ564" s="382"/>
      <c r="NK564" s="382"/>
      <c r="NL564" s="382"/>
      <c r="NM564" s="382"/>
      <c r="NN564" s="382"/>
      <c r="NO564" s="382"/>
      <c r="NP564" s="382"/>
      <c r="NQ564" s="382"/>
      <c r="NR564" s="382"/>
      <c r="NS564" s="382"/>
      <c r="NT564" s="382"/>
      <c r="NU564" s="382"/>
      <c r="NV564" s="382"/>
      <c r="NW564" s="382"/>
      <c r="NX564" s="382"/>
      <c r="NY564" s="382"/>
      <c r="NZ564" s="382"/>
      <c r="OA564" s="382"/>
      <c r="OB564" s="382"/>
      <c r="OC564" s="382"/>
      <c r="OD564" s="382"/>
      <c r="OE564" s="382"/>
      <c r="OF564" s="382"/>
      <c r="OG564" s="382"/>
      <c r="OH564" s="382"/>
      <c r="OI564" s="382"/>
      <c r="OJ564" s="382"/>
      <c r="OK564" s="382"/>
      <c r="OL564" s="382"/>
      <c r="OM564" s="382"/>
      <c r="ON564" s="382"/>
      <c r="OO564" s="382"/>
      <c r="OP564" s="382"/>
      <c r="OQ564" s="382"/>
      <c r="OR564" s="382"/>
      <c r="OS564" s="382"/>
      <c r="OT564" s="382"/>
      <c r="OU564" s="382"/>
      <c r="OV564" s="382"/>
      <c r="OW564" s="382"/>
      <c r="OX564" s="382"/>
      <c r="OY564" s="382"/>
      <c r="OZ564" s="382"/>
      <c r="PA564" s="382"/>
      <c r="PB564" s="382"/>
      <c r="PC564" s="382"/>
      <c r="PD564" s="382"/>
      <c r="PE564" s="382"/>
      <c r="PF564" s="382"/>
      <c r="PG564" s="382"/>
      <c r="PH564" s="382"/>
      <c r="PI564" s="382"/>
      <c r="PJ564" s="382"/>
      <c r="PK564" s="382"/>
      <c r="PL564" s="382"/>
      <c r="PM564" s="382"/>
      <c r="PN564" s="382"/>
      <c r="PO564" s="382"/>
      <c r="PP564" s="382"/>
      <c r="PQ564" s="382"/>
      <c r="PR564" s="382"/>
      <c r="PS564" s="382"/>
      <c r="PT564" s="382"/>
      <c r="PU564" s="382"/>
      <c r="PV564" s="382"/>
      <c r="PW564" s="382"/>
      <c r="PX564" s="382"/>
      <c r="PY564" s="382"/>
      <c r="PZ564" s="382"/>
      <c r="QA564" s="382"/>
      <c r="QB564" s="382"/>
      <c r="QC564" s="382"/>
      <c r="QD564" s="382"/>
      <c r="QE564" s="382"/>
      <c r="QF564" s="382"/>
      <c r="QG564" s="382"/>
      <c r="QH564" s="382"/>
      <c r="QI564" s="382"/>
      <c r="QJ564" s="382"/>
      <c r="QK564" s="382"/>
      <c r="QL564" s="382"/>
      <c r="QM564" s="382"/>
      <c r="QN564" s="382"/>
      <c r="QO564" s="382"/>
      <c r="QP564" s="382"/>
      <c r="QQ564" s="382"/>
      <c r="QR564" s="382"/>
      <c r="QS564" s="382"/>
      <c r="QT564" s="382"/>
      <c r="QU564" s="382"/>
      <c r="QV564" s="382"/>
      <c r="QW564" s="382"/>
      <c r="QX564" s="382"/>
      <c r="QY564" s="382"/>
      <c r="QZ564" s="382"/>
      <c r="RA564" s="382"/>
      <c r="RB564" s="382"/>
      <c r="RC564" s="382"/>
      <c r="RD564" s="382"/>
      <c r="RE564" s="382"/>
      <c r="RF564" s="382"/>
      <c r="RG564" s="382"/>
      <c r="RH564" s="382"/>
      <c r="RI564" s="382"/>
      <c r="RJ564" s="382"/>
      <c r="RK564" s="382"/>
      <c r="RL564" s="382"/>
      <c r="RM564" s="382"/>
      <c r="RN564" s="382"/>
      <c r="RO564" s="382"/>
      <c r="RP564" s="382"/>
      <c r="RQ564" s="382"/>
      <c r="RR564" s="382"/>
      <c r="RS564" s="382"/>
      <c r="RT564" s="382"/>
      <c r="RU564" s="382"/>
      <c r="RV564" s="382"/>
      <c r="RW564" s="382"/>
      <c r="RX564" s="382"/>
      <c r="RY564" s="382"/>
      <c r="RZ564" s="382"/>
      <c r="SA564" s="382"/>
      <c r="SB564" s="382"/>
      <c r="SC564" s="382"/>
      <c r="SD564" s="382"/>
      <c r="SE564" s="382"/>
      <c r="SF564" s="382"/>
      <c r="SG564" s="382"/>
      <c r="SH564" s="382"/>
      <c r="SI564" s="382"/>
      <c r="SJ564" s="382"/>
      <c r="SK564" s="382"/>
      <c r="SL564" s="382"/>
      <c r="SM564" s="382"/>
      <c r="SN564" s="382"/>
      <c r="SO564" s="382"/>
      <c r="SP564" s="382"/>
      <c r="SQ564" s="382"/>
      <c r="SR564" s="382"/>
      <c r="SS564" s="382"/>
      <c r="ST564" s="382"/>
      <c r="SU564" s="382"/>
      <c r="SV564" s="382"/>
      <c r="SW564" s="382"/>
      <c r="SX564" s="382"/>
      <c r="SY564" s="382"/>
      <c r="SZ564" s="382"/>
      <c r="TA564" s="382"/>
      <c r="TB564" s="382"/>
      <c r="TC564" s="382"/>
      <c r="TD564" s="382"/>
      <c r="TE564" s="382"/>
      <c r="TF564" s="382"/>
      <c r="TG564" s="382"/>
      <c r="TH564" s="382"/>
      <c r="TI564" s="382"/>
      <c r="TJ564" s="382"/>
      <c r="TK564" s="382"/>
      <c r="TL564" s="382"/>
      <c r="TM564" s="382"/>
      <c r="TN564" s="382"/>
      <c r="TO564" s="382"/>
      <c r="TP564" s="382"/>
      <c r="TQ564" s="382"/>
      <c r="TR564" s="382"/>
      <c r="TS564" s="382"/>
      <c r="TT564" s="382"/>
      <c r="TU564" s="382"/>
      <c r="TV564" s="382"/>
      <c r="TW564" s="382"/>
      <c r="TX564" s="382"/>
      <c r="TY564" s="382"/>
      <c r="TZ564" s="382"/>
      <c r="UA564" s="382"/>
      <c r="UB564" s="382"/>
      <c r="UC564" s="382"/>
      <c r="UD564" s="382"/>
      <c r="UE564" s="382"/>
      <c r="UF564" s="382"/>
      <c r="UG564" s="382"/>
      <c r="UH564" s="382"/>
      <c r="UI564" s="382"/>
      <c r="UJ564" s="382"/>
      <c r="UK564" s="382"/>
      <c r="UL564" s="382"/>
      <c r="UM564" s="382"/>
      <c r="UN564" s="382"/>
      <c r="UO564" s="382"/>
      <c r="UP564" s="382"/>
      <c r="UQ564" s="382"/>
      <c r="UR564" s="382"/>
      <c r="US564" s="382"/>
      <c r="UT564" s="382"/>
      <c r="UU564" s="382"/>
      <c r="UV564" s="382"/>
      <c r="UW564" s="382"/>
      <c r="UX564" s="382"/>
      <c r="UY564" s="382"/>
      <c r="UZ564" s="382"/>
      <c r="VA564" s="382"/>
      <c r="VB564" s="382"/>
      <c r="VC564" s="382"/>
      <c r="VD564" s="382"/>
      <c r="VE564" s="382"/>
      <c r="VF564" s="382"/>
      <c r="VG564" s="382"/>
      <c r="VH564" s="382"/>
      <c r="VI564" s="382"/>
      <c r="VJ564" s="382"/>
      <c r="VK564" s="382"/>
      <c r="VL564" s="382"/>
      <c r="VM564" s="382"/>
      <c r="VN564" s="382"/>
      <c r="VO564" s="382"/>
      <c r="VP564" s="382"/>
      <c r="VQ564" s="382"/>
      <c r="VR564" s="382"/>
      <c r="VS564" s="382"/>
      <c r="VT564" s="382"/>
      <c r="VU564" s="382"/>
      <c r="VV564" s="382"/>
      <c r="VW564" s="382"/>
      <c r="VX564" s="382"/>
      <c r="VY564" s="382"/>
      <c r="VZ564" s="382"/>
      <c r="WA564" s="382"/>
      <c r="WB564" s="382"/>
      <c r="WC564" s="382"/>
      <c r="WD564" s="382"/>
      <c r="WE564" s="382"/>
      <c r="WF564" s="382"/>
      <c r="WG564" s="382"/>
      <c r="WH564" s="382"/>
      <c r="WI564" s="382"/>
      <c r="WJ564" s="382"/>
      <c r="WK564" s="382"/>
      <c r="WL564" s="382"/>
      <c r="WM564" s="382"/>
      <c r="WN564" s="382"/>
      <c r="WO564" s="382"/>
      <c r="WP564" s="382"/>
      <c r="WQ564" s="382"/>
      <c r="WR564" s="382"/>
      <c r="WS564" s="382"/>
      <c r="WT564" s="382"/>
      <c r="WU564" s="382"/>
      <c r="WV564" s="382"/>
      <c r="WW564" s="382"/>
      <c r="WX564" s="382"/>
      <c r="WY564" s="382"/>
      <c r="WZ564" s="382"/>
      <c r="XA564" s="382"/>
      <c r="XB564" s="382"/>
      <c r="XC564" s="382"/>
      <c r="XD564" s="382"/>
      <c r="XE564" s="382"/>
      <c r="XF564" s="382"/>
      <c r="XG564" s="382"/>
      <c r="XH564" s="382"/>
      <c r="XI564" s="382"/>
      <c r="XJ564" s="382"/>
      <c r="XK564" s="382"/>
      <c r="XL564" s="382"/>
      <c r="XM564" s="382"/>
      <c r="XN564" s="382"/>
      <c r="XO564" s="382"/>
      <c r="XP564" s="382"/>
      <c r="XQ564" s="382"/>
      <c r="XR564" s="382"/>
      <c r="XS564" s="382"/>
      <c r="XT564" s="382"/>
      <c r="XU564" s="382"/>
      <c r="XV564" s="382"/>
      <c r="XW564" s="382"/>
      <c r="XX564" s="382"/>
      <c r="XY564" s="382"/>
      <c r="XZ564" s="382"/>
      <c r="YA564" s="382"/>
      <c r="YB564" s="382"/>
      <c r="YC564" s="382"/>
      <c r="YD564" s="382"/>
      <c r="YE564" s="382"/>
      <c r="YF564" s="382"/>
      <c r="YG564" s="382"/>
      <c r="YH564" s="382"/>
      <c r="YI564" s="382"/>
      <c r="YJ564" s="382"/>
      <c r="YK564" s="382"/>
      <c r="YL564" s="382"/>
      <c r="YM564" s="382"/>
      <c r="YN564" s="382"/>
      <c r="YO564" s="382"/>
      <c r="YP564" s="382"/>
      <c r="YQ564" s="382"/>
      <c r="YR564" s="382"/>
      <c r="YS564" s="382"/>
      <c r="YT564" s="382"/>
      <c r="YU564" s="382"/>
      <c r="YV564" s="382"/>
      <c r="YW564" s="382"/>
      <c r="YX564" s="382"/>
      <c r="YY564" s="382"/>
      <c r="YZ564" s="382"/>
      <c r="ZA564" s="382"/>
      <c r="ZB564" s="382"/>
      <c r="ZC564" s="382"/>
      <c r="ZD564" s="382"/>
      <c r="ZE564" s="382"/>
      <c r="ZF564" s="382"/>
      <c r="ZG564" s="382"/>
      <c r="ZH564" s="382"/>
      <c r="ZI564" s="382"/>
      <c r="ZJ564" s="382"/>
      <c r="ZK564" s="382"/>
      <c r="ZL564" s="382"/>
      <c r="ZM564" s="382"/>
      <c r="ZN564" s="382"/>
      <c r="ZO564" s="382"/>
      <c r="ZP564" s="382"/>
      <c r="ZQ564" s="382"/>
      <c r="ZR564" s="382"/>
      <c r="ZS564" s="382"/>
      <c r="ZT564" s="382"/>
      <c r="ZU564" s="382"/>
      <c r="ZV564" s="382"/>
      <c r="ZW564" s="382"/>
      <c r="ZX564" s="382"/>
      <c r="ZY564" s="382"/>
      <c r="ZZ564" s="382"/>
      <c r="AAA564" s="382"/>
      <c r="AAB564" s="382"/>
      <c r="AAC564" s="382"/>
      <c r="AAD564" s="382"/>
      <c r="AAE564" s="382"/>
      <c r="AAF564" s="382"/>
      <c r="AAG564" s="382"/>
      <c r="AAH564" s="382"/>
      <c r="AAI564" s="382"/>
      <c r="AAJ564" s="382"/>
      <c r="AAK564" s="382"/>
      <c r="AAL564" s="382"/>
      <c r="AAM564" s="382"/>
      <c r="AAN564" s="382"/>
      <c r="AAO564" s="382"/>
      <c r="AAP564" s="382"/>
      <c r="AAQ564" s="382"/>
      <c r="AAR564" s="382"/>
      <c r="AAS564" s="382"/>
      <c r="AAT564" s="382"/>
      <c r="AAU564" s="382"/>
      <c r="AAV564" s="382"/>
      <c r="AAW564" s="382"/>
      <c r="AAX564" s="382"/>
      <c r="AAY564" s="382"/>
      <c r="AAZ564" s="382"/>
      <c r="ABA564" s="382"/>
      <c r="ABB564" s="382"/>
      <c r="ABC564" s="382"/>
      <c r="ABD564" s="382"/>
      <c r="ABE564" s="382"/>
      <c r="ABF564" s="382"/>
      <c r="ABG564" s="382"/>
      <c r="ABH564" s="382"/>
      <c r="ABI564" s="382"/>
      <c r="ABJ564" s="382"/>
      <c r="ABK564" s="382"/>
      <c r="ABL564" s="382"/>
      <c r="ABM564" s="382"/>
      <c r="ABN564" s="382"/>
      <c r="ABO564" s="382"/>
      <c r="ABP564" s="382"/>
      <c r="ABQ564" s="382"/>
      <c r="ABR564" s="382"/>
      <c r="ABS564" s="382"/>
      <c r="ABT564" s="382"/>
      <c r="ABU564" s="382"/>
      <c r="ABV564" s="382"/>
      <c r="ABW564" s="382"/>
      <c r="ABX564" s="382"/>
      <c r="ABY564" s="382"/>
      <c r="ABZ564" s="382"/>
      <c r="ACA564" s="382"/>
      <c r="ACB564" s="382"/>
      <c r="ACC564" s="382"/>
      <c r="ACD564" s="382"/>
      <c r="ACE564" s="382"/>
      <c r="ACF564" s="382"/>
      <c r="ACG564" s="382"/>
      <c r="ACH564" s="382"/>
      <c r="ACI564" s="382"/>
      <c r="ACJ564" s="382"/>
      <c r="ACK564" s="382"/>
      <c r="ACL564" s="382"/>
      <c r="ACM564" s="382"/>
      <c r="ACN564" s="382"/>
      <c r="ACO564" s="382"/>
      <c r="ACP564" s="382"/>
      <c r="ACQ564" s="382"/>
      <c r="ACR564" s="382"/>
      <c r="ACS564" s="382"/>
      <c r="ACT564" s="382"/>
      <c r="ACU564" s="382"/>
      <c r="ACV564" s="382"/>
      <c r="ACW564" s="382"/>
      <c r="ACX564" s="382"/>
      <c r="ACY564" s="382"/>
      <c r="ACZ564" s="382"/>
      <c r="ADA564" s="382"/>
      <c r="ADB564" s="382"/>
      <c r="ADC564" s="382"/>
      <c r="ADD564" s="382"/>
      <c r="ADE564" s="382"/>
      <c r="ADF564" s="382"/>
      <c r="ADG564" s="382"/>
      <c r="ADH564" s="382"/>
      <c r="ADI564" s="382"/>
      <c r="ADJ564" s="382"/>
      <c r="ADK564" s="382"/>
      <c r="ADL564" s="382"/>
      <c r="ADM564" s="382"/>
      <c r="ADN564" s="382"/>
      <c r="ADO564" s="382"/>
      <c r="ADP564" s="382"/>
      <c r="ADQ564" s="382"/>
      <c r="ADR564" s="382"/>
      <c r="ADS564" s="382"/>
      <c r="ADT564" s="382"/>
      <c r="ADU564" s="382"/>
      <c r="ADV564" s="382"/>
      <c r="ADW564" s="382"/>
      <c r="ADX564" s="382"/>
      <c r="ADY564" s="382"/>
      <c r="ADZ564" s="382"/>
      <c r="AEA564" s="382"/>
      <c r="AEB564" s="382"/>
      <c r="AEC564" s="382"/>
      <c r="AED564" s="382"/>
      <c r="AEE564" s="382"/>
      <c r="AEF564" s="382"/>
    </row>
    <row r="565" spans="1:812" s="383" customFormat="1" x14ac:dyDescent="0.2">
      <c r="A565" s="73">
        <v>1</v>
      </c>
      <c r="B565" s="289" t="s">
        <v>70</v>
      </c>
      <c r="C565" s="352">
        <v>1312.58</v>
      </c>
      <c r="D565" s="71" t="s">
        <v>111</v>
      </c>
      <c r="E565" s="109">
        <v>5.5</v>
      </c>
      <c r="F565" s="91">
        <f t="shared" ref="F565:F575" si="11">ROUND(C565*E565,2)</f>
        <v>7219.19</v>
      </c>
      <c r="G565" s="382"/>
      <c r="H565" s="382"/>
      <c r="I565" s="382"/>
      <c r="J565" s="382"/>
      <c r="K565" s="382"/>
      <c r="L565" s="382"/>
      <c r="M565" s="382"/>
      <c r="N565" s="382"/>
      <c r="O565" s="382"/>
      <c r="P565" s="382"/>
      <c r="Q565" s="382"/>
      <c r="R565" s="382"/>
      <c r="S565" s="382"/>
      <c r="T565" s="382"/>
      <c r="U565" s="382"/>
      <c r="V565" s="382"/>
      <c r="W565" s="382"/>
      <c r="X565" s="382"/>
      <c r="Y565" s="382"/>
      <c r="Z565" s="382"/>
      <c r="AA565" s="382"/>
      <c r="AB565" s="382"/>
      <c r="AC565" s="382"/>
      <c r="AD565" s="382"/>
      <c r="AE565" s="382"/>
      <c r="AF565" s="382"/>
      <c r="AG565" s="382"/>
      <c r="AH565" s="382"/>
      <c r="AI565" s="382"/>
      <c r="AJ565" s="382"/>
      <c r="AK565" s="382"/>
      <c r="AL565" s="382"/>
      <c r="AM565" s="382"/>
      <c r="AN565" s="382"/>
      <c r="AO565" s="382"/>
      <c r="AP565" s="382"/>
      <c r="AQ565" s="382"/>
      <c r="AR565" s="382"/>
      <c r="AS565" s="382"/>
      <c r="AT565" s="382"/>
      <c r="AU565" s="382"/>
      <c r="AV565" s="382"/>
      <c r="AW565" s="382"/>
      <c r="AX565" s="382"/>
      <c r="AY565" s="382"/>
      <c r="AZ565" s="382"/>
      <c r="BA565" s="663"/>
      <c r="BB565" s="382"/>
      <c r="BC565" s="382"/>
      <c r="BD565" s="382"/>
      <c r="BE565" s="382"/>
      <c r="BF565" s="382"/>
      <c r="BG565" s="382"/>
      <c r="BH565" s="382"/>
      <c r="BI565" s="382"/>
      <c r="BJ565" s="382"/>
      <c r="BK565" s="382"/>
      <c r="BL565" s="382"/>
      <c r="BM565" s="382"/>
      <c r="BN565" s="382"/>
      <c r="BO565" s="382"/>
      <c r="BP565" s="382"/>
      <c r="BQ565" s="382"/>
      <c r="BR565" s="382"/>
      <c r="BS565" s="382"/>
      <c r="BT565" s="382"/>
      <c r="BU565" s="382"/>
      <c r="BV565" s="382"/>
      <c r="BW565" s="382"/>
      <c r="BX565" s="382"/>
      <c r="BY565" s="382"/>
      <c r="BZ565" s="382"/>
      <c r="CA565" s="382"/>
      <c r="CB565" s="382"/>
      <c r="CC565" s="382"/>
      <c r="CD565" s="382"/>
      <c r="CE565" s="382"/>
      <c r="CF565" s="382"/>
      <c r="CG565" s="382"/>
      <c r="CH565" s="382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  <c r="CU565" s="382"/>
      <c r="CV565" s="382"/>
      <c r="CW565" s="382"/>
      <c r="CX565" s="382"/>
      <c r="CY565" s="382"/>
      <c r="CZ565" s="382"/>
      <c r="DA565" s="382"/>
      <c r="DB565" s="382"/>
      <c r="DC565" s="382"/>
      <c r="DD565" s="382"/>
      <c r="DE565" s="382"/>
      <c r="DF565" s="382"/>
      <c r="DG565" s="382"/>
      <c r="DH565" s="382"/>
      <c r="DI565" s="382"/>
      <c r="DJ565" s="382"/>
      <c r="DK565" s="382"/>
      <c r="DL565" s="382"/>
      <c r="DM565" s="382"/>
      <c r="DN565" s="382"/>
      <c r="DO565" s="382"/>
      <c r="DP565" s="382"/>
      <c r="DQ565" s="382"/>
      <c r="DR565" s="382"/>
      <c r="DS565" s="382"/>
      <c r="DT565" s="382"/>
      <c r="DU565" s="382"/>
      <c r="DV565" s="382"/>
      <c r="DW565" s="382"/>
      <c r="DX565" s="382"/>
      <c r="DY565" s="382"/>
      <c r="DZ565" s="382"/>
      <c r="EA565" s="382"/>
      <c r="EB565" s="382"/>
      <c r="EC565" s="382"/>
      <c r="ED565" s="382"/>
      <c r="EE565" s="382"/>
      <c r="EF565" s="382"/>
      <c r="EG565" s="382"/>
      <c r="EH565" s="382"/>
      <c r="EI565" s="382"/>
      <c r="EJ565" s="382"/>
      <c r="EK565" s="382"/>
      <c r="EL565" s="382"/>
      <c r="EM565" s="382"/>
      <c r="EN565" s="382"/>
      <c r="EO565" s="382"/>
      <c r="EP565" s="382"/>
      <c r="EQ565" s="382"/>
      <c r="ER565" s="382"/>
      <c r="ES565" s="382"/>
      <c r="ET565" s="382"/>
      <c r="EU565" s="382"/>
      <c r="EV565" s="382"/>
      <c r="EW565" s="382"/>
      <c r="EX565" s="382"/>
      <c r="EY565" s="382"/>
      <c r="EZ565" s="382"/>
      <c r="FA565" s="382"/>
      <c r="FB565" s="382"/>
      <c r="FC565" s="382"/>
      <c r="FD565" s="382"/>
      <c r="FE565" s="382"/>
      <c r="FF565" s="382"/>
      <c r="FG565" s="382"/>
      <c r="FH565" s="382"/>
      <c r="FI565" s="382"/>
      <c r="FJ565" s="382"/>
      <c r="FK565" s="382"/>
      <c r="FL565" s="382"/>
      <c r="FM565" s="382"/>
      <c r="FN565" s="382"/>
      <c r="FO565" s="382"/>
      <c r="FP565" s="382"/>
      <c r="FQ565" s="382"/>
      <c r="FR565" s="382"/>
      <c r="FS565" s="382"/>
      <c r="FT565" s="382"/>
      <c r="FU565" s="382"/>
      <c r="FV565" s="382"/>
      <c r="FW565" s="382"/>
      <c r="FX565" s="382"/>
      <c r="FY565" s="382"/>
      <c r="FZ565" s="382"/>
      <c r="GA565" s="382"/>
      <c r="GB565" s="382"/>
      <c r="GC565" s="382"/>
      <c r="GD565" s="382"/>
      <c r="GE565" s="382"/>
      <c r="GF565" s="382"/>
      <c r="GG565" s="382"/>
      <c r="GH565" s="382"/>
      <c r="GI565" s="382"/>
      <c r="GJ565" s="382"/>
      <c r="GK565" s="382"/>
      <c r="GL565" s="382"/>
      <c r="GM565" s="382"/>
      <c r="GN565" s="382"/>
      <c r="GO565" s="382"/>
      <c r="GP565" s="382"/>
      <c r="GQ565" s="382"/>
      <c r="GR565" s="382"/>
      <c r="GS565" s="382"/>
      <c r="GT565" s="382"/>
      <c r="GU565" s="382"/>
      <c r="GV565" s="382"/>
      <c r="GW565" s="382"/>
      <c r="GX565" s="382"/>
      <c r="GY565" s="382"/>
      <c r="GZ565" s="382"/>
      <c r="HA565" s="382"/>
      <c r="HB565" s="382"/>
      <c r="HC565" s="382"/>
      <c r="HD565" s="382"/>
      <c r="HE565" s="382"/>
      <c r="HF565" s="382"/>
      <c r="HG565" s="382"/>
      <c r="HH565" s="382"/>
      <c r="HI565" s="382"/>
      <c r="HJ565" s="382"/>
      <c r="HK565" s="382"/>
      <c r="HL565" s="382"/>
      <c r="HM565" s="382"/>
      <c r="HN565" s="382"/>
      <c r="HO565" s="382"/>
      <c r="HP565" s="382"/>
      <c r="HQ565" s="382"/>
      <c r="HR565" s="382"/>
      <c r="HS565" s="382"/>
      <c r="HT565" s="382"/>
      <c r="HU565" s="382"/>
      <c r="HV565" s="382"/>
      <c r="HW565" s="382"/>
      <c r="HX565" s="382"/>
      <c r="HY565" s="382"/>
      <c r="HZ565" s="382"/>
      <c r="IA565" s="382"/>
      <c r="IB565" s="382"/>
      <c r="IC565" s="382"/>
      <c r="ID565" s="382"/>
      <c r="IE565" s="382"/>
      <c r="IF565" s="382"/>
      <c r="IG565" s="382"/>
      <c r="IH565" s="382"/>
      <c r="II565" s="382"/>
      <c r="IJ565" s="382"/>
      <c r="IK565" s="382"/>
      <c r="IL565" s="382"/>
      <c r="IM565" s="382"/>
      <c r="IN565" s="382"/>
      <c r="IO565" s="382"/>
      <c r="IP565" s="382"/>
      <c r="IQ565" s="382"/>
      <c r="IR565" s="382"/>
      <c r="IS565" s="382"/>
      <c r="IT565" s="382"/>
      <c r="IU565" s="382"/>
      <c r="IV565" s="382"/>
      <c r="IW565" s="382"/>
      <c r="IX565" s="382"/>
      <c r="IY565" s="382"/>
      <c r="IZ565" s="382"/>
      <c r="JA565" s="382"/>
      <c r="JB565" s="382"/>
      <c r="JC565" s="382"/>
      <c r="JD565" s="382"/>
      <c r="JE565" s="382"/>
      <c r="JF565" s="382"/>
      <c r="JG565" s="382"/>
      <c r="JH565" s="382"/>
      <c r="JI565" s="382"/>
      <c r="JJ565" s="382"/>
      <c r="JK565" s="382"/>
      <c r="JL565" s="382"/>
      <c r="JM565" s="382"/>
      <c r="JN565" s="382"/>
      <c r="JO565" s="382"/>
      <c r="JP565" s="382"/>
      <c r="JQ565" s="382"/>
      <c r="JR565" s="382"/>
      <c r="JS565" s="382"/>
      <c r="JT565" s="382"/>
      <c r="JU565" s="382"/>
      <c r="JV565" s="382"/>
      <c r="JW565" s="382"/>
      <c r="JX565" s="382"/>
      <c r="JY565" s="382"/>
      <c r="JZ565" s="382"/>
      <c r="KA565" s="382"/>
      <c r="KB565" s="382"/>
      <c r="KC565" s="382"/>
      <c r="KD565" s="382"/>
      <c r="KE565" s="382"/>
      <c r="KF565" s="382"/>
      <c r="KG565" s="382"/>
      <c r="KH565" s="382"/>
      <c r="KI565" s="382"/>
      <c r="KJ565" s="382"/>
      <c r="KK565" s="382"/>
      <c r="KL565" s="382"/>
      <c r="KM565" s="382"/>
      <c r="KN565" s="382"/>
      <c r="KO565" s="382"/>
      <c r="KP565" s="382"/>
      <c r="KQ565" s="382"/>
      <c r="KR565" s="382"/>
      <c r="KS565" s="382"/>
      <c r="KT565" s="382"/>
      <c r="KU565" s="382"/>
      <c r="KV565" s="382"/>
      <c r="KW565" s="382"/>
      <c r="KX565" s="382"/>
      <c r="KY565" s="382"/>
      <c r="KZ565" s="382"/>
      <c r="LA565" s="382"/>
      <c r="LB565" s="382"/>
      <c r="LC565" s="382"/>
      <c r="LD565" s="382"/>
      <c r="LE565" s="382"/>
      <c r="LF565" s="382"/>
      <c r="LG565" s="382"/>
      <c r="LH565" s="382"/>
      <c r="LI565" s="382"/>
      <c r="LJ565" s="382"/>
      <c r="LK565" s="382"/>
      <c r="LL565" s="382"/>
      <c r="LM565" s="382"/>
      <c r="LN565" s="382"/>
      <c r="LO565" s="382"/>
      <c r="LP565" s="382"/>
      <c r="LQ565" s="382"/>
      <c r="LR565" s="382"/>
      <c r="LS565" s="382"/>
      <c r="LT565" s="382"/>
      <c r="LU565" s="382"/>
      <c r="LV565" s="382"/>
      <c r="LW565" s="382"/>
      <c r="LX565" s="382"/>
      <c r="LY565" s="382"/>
      <c r="LZ565" s="382"/>
      <c r="MA565" s="382"/>
      <c r="MB565" s="382"/>
      <c r="MC565" s="382"/>
      <c r="MD565" s="382"/>
      <c r="ME565" s="382"/>
      <c r="MF565" s="382"/>
      <c r="MG565" s="382"/>
      <c r="MH565" s="382"/>
      <c r="MI565" s="382"/>
      <c r="MJ565" s="382"/>
      <c r="MK565" s="382"/>
      <c r="ML565" s="382"/>
      <c r="MM565" s="382"/>
      <c r="MN565" s="382"/>
      <c r="MO565" s="382"/>
      <c r="MP565" s="382"/>
      <c r="MQ565" s="382"/>
      <c r="MR565" s="382"/>
      <c r="MS565" s="382"/>
      <c r="MT565" s="382"/>
      <c r="MU565" s="382"/>
      <c r="MV565" s="382"/>
      <c r="MW565" s="382"/>
      <c r="MX565" s="382"/>
      <c r="MY565" s="382"/>
      <c r="MZ565" s="382"/>
      <c r="NA565" s="382"/>
      <c r="NB565" s="382"/>
      <c r="NC565" s="382"/>
      <c r="ND565" s="382"/>
      <c r="NE565" s="382"/>
      <c r="NF565" s="382"/>
      <c r="NG565" s="382"/>
      <c r="NH565" s="382"/>
      <c r="NI565" s="382"/>
      <c r="NJ565" s="382"/>
      <c r="NK565" s="382"/>
      <c r="NL565" s="382"/>
      <c r="NM565" s="382"/>
      <c r="NN565" s="382"/>
      <c r="NO565" s="382"/>
      <c r="NP565" s="382"/>
      <c r="NQ565" s="382"/>
      <c r="NR565" s="382"/>
      <c r="NS565" s="382"/>
      <c r="NT565" s="382"/>
      <c r="NU565" s="382"/>
      <c r="NV565" s="382"/>
      <c r="NW565" s="382"/>
      <c r="NX565" s="382"/>
      <c r="NY565" s="382"/>
      <c r="NZ565" s="382"/>
      <c r="OA565" s="382"/>
      <c r="OB565" s="382"/>
      <c r="OC565" s="382"/>
      <c r="OD565" s="382"/>
      <c r="OE565" s="382"/>
      <c r="OF565" s="382"/>
      <c r="OG565" s="382"/>
      <c r="OH565" s="382"/>
      <c r="OI565" s="382"/>
      <c r="OJ565" s="382"/>
      <c r="OK565" s="382"/>
      <c r="OL565" s="382"/>
      <c r="OM565" s="382"/>
      <c r="ON565" s="382"/>
      <c r="OO565" s="382"/>
      <c r="OP565" s="382"/>
      <c r="OQ565" s="382"/>
      <c r="OR565" s="382"/>
      <c r="OS565" s="382"/>
      <c r="OT565" s="382"/>
      <c r="OU565" s="382"/>
      <c r="OV565" s="382"/>
      <c r="OW565" s="382"/>
      <c r="OX565" s="382"/>
      <c r="OY565" s="382"/>
      <c r="OZ565" s="382"/>
      <c r="PA565" s="382"/>
      <c r="PB565" s="382"/>
      <c r="PC565" s="382"/>
      <c r="PD565" s="382"/>
      <c r="PE565" s="382"/>
      <c r="PF565" s="382"/>
      <c r="PG565" s="382"/>
      <c r="PH565" s="382"/>
      <c r="PI565" s="382"/>
      <c r="PJ565" s="382"/>
      <c r="PK565" s="382"/>
      <c r="PL565" s="382"/>
      <c r="PM565" s="382"/>
      <c r="PN565" s="382"/>
      <c r="PO565" s="382"/>
      <c r="PP565" s="382"/>
      <c r="PQ565" s="382"/>
      <c r="PR565" s="382"/>
      <c r="PS565" s="382"/>
      <c r="PT565" s="382"/>
      <c r="PU565" s="382"/>
      <c r="PV565" s="382"/>
      <c r="PW565" s="382"/>
      <c r="PX565" s="382"/>
      <c r="PY565" s="382"/>
      <c r="PZ565" s="382"/>
      <c r="QA565" s="382"/>
      <c r="QB565" s="382"/>
      <c r="QC565" s="382"/>
      <c r="QD565" s="382"/>
      <c r="QE565" s="382"/>
      <c r="QF565" s="382"/>
      <c r="QG565" s="382"/>
      <c r="QH565" s="382"/>
      <c r="QI565" s="382"/>
      <c r="QJ565" s="382"/>
      <c r="QK565" s="382"/>
      <c r="QL565" s="382"/>
      <c r="QM565" s="382"/>
      <c r="QN565" s="382"/>
      <c r="QO565" s="382"/>
      <c r="QP565" s="382"/>
      <c r="QQ565" s="382"/>
      <c r="QR565" s="382"/>
      <c r="QS565" s="382"/>
      <c r="QT565" s="382"/>
      <c r="QU565" s="382"/>
      <c r="QV565" s="382"/>
      <c r="QW565" s="382"/>
      <c r="QX565" s="382"/>
      <c r="QY565" s="382"/>
      <c r="QZ565" s="382"/>
      <c r="RA565" s="382"/>
      <c r="RB565" s="382"/>
      <c r="RC565" s="382"/>
      <c r="RD565" s="382"/>
      <c r="RE565" s="382"/>
      <c r="RF565" s="382"/>
      <c r="RG565" s="382"/>
      <c r="RH565" s="382"/>
      <c r="RI565" s="382"/>
      <c r="RJ565" s="382"/>
      <c r="RK565" s="382"/>
      <c r="RL565" s="382"/>
      <c r="RM565" s="382"/>
      <c r="RN565" s="382"/>
      <c r="RO565" s="382"/>
      <c r="RP565" s="382"/>
      <c r="RQ565" s="382"/>
      <c r="RR565" s="382"/>
      <c r="RS565" s="382"/>
      <c r="RT565" s="382"/>
      <c r="RU565" s="382"/>
      <c r="RV565" s="382"/>
      <c r="RW565" s="382"/>
      <c r="RX565" s="382"/>
      <c r="RY565" s="382"/>
      <c r="RZ565" s="382"/>
      <c r="SA565" s="382"/>
      <c r="SB565" s="382"/>
      <c r="SC565" s="382"/>
      <c r="SD565" s="382"/>
      <c r="SE565" s="382"/>
      <c r="SF565" s="382"/>
      <c r="SG565" s="382"/>
      <c r="SH565" s="382"/>
      <c r="SI565" s="382"/>
      <c r="SJ565" s="382"/>
      <c r="SK565" s="382"/>
      <c r="SL565" s="382"/>
      <c r="SM565" s="382"/>
      <c r="SN565" s="382"/>
      <c r="SO565" s="382"/>
      <c r="SP565" s="382"/>
      <c r="SQ565" s="382"/>
      <c r="SR565" s="382"/>
      <c r="SS565" s="382"/>
      <c r="ST565" s="382"/>
      <c r="SU565" s="382"/>
      <c r="SV565" s="382"/>
      <c r="SW565" s="382"/>
      <c r="SX565" s="382"/>
      <c r="SY565" s="382"/>
      <c r="SZ565" s="382"/>
      <c r="TA565" s="382"/>
      <c r="TB565" s="382"/>
      <c r="TC565" s="382"/>
      <c r="TD565" s="382"/>
      <c r="TE565" s="382"/>
      <c r="TF565" s="382"/>
      <c r="TG565" s="382"/>
      <c r="TH565" s="382"/>
      <c r="TI565" s="382"/>
      <c r="TJ565" s="382"/>
      <c r="TK565" s="382"/>
      <c r="TL565" s="382"/>
      <c r="TM565" s="382"/>
      <c r="TN565" s="382"/>
      <c r="TO565" s="382"/>
      <c r="TP565" s="382"/>
      <c r="TQ565" s="382"/>
      <c r="TR565" s="382"/>
      <c r="TS565" s="382"/>
      <c r="TT565" s="382"/>
      <c r="TU565" s="382"/>
      <c r="TV565" s="382"/>
      <c r="TW565" s="382"/>
      <c r="TX565" s="382"/>
      <c r="TY565" s="382"/>
      <c r="TZ565" s="382"/>
      <c r="UA565" s="382"/>
      <c r="UB565" s="382"/>
      <c r="UC565" s="382"/>
      <c r="UD565" s="382"/>
      <c r="UE565" s="382"/>
      <c r="UF565" s="382"/>
      <c r="UG565" s="382"/>
      <c r="UH565" s="382"/>
      <c r="UI565" s="382"/>
      <c r="UJ565" s="382"/>
      <c r="UK565" s="382"/>
      <c r="UL565" s="382"/>
      <c r="UM565" s="382"/>
      <c r="UN565" s="382"/>
      <c r="UO565" s="382"/>
      <c r="UP565" s="382"/>
      <c r="UQ565" s="382"/>
      <c r="UR565" s="382"/>
      <c r="US565" s="382"/>
      <c r="UT565" s="382"/>
      <c r="UU565" s="382"/>
      <c r="UV565" s="382"/>
      <c r="UW565" s="382"/>
      <c r="UX565" s="382"/>
      <c r="UY565" s="382"/>
      <c r="UZ565" s="382"/>
      <c r="VA565" s="382"/>
      <c r="VB565" s="382"/>
      <c r="VC565" s="382"/>
      <c r="VD565" s="382"/>
      <c r="VE565" s="382"/>
      <c r="VF565" s="382"/>
      <c r="VG565" s="382"/>
      <c r="VH565" s="382"/>
      <c r="VI565" s="382"/>
      <c r="VJ565" s="382"/>
      <c r="VK565" s="382"/>
      <c r="VL565" s="382"/>
      <c r="VM565" s="382"/>
      <c r="VN565" s="382"/>
      <c r="VO565" s="382"/>
      <c r="VP565" s="382"/>
      <c r="VQ565" s="382"/>
      <c r="VR565" s="382"/>
      <c r="VS565" s="382"/>
      <c r="VT565" s="382"/>
      <c r="VU565" s="382"/>
      <c r="VV565" s="382"/>
      <c r="VW565" s="382"/>
      <c r="VX565" s="382"/>
      <c r="VY565" s="382"/>
      <c r="VZ565" s="382"/>
      <c r="WA565" s="382"/>
      <c r="WB565" s="382"/>
      <c r="WC565" s="382"/>
      <c r="WD565" s="382"/>
      <c r="WE565" s="382"/>
      <c r="WF565" s="382"/>
      <c r="WG565" s="382"/>
      <c r="WH565" s="382"/>
      <c r="WI565" s="382"/>
      <c r="WJ565" s="382"/>
      <c r="WK565" s="382"/>
      <c r="WL565" s="382"/>
      <c r="WM565" s="382"/>
      <c r="WN565" s="382"/>
      <c r="WO565" s="382"/>
      <c r="WP565" s="382"/>
      <c r="WQ565" s="382"/>
      <c r="WR565" s="382"/>
      <c r="WS565" s="382"/>
      <c r="WT565" s="382"/>
      <c r="WU565" s="382"/>
      <c r="WV565" s="382"/>
      <c r="WW565" s="382"/>
      <c r="WX565" s="382"/>
      <c r="WY565" s="382"/>
      <c r="WZ565" s="382"/>
      <c r="XA565" s="382"/>
      <c r="XB565" s="382"/>
      <c r="XC565" s="382"/>
      <c r="XD565" s="382"/>
      <c r="XE565" s="382"/>
      <c r="XF565" s="382"/>
      <c r="XG565" s="382"/>
      <c r="XH565" s="382"/>
      <c r="XI565" s="382"/>
      <c r="XJ565" s="382"/>
      <c r="XK565" s="382"/>
      <c r="XL565" s="382"/>
      <c r="XM565" s="382"/>
      <c r="XN565" s="382"/>
      <c r="XO565" s="382"/>
      <c r="XP565" s="382"/>
      <c r="XQ565" s="382"/>
      <c r="XR565" s="382"/>
      <c r="XS565" s="382"/>
      <c r="XT565" s="382"/>
      <c r="XU565" s="382"/>
      <c r="XV565" s="382"/>
      <c r="XW565" s="382"/>
      <c r="XX565" s="382"/>
      <c r="XY565" s="382"/>
      <c r="XZ565" s="382"/>
      <c r="YA565" s="382"/>
      <c r="YB565" s="382"/>
      <c r="YC565" s="382"/>
      <c r="YD565" s="382"/>
      <c r="YE565" s="382"/>
      <c r="YF565" s="382"/>
      <c r="YG565" s="382"/>
      <c r="YH565" s="382"/>
      <c r="YI565" s="382"/>
      <c r="YJ565" s="382"/>
      <c r="YK565" s="382"/>
      <c r="YL565" s="382"/>
      <c r="YM565" s="382"/>
      <c r="YN565" s="382"/>
      <c r="YO565" s="382"/>
      <c r="YP565" s="382"/>
      <c r="YQ565" s="382"/>
      <c r="YR565" s="382"/>
      <c r="YS565" s="382"/>
      <c r="YT565" s="382"/>
      <c r="YU565" s="382"/>
      <c r="YV565" s="382"/>
      <c r="YW565" s="382"/>
      <c r="YX565" s="382"/>
      <c r="YY565" s="382"/>
      <c r="YZ565" s="382"/>
      <c r="ZA565" s="382"/>
      <c r="ZB565" s="382"/>
      <c r="ZC565" s="382"/>
      <c r="ZD565" s="382"/>
      <c r="ZE565" s="382"/>
      <c r="ZF565" s="382"/>
      <c r="ZG565" s="382"/>
      <c r="ZH565" s="382"/>
      <c r="ZI565" s="382"/>
      <c r="ZJ565" s="382"/>
      <c r="ZK565" s="382"/>
      <c r="ZL565" s="382"/>
      <c r="ZM565" s="382"/>
      <c r="ZN565" s="382"/>
      <c r="ZO565" s="382"/>
      <c r="ZP565" s="382"/>
      <c r="ZQ565" s="382"/>
      <c r="ZR565" s="382"/>
      <c r="ZS565" s="382"/>
      <c r="ZT565" s="382"/>
      <c r="ZU565" s="382"/>
      <c r="ZV565" s="382"/>
      <c r="ZW565" s="382"/>
      <c r="ZX565" s="382"/>
      <c r="ZY565" s="382"/>
      <c r="ZZ565" s="382"/>
      <c r="AAA565" s="382"/>
      <c r="AAB565" s="382"/>
      <c r="AAC565" s="382"/>
      <c r="AAD565" s="382"/>
      <c r="AAE565" s="382"/>
      <c r="AAF565" s="382"/>
      <c r="AAG565" s="382"/>
      <c r="AAH565" s="382"/>
      <c r="AAI565" s="382"/>
      <c r="AAJ565" s="382"/>
      <c r="AAK565" s="382"/>
      <c r="AAL565" s="382"/>
      <c r="AAM565" s="382"/>
      <c r="AAN565" s="382"/>
      <c r="AAO565" s="382"/>
      <c r="AAP565" s="382"/>
      <c r="AAQ565" s="382"/>
      <c r="AAR565" s="382"/>
      <c r="AAS565" s="382"/>
      <c r="AAT565" s="382"/>
      <c r="AAU565" s="382"/>
      <c r="AAV565" s="382"/>
      <c r="AAW565" s="382"/>
      <c r="AAX565" s="382"/>
      <c r="AAY565" s="382"/>
      <c r="AAZ565" s="382"/>
      <c r="ABA565" s="382"/>
      <c r="ABB565" s="382"/>
      <c r="ABC565" s="382"/>
      <c r="ABD565" s="382"/>
      <c r="ABE565" s="382"/>
      <c r="ABF565" s="382"/>
      <c r="ABG565" s="382"/>
      <c r="ABH565" s="382"/>
      <c r="ABI565" s="382"/>
      <c r="ABJ565" s="382"/>
      <c r="ABK565" s="382"/>
      <c r="ABL565" s="382"/>
      <c r="ABM565" s="382"/>
      <c r="ABN565" s="382"/>
      <c r="ABO565" s="382"/>
      <c r="ABP565" s="382"/>
      <c r="ABQ565" s="382"/>
      <c r="ABR565" s="382"/>
      <c r="ABS565" s="382"/>
      <c r="ABT565" s="382"/>
      <c r="ABU565" s="382"/>
      <c r="ABV565" s="382"/>
      <c r="ABW565" s="382"/>
      <c r="ABX565" s="382"/>
      <c r="ABY565" s="382"/>
      <c r="ABZ565" s="382"/>
      <c r="ACA565" s="382"/>
      <c r="ACB565" s="382"/>
      <c r="ACC565" s="382"/>
      <c r="ACD565" s="382"/>
      <c r="ACE565" s="382"/>
      <c r="ACF565" s="382"/>
      <c r="ACG565" s="382"/>
      <c r="ACH565" s="382"/>
      <c r="ACI565" s="382"/>
      <c r="ACJ565" s="382"/>
      <c r="ACK565" s="382"/>
      <c r="ACL565" s="382"/>
      <c r="ACM565" s="382"/>
      <c r="ACN565" s="382"/>
      <c r="ACO565" s="382"/>
      <c r="ACP565" s="382"/>
      <c r="ACQ565" s="382"/>
      <c r="ACR565" s="382"/>
      <c r="ACS565" s="382"/>
      <c r="ACT565" s="382"/>
      <c r="ACU565" s="382"/>
      <c r="ACV565" s="382"/>
      <c r="ACW565" s="382"/>
      <c r="ACX565" s="382"/>
      <c r="ACY565" s="382"/>
      <c r="ACZ565" s="382"/>
      <c r="ADA565" s="382"/>
      <c r="ADB565" s="382"/>
      <c r="ADC565" s="382"/>
      <c r="ADD565" s="382"/>
      <c r="ADE565" s="382"/>
      <c r="ADF565" s="382"/>
      <c r="ADG565" s="382"/>
      <c r="ADH565" s="382"/>
      <c r="ADI565" s="382"/>
      <c r="ADJ565" s="382"/>
      <c r="ADK565" s="382"/>
      <c r="ADL565" s="382"/>
      <c r="ADM565" s="382"/>
      <c r="ADN565" s="382"/>
      <c r="ADO565" s="382"/>
      <c r="ADP565" s="382"/>
      <c r="ADQ565" s="382"/>
      <c r="ADR565" s="382"/>
      <c r="ADS565" s="382"/>
      <c r="ADT565" s="382"/>
      <c r="ADU565" s="382"/>
      <c r="ADV565" s="382"/>
      <c r="ADW565" s="382"/>
      <c r="ADX565" s="382"/>
      <c r="ADY565" s="382"/>
      <c r="ADZ565" s="382"/>
      <c r="AEA565" s="382"/>
      <c r="AEB565" s="382"/>
      <c r="AEC565" s="382"/>
      <c r="AED565" s="382"/>
      <c r="AEE565" s="382"/>
      <c r="AEF565" s="382"/>
    </row>
    <row r="566" spans="1:812" s="383" customFormat="1" ht="20.25" customHeight="1" x14ac:dyDescent="0.2">
      <c r="A566" s="73">
        <v>2</v>
      </c>
      <c r="B566" s="323" t="s">
        <v>112</v>
      </c>
      <c r="C566" s="109"/>
      <c r="D566" s="71"/>
      <c r="E566" s="109"/>
      <c r="F566" s="91"/>
      <c r="G566" s="382"/>
      <c r="H566" s="382"/>
      <c r="I566" s="382"/>
      <c r="J566" s="382"/>
      <c r="K566" s="382"/>
      <c r="L566" s="382"/>
      <c r="M566" s="382"/>
      <c r="N566" s="382"/>
      <c r="O566" s="382"/>
      <c r="P566" s="382"/>
      <c r="Q566" s="382"/>
      <c r="R566" s="382"/>
      <c r="S566" s="382"/>
      <c r="T566" s="382"/>
      <c r="U566" s="382"/>
      <c r="V566" s="382"/>
      <c r="W566" s="382"/>
      <c r="X566" s="382"/>
      <c r="Y566" s="382"/>
      <c r="Z566" s="382"/>
      <c r="AA566" s="382"/>
      <c r="AB566" s="382"/>
      <c r="AC566" s="382"/>
      <c r="AD566" s="382"/>
      <c r="AE566" s="382"/>
      <c r="AF566" s="382"/>
      <c r="AG566" s="382"/>
      <c r="AH566" s="382"/>
      <c r="AI566" s="382"/>
      <c r="AJ566" s="382"/>
      <c r="AK566" s="382"/>
      <c r="AL566" s="382"/>
      <c r="AM566" s="382"/>
      <c r="AN566" s="382"/>
      <c r="AO566" s="382"/>
      <c r="AP566" s="382"/>
      <c r="AQ566" s="382"/>
      <c r="AR566" s="382"/>
      <c r="AS566" s="382"/>
      <c r="AT566" s="382"/>
      <c r="AU566" s="382"/>
      <c r="AV566" s="382"/>
      <c r="AW566" s="382"/>
      <c r="AX566" s="382"/>
      <c r="AY566" s="382"/>
      <c r="AZ566" s="382"/>
      <c r="BA566" s="663"/>
      <c r="BB566" s="382"/>
      <c r="BC566" s="382"/>
      <c r="BD566" s="382"/>
      <c r="BE566" s="382"/>
      <c r="BF566" s="382"/>
      <c r="BG566" s="382"/>
      <c r="BH566" s="382"/>
      <c r="BI566" s="382"/>
      <c r="BJ566" s="382"/>
      <c r="BK566" s="382"/>
      <c r="BL566" s="382"/>
      <c r="BM566" s="382"/>
      <c r="BN566" s="382"/>
      <c r="BO566" s="382"/>
      <c r="BP566" s="382"/>
      <c r="BQ566" s="382"/>
      <c r="BR566" s="382"/>
      <c r="BS566" s="382"/>
      <c r="BT566" s="382"/>
      <c r="BU566" s="382"/>
      <c r="BV566" s="382"/>
      <c r="BW566" s="382"/>
      <c r="BX566" s="382"/>
      <c r="BY566" s="382"/>
      <c r="BZ566" s="382"/>
      <c r="CA566" s="382"/>
      <c r="CB566" s="382"/>
      <c r="CC566" s="382"/>
      <c r="CD566" s="382"/>
      <c r="CE566" s="382"/>
      <c r="CF566" s="382"/>
      <c r="CG566" s="382"/>
      <c r="CH566" s="382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  <c r="CU566" s="382"/>
      <c r="CV566" s="382"/>
      <c r="CW566" s="382"/>
      <c r="CX566" s="382"/>
      <c r="CY566" s="382"/>
      <c r="CZ566" s="382"/>
      <c r="DA566" s="382"/>
      <c r="DB566" s="382"/>
      <c r="DC566" s="382"/>
      <c r="DD566" s="382"/>
      <c r="DE566" s="382"/>
      <c r="DF566" s="382"/>
      <c r="DG566" s="382"/>
      <c r="DH566" s="382"/>
      <c r="DI566" s="382"/>
      <c r="DJ566" s="382"/>
      <c r="DK566" s="382"/>
      <c r="DL566" s="382"/>
      <c r="DM566" s="382"/>
      <c r="DN566" s="382"/>
      <c r="DO566" s="382"/>
      <c r="DP566" s="382"/>
      <c r="DQ566" s="382"/>
      <c r="DR566" s="382"/>
      <c r="DS566" s="382"/>
      <c r="DT566" s="382"/>
      <c r="DU566" s="382"/>
      <c r="DV566" s="382"/>
      <c r="DW566" s="382"/>
      <c r="DX566" s="382"/>
      <c r="DY566" s="382"/>
      <c r="DZ566" s="382"/>
      <c r="EA566" s="382"/>
      <c r="EB566" s="382"/>
      <c r="EC566" s="382"/>
      <c r="ED566" s="382"/>
      <c r="EE566" s="382"/>
      <c r="EF566" s="382"/>
      <c r="EG566" s="382"/>
      <c r="EH566" s="382"/>
      <c r="EI566" s="382"/>
      <c r="EJ566" s="382"/>
      <c r="EK566" s="382"/>
      <c r="EL566" s="382"/>
      <c r="EM566" s="382"/>
      <c r="EN566" s="382"/>
      <c r="EO566" s="382"/>
      <c r="EP566" s="382"/>
      <c r="EQ566" s="382"/>
      <c r="ER566" s="382"/>
      <c r="ES566" s="382"/>
      <c r="ET566" s="382"/>
      <c r="EU566" s="382"/>
      <c r="EV566" s="382"/>
      <c r="EW566" s="382"/>
      <c r="EX566" s="382"/>
      <c r="EY566" s="382"/>
      <c r="EZ566" s="382"/>
      <c r="FA566" s="382"/>
      <c r="FB566" s="382"/>
      <c r="FC566" s="382"/>
      <c r="FD566" s="382"/>
      <c r="FE566" s="382"/>
      <c r="FF566" s="382"/>
      <c r="FG566" s="382"/>
      <c r="FH566" s="382"/>
      <c r="FI566" s="382"/>
      <c r="FJ566" s="382"/>
      <c r="FK566" s="382"/>
      <c r="FL566" s="382"/>
      <c r="FM566" s="382"/>
      <c r="FN566" s="382"/>
      <c r="FO566" s="382"/>
      <c r="FP566" s="382"/>
      <c r="FQ566" s="382"/>
      <c r="FR566" s="382"/>
      <c r="FS566" s="382"/>
      <c r="FT566" s="382"/>
      <c r="FU566" s="382"/>
      <c r="FV566" s="382"/>
      <c r="FW566" s="382"/>
      <c r="FX566" s="382"/>
      <c r="FY566" s="382"/>
      <c r="FZ566" s="382"/>
      <c r="GA566" s="382"/>
      <c r="GB566" s="382"/>
      <c r="GC566" s="382"/>
      <c r="GD566" s="382"/>
      <c r="GE566" s="382"/>
      <c r="GF566" s="382"/>
      <c r="GG566" s="382"/>
      <c r="GH566" s="382"/>
      <c r="GI566" s="382"/>
      <c r="GJ566" s="382"/>
      <c r="GK566" s="382"/>
      <c r="GL566" s="382"/>
      <c r="GM566" s="382"/>
      <c r="GN566" s="382"/>
      <c r="GO566" s="382"/>
      <c r="GP566" s="382"/>
      <c r="GQ566" s="382"/>
      <c r="GR566" s="382"/>
      <c r="GS566" s="382"/>
      <c r="GT566" s="382"/>
      <c r="GU566" s="382"/>
      <c r="GV566" s="382"/>
      <c r="GW566" s="382"/>
      <c r="GX566" s="382"/>
      <c r="GY566" s="382"/>
      <c r="GZ566" s="382"/>
      <c r="HA566" s="382"/>
      <c r="HB566" s="382"/>
      <c r="HC566" s="382"/>
      <c r="HD566" s="382"/>
      <c r="HE566" s="382"/>
      <c r="HF566" s="382"/>
      <c r="HG566" s="382"/>
      <c r="HH566" s="382"/>
      <c r="HI566" s="382"/>
      <c r="HJ566" s="382"/>
      <c r="HK566" s="382"/>
      <c r="HL566" s="382"/>
      <c r="HM566" s="382"/>
      <c r="HN566" s="382"/>
      <c r="HO566" s="382"/>
      <c r="HP566" s="382"/>
      <c r="HQ566" s="382"/>
      <c r="HR566" s="382"/>
      <c r="HS566" s="382"/>
      <c r="HT566" s="382"/>
      <c r="HU566" s="382"/>
      <c r="HV566" s="382"/>
      <c r="HW566" s="382"/>
      <c r="HX566" s="382"/>
      <c r="HY566" s="382"/>
      <c r="HZ566" s="382"/>
      <c r="IA566" s="382"/>
      <c r="IB566" s="382"/>
      <c r="IC566" s="382"/>
      <c r="ID566" s="382"/>
      <c r="IE566" s="382"/>
      <c r="IF566" s="382"/>
      <c r="IG566" s="382"/>
      <c r="IH566" s="382"/>
      <c r="II566" s="382"/>
      <c r="IJ566" s="382"/>
      <c r="IK566" s="382"/>
      <c r="IL566" s="382"/>
      <c r="IM566" s="382"/>
      <c r="IN566" s="382"/>
      <c r="IO566" s="382"/>
      <c r="IP566" s="382"/>
      <c r="IQ566" s="382"/>
      <c r="IR566" s="382"/>
      <c r="IS566" s="382"/>
      <c r="IT566" s="382"/>
      <c r="IU566" s="382"/>
      <c r="IV566" s="382"/>
      <c r="IW566" s="382"/>
      <c r="IX566" s="382"/>
      <c r="IY566" s="382"/>
      <c r="IZ566" s="382"/>
      <c r="JA566" s="382"/>
      <c r="JB566" s="382"/>
      <c r="JC566" s="382"/>
      <c r="JD566" s="382"/>
      <c r="JE566" s="382"/>
      <c r="JF566" s="382"/>
      <c r="JG566" s="382"/>
      <c r="JH566" s="382"/>
      <c r="JI566" s="382"/>
      <c r="JJ566" s="382"/>
      <c r="JK566" s="382"/>
      <c r="JL566" s="382"/>
      <c r="JM566" s="382"/>
      <c r="JN566" s="382"/>
      <c r="JO566" s="382"/>
      <c r="JP566" s="382"/>
      <c r="JQ566" s="382"/>
      <c r="JR566" s="382"/>
      <c r="JS566" s="382"/>
      <c r="JT566" s="382"/>
      <c r="JU566" s="382"/>
      <c r="JV566" s="382"/>
      <c r="JW566" s="382"/>
      <c r="JX566" s="382"/>
      <c r="JY566" s="382"/>
      <c r="JZ566" s="382"/>
      <c r="KA566" s="382"/>
      <c r="KB566" s="382"/>
      <c r="KC566" s="382"/>
      <c r="KD566" s="382"/>
      <c r="KE566" s="382"/>
      <c r="KF566" s="382"/>
      <c r="KG566" s="382"/>
      <c r="KH566" s="382"/>
      <c r="KI566" s="382"/>
      <c r="KJ566" s="382"/>
      <c r="KK566" s="382"/>
      <c r="KL566" s="382"/>
      <c r="KM566" s="382"/>
      <c r="KN566" s="382"/>
      <c r="KO566" s="382"/>
      <c r="KP566" s="382"/>
      <c r="KQ566" s="382"/>
      <c r="KR566" s="382"/>
      <c r="KS566" s="382"/>
      <c r="KT566" s="382"/>
      <c r="KU566" s="382"/>
      <c r="KV566" s="382"/>
      <c r="KW566" s="382"/>
      <c r="KX566" s="382"/>
      <c r="KY566" s="382"/>
      <c r="KZ566" s="382"/>
      <c r="LA566" s="382"/>
      <c r="LB566" s="382"/>
      <c r="LC566" s="382"/>
      <c r="LD566" s="382"/>
      <c r="LE566" s="382"/>
      <c r="LF566" s="382"/>
      <c r="LG566" s="382"/>
      <c r="LH566" s="382"/>
      <c r="LI566" s="382"/>
      <c r="LJ566" s="382"/>
      <c r="LK566" s="382"/>
      <c r="LL566" s="382"/>
      <c r="LM566" s="382"/>
      <c r="LN566" s="382"/>
      <c r="LO566" s="382"/>
      <c r="LP566" s="382"/>
      <c r="LQ566" s="382"/>
      <c r="LR566" s="382"/>
      <c r="LS566" s="382"/>
      <c r="LT566" s="382"/>
      <c r="LU566" s="382"/>
      <c r="LV566" s="382"/>
      <c r="LW566" s="382"/>
      <c r="LX566" s="382"/>
      <c r="LY566" s="382"/>
      <c r="LZ566" s="382"/>
      <c r="MA566" s="382"/>
      <c r="MB566" s="382"/>
      <c r="MC566" s="382"/>
      <c r="MD566" s="382"/>
      <c r="ME566" s="382"/>
      <c r="MF566" s="382"/>
      <c r="MG566" s="382"/>
      <c r="MH566" s="382"/>
      <c r="MI566" s="382"/>
      <c r="MJ566" s="382"/>
      <c r="MK566" s="382"/>
      <c r="ML566" s="382"/>
      <c r="MM566" s="382"/>
      <c r="MN566" s="382"/>
      <c r="MO566" s="382"/>
      <c r="MP566" s="382"/>
      <c r="MQ566" s="382"/>
      <c r="MR566" s="382"/>
      <c r="MS566" s="382"/>
      <c r="MT566" s="382"/>
      <c r="MU566" s="382"/>
      <c r="MV566" s="382"/>
      <c r="MW566" s="382"/>
      <c r="MX566" s="382"/>
      <c r="MY566" s="382"/>
      <c r="MZ566" s="382"/>
      <c r="NA566" s="382"/>
      <c r="NB566" s="382"/>
      <c r="NC566" s="382"/>
      <c r="ND566" s="382"/>
      <c r="NE566" s="382"/>
      <c r="NF566" s="382"/>
      <c r="NG566" s="382"/>
      <c r="NH566" s="382"/>
      <c r="NI566" s="382"/>
      <c r="NJ566" s="382"/>
      <c r="NK566" s="382"/>
      <c r="NL566" s="382"/>
      <c r="NM566" s="382"/>
      <c r="NN566" s="382"/>
      <c r="NO566" s="382"/>
      <c r="NP566" s="382"/>
      <c r="NQ566" s="382"/>
      <c r="NR566" s="382"/>
      <c r="NS566" s="382"/>
      <c r="NT566" s="382"/>
      <c r="NU566" s="382"/>
      <c r="NV566" s="382"/>
      <c r="NW566" s="382"/>
      <c r="NX566" s="382"/>
      <c r="NY566" s="382"/>
      <c r="NZ566" s="382"/>
      <c r="OA566" s="382"/>
      <c r="OB566" s="382"/>
      <c r="OC566" s="382"/>
      <c r="OD566" s="382"/>
      <c r="OE566" s="382"/>
      <c r="OF566" s="382"/>
      <c r="OG566" s="382"/>
      <c r="OH566" s="382"/>
      <c r="OI566" s="382"/>
      <c r="OJ566" s="382"/>
      <c r="OK566" s="382"/>
      <c r="OL566" s="382"/>
      <c r="OM566" s="382"/>
      <c r="ON566" s="382"/>
      <c r="OO566" s="382"/>
      <c r="OP566" s="382"/>
      <c r="OQ566" s="382"/>
      <c r="OR566" s="382"/>
      <c r="OS566" s="382"/>
      <c r="OT566" s="382"/>
      <c r="OU566" s="382"/>
      <c r="OV566" s="382"/>
      <c r="OW566" s="382"/>
      <c r="OX566" s="382"/>
      <c r="OY566" s="382"/>
      <c r="OZ566" s="382"/>
      <c r="PA566" s="382"/>
      <c r="PB566" s="382"/>
      <c r="PC566" s="382"/>
      <c r="PD566" s="382"/>
      <c r="PE566" s="382"/>
      <c r="PF566" s="382"/>
      <c r="PG566" s="382"/>
      <c r="PH566" s="382"/>
      <c r="PI566" s="382"/>
      <c r="PJ566" s="382"/>
      <c r="PK566" s="382"/>
      <c r="PL566" s="382"/>
      <c r="PM566" s="382"/>
      <c r="PN566" s="382"/>
      <c r="PO566" s="382"/>
      <c r="PP566" s="382"/>
      <c r="PQ566" s="382"/>
      <c r="PR566" s="382"/>
      <c r="PS566" s="382"/>
      <c r="PT566" s="382"/>
      <c r="PU566" s="382"/>
      <c r="PV566" s="382"/>
      <c r="PW566" s="382"/>
      <c r="PX566" s="382"/>
      <c r="PY566" s="382"/>
      <c r="PZ566" s="382"/>
      <c r="QA566" s="382"/>
      <c r="QB566" s="382"/>
      <c r="QC566" s="382"/>
      <c r="QD566" s="382"/>
      <c r="QE566" s="382"/>
      <c r="QF566" s="382"/>
      <c r="QG566" s="382"/>
      <c r="QH566" s="382"/>
      <c r="QI566" s="382"/>
      <c r="QJ566" s="382"/>
      <c r="QK566" s="382"/>
      <c r="QL566" s="382"/>
      <c r="QM566" s="382"/>
      <c r="QN566" s="382"/>
      <c r="QO566" s="382"/>
      <c r="QP566" s="382"/>
      <c r="QQ566" s="382"/>
      <c r="QR566" s="382"/>
      <c r="QS566" s="382"/>
      <c r="QT566" s="382"/>
      <c r="QU566" s="382"/>
      <c r="QV566" s="382"/>
      <c r="QW566" s="382"/>
      <c r="QX566" s="382"/>
      <c r="QY566" s="382"/>
      <c r="QZ566" s="382"/>
      <c r="RA566" s="382"/>
      <c r="RB566" s="382"/>
      <c r="RC566" s="382"/>
      <c r="RD566" s="382"/>
      <c r="RE566" s="382"/>
      <c r="RF566" s="382"/>
      <c r="RG566" s="382"/>
      <c r="RH566" s="382"/>
      <c r="RI566" s="382"/>
      <c r="RJ566" s="382"/>
      <c r="RK566" s="382"/>
      <c r="RL566" s="382"/>
      <c r="RM566" s="382"/>
      <c r="RN566" s="382"/>
      <c r="RO566" s="382"/>
      <c r="RP566" s="382"/>
      <c r="RQ566" s="382"/>
      <c r="RR566" s="382"/>
      <c r="RS566" s="382"/>
      <c r="RT566" s="382"/>
      <c r="RU566" s="382"/>
      <c r="RV566" s="382"/>
      <c r="RW566" s="382"/>
      <c r="RX566" s="382"/>
      <c r="RY566" s="382"/>
      <c r="RZ566" s="382"/>
      <c r="SA566" s="382"/>
      <c r="SB566" s="382"/>
      <c r="SC566" s="382"/>
      <c r="SD566" s="382"/>
      <c r="SE566" s="382"/>
      <c r="SF566" s="382"/>
      <c r="SG566" s="382"/>
      <c r="SH566" s="382"/>
      <c r="SI566" s="382"/>
      <c r="SJ566" s="382"/>
      <c r="SK566" s="382"/>
      <c r="SL566" s="382"/>
      <c r="SM566" s="382"/>
      <c r="SN566" s="382"/>
      <c r="SO566" s="382"/>
      <c r="SP566" s="382"/>
      <c r="SQ566" s="382"/>
      <c r="SR566" s="382"/>
      <c r="SS566" s="382"/>
      <c r="ST566" s="382"/>
      <c r="SU566" s="382"/>
      <c r="SV566" s="382"/>
      <c r="SW566" s="382"/>
      <c r="SX566" s="382"/>
      <c r="SY566" s="382"/>
      <c r="SZ566" s="382"/>
      <c r="TA566" s="382"/>
      <c r="TB566" s="382"/>
      <c r="TC566" s="382"/>
      <c r="TD566" s="382"/>
      <c r="TE566" s="382"/>
      <c r="TF566" s="382"/>
      <c r="TG566" s="382"/>
      <c r="TH566" s="382"/>
      <c r="TI566" s="382"/>
      <c r="TJ566" s="382"/>
      <c r="TK566" s="382"/>
      <c r="TL566" s="382"/>
      <c r="TM566" s="382"/>
      <c r="TN566" s="382"/>
      <c r="TO566" s="382"/>
      <c r="TP566" s="382"/>
      <c r="TQ566" s="382"/>
      <c r="TR566" s="382"/>
      <c r="TS566" s="382"/>
      <c r="TT566" s="382"/>
      <c r="TU566" s="382"/>
      <c r="TV566" s="382"/>
      <c r="TW566" s="382"/>
      <c r="TX566" s="382"/>
      <c r="TY566" s="382"/>
      <c r="TZ566" s="382"/>
      <c r="UA566" s="382"/>
      <c r="UB566" s="382"/>
      <c r="UC566" s="382"/>
      <c r="UD566" s="382"/>
      <c r="UE566" s="382"/>
      <c r="UF566" s="382"/>
      <c r="UG566" s="382"/>
      <c r="UH566" s="382"/>
      <c r="UI566" s="382"/>
      <c r="UJ566" s="382"/>
      <c r="UK566" s="382"/>
      <c r="UL566" s="382"/>
      <c r="UM566" s="382"/>
      <c r="UN566" s="382"/>
      <c r="UO566" s="382"/>
      <c r="UP566" s="382"/>
      <c r="UQ566" s="382"/>
      <c r="UR566" s="382"/>
      <c r="US566" s="382"/>
      <c r="UT566" s="382"/>
      <c r="UU566" s="382"/>
      <c r="UV566" s="382"/>
      <c r="UW566" s="382"/>
      <c r="UX566" s="382"/>
      <c r="UY566" s="382"/>
      <c r="UZ566" s="382"/>
      <c r="VA566" s="382"/>
      <c r="VB566" s="382"/>
      <c r="VC566" s="382"/>
      <c r="VD566" s="382"/>
      <c r="VE566" s="382"/>
      <c r="VF566" s="382"/>
      <c r="VG566" s="382"/>
      <c r="VH566" s="382"/>
      <c r="VI566" s="382"/>
      <c r="VJ566" s="382"/>
      <c r="VK566" s="382"/>
      <c r="VL566" s="382"/>
      <c r="VM566" s="382"/>
      <c r="VN566" s="382"/>
      <c r="VO566" s="382"/>
      <c r="VP566" s="382"/>
      <c r="VQ566" s="382"/>
      <c r="VR566" s="382"/>
      <c r="VS566" s="382"/>
      <c r="VT566" s="382"/>
      <c r="VU566" s="382"/>
      <c r="VV566" s="382"/>
      <c r="VW566" s="382"/>
      <c r="VX566" s="382"/>
      <c r="VY566" s="382"/>
      <c r="VZ566" s="382"/>
      <c r="WA566" s="382"/>
      <c r="WB566" s="382"/>
      <c r="WC566" s="382"/>
      <c r="WD566" s="382"/>
      <c r="WE566" s="382"/>
      <c r="WF566" s="382"/>
      <c r="WG566" s="382"/>
      <c r="WH566" s="382"/>
      <c r="WI566" s="382"/>
      <c r="WJ566" s="382"/>
      <c r="WK566" s="382"/>
      <c r="WL566" s="382"/>
      <c r="WM566" s="382"/>
      <c r="WN566" s="382"/>
      <c r="WO566" s="382"/>
      <c r="WP566" s="382"/>
      <c r="WQ566" s="382"/>
      <c r="WR566" s="382"/>
      <c r="WS566" s="382"/>
      <c r="WT566" s="382"/>
      <c r="WU566" s="382"/>
      <c r="WV566" s="382"/>
      <c r="WW566" s="382"/>
      <c r="WX566" s="382"/>
      <c r="WY566" s="382"/>
      <c r="WZ566" s="382"/>
      <c r="XA566" s="382"/>
      <c r="XB566" s="382"/>
      <c r="XC566" s="382"/>
      <c r="XD566" s="382"/>
      <c r="XE566" s="382"/>
      <c r="XF566" s="382"/>
      <c r="XG566" s="382"/>
      <c r="XH566" s="382"/>
      <c r="XI566" s="382"/>
      <c r="XJ566" s="382"/>
      <c r="XK566" s="382"/>
      <c r="XL566" s="382"/>
      <c r="XM566" s="382"/>
      <c r="XN566" s="382"/>
      <c r="XO566" s="382"/>
      <c r="XP566" s="382"/>
      <c r="XQ566" s="382"/>
      <c r="XR566" s="382"/>
      <c r="XS566" s="382"/>
      <c r="XT566" s="382"/>
      <c r="XU566" s="382"/>
      <c r="XV566" s="382"/>
      <c r="XW566" s="382"/>
      <c r="XX566" s="382"/>
      <c r="XY566" s="382"/>
      <c r="XZ566" s="382"/>
      <c r="YA566" s="382"/>
      <c r="YB566" s="382"/>
      <c r="YC566" s="382"/>
      <c r="YD566" s="382"/>
      <c r="YE566" s="382"/>
      <c r="YF566" s="382"/>
      <c r="YG566" s="382"/>
      <c r="YH566" s="382"/>
      <c r="YI566" s="382"/>
      <c r="YJ566" s="382"/>
      <c r="YK566" s="382"/>
      <c r="YL566" s="382"/>
      <c r="YM566" s="382"/>
      <c r="YN566" s="382"/>
      <c r="YO566" s="382"/>
      <c r="YP566" s="382"/>
      <c r="YQ566" s="382"/>
      <c r="YR566" s="382"/>
      <c r="YS566" s="382"/>
      <c r="YT566" s="382"/>
      <c r="YU566" s="382"/>
      <c r="YV566" s="382"/>
      <c r="YW566" s="382"/>
      <c r="YX566" s="382"/>
      <c r="YY566" s="382"/>
      <c r="YZ566" s="382"/>
      <c r="ZA566" s="382"/>
      <c r="ZB566" s="382"/>
      <c r="ZC566" s="382"/>
      <c r="ZD566" s="382"/>
      <c r="ZE566" s="382"/>
      <c r="ZF566" s="382"/>
      <c r="ZG566" s="382"/>
      <c r="ZH566" s="382"/>
      <c r="ZI566" s="382"/>
      <c r="ZJ566" s="382"/>
      <c r="ZK566" s="382"/>
      <c r="ZL566" s="382"/>
      <c r="ZM566" s="382"/>
      <c r="ZN566" s="382"/>
      <c r="ZO566" s="382"/>
      <c r="ZP566" s="382"/>
      <c r="ZQ566" s="382"/>
      <c r="ZR566" s="382"/>
      <c r="ZS566" s="382"/>
      <c r="ZT566" s="382"/>
      <c r="ZU566" s="382"/>
      <c r="ZV566" s="382"/>
      <c r="ZW566" s="382"/>
      <c r="ZX566" s="382"/>
      <c r="ZY566" s="382"/>
      <c r="ZZ566" s="382"/>
      <c r="AAA566" s="382"/>
      <c r="AAB566" s="382"/>
      <c r="AAC566" s="382"/>
      <c r="AAD566" s="382"/>
      <c r="AAE566" s="382"/>
      <c r="AAF566" s="382"/>
      <c r="AAG566" s="382"/>
      <c r="AAH566" s="382"/>
      <c r="AAI566" s="382"/>
      <c r="AAJ566" s="382"/>
      <c r="AAK566" s="382"/>
      <c r="AAL566" s="382"/>
      <c r="AAM566" s="382"/>
      <c r="AAN566" s="382"/>
      <c r="AAO566" s="382"/>
      <c r="AAP566" s="382"/>
      <c r="AAQ566" s="382"/>
      <c r="AAR566" s="382"/>
      <c r="AAS566" s="382"/>
      <c r="AAT566" s="382"/>
      <c r="AAU566" s="382"/>
      <c r="AAV566" s="382"/>
      <c r="AAW566" s="382"/>
      <c r="AAX566" s="382"/>
      <c r="AAY566" s="382"/>
      <c r="AAZ566" s="382"/>
      <c r="ABA566" s="382"/>
      <c r="ABB566" s="382"/>
      <c r="ABC566" s="382"/>
      <c r="ABD566" s="382"/>
      <c r="ABE566" s="382"/>
      <c r="ABF566" s="382"/>
      <c r="ABG566" s="382"/>
      <c r="ABH566" s="382"/>
      <c r="ABI566" s="382"/>
      <c r="ABJ566" s="382"/>
      <c r="ABK566" s="382"/>
      <c r="ABL566" s="382"/>
      <c r="ABM566" s="382"/>
      <c r="ABN566" s="382"/>
      <c r="ABO566" s="382"/>
      <c r="ABP566" s="382"/>
      <c r="ABQ566" s="382"/>
      <c r="ABR566" s="382"/>
      <c r="ABS566" s="382"/>
      <c r="ABT566" s="382"/>
      <c r="ABU566" s="382"/>
      <c r="ABV566" s="382"/>
      <c r="ABW566" s="382"/>
      <c r="ABX566" s="382"/>
      <c r="ABY566" s="382"/>
      <c r="ABZ566" s="382"/>
      <c r="ACA566" s="382"/>
      <c r="ACB566" s="382"/>
      <c r="ACC566" s="382"/>
      <c r="ACD566" s="382"/>
      <c r="ACE566" s="382"/>
      <c r="ACF566" s="382"/>
      <c r="ACG566" s="382"/>
      <c r="ACH566" s="382"/>
      <c r="ACI566" s="382"/>
      <c r="ACJ566" s="382"/>
      <c r="ACK566" s="382"/>
      <c r="ACL566" s="382"/>
      <c r="ACM566" s="382"/>
      <c r="ACN566" s="382"/>
      <c r="ACO566" s="382"/>
      <c r="ACP566" s="382"/>
      <c r="ACQ566" s="382"/>
      <c r="ACR566" s="382"/>
      <c r="ACS566" s="382"/>
      <c r="ACT566" s="382"/>
      <c r="ACU566" s="382"/>
      <c r="ACV566" s="382"/>
      <c r="ACW566" s="382"/>
      <c r="ACX566" s="382"/>
      <c r="ACY566" s="382"/>
      <c r="ACZ566" s="382"/>
      <c r="ADA566" s="382"/>
      <c r="ADB566" s="382"/>
      <c r="ADC566" s="382"/>
      <c r="ADD566" s="382"/>
      <c r="ADE566" s="382"/>
      <c r="ADF566" s="382"/>
      <c r="ADG566" s="382"/>
      <c r="ADH566" s="382"/>
      <c r="ADI566" s="382"/>
      <c r="ADJ566" s="382"/>
      <c r="ADK566" s="382"/>
      <c r="ADL566" s="382"/>
      <c r="ADM566" s="382"/>
      <c r="ADN566" s="382"/>
      <c r="ADO566" s="382"/>
      <c r="ADP566" s="382"/>
      <c r="ADQ566" s="382"/>
      <c r="ADR566" s="382"/>
      <c r="ADS566" s="382"/>
      <c r="ADT566" s="382"/>
      <c r="ADU566" s="382"/>
      <c r="ADV566" s="382"/>
      <c r="ADW566" s="382"/>
      <c r="ADX566" s="382"/>
      <c r="ADY566" s="382"/>
      <c r="ADZ566" s="382"/>
      <c r="AEA566" s="382"/>
      <c r="AEB566" s="382"/>
      <c r="AEC566" s="382"/>
      <c r="AED566" s="382"/>
      <c r="AEE566" s="382"/>
      <c r="AEF566" s="382"/>
    </row>
    <row r="567" spans="1:812" s="4" customFormat="1" x14ac:dyDescent="0.2">
      <c r="A567" s="75">
        <v>2.1</v>
      </c>
      <c r="B567" s="324" t="s">
        <v>113</v>
      </c>
      <c r="C567" s="109">
        <v>1181.3219999999999</v>
      </c>
      <c r="D567" s="71" t="s">
        <v>75</v>
      </c>
      <c r="E567" s="109">
        <v>165.11</v>
      </c>
      <c r="F567" s="91">
        <f t="shared" si="11"/>
        <v>195048.08</v>
      </c>
      <c r="AZ567" s="3"/>
      <c r="BA567" s="66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</row>
    <row r="568" spans="1:812" s="4" customFormat="1" ht="11.25" customHeight="1" x14ac:dyDescent="0.2">
      <c r="A568" s="75">
        <v>2.2999999999999998</v>
      </c>
      <c r="B568" s="99" t="s">
        <v>116</v>
      </c>
      <c r="C568" s="109">
        <v>988.33336259999987</v>
      </c>
      <c r="D568" s="71" t="s">
        <v>75</v>
      </c>
      <c r="E568" s="109">
        <v>134.34</v>
      </c>
      <c r="F568" s="91">
        <f t="shared" si="11"/>
        <v>132772.70000000001</v>
      </c>
      <c r="AZ568" s="3"/>
      <c r="BA568" s="66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</row>
    <row r="569" spans="1:812" s="383" customFormat="1" x14ac:dyDescent="0.2">
      <c r="A569" s="75">
        <v>2.4</v>
      </c>
      <c r="B569" s="99" t="s">
        <v>117</v>
      </c>
      <c r="C569" s="109">
        <v>231.58636488000002</v>
      </c>
      <c r="D569" s="71" t="s">
        <v>75</v>
      </c>
      <c r="E569" s="109">
        <v>185.17</v>
      </c>
      <c r="F569" s="91">
        <f t="shared" si="11"/>
        <v>42882.85</v>
      </c>
      <c r="G569" s="382"/>
      <c r="H569" s="382"/>
      <c r="I569" s="382"/>
      <c r="J569" s="382"/>
      <c r="K569" s="382"/>
      <c r="L569" s="382"/>
      <c r="M569" s="382"/>
      <c r="N569" s="382"/>
      <c r="O569" s="382"/>
      <c r="P569" s="382"/>
      <c r="Q569" s="382"/>
      <c r="R569" s="382"/>
      <c r="S569" s="382"/>
      <c r="T569" s="382"/>
      <c r="U569" s="382"/>
      <c r="V569" s="382"/>
      <c r="W569" s="382"/>
      <c r="X569" s="382"/>
      <c r="Y569" s="382"/>
      <c r="Z569" s="382"/>
      <c r="AA569" s="382"/>
      <c r="AB569" s="382"/>
      <c r="AC569" s="382"/>
      <c r="AD569" s="382"/>
      <c r="AE569" s="382"/>
      <c r="AF569" s="382"/>
      <c r="AG569" s="382"/>
      <c r="AH569" s="382"/>
      <c r="AI569" s="382"/>
      <c r="AJ569" s="382"/>
      <c r="AK569" s="382"/>
      <c r="AL569" s="382"/>
      <c r="AM569" s="382"/>
      <c r="AN569" s="382"/>
      <c r="AO569" s="382"/>
      <c r="AP569" s="382"/>
      <c r="AQ569" s="382"/>
      <c r="AR569" s="382"/>
      <c r="AS569" s="382"/>
      <c r="AT569" s="382"/>
      <c r="AU569" s="382"/>
      <c r="AV569" s="382"/>
      <c r="AW569" s="382"/>
      <c r="AX569" s="382"/>
      <c r="AY569" s="382"/>
      <c r="AZ569" s="382"/>
      <c r="BA569" s="663"/>
      <c r="BB569" s="382"/>
      <c r="BC569" s="382"/>
      <c r="BD569" s="382"/>
      <c r="BE569" s="382"/>
      <c r="BF569" s="382"/>
      <c r="BG569" s="382"/>
      <c r="BH569" s="382"/>
      <c r="BI569" s="382"/>
      <c r="BJ569" s="382"/>
      <c r="BK569" s="382"/>
      <c r="BL569" s="382"/>
      <c r="BM569" s="382"/>
      <c r="BN569" s="382"/>
      <c r="BO569" s="382"/>
      <c r="BP569" s="382"/>
      <c r="BQ569" s="382"/>
      <c r="BR569" s="382"/>
      <c r="BS569" s="382"/>
      <c r="BT569" s="382"/>
      <c r="BU569" s="382"/>
      <c r="BV569" s="382"/>
      <c r="BW569" s="382"/>
      <c r="BX569" s="382"/>
      <c r="BY569" s="382"/>
      <c r="BZ569" s="382"/>
      <c r="CA569" s="382"/>
      <c r="CB569" s="382"/>
      <c r="CC569" s="382"/>
      <c r="CD569" s="382"/>
      <c r="CE569" s="382"/>
      <c r="CF569" s="382"/>
      <c r="CG569" s="382"/>
      <c r="CH569" s="382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  <c r="CU569" s="382"/>
      <c r="CV569" s="382"/>
      <c r="CW569" s="382"/>
      <c r="CX569" s="382"/>
      <c r="CY569" s="382"/>
      <c r="CZ569" s="382"/>
      <c r="DA569" s="382"/>
      <c r="DB569" s="382"/>
      <c r="DC569" s="382"/>
      <c r="DD569" s="382"/>
      <c r="DE569" s="382"/>
      <c r="DF569" s="382"/>
      <c r="DG569" s="382"/>
      <c r="DH569" s="382"/>
      <c r="DI569" s="382"/>
      <c r="DJ569" s="382"/>
      <c r="DK569" s="382"/>
      <c r="DL569" s="382"/>
      <c r="DM569" s="382"/>
      <c r="DN569" s="382"/>
      <c r="DO569" s="382"/>
      <c r="DP569" s="382"/>
      <c r="DQ569" s="382"/>
      <c r="DR569" s="382"/>
      <c r="DS569" s="382"/>
      <c r="DT569" s="382"/>
      <c r="DU569" s="382"/>
      <c r="DV569" s="382"/>
      <c r="DW569" s="382"/>
      <c r="DX569" s="382"/>
      <c r="DY569" s="382"/>
      <c r="DZ569" s="382"/>
      <c r="EA569" s="382"/>
      <c r="EB569" s="382"/>
      <c r="EC569" s="382"/>
      <c r="ED569" s="382"/>
      <c r="EE569" s="382"/>
      <c r="EF569" s="382"/>
      <c r="EG569" s="382"/>
      <c r="EH569" s="382"/>
      <c r="EI569" s="382"/>
      <c r="EJ569" s="382"/>
      <c r="EK569" s="382"/>
      <c r="EL569" s="382"/>
      <c r="EM569" s="382"/>
      <c r="EN569" s="382"/>
      <c r="EO569" s="382"/>
      <c r="EP569" s="382"/>
      <c r="EQ569" s="382"/>
      <c r="ER569" s="382"/>
      <c r="ES569" s="382"/>
      <c r="ET569" s="382"/>
      <c r="EU569" s="382"/>
      <c r="EV569" s="382"/>
      <c r="EW569" s="382"/>
      <c r="EX569" s="382"/>
      <c r="EY569" s="382"/>
      <c r="EZ569" s="382"/>
      <c r="FA569" s="382"/>
      <c r="FB569" s="382"/>
      <c r="FC569" s="382"/>
      <c r="FD569" s="382"/>
      <c r="FE569" s="382"/>
      <c r="FF569" s="382"/>
      <c r="FG569" s="382"/>
      <c r="FH569" s="382"/>
      <c r="FI569" s="382"/>
      <c r="FJ569" s="382"/>
      <c r="FK569" s="382"/>
      <c r="FL569" s="382"/>
      <c r="FM569" s="382"/>
      <c r="FN569" s="382"/>
      <c r="FO569" s="382"/>
      <c r="FP569" s="382"/>
      <c r="FQ569" s="382"/>
      <c r="FR569" s="382"/>
      <c r="FS569" s="382"/>
      <c r="FT569" s="382"/>
      <c r="FU569" s="382"/>
      <c r="FV569" s="382"/>
      <c r="FW569" s="382"/>
      <c r="FX569" s="382"/>
      <c r="FY569" s="382"/>
      <c r="FZ569" s="382"/>
      <c r="GA569" s="382"/>
      <c r="GB569" s="382"/>
      <c r="GC569" s="382"/>
      <c r="GD569" s="382"/>
      <c r="GE569" s="382"/>
      <c r="GF569" s="382"/>
      <c r="GG569" s="382"/>
      <c r="GH569" s="382"/>
      <c r="GI569" s="382"/>
      <c r="GJ569" s="382"/>
      <c r="GK569" s="382"/>
      <c r="GL569" s="382"/>
      <c r="GM569" s="382"/>
      <c r="GN569" s="382"/>
      <c r="GO569" s="382"/>
      <c r="GP569" s="382"/>
      <c r="GQ569" s="382"/>
      <c r="GR569" s="382"/>
      <c r="GS569" s="382"/>
      <c r="GT569" s="382"/>
      <c r="GU569" s="382"/>
      <c r="GV569" s="382"/>
      <c r="GW569" s="382"/>
      <c r="GX569" s="382"/>
      <c r="GY569" s="382"/>
      <c r="GZ569" s="382"/>
      <c r="HA569" s="382"/>
      <c r="HB569" s="382"/>
      <c r="HC569" s="382"/>
      <c r="HD569" s="382"/>
      <c r="HE569" s="382"/>
      <c r="HF569" s="382"/>
      <c r="HG569" s="382"/>
      <c r="HH569" s="382"/>
      <c r="HI569" s="382"/>
      <c r="HJ569" s="382"/>
      <c r="HK569" s="382"/>
      <c r="HL569" s="382"/>
      <c r="HM569" s="382"/>
      <c r="HN569" s="382"/>
      <c r="HO569" s="382"/>
      <c r="HP569" s="382"/>
      <c r="HQ569" s="382"/>
      <c r="HR569" s="382"/>
      <c r="HS569" s="382"/>
      <c r="HT569" s="382"/>
      <c r="HU569" s="382"/>
      <c r="HV569" s="382"/>
      <c r="HW569" s="382"/>
      <c r="HX569" s="382"/>
      <c r="HY569" s="382"/>
      <c r="HZ569" s="382"/>
      <c r="IA569" s="382"/>
      <c r="IB569" s="382"/>
      <c r="IC569" s="382"/>
      <c r="ID569" s="382"/>
      <c r="IE569" s="382"/>
      <c r="IF569" s="382"/>
      <c r="IG569" s="382"/>
      <c r="IH569" s="382"/>
      <c r="II569" s="382"/>
      <c r="IJ569" s="382"/>
      <c r="IK569" s="382"/>
      <c r="IL569" s="382"/>
      <c r="IM569" s="382"/>
      <c r="IN569" s="382"/>
      <c r="IO569" s="382"/>
      <c r="IP569" s="382"/>
      <c r="IQ569" s="382"/>
      <c r="IR569" s="382"/>
      <c r="IS569" s="382"/>
      <c r="IT569" s="382"/>
      <c r="IU569" s="382"/>
      <c r="IV569" s="382"/>
      <c r="IW569" s="382"/>
      <c r="IX569" s="382"/>
      <c r="IY569" s="382"/>
      <c r="IZ569" s="382"/>
      <c r="JA569" s="382"/>
      <c r="JB569" s="382"/>
      <c r="JC569" s="382"/>
      <c r="JD569" s="382"/>
      <c r="JE569" s="382"/>
      <c r="JF569" s="382"/>
      <c r="JG569" s="382"/>
      <c r="JH569" s="382"/>
      <c r="JI569" s="382"/>
      <c r="JJ569" s="382"/>
      <c r="JK569" s="382"/>
      <c r="JL569" s="382"/>
      <c r="JM569" s="382"/>
      <c r="JN569" s="382"/>
      <c r="JO569" s="382"/>
      <c r="JP569" s="382"/>
      <c r="JQ569" s="382"/>
      <c r="JR569" s="382"/>
      <c r="JS569" s="382"/>
      <c r="JT569" s="382"/>
      <c r="JU569" s="382"/>
      <c r="JV569" s="382"/>
      <c r="JW569" s="382"/>
      <c r="JX569" s="382"/>
      <c r="JY569" s="382"/>
      <c r="JZ569" s="382"/>
      <c r="KA569" s="382"/>
      <c r="KB569" s="382"/>
      <c r="KC569" s="382"/>
      <c r="KD569" s="382"/>
      <c r="KE569" s="382"/>
      <c r="KF569" s="382"/>
      <c r="KG569" s="382"/>
      <c r="KH569" s="382"/>
      <c r="KI569" s="382"/>
      <c r="KJ569" s="382"/>
      <c r="KK569" s="382"/>
      <c r="KL569" s="382"/>
      <c r="KM569" s="382"/>
      <c r="KN569" s="382"/>
      <c r="KO569" s="382"/>
      <c r="KP569" s="382"/>
      <c r="KQ569" s="382"/>
      <c r="KR569" s="382"/>
      <c r="KS569" s="382"/>
      <c r="KT569" s="382"/>
      <c r="KU569" s="382"/>
      <c r="KV569" s="382"/>
      <c r="KW569" s="382"/>
      <c r="KX569" s="382"/>
      <c r="KY569" s="382"/>
      <c r="KZ569" s="382"/>
      <c r="LA569" s="382"/>
      <c r="LB569" s="382"/>
      <c r="LC569" s="382"/>
      <c r="LD569" s="382"/>
      <c r="LE569" s="382"/>
      <c r="LF569" s="382"/>
      <c r="LG569" s="382"/>
      <c r="LH569" s="382"/>
      <c r="LI569" s="382"/>
      <c r="LJ569" s="382"/>
      <c r="LK569" s="382"/>
      <c r="LL569" s="382"/>
      <c r="LM569" s="382"/>
      <c r="LN569" s="382"/>
      <c r="LO569" s="382"/>
      <c r="LP569" s="382"/>
      <c r="LQ569" s="382"/>
      <c r="LR569" s="382"/>
      <c r="LS569" s="382"/>
      <c r="LT569" s="382"/>
      <c r="LU569" s="382"/>
      <c r="LV569" s="382"/>
      <c r="LW569" s="382"/>
      <c r="LX569" s="382"/>
      <c r="LY569" s="382"/>
      <c r="LZ569" s="382"/>
      <c r="MA569" s="382"/>
      <c r="MB569" s="382"/>
      <c r="MC569" s="382"/>
      <c r="MD569" s="382"/>
      <c r="ME569" s="382"/>
      <c r="MF569" s="382"/>
      <c r="MG569" s="382"/>
      <c r="MH569" s="382"/>
      <c r="MI569" s="382"/>
      <c r="MJ569" s="382"/>
      <c r="MK569" s="382"/>
      <c r="ML569" s="382"/>
      <c r="MM569" s="382"/>
      <c r="MN569" s="382"/>
      <c r="MO569" s="382"/>
      <c r="MP569" s="382"/>
      <c r="MQ569" s="382"/>
      <c r="MR569" s="382"/>
      <c r="MS569" s="382"/>
      <c r="MT569" s="382"/>
      <c r="MU569" s="382"/>
      <c r="MV569" s="382"/>
      <c r="MW569" s="382"/>
      <c r="MX569" s="382"/>
      <c r="MY569" s="382"/>
      <c r="MZ569" s="382"/>
      <c r="NA569" s="382"/>
      <c r="NB569" s="382"/>
      <c r="NC569" s="382"/>
      <c r="ND569" s="382"/>
      <c r="NE569" s="382"/>
      <c r="NF569" s="382"/>
      <c r="NG569" s="382"/>
      <c r="NH569" s="382"/>
      <c r="NI569" s="382"/>
      <c r="NJ569" s="382"/>
      <c r="NK569" s="382"/>
      <c r="NL569" s="382"/>
      <c r="NM569" s="382"/>
      <c r="NN569" s="382"/>
      <c r="NO569" s="382"/>
      <c r="NP569" s="382"/>
      <c r="NQ569" s="382"/>
      <c r="NR569" s="382"/>
      <c r="NS569" s="382"/>
      <c r="NT569" s="382"/>
      <c r="NU569" s="382"/>
      <c r="NV569" s="382"/>
      <c r="NW569" s="382"/>
      <c r="NX569" s="382"/>
      <c r="NY569" s="382"/>
      <c r="NZ569" s="382"/>
      <c r="OA569" s="382"/>
      <c r="OB569" s="382"/>
      <c r="OC569" s="382"/>
      <c r="OD569" s="382"/>
      <c r="OE569" s="382"/>
      <c r="OF569" s="382"/>
      <c r="OG569" s="382"/>
      <c r="OH569" s="382"/>
      <c r="OI569" s="382"/>
      <c r="OJ569" s="382"/>
      <c r="OK569" s="382"/>
      <c r="OL569" s="382"/>
      <c r="OM569" s="382"/>
      <c r="ON569" s="382"/>
      <c r="OO569" s="382"/>
      <c r="OP569" s="382"/>
      <c r="OQ569" s="382"/>
      <c r="OR569" s="382"/>
      <c r="OS569" s="382"/>
      <c r="OT569" s="382"/>
      <c r="OU569" s="382"/>
      <c r="OV569" s="382"/>
      <c r="OW569" s="382"/>
      <c r="OX569" s="382"/>
      <c r="OY569" s="382"/>
      <c r="OZ569" s="382"/>
      <c r="PA569" s="382"/>
      <c r="PB569" s="382"/>
      <c r="PC569" s="382"/>
      <c r="PD569" s="382"/>
      <c r="PE569" s="382"/>
      <c r="PF569" s="382"/>
      <c r="PG569" s="382"/>
      <c r="PH569" s="382"/>
      <c r="PI569" s="382"/>
      <c r="PJ569" s="382"/>
      <c r="PK569" s="382"/>
      <c r="PL569" s="382"/>
      <c r="PM569" s="382"/>
      <c r="PN569" s="382"/>
      <c r="PO569" s="382"/>
      <c r="PP569" s="382"/>
      <c r="PQ569" s="382"/>
      <c r="PR569" s="382"/>
      <c r="PS569" s="382"/>
      <c r="PT569" s="382"/>
      <c r="PU569" s="382"/>
      <c r="PV569" s="382"/>
      <c r="PW569" s="382"/>
      <c r="PX569" s="382"/>
      <c r="PY569" s="382"/>
      <c r="PZ569" s="382"/>
      <c r="QA569" s="382"/>
      <c r="QB569" s="382"/>
      <c r="QC569" s="382"/>
      <c r="QD569" s="382"/>
      <c r="QE569" s="382"/>
      <c r="QF569" s="382"/>
      <c r="QG569" s="382"/>
      <c r="QH569" s="382"/>
      <c r="QI569" s="382"/>
      <c r="QJ569" s="382"/>
      <c r="QK569" s="382"/>
      <c r="QL569" s="382"/>
      <c r="QM569" s="382"/>
      <c r="QN569" s="382"/>
      <c r="QO569" s="382"/>
      <c r="QP569" s="382"/>
      <c r="QQ569" s="382"/>
      <c r="QR569" s="382"/>
      <c r="QS569" s="382"/>
      <c r="QT569" s="382"/>
      <c r="QU569" s="382"/>
      <c r="QV569" s="382"/>
      <c r="QW569" s="382"/>
      <c r="QX569" s="382"/>
      <c r="QY569" s="382"/>
      <c r="QZ569" s="382"/>
      <c r="RA569" s="382"/>
      <c r="RB569" s="382"/>
      <c r="RC569" s="382"/>
      <c r="RD569" s="382"/>
      <c r="RE569" s="382"/>
      <c r="RF569" s="382"/>
      <c r="RG569" s="382"/>
      <c r="RH569" s="382"/>
      <c r="RI569" s="382"/>
      <c r="RJ569" s="382"/>
      <c r="RK569" s="382"/>
      <c r="RL569" s="382"/>
      <c r="RM569" s="382"/>
      <c r="RN569" s="382"/>
      <c r="RO569" s="382"/>
      <c r="RP569" s="382"/>
      <c r="RQ569" s="382"/>
      <c r="RR569" s="382"/>
      <c r="RS569" s="382"/>
      <c r="RT569" s="382"/>
      <c r="RU569" s="382"/>
      <c r="RV569" s="382"/>
      <c r="RW569" s="382"/>
      <c r="RX569" s="382"/>
      <c r="RY569" s="382"/>
      <c r="RZ569" s="382"/>
      <c r="SA569" s="382"/>
      <c r="SB569" s="382"/>
      <c r="SC569" s="382"/>
      <c r="SD569" s="382"/>
      <c r="SE569" s="382"/>
      <c r="SF569" s="382"/>
      <c r="SG569" s="382"/>
      <c r="SH569" s="382"/>
      <c r="SI569" s="382"/>
      <c r="SJ569" s="382"/>
      <c r="SK569" s="382"/>
      <c r="SL569" s="382"/>
      <c r="SM569" s="382"/>
      <c r="SN569" s="382"/>
      <c r="SO569" s="382"/>
      <c r="SP569" s="382"/>
      <c r="SQ569" s="382"/>
      <c r="SR569" s="382"/>
      <c r="SS569" s="382"/>
      <c r="ST569" s="382"/>
      <c r="SU569" s="382"/>
      <c r="SV569" s="382"/>
      <c r="SW569" s="382"/>
      <c r="SX569" s="382"/>
      <c r="SY569" s="382"/>
      <c r="SZ569" s="382"/>
      <c r="TA569" s="382"/>
      <c r="TB569" s="382"/>
      <c r="TC569" s="382"/>
      <c r="TD569" s="382"/>
      <c r="TE569" s="382"/>
      <c r="TF569" s="382"/>
      <c r="TG569" s="382"/>
      <c r="TH569" s="382"/>
      <c r="TI569" s="382"/>
      <c r="TJ569" s="382"/>
      <c r="TK569" s="382"/>
      <c r="TL569" s="382"/>
      <c r="TM569" s="382"/>
      <c r="TN569" s="382"/>
      <c r="TO569" s="382"/>
      <c r="TP569" s="382"/>
      <c r="TQ569" s="382"/>
      <c r="TR569" s="382"/>
      <c r="TS569" s="382"/>
      <c r="TT569" s="382"/>
      <c r="TU569" s="382"/>
      <c r="TV569" s="382"/>
      <c r="TW569" s="382"/>
      <c r="TX569" s="382"/>
      <c r="TY569" s="382"/>
      <c r="TZ569" s="382"/>
      <c r="UA569" s="382"/>
      <c r="UB569" s="382"/>
      <c r="UC569" s="382"/>
      <c r="UD569" s="382"/>
      <c r="UE569" s="382"/>
      <c r="UF569" s="382"/>
      <c r="UG569" s="382"/>
      <c r="UH569" s="382"/>
      <c r="UI569" s="382"/>
      <c r="UJ569" s="382"/>
      <c r="UK569" s="382"/>
      <c r="UL569" s="382"/>
      <c r="UM569" s="382"/>
      <c r="UN569" s="382"/>
      <c r="UO569" s="382"/>
      <c r="UP569" s="382"/>
      <c r="UQ569" s="382"/>
      <c r="UR569" s="382"/>
      <c r="US569" s="382"/>
      <c r="UT569" s="382"/>
      <c r="UU569" s="382"/>
      <c r="UV569" s="382"/>
      <c r="UW569" s="382"/>
      <c r="UX569" s="382"/>
      <c r="UY569" s="382"/>
      <c r="UZ569" s="382"/>
      <c r="VA569" s="382"/>
      <c r="VB569" s="382"/>
      <c r="VC569" s="382"/>
      <c r="VD569" s="382"/>
      <c r="VE569" s="382"/>
      <c r="VF569" s="382"/>
      <c r="VG569" s="382"/>
      <c r="VH569" s="382"/>
      <c r="VI569" s="382"/>
      <c r="VJ569" s="382"/>
      <c r="VK569" s="382"/>
      <c r="VL569" s="382"/>
      <c r="VM569" s="382"/>
      <c r="VN569" s="382"/>
      <c r="VO569" s="382"/>
      <c r="VP569" s="382"/>
      <c r="VQ569" s="382"/>
      <c r="VR569" s="382"/>
      <c r="VS569" s="382"/>
      <c r="VT569" s="382"/>
      <c r="VU569" s="382"/>
      <c r="VV569" s="382"/>
      <c r="VW569" s="382"/>
      <c r="VX569" s="382"/>
      <c r="VY569" s="382"/>
      <c r="VZ569" s="382"/>
      <c r="WA569" s="382"/>
      <c r="WB569" s="382"/>
      <c r="WC569" s="382"/>
      <c r="WD569" s="382"/>
      <c r="WE569" s="382"/>
      <c r="WF569" s="382"/>
      <c r="WG569" s="382"/>
      <c r="WH569" s="382"/>
      <c r="WI569" s="382"/>
      <c r="WJ569" s="382"/>
      <c r="WK569" s="382"/>
      <c r="WL569" s="382"/>
      <c r="WM569" s="382"/>
      <c r="WN569" s="382"/>
      <c r="WO569" s="382"/>
      <c r="WP569" s="382"/>
      <c r="WQ569" s="382"/>
      <c r="WR569" s="382"/>
      <c r="WS569" s="382"/>
      <c r="WT569" s="382"/>
      <c r="WU569" s="382"/>
      <c r="WV569" s="382"/>
      <c r="WW569" s="382"/>
      <c r="WX569" s="382"/>
      <c r="WY569" s="382"/>
      <c r="WZ569" s="382"/>
      <c r="XA569" s="382"/>
      <c r="XB569" s="382"/>
      <c r="XC569" s="382"/>
      <c r="XD569" s="382"/>
      <c r="XE569" s="382"/>
      <c r="XF569" s="382"/>
      <c r="XG569" s="382"/>
      <c r="XH569" s="382"/>
      <c r="XI569" s="382"/>
      <c r="XJ569" s="382"/>
      <c r="XK569" s="382"/>
      <c r="XL569" s="382"/>
      <c r="XM569" s="382"/>
      <c r="XN569" s="382"/>
      <c r="XO569" s="382"/>
      <c r="XP569" s="382"/>
      <c r="XQ569" s="382"/>
      <c r="XR569" s="382"/>
      <c r="XS569" s="382"/>
      <c r="XT569" s="382"/>
      <c r="XU569" s="382"/>
      <c r="XV569" s="382"/>
      <c r="XW569" s="382"/>
      <c r="XX569" s="382"/>
      <c r="XY569" s="382"/>
      <c r="XZ569" s="382"/>
      <c r="YA569" s="382"/>
      <c r="YB569" s="382"/>
      <c r="YC569" s="382"/>
      <c r="YD569" s="382"/>
      <c r="YE569" s="382"/>
      <c r="YF569" s="382"/>
      <c r="YG569" s="382"/>
      <c r="YH569" s="382"/>
      <c r="YI569" s="382"/>
      <c r="YJ569" s="382"/>
      <c r="YK569" s="382"/>
      <c r="YL569" s="382"/>
      <c r="YM569" s="382"/>
      <c r="YN569" s="382"/>
      <c r="YO569" s="382"/>
      <c r="YP569" s="382"/>
      <c r="YQ569" s="382"/>
      <c r="YR569" s="382"/>
      <c r="YS569" s="382"/>
      <c r="YT569" s="382"/>
      <c r="YU569" s="382"/>
      <c r="YV569" s="382"/>
      <c r="YW569" s="382"/>
      <c r="YX569" s="382"/>
      <c r="YY569" s="382"/>
      <c r="YZ569" s="382"/>
      <c r="ZA569" s="382"/>
      <c r="ZB569" s="382"/>
      <c r="ZC569" s="382"/>
      <c r="ZD569" s="382"/>
      <c r="ZE569" s="382"/>
      <c r="ZF569" s="382"/>
      <c r="ZG569" s="382"/>
      <c r="ZH569" s="382"/>
      <c r="ZI569" s="382"/>
      <c r="ZJ569" s="382"/>
      <c r="ZK569" s="382"/>
      <c r="ZL569" s="382"/>
      <c r="ZM569" s="382"/>
      <c r="ZN569" s="382"/>
      <c r="ZO569" s="382"/>
      <c r="ZP569" s="382"/>
      <c r="ZQ569" s="382"/>
      <c r="ZR569" s="382"/>
      <c r="ZS569" s="382"/>
      <c r="ZT569" s="382"/>
      <c r="ZU569" s="382"/>
      <c r="ZV569" s="382"/>
      <c r="ZW569" s="382"/>
      <c r="ZX569" s="382"/>
      <c r="ZY569" s="382"/>
      <c r="ZZ569" s="382"/>
      <c r="AAA569" s="382"/>
      <c r="AAB569" s="382"/>
      <c r="AAC569" s="382"/>
      <c r="AAD569" s="382"/>
      <c r="AAE569" s="382"/>
      <c r="AAF569" s="382"/>
      <c r="AAG569" s="382"/>
      <c r="AAH569" s="382"/>
      <c r="AAI569" s="382"/>
      <c r="AAJ569" s="382"/>
      <c r="AAK569" s="382"/>
      <c r="AAL569" s="382"/>
      <c r="AAM569" s="382"/>
      <c r="AAN569" s="382"/>
      <c r="AAO569" s="382"/>
      <c r="AAP569" s="382"/>
      <c r="AAQ569" s="382"/>
      <c r="AAR569" s="382"/>
      <c r="AAS569" s="382"/>
      <c r="AAT569" s="382"/>
      <c r="AAU569" s="382"/>
      <c r="AAV569" s="382"/>
      <c r="AAW569" s="382"/>
      <c r="AAX569" s="382"/>
      <c r="AAY569" s="382"/>
      <c r="AAZ569" s="382"/>
      <c r="ABA569" s="382"/>
      <c r="ABB569" s="382"/>
      <c r="ABC569" s="382"/>
      <c r="ABD569" s="382"/>
      <c r="ABE569" s="382"/>
      <c r="ABF569" s="382"/>
      <c r="ABG569" s="382"/>
      <c r="ABH569" s="382"/>
      <c r="ABI569" s="382"/>
      <c r="ABJ569" s="382"/>
      <c r="ABK569" s="382"/>
      <c r="ABL569" s="382"/>
      <c r="ABM569" s="382"/>
      <c r="ABN569" s="382"/>
      <c r="ABO569" s="382"/>
      <c r="ABP569" s="382"/>
      <c r="ABQ569" s="382"/>
      <c r="ABR569" s="382"/>
      <c r="ABS569" s="382"/>
      <c r="ABT569" s="382"/>
      <c r="ABU569" s="382"/>
      <c r="ABV569" s="382"/>
      <c r="ABW569" s="382"/>
      <c r="ABX569" s="382"/>
      <c r="ABY569" s="382"/>
      <c r="ABZ569" s="382"/>
      <c r="ACA569" s="382"/>
      <c r="ACB569" s="382"/>
      <c r="ACC569" s="382"/>
      <c r="ACD569" s="382"/>
      <c r="ACE569" s="382"/>
      <c r="ACF569" s="382"/>
      <c r="ACG569" s="382"/>
      <c r="ACH569" s="382"/>
      <c r="ACI569" s="382"/>
      <c r="ACJ569" s="382"/>
      <c r="ACK569" s="382"/>
      <c r="ACL569" s="382"/>
      <c r="ACM569" s="382"/>
      <c r="ACN569" s="382"/>
      <c r="ACO569" s="382"/>
      <c r="ACP569" s="382"/>
      <c r="ACQ569" s="382"/>
      <c r="ACR569" s="382"/>
      <c r="ACS569" s="382"/>
      <c r="ACT569" s="382"/>
      <c r="ACU569" s="382"/>
      <c r="ACV569" s="382"/>
      <c r="ACW569" s="382"/>
      <c r="ACX569" s="382"/>
      <c r="ACY569" s="382"/>
      <c r="ACZ569" s="382"/>
      <c r="ADA569" s="382"/>
      <c r="ADB569" s="382"/>
      <c r="ADC569" s="382"/>
      <c r="ADD569" s="382"/>
      <c r="ADE569" s="382"/>
      <c r="ADF569" s="382"/>
      <c r="ADG569" s="382"/>
      <c r="ADH569" s="382"/>
      <c r="ADI569" s="382"/>
      <c r="ADJ569" s="382"/>
      <c r="ADK569" s="382"/>
      <c r="ADL569" s="382"/>
      <c r="ADM569" s="382"/>
      <c r="ADN569" s="382"/>
      <c r="ADO569" s="382"/>
      <c r="ADP569" s="382"/>
      <c r="ADQ569" s="382"/>
      <c r="ADR569" s="382"/>
      <c r="ADS569" s="382"/>
      <c r="ADT569" s="382"/>
      <c r="ADU569" s="382"/>
      <c r="ADV569" s="382"/>
      <c r="ADW569" s="382"/>
      <c r="ADX569" s="382"/>
      <c r="ADY569" s="382"/>
      <c r="ADZ569" s="382"/>
      <c r="AEA569" s="382"/>
      <c r="AEB569" s="382"/>
      <c r="AEC569" s="382"/>
      <c r="AED569" s="382"/>
      <c r="AEE569" s="382"/>
      <c r="AEF569" s="382"/>
    </row>
    <row r="570" spans="1:812" s="383" customFormat="1" ht="7.5" customHeight="1" x14ac:dyDescent="0.2">
      <c r="A570" s="75"/>
      <c r="B570" s="99"/>
      <c r="C570" s="109"/>
      <c r="D570" s="71"/>
      <c r="E570" s="109"/>
      <c r="F570" s="91"/>
      <c r="G570" s="382"/>
      <c r="H570" s="382"/>
      <c r="I570" s="382"/>
      <c r="J570" s="382"/>
      <c r="K570" s="382"/>
      <c r="L570" s="382"/>
      <c r="M570" s="382"/>
      <c r="N570" s="382"/>
      <c r="O570" s="382"/>
      <c r="P570" s="382"/>
      <c r="Q570" s="382"/>
      <c r="R570" s="382"/>
      <c r="S570" s="382"/>
      <c r="T570" s="382"/>
      <c r="U570" s="382"/>
      <c r="V570" s="382"/>
      <c r="W570" s="382"/>
      <c r="X570" s="382"/>
      <c r="Y570" s="382"/>
      <c r="Z570" s="382"/>
      <c r="AA570" s="382"/>
      <c r="AB570" s="382"/>
      <c r="AC570" s="382"/>
      <c r="AD570" s="382"/>
      <c r="AE570" s="382"/>
      <c r="AF570" s="382"/>
      <c r="AG570" s="382"/>
      <c r="AH570" s="382"/>
      <c r="AI570" s="382"/>
      <c r="AJ570" s="382"/>
      <c r="AK570" s="382"/>
      <c r="AL570" s="382"/>
      <c r="AM570" s="382"/>
      <c r="AN570" s="382"/>
      <c r="AO570" s="382"/>
      <c r="AP570" s="382"/>
      <c r="AQ570" s="382"/>
      <c r="AR570" s="382"/>
      <c r="AS570" s="382"/>
      <c r="AT570" s="382"/>
      <c r="AU570" s="382"/>
      <c r="AV570" s="382"/>
      <c r="AW570" s="382"/>
      <c r="AX570" s="382"/>
      <c r="AY570" s="382"/>
      <c r="AZ570" s="382"/>
      <c r="BA570" s="663"/>
      <c r="BB570" s="382"/>
      <c r="BC570" s="382"/>
      <c r="BD570" s="382"/>
      <c r="BE570" s="382"/>
      <c r="BF570" s="382"/>
      <c r="BG570" s="382"/>
      <c r="BH570" s="382"/>
      <c r="BI570" s="382"/>
      <c r="BJ570" s="382"/>
      <c r="BK570" s="382"/>
      <c r="BL570" s="382"/>
      <c r="BM570" s="382"/>
      <c r="BN570" s="382"/>
      <c r="BO570" s="382"/>
      <c r="BP570" s="382"/>
      <c r="BQ570" s="382"/>
      <c r="BR570" s="382"/>
      <c r="BS570" s="382"/>
      <c r="BT570" s="382"/>
      <c r="BU570" s="382"/>
      <c r="BV570" s="382"/>
      <c r="BW570" s="382"/>
      <c r="BX570" s="382"/>
      <c r="BY570" s="382"/>
      <c r="BZ570" s="382"/>
      <c r="CA570" s="382"/>
      <c r="CB570" s="382"/>
      <c r="CC570" s="382"/>
      <c r="CD570" s="382"/>
      <c r="CE570" s="382"/>
      <c r="CF570" s="382"/>
      <c r="CG570" s="382"/>
      <c r="CH570" s="382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  <c r="CU570" s="382"/>
      <c r="CV570" s="382"/>
      <c r="CW570" s="382"/>
      <c r="CX570" s="382"/>
      <c r="CY570" s="382"/>
      <c r="CZ570" s="382"/>
      <c r="DA570" s="382"/>
      <c r="DB570" s="382"/>
      <c r="DC570" s="382"/>
      <c r="DD570" s="382"/>
      <c r="DE570" s="382"/>
      <c r="DF570" s="382"/>
      <c r="DG570" s="382"/>
      <c r="DH570" s="382"/>
      <c r="DI570" s="382"/>
      <c r="DJ570" s="382"/>
      <c r="DK570" s="382"/>
      <c r="DL570" s="382"/>
      <c r="DM570" s="382"/>
      <c r="DN570" s="382"/>
      <c r="DO570" s="382"/>
      <c r="DP570" s="382"/>
      <c r="DQ570" s="382"/>
      <c r="DR570" s="382"/>
      <c r="DS570" s="382"/>
      <c r="DT570" s="382"/>
      <c r="DU570" s="382"/>
      <c r="DV570" s="382"/>
      <c r="DW570" s="382"/>
      <c r="DX570" s="382"/>
      <c r="DY570" s="382"/>
      <c r="DZ570" s="382"/>
      <c r="EA570" s="382"/>
      <c r="EB570" s="382"/>
      <c r="EC570" s="382"/>
      <c r="ED570" s="382"/>
      <c r="EE570" s="382"/>
      <c r="EF570" s="382"/>
      <c r="EG570" s="382"/>
      <c r="EH570" s="382"/>
      <c r="EI570" s="382"/>
      <c r="EJ570" s="382"/>
      <c r="EK570" s="382"/>
      <c r="EL570" s="382"/>
      <c r="EM570" s="382"/>
      <c r="EN570" s="382"/>
      <c r="EO570" s="382"/>
      <c r="EP570" s="382"/>
      <c r="EQ570" s="382"/>
      <c r="ER570" s="382"/>
      <c r="ES570" s="382"/>
      <c r="ET570" s="382"/>
      <c r="EU570" s="382"/>
      <c r="EV570" s="382"/>
      <c r="EW570" s="382"/>
      <c r="EX570" s="382"/>
      <c r="EY570" s="382"/>
      <c r="EZ570" s="382"/>
      <c r="FA570" s="382"/>
      <c r="FB570" s="382"/>
      <c r="FC570" s="382"/>
      <c r="FD570" s="382"/>
      <c r="FE570" s="382"/>
      <c r="FF570" s="382"/>
      <c r="FG570" s="382"/>
      <c r="FH570" s="382"/>
      <c r="FI570" s="382"/>
      <c r="FJ570" s="382"/>
      <c r="FK570" s="382"/>
      <c r="FL570" s="382"/>
      <c r="FM570" s="382"/>
      <c r="FN570" s="382"/>
      <c r="FO570" s="382"/>
      <c r="FP570" s="382"/>
      <c r="FQ570" s="382"/>
      <c r="FR570" s="382"/>
      <c r="FS570" s="382"/>
      <c r="FT570" s="382"/>
      <c r="FU570" s="382"/>
      <c r="FV570" s="382"/>
      <c r="FW570" s="382"/>
      <c r="FX570" s="382"/>
      <c r="FY570" s="382"/>
      <c r="FZ570" s="382"/>
      <c r="GA570" s="382"/>
      <c r="GB570" s="382"/>
      <c r="GC570" s="382"/>
      <c r="GD570" s="382"/>
      <c r="GE570" s="382"/>
      <c r="GF570" s="382"/>
      <c r="GG570" s="382"/>
      <c r="GH570" s="382"/>
      <c r="GI570" s="382"/>
      <c r="GJ570" s="382"/>
      <c r="GK570" s="382"/>
      <c r="GL570" s="382"/>
      <c r="GM570" s="382"/>
      <c r="GN570" s="382"/>
      <c r="GO570" s="382"/>
      <c r="GP570" s="382"/>
      <c r="GQ570" s="382"/>
      <c r="GR570" s="382"/>
      <c r="GS570" s="382"/>
      <c r="GT570" s="382"/>
      <c r="GU570" s="382"/>
      <c r="GV570" s="382"/>
      <c r="GW570" s="382"/>
      <c r="GX570" s="382"/>
      <c r="GY570" s="382"/>
      <c r="GZ570" s="382"/>
      <c r="HA570" s="382"/>
      <c r="HB570" s="382"/>
      <c r="HC570" s="382"/>
      <c r="HD570" s="382"/>
      <c r="HE570" s="382"/>
      <c r="HF570" s="382"/>
      <c r="HG570" s="382"/>
      <c r="HH570" s="382"/>
      <c r="HI570" s="382"/>
      <c r="HJ570" s="382"/>
      <c r="HK570" s="382"/>
      <c r="HL570" s="382"/>
      <c r="HM570" s="382"/>
      <c r="HN570" s="382"/>
      <c r="HO570" s="382"/>
      <c r="HP570" s="382"/>
      <c r="HQ570" s="382"/>
      <c r="HR570" s="382"/>
      <c r="HS570" s="382"/>
      <c r="HT570" s="382"/>
      <c r="HU570" s="382"/>
      <c r="HV570" s="382"/>
      <c r="HW570" s="382"/>
      <c r="HX570" s="382"/>
      <c r="HY570" s="382"/>
      <c r="HZ570" s="382"/>
      <c r="IA570" s="382"/>
      <c r="IB570" s="382"/>
      <c r="IC570" s="382"/>
      <c r="ID570" s="382"/>
      <c r="IE570" s="382"/>
      <c r="IF570" s="382"/>
      <c r="IG570" s="382"/>
      <c r="IH570" s="382"/>
      <c r="II570" s="382"/>
      <c r="IJ570" s="382"/>
      <c r="IK570" s="382"/>
      <c r="IL570" s="382"/>
      <c r="IM570" s="382"/>
      <c r="IN570" s="382"/>
      <c r="IO570" s="382"/>
      <c r="IP570" s="382"/>
      <c r="IQ570" s="382"/>
      <c r="IR570" s="382"/>
      <c r="IS570" s="382"/>
      <c r="IT570" s="382"/>
      <c r="IU570" s="382"/>
      <c r="IV570" s="382"/>
      <c r="IW570" s="382"/>
      <c r="IX570" s="382"/>
      <c r="IY570" s="382"/>
      <c r="IZ570" s="382"/>
      <c r="JA570" s="382"/>
      <c r="JB570" s="382"/>
      <c r="JC570" s="382"/>
      <c r="JD570" s="382"/>
      <c r="JE570" s="382"/>
      <c r="JF570" s="382"/>
      <c r="JG570" s="382"/>
      <c r="JH570" s="382"/>
      <c r="JI570" s="382"/>
      <c r="JJ570" s="382"/>
      <c r="JK570" s="382"/>
      <c r="JL570" s="382"/>
      <c r="JM570" s="382"/>
      <c r="JN570" s="382"/>
      <c r="JO570" s="382"/>
      <c r="JP570" s="382"/>
      <c r="JQ570" s="382"/>
      <c r="JR570" s="382"/>
      <c r="JS570" s="382"/>
      <c r="JT570" s="382"/>
      <c r="JU570" s="382"/>
      <c r="JV570" s="382"/>
      <c r="JW570" s="382"/>
      <c r="JX570" s="382"/>
      <c r="JY570" s="382"/>
      <c r="JZ570" s="382"/>
      <c r="KA570" s="382"/>
      <c r="KB570" s="382"/>
      <c r="KC570" s="382"/>
      <c r="KD570" s="382"/>
      <c r="KE570" s="382"/>
      <c r="KF570" s="382"/>
      <c r="KG570" s="382"/>
      <c r="KH570" s="382"/>
      <c r="KI570" s="382"/>
      <c r="KJ570" s="382"/>
      <c r="KK570" s="382"/>
      <c r="KL570" s="382"/>
      <c r="KM570" s="382"/>
      <c r="KN570" s="382"/>
      <c r="KO570" s="382"/>
      <c r="KP570" s="382"/>
      <c r="KQ570" s="382"/>
      <c r="KR570" s="382"/>
      <c r="KS570" s="382"/>
      <c r="KT570" s="382"/>
      <c r="KU570" s="382"/>
      <c r="KV570" s="382"/>
      <c r="KW570" s="382"/>
      <c r="KX570" s="382"/>
      <c r="KY570" s="382"/>
      <c r="KZ570" s="382"/>
      <c r="LA570" s="382"/>
      <c r="LB570" s="382"/>
      <c r="LC570" s="382"/>
      <c r="LD570" s="382"/>
      <c r="LE570" s="382"/>
      <c r="LF570" s="382"/>
      <c r="LG570" s="382"/>
      <c r="LH570" s="382"/>
      <c r="LI570" s="382"/>
      <c r="LJ570" s="382"/>
      <c r="LK570" s="382"/>
      <c r="LL570" s="382"/>
      <c r="LM570" s="382"/>
      <c r="LN570" s="382"/>
      <c r="LO570" s="382"/>
      <c r="LP570" s="382"/>
      <c r="LQ570" s="382"/>
      <c r="LR570" s="382"/>
      <c r="LS570" s="382"/>
      <c r="LT570" s="382"/>
      <c r="LU570" s="382"/>
      <c r="LV570" s="382"/>
      <c r="LW570" s="382"/>
      <c r="LX570" s="382"/>
      <c r="LY570" s="382"/>
      <c r="LZ570" s="382"/>
      <c r="MA570" s="382"/>
      <c r="MB570" s="382"/>
      <c r="MC570" s="382"/>
      <c r="MD570" s="382"/>
      <c r="ME570" s="382"/>
      <c r="MF570" s="382"/>
      <c r="MG570" s="382"/>
      <c r="MH570" s="382"/>
      <c r="MI570" s="382"/>
      <c r="MJ570" s="382"/>
      <c r="MK570" s="382"/>
      <c r="ML570" s="382"/>
      <c r="MM570" s="382"/>
      <c r="MN570" s="382"/>
      <c r="MO570" s="382"/>
      <c r="MP570" s="382"/>
      <c r="MQ570" s="382"/>
      <c r="MR570" s="382"/>
      <c r="MS570" s="382"/>
      <c r="MT570" s="382"/>
      <c r="MU570" s="382"/>
      <c r="MV570" s="382"/>
      <c r="MW570" s="382"/>
      <c r="MX570" s="382"/>
      <c r="MY570" s="382"/>
      <c r="MZ570" s="382"/>
      <c r="NA570" s="382"/>
      <c r="NB570" s="382"/>
      <c r="NC570" s="382"/>
      <c r="ND570" s="382"/>
      <c r="NE570" s="382"/>
      <c r="NF570" s="382"/>
      <c r="NG570" s="382"/>
      <c r="NH570" s="382"/>
      <c r="NI570" s="382"/>
      <c r="NJ570" s="382"/>
      <c r="NK570" s="382"/>
      <c r="NL570" s="382"/>
      <c r="NM570" s="382"/>
      <c r="NN570" s="382"/>
      <c r="NO570" s="382"/>
      <c r="NP570" s="382"/>
      <c r="NQ570" s="382"/>
      <c r="NR570" s="382"/>
      <c r="NS570" s="382"/>
      <c r="NT570" s="382"/>
      <c r="NU570" s="382"/>
      <c r="NV570" s="382"/>
      <c r="NW570" s="382"/>
      <c r="NX570" s="382"/>
      <c r="NY570" s="382"/>
      <c r="NZ570" s="382"/>
      <c r="OA570" s="382"/>
      <c r="OB570" s="382"/>
      <c r="OC570" s="382"/>
      <c r="OD570" s="382"/>
      <c r="OE570" s="382"/>
      <c r="OF570" s="382"/>
      <c r="OG570" s="382"/>
      <c r="OH570" s="382"/>
      <c r="OI570" s="382"/>
      <c r="OJ570" s="382"/>
      <c r="OK570" s="382"/>
      <c r="OL570" s="382"/>
      <c r="OM570" s="382"/>
      <c r="ON570" s="382"/>
      <c r="OO570" s="382"/>
      <c r="OP570" s="382"/>
      <c r="OQ570" s="382"/>
      <c r="OR570" s="382"/>
      <c r="OS570" s="382"/>
      <c r="OT570" s="382"/>
      <c r="OU570" s="382"/>
      <c r="OV570" s="382"/>
      <c r="OW570" s="382"/>
      <c r="OX570" s="382"/>
      <c r="OY570" s="382"/>
      <c r="OZ570" s="382"/>
      <c r="PA570" s="382"/>
      <c r="PB570" s="382"/>
      <c r="PC570" s="382"/>
      <c r="PD570" s="382"/>
      <c r="PE570" s="382"/>
      <c r="PF570" s="382"/>
      <c r="PG570" s="382"/>
      <c r="PH570" s="382"/>
      <c r="PI570" s="382"/>
      <c r="PJ570" s="382"/>
      <c r="PK570" s="382"/>
      <c r="PL570" s="382"/>
      <c r="PM570" s="382"/>
      <c r="PN570" s="382"/>
      <c r="PO570" s="382"/>
      <c r="PP570" s="382"/>
      <c r="PQ570" s="382"/>
      <c r="PR570" s="382"/>
      <c r="PS570" s="382"/>
      <c r="PT570" s="382"/>
      <c r="PU570" s="382"/>
      <c r="PV570" s="382"/>
      <c r="PW570" s="382"/>
      <c r="PX570" s="382"/>
      <c r="PY570" s="382"/>
      <c r="PZ570" s="382"/>
      <c r="QA570" s="382"/>
      <c r="QB570" s="382"/>
      <c r="QC570" s="382"/>
      <c r="QD570" s="382"/>
      <c r="QE570" s="382"/>
      <c r="QF570" s="382"/>
      <c r="QG570" s="382"/>
      <c r="QH570" s="382"/>
      <c r="QI570" s="382"/>
      <c r="QJ570" s="382"/>
      <c r="QK570" s="382"/>
      <c r="QL570" s="382"/>
      <c r="QM570" s="382"/>
      <c r="QN570" s="382"/>
      <c r="QO570" s="382"/>
      <c r="QP570" s="382"/>
      <c r="QQ570" s="382"/>
      <c r="QR570" s="382"/>
      <c r="QS570" s="382"/>
      <c r="QT570" s="382"/>
      <c r="QU570" s="382"/>
      <c r="QV570" s="382"/>
      <c r="QW570" s="382"/>
      <c r="QX570" s="382"/>
      <c r="QY570" s="382"/>
      <c r="QZ570" s="382"/>
      <c r="RA570" s="382"/>
      <c r="RB570" s="382"/>
      <c r="RC570" s="382"/>
      <c r="RD570" s="382"/>
      <c r="RE570" s="382"/>
      <c r="RF570" s="382"/>
      <c r="RG570" s="382"/>
      <c r="RH570" s="382"/>
      <c r="RI570" s="382"/>
      <c r="RJ570" s="382"/>
      <c r="RK570" s="382"/>
      <c r="RL570" s="382"/>
      <c r="RM570" s="382"/>
      <c r="RN570" s="382"/>
      <c r="RO570" s="382"/>
      <c r="RP570" s="382"/>
      <c r="RQ570" s="382"/>
      <c r="RR570" s="382"/>
      <c r="RS570" s="382"/>
      <c r="RT570" s="382"/>
      <c r="RU570" s="382"/>
      <c r="RV570" s="382"/>
      <c r="RW570" s="382"/>
      <c r="RX570" s="382"/>
      <c r="RY570" s="382"/>
      <c r="RZ570" s="382"/>
      <c r="SA570" s="382"/>
      <c r="SB570" s="382"/>
      <c r="SC570" s="382"/>
      <c r="SD570" s="382"/>
      <c r="SE570" s="382"/>
      <c r="SF570" s="382"/>
      <c r="SG570" s="382"/>
      <c r="SH570" s="382"/>
      <c r="SI570" s="382"/>
      <c r="SJ570" s="382"/>
      <c r="SK570" s="382"/>
      <c r="SL570" s="382"/>
      <c r="SM570" s="382"/>
      <c r="SN570" s="382"/>
      <c r="SO570" s="382"/>
      <c r="SP570" s="382"/>
      <c r="SQ570" s="382"/>
      <c r="SR570" s="382"/>
      <c r="SS570" s="382"/>
      <c r="ST570" s="382"/>
      <c r="SU570" s="382"/>
      <c r="SV570" s="382"/>
      <c r="SW570" s="382"/>
      <c r="SX570" s="382"/>
      <c r="SY570" s="382"/>
      <c r="SZ570" s="382"/>
      <c r="TA570" s="382"/>
      <c r="TB570" s="382"/>
      <c r="TC570" s="382"/>
      <c r="TD570" s="382"/>
      <c r="TE570" s="382"/>
      <c r="TF570" s="382"/>
      <c r="TG570" s="382"/>
      <c r="TH570" s="382"/>
      <c r="TI570" s="382"/>
      <c r="TJ570" s="382"/>
      <c r="TK570" s="382"/>
      <c r="TL570" s="382"/>
      <c r="TM570" s="382"/>
      <c r="TN570" s="382"/>
      <c r="TO570" s="382"/>
      <c r="TP570" s="382"/>
      <c r="TQ570" s="382"/>
      <c r="TR570" s="382"/>
      <c r="TS570" s="382"/>
      <c r="TT570" s="382"/>
      <c r="TU570" s="382"/>
      <c r="TV570" s="382"/>
      <c r="TW570" s="382"/>
      <c r="TX570" s="382"/>
      <c r="TY570" s="382"/>
      <c r="TZ570" s="382"/>
      <c r="UA570" s="382"/>
      <c r="UB570" s="382"/>
      <c r="UC570" s="382"/>
      <c r="UD570" s="382"/>
      <c r="UE570" s="382"/>
      <c r="UF570" s="382"/>
      <c r="UG570" s="382"/>
      <c r="UH570" s="382"/>
      <c r="UI570" s="382"/>
      <c r="UJ570" s="382"/>
      <c r="UK570" s="382"/>
      <c r="UL570" s="382"/>
      <c r="UM570" s="382"/>
      <c r="UN570" s="382"/>
      <c r="UO570" s="382"/>
      <c r="UP570" s="382"/>
      <c r="UQ570" s="382"/>
      <c r="UR570" s="382"/>
      <c r="US570" s="382"/>
      <c r="UT570" s="382"/>
      <c r="UU570" s="382"/>
      <c r="UV570" s="382"/>
      <c r="UW570" s="382"/>
      <c r="UX570" s="382"/>
      <c r="UY570" s="382"/>
      <c r="UZ570" s="382"/>
      <c r="VA570" s="382"/>
      <c r="VB570" s="382"/>
      <c r="VC570" s="382"/>
      <c r="VD570" s="382"/>
      <c r="VE570" s="382"/>
      <c r="VF570" s="382"/>
      <c r="VG570" s="382"/>
      <c r="VH570" s="382"/>
      <c r="VI570" s="382"/>
      <c r="VJ570" s="382"/>
      <c r="VK570" s="382"/>
      <c r="VL570" s="382"/>
      <c r="VM570" s="382"/>
      <c r="VN570" s="382"/>
      <c r="VO570" s="382"/>
      <c r="VP570" s="382"/>
      <c r="VQ570" s="382"/>
      <c r="VR570" s="382"/>
      <c r="VS570" s="382"/>
      <c r="VT570" s="382"/>
      <c r="VU570" s="382"/>
      <c r="VV570" s="382"/>
      <c r="VW570" s="382"/>
      <c r="VX570" s="382"/>
      <c r="VY570" s="382"/>
      <c r="VZ570" s="382"/>
      <c r="WA570" s="382"/>
      <c r="WB570" s="382"/>
      <c r="WC570" s="382"/>
      <c r="WD570" s="382"/>
      <c r="WE570" s="382"/>
      <c r="WF570" s="382"/>
      <c r="WG570" s="382"/>
      <c r="WH570" s="382"/>
      <c r="WI570" s="382"/>
      <c r="WJ570" s="382"/>
      <c r="WK570" s="382"/>
      <c r="WL570" s="382"/>
      <c r="WM570" s="382"/>
      <c r="WN570" s="382"/>
      <c r="WO570" s="382"/>
      <c r="WP570" s="382"/>
      <c r="WQ570" s="382"/>
      <c r="WR570" s="382"/>
      <c r="WS570" s="382"/>
      <c r="WT570" s="382"/>
      <c r="WU570" s="382"/>
      <c r="WV570" s="382"/>
      <c r="WW570" s="382"/>
      <c r="WX570" s="382"/>
      <c r="WY570" s="382"/>
      <c r="WZ570" s="382"/>
      <c r="XA570" s="382"/>
      <c r="XB570" s="382"/>
      <c r="XC570" s="382"/>
      <c r="XD570" s="382"/>
      <c r="XE570" s="382"/>
      <c r="XF570" s="382"/>
      <c r="XG570" s="382"/>
      <c r="XH570" s="382"/>
      <c r="XI570" s="382"/>
      <c r="XJ570" s="382"/>
      <c r="XK570" s="382"/>
      <c r="XL570" s="382"/>
      <c r="XM570" s="382"/>
      <c r="XN570" s="382"/>
      <c r="XO570" s="382"/>
      <c r="XP570" s="382"/>
      <c r="XQ570" s="382"/>
      <c r="XR570" s="382"/>
      <c r="XS570" s="382"/>
      <c r="XT570" s="382"/>
      <c r="XU570" s="382"/>
      <c r="XV570" s="382"/>
      <c r="XW570" s="382"/>
      <c r="XX570" s="382"/>
      <c r="XY570" s="382"/>
      <c r="XZ570" s="382"/>
      <c r="YA570" s="382"/>
      <c r="YB570" s="382"/>
      <c r="YC570" s="382"/>
      <c r="YD570" s="382"/>
      <c r="YE570" s="382"/>
      <c r="YF570" s="382"/>
      <c r="YG570" s="382"/>
      <c r="YH570" s="382"/>
      <c r="YI570" s="382"/>
      <c r="YJ570" s="382"/>
      <c r="YK570" s="382"/>
      <c r="YL570" s="382"/>
      <c r="YM570" s="382"/>
      <c r="YN570" s="382"/>
      <c r="YO570" s="382"/>
      <c r="YP570" s="382"/>
      <c r="YQ570" s="382"/>
      <c r="YR570" s="382"/>
      <c r="YS570" s="382"/>
      <c r="YT570" s="382"/>
      <c r="YU570" s="382"/>
      <c r="YV570" s="382"/>
      <c r="YW570" s="382"/>
      <c r="YX570" s="382"/>
      <c r="YY570" s="382"/>
      <c r="YZ570" s="382"/>
      <c r="ZA570" s="382"/>
      <c r="ZB570" s="382"/>
      <c r="ZC570" s="382"/>
      <c r="ZD570" s="382"/>
      <c r="ZE570" s="382"/>
      <c r="ZF570" s="382"/>
      <c r="ZG570" s="382"/>
      <c r="ZH570" s="382"/>
      <c r="ZI570" s="382"/>
      <c r="ZJ570" s="382"/>
      <c r="ZK570" s="382"/>
      <c r="ZL570" s="382"/>
      <c r="ZM570" s="382"/>
      <c r="ZN570" s="382"/>
      <c r="ZO570" s="382"/>
      <c r="ZP570" s="382"/>
      <c r="ZQ570" s="382"/>
      <c r="ZR570" s="382"/>
      <c r="ZS570" s="382"/>
      <c r="ZT570" s="382"/>
      <c r="ZU570" s="382"/>
      <c r="ZV570" s="382"/>
      <c r="ZW570" s="382"/>
      <c r="ZX570" s="382"/>
      <c r="ZY570" s="382"/>
      <c r="ZZ570" s="382"/>
      <c r="AAA570" s="382"/>
      <c r="AAB570" s="382"/>
      <c r="AAC570" s="382"/>
      <c r="AAD570" s="382"/>
      <c r="AAE570" s="382"/>
      <c r="AAF570" s="382"/>
      <c r="AAG570" s="382"/>
      <c r="AAH570" s="382"/>
      <c r="AAI570" s="382"/>
      <c r="AAJ570" s="382"/>
      <c r="AAK570" s="382"/>
      <c r="AAL570" s="382"/>
      <c r="AAM570" s="382"/>
      <c r="AAN570" s="382"/>
      <c r="AAO570" s="382"/>
      <c r="AAP570" s="382"/>
      <c r="AAQ570" s="382"/>
      <c r="AAR570" s="382"/>
      <c r="AAS570" s="382"/>
      <c r="AAT570" s="382"/>
      <c r="AAU570" s="382"/>
      <c r="AAV570" s="382"/>
      <c r="AAW570" s="382"/>
      <c r="AAX570" s="382"/>
      <c r="AAY570" s="382"/>
      <c r="AAZ570" s="382"/>
      <c r="ABA570" s="382"/>
      <c r="ABB570" s="382"/>
      <c r="ABC570" s="382"/>
      <c r="ABD570" s="382"/>
      <c r="ABE570" s="382"/>
      <c r="ABF570" s="382"/>
      <c r="ABG570" s="382"/>
      <c r="ABH570" s="382"/>
      <c r="ABI570" s="382"/>
      <c r="ABJ570" s="382"/>
      <c r="ABK570" s="382"/>
      <c r="ABL570" s="382"/>
      <c r="ABM570" s="382"/>
      <c r="ABN570" s="382"/>
      <c r="ABO570" s="382"/>
      <c r="ABP570" s="382"/>
      <c r="ABQ570" s="382"/>
      <c r="ABR570" s="382"/>
      <c r="ABS570" s="382"/>
      <c r="ABT570" s="382"/>
      <c r="ABU570" s="382"/>
      <c r="ABV570" s="382"/>
      <c r="ABW570" s="382"/>
      <c r="ABX570" s="382"/>
      <c r="ABY570" s="382"/>
      <c r="ABZ570" s="382"/>
      <c r="ACA570" s="382"/>
      <c r="ACB570" s="382"/>
      <c r="ACC570" s="382"/>
      <c r="ACD570" s="382"/>
      <c r="ACE570" s="382"/>
      <c r="ACF570" s="382"/>
      <c r="ACG570" s="382"/>
      <c r="ACH570" s="382"/>
      <c r="ACI570" s="382"/>
      <c r="ACJ570" s="382"/>
      <c r="ACK570" s="382"/>
      <c r="ACL570" s="382"/>
      <c r="ACM570" s="382"/>
      <c r="ACN570" s="382"/>
      <c r="ACO570" s="382"/>
      <c r="ACP570" s="382"/>
      <c r="ACQ570" s="382"/>
      <c r="ACR570" s="382"/>
      <c r="ACS570" s="382"/>
      <c r="ACT570" s="382"/>
      <c r="ACU570" s="382"/>
      <c r="ACV570" s="382"/>
      <c r="ACW570" s="382"/>
      <c r="ACX570" s="382"/>
      <c r="ACY570" s="382"/>
      <c r="ACZ570" s="382"/>
      <c r="ADA570" s="382"/>
      <c r="ADB570" s="382"/>
      <c r="ADC570" s="382"/>
      <c r="ADD570" s="382"/>
      <c r="ADE570" s="382"/>
      <c r="ADF570" s="382"/>
      <c r="ADG570" s="382"/>
      <c r="ADH570" s="382"/>
      <c r="ADI570" s="382"/>
      <c r="ADJ570" s="382"/>
      <c r="ADK570" s="382"/>
      <c r="ADL570" s="382"/>
      <c r="ADM570" s="382"/>
      <c r="ADN570" s="382"/>
      <c r="ADO570" s="382"/>
      <c r="ADP570" s="382"/>
      <c r="ADQ570" s="382"/>
      <c r="ADR570" s="382"/>
      <c r="ADS570" s="382"/>
      <c r="ADT570" s="382"/>
      <c r="ADU570" s="382"/>
      <c r="ADV570" s="382"/>
      <c r="ADW570" s="382"/>
      <c r="ADX570" s="382"/>
      <c r="ADY570" s="382"/>
      <c r="ADZ570" s="382"/>
      <c r="AEA570" s="382"/>
      <c r="AEB570" s="382"/>
      <c r="AEC570" s="382"/>
      <c r="AED570" s="382"/>
      <c r="AEE570" s="382"/>
      <c r="AEF570" s="382"/>
    </row>
    <row r="571" spans="1:812" s="383" customFormat="1" x14ac:dyDescent="0.2">
      <c r="A571" s="73">
        <v>3</v>
      </c>
      <c r="B571" s="289" t="s">
        <v>118</v>
      </c>
      <c r="C571" s="109"/>
      <c r="D571" s="71"/>
      <c r="E571" s="109"/>
      <c r="F571" s="91"/>
      <c r="G571" s="382"/>
      <c r="H571" s="382"/>
      <c r="I571" s="382"/>
      <c r="J571" s="382"/>
      <c r="K571" s="382"/>
      <c r="L571" s="382"/>
      <c r="M571" s="382"/>
      <c r="N571" s="382"/>
      <c r="O571" s="382"/>
      <c r="P571" s="382"/>
      <c r="Q571" s="382"/>
      <c r="R571" s="382"/>
      <c r="S571" s="382"/>
      <c r="T571" s="382"/>
      <c r="U571" s="382"/>
      <c r="V571" s="382"/>
      <c r="W571" s="382"/>
      <c r="X571" s="382"/>
      <c r="Y571" s="382"/>
      <c r="Z571" s="382"/>
      <c r="AA571" s="382"/>
      <c r="AB571" s="382"/>
      <c r="AC571" s="382"/>
      <c r="AD571" s="382"/>
      <c r="AE571" s="382"/>
      <c r="AF571" s="382"/>
      <c r="AG571" s="382"/>
      <c r="AH571" s="382"/>
      <c r="AI571" s="382"/>
      <c r="AJ571" s="382"/>
      <c r="AK571" s="382"/>
      <c r="AL571" s="382"/>
      <c r="AM571" s="382"/>
      <c r="AN571" s="382"/>
      <c r="AO571" s="382"/>
      <c r="AP571" s="382"/>
      <c r="AQ571" s="382"/>
      <c r="AR571" s="382"/>
      <c r="AS571" s="382"/>
      <c r="AT571" s="382"/>
      <c r="AU571" s="382"/>
      <c r="AV571" s="382"/>
      <c r="AW571" s="382"/>
      <c r="AX571" s="382"/>
      <c r="AY571" s="382"/>
      <c r="AZ571" s="382"/>
      <c r="BA571" s="663"/>
      <c r="BB571" s="382"/>
      <c r="BC571" s="382"/>
      <c r="BD571" s="382"/>
      <c r="BE571" s="382"/>
      <c r="BF571" s="382"/>
      <c r="BG571" s="382"/>
      <c r="BH571" s="382"/>
      <c r="BI571" s="382"/>
      <c r="BJ571" s="382"/>
      <c r="BK571" s="382"/>
      <c r="BL571" s="382"/>
      <c r="BM571" s="382"/>
      <c r="BN571" s="382"/>
      <c r="BO571" s="382"/>
      <c r="BP571" s="382"/>
      <c r="BQ571" s="382"/>
      <c r="BR571" s="382"/>
      <c r="BS571" s="382"/>
      <c r="BT571" s="382"/>
      <c r="BU571" s="382"/>
      <c r="BV571" s="382"/>
      <c r="BW571" s="382"/>
      <c r="BX571" s="382"/>
      <c r="BY571" s="382"/>
      <c r="BZ571" s="382"/>
      <c r="CA571" s="382"/>
      <c r="CB571" s="382"/>
      <c r="CC571" s="382"/>
      <c r="CD571" s="382"/>
      <c r="CE571" s="382"/>
      <c r="CF571" s="382"/>
      <c r="CG571" s="382"/>
      <c r="CH571" s="382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  <c r="CU571" s="382"/>
      <c r="CV571" s="382"/>
      <c r="CW571" s="382"/>
      <c r="CX571" s="382"/>
      <c r="CY571" s="382"/>
      <c r="CZ571" s="382"/>
      <c r="DA571" s="382"/>
      <c r="DB571" s="382"/>
      <c r="DC571" s="382"/>
      <c r="DD571" s="382"/>
      <c r="DE571" s="382"/>
      <c r="DF571" s="382"/>
      <c r="DG571" s="382"/>
      <c r="DH571" s="382"/>
      <c r="DI571" s="382"/>
      <c r="DJ571" s="382"/>
      <c r="DK571" s="382"/>
      <c r="DL571" s="382"/>
      <c r="DM571" s="382"/>
      <c r="DN571" s="382"/>
      <c r="DO571" s="382"/>
      <c r="DP571" s="382"/>
      <c r="DQ571" s="382"/>
      <c r="DR571" s="382"/>
      <c r="DS571" s="382"/>
      <c r="DT571" s="382"/>
      <c r="DU571" s="382"/>
      <c r="DV571" s="382"/>
      <c r="DW571" s="382"/>
      <c r="DX571" s="382"/>
      <c r="DY571" s="382"/>
      <c r="DZ571" s="382"/>
      <c r="EA571" s="382"/>
      <c r="EB571" s="382"/>
      <c r="EC571" s="382"/>
      <c r="ED571" s="382"/>
      <c r="EE571" s="382"/>
      <c r="EF571" s="382"/>
      <c r="EG571" s="382"/>
      <c r="EH571" s="382"/>
      <c r="EI571" s="382"/>
      <c r="EJ571" s="382"/>
      <c r="EK571" s="382"/>
      <c r="EL571" s="382"/>
      <c r="EM571" s="382"/>
      <c r="EN571" s="382"/>
      <c r="EO571" s="382"/>
      <c r="EP571" s="382"/>
      <c r="EQ571" s="382"/>
      <c r="ER571" s="382"/>
      <c r="ES571" s="382"/>
      <c r="ET571" s="382"/>
      <c r="EU571" s="382"/>
      <c r="EV571" s="382"/>
      <c r="EW571" s="382"/>
      <c r="EX571" s="382"/>
      <c r="EY571" s="382"/>
      <c r="EZ571" s="382"/>
      <c r="FA571" s="382"/>
      <c r="FB571" s="382"/>
      <c r="FC571" s="382"/>
      <c r="FD571" s="382"/>
      <c r="FE571" s="382"/>
      <c r="FF571" s="382"/>
      <c r="FG571" s="382"/>
      <c r="FH571" s="382"/>
      <c r="FI571" s="382"/>
      <c r="FJ571" s="382"/>
      <c r="FK571" s="382"/>
      <c r="FL571" s="382"/>
      <c r="FM571" s="382"/>
      <c r="FN571" s="382"/>
      <c r="FO571" s="382"/>
      <c r="FP571" s="382"/>
      <c r="FQ571" s="382"/>
      <c r="FR571" s="382"/>
      <c r="FS571" s="382"/>
      <c r="FT571" s="382"/>
      <c r="FU571" s="382"/>
      <c r="FV571" s="382"/>
      <c r="FW571" s="382"/>
      <c r="FX571" s="382"/>
      <c r="FY571" s="382"/>
      <c r="FZ571" s="382"/>
      <c r="GA571" s="382"/>
      <c r="GB571" s="382"/>
      <c r="GC571" s="382"/>
      <c r="GD571" s="382"/>
      <c r="GE571" s="382"/>
      <c r="GF571" s="382"/>
      <c r="GG571" s="382"/>
      <c r="GH571" s="382"/>
      <c r="GI571" s="382"/>
      <c r="GJ571" s="382"/>
      <c r="GK571" s="382"/>
      <c r="GL571" s="382"/>
      <c r="GM571" s="382"/>
      <c r="GN571" s="382"/>
      <c r="GO571" s="382"/>
      <c r="GP571" s="382"/>
      <c r="GQ571" s="382"/>
      <c r="GR571" s="382"/>
      <c r="GS571" s="382"/>
      <c r="GT571" s="382"/>
      <c r="GU571" s="382"/>
      <c r="GV571" s="382"/>
      <c r="GW571" s="382"/>
      <c r="GX571" s="382"/>
      <c r="GY571" s="382"/>
      <c r="GZ571" s="382"/>
      <c r="HA571" s="382"/>
      <c r="HB571" s="382"/>
      <c r="HC571" s="382"/>
      <c r="HD571" s="382"/>
      <c r="HE571" s="382"/>
      <c r="HF571" s="382"/>
      <c r="HG571" s="382"/>
      <c r="HH571" s="382"/>
      <c r="HI571" s="382"/>
      <c r="HJ571" s="382"/>
      <c r="HK571" s="382"/>
      <c r="HL571" s="382"/>
      <c r="HM571" s="382"/>
      <c r="HN571" s="382"/>
      <c r="HO571" s="382"/>
      <c r="HP571" s="382"/>
      <c r="HQ571" s="382"/>
      <c r="HR571" s="382"/>
      <c r="HS571" s="382"/>
      <c r="HT571" s="382"/>
      <c r="HU571" s="382"/>
      <c r="HV571" s="382"/>
      <c r="HW571" s="382"/>
      <c r="HX571" s="382"/>
      <c r="HY571" s="382"/>
      <c r="HZ571" s="382"/>
      <c r="IA571" s="382"/>
      <c r="IB571" s="382"/>
      <c r="IC571" s="382"/>
      <c r="ID571" s="382"/>
      <c r="IE571" s="382"/>
      <c r="IF571" s="382"/>
      <c r="IG571" s="382"/>
      <c r="IH571" s="382"/>
      <c r="II571" s="382"/>
      <c r="IJ571" s="382"/>
      <c r="IK571" s="382"/>
      <c r="IL571" s="382"/>
      <c r="IM571" s="382"/>
      <c r="IN571" s="382"/>
      <c r="IO571" s="382"/>
      <c r="IP571" s="382"/>
      <c r="IQ571" s="382"/>
      <c r="IR571" s="382"/>
      <c r="IS571" s="382"/>
      <c r="IT571" s="382"/>
      <c r="IU571" s="382"/>
      <c r="IV571" s="382"/>
      <c r="IW571" s="382"/>
      <c r="IX571" s="382"/>
      <c r="IY571" s="382"/>
      <c r="IZ571" s="382"/>
      <c r="JA571" s="382"/>
      <c r="JB571" s="382"/>
      <c r="JC571" s="382"/>
      <c r="JD571" s="382"/>
      <c r="JE571" s="382"/>
      <c r="JF571" s="382"/>
      <c r="JG571" s="382"/>
      <c r="JH571" s="382"/>
      <c r="JI571" s="382"/>
      <c r="JJ571" s="382"/>
      <c r="JK571" s="382"/>
      <c r="JL571" s="382"/>
      <c r="JM571" s="382"/>
      <c r="JN571" s="382"/>
      <c r="JO571" s="382"/>
      <c r="JP571" s="382"/>
      <c r="JQ571" s="382"/>
      <c r="JR571" s="382"/>
      <c r="JS571" s="382"/>
      <c r="JT571" s="382"/>
      <c r="JU571" s="382"/>
      <c r="JV571" s="382"/>
      <c r="JW571" s="382"/>
      <c r="JX571" s="382"/>
      <c r="JY571" s="382"/>
      <c r="JZ571" s="382"/>
      <c r="KA571" s="382"/>
      <c r="KB571" s="382"/>
      <c r="KC571" s="382"/>
      <c r="KD571" s="382"/>
      <c r="KE571" s="382"/>
      <c r="KF571" s="382"/>
      <c r="KG571" s="382"/>
      <c r="KH571" s="382"/>
      <c r="KI571" s="382"/>
      <c r="KJ571" s="382"/>
      <c r="KK571" s="382"/>
      <c r="KL571" s="382"/>
      <c r="KM571" s="382"/>
      <c r="KN571" s="382"/>
      <c r="KO571" s="382"/>
      <c r="KP571" s="382"/>
      <c r="KQ571" s="382"/>
      <c r="KR571" s="382"/>
      <c r="KS571" s="382"/>
      <c r="KT571" s="382"/>
      <c r="KU571" s="382"/>
      <c r="KV571" s="382"/>
      <c r="KW571" s="382"/>
      <c r="KX571" s="382"/>
      <c r="KY571" s="382"/>
      <c r="KZ571" s="382"/>
      <c r="LA571" s="382"/>
      <c r="LB571" s="382"/>
      <c r="LC571" s="382"/>
      <c r="LD571" s="382"/>
      <c r="LE571" s="382"/>
      <c r="LF571" s="382"/>
      <c r="LG571" s="382"/>
      <c r="LH571" s="382"/>
      <c r="LI571" s="382"/>
      <c r="LJ571" s="382"/>
      <c r="LK571" s="382"/>
      <c r="LL571" s="382"/>
      <c r="LM571" s="382"/>
      <c r="LN571" s="382"/>
      <c r="LO571" s="382"/>
      <c r="LP571" s="382"/>
      <c r="LQ571" s="382"/>
      <c r="LR571" s="382"/>
      <c r="LS571" s="382"/>
      <c r="LT571" s="382"/>
      <c r="LU571" s="382"/>
      <c r="LV571" s="382"/>
      <c r="LW571" s="382"/>
      <c r="LX571" s="382"/>
      <c r="LY571" s="382"/>
      <c r="LZ571" s="382"/>
      <c r="MA571" s="382"/>
      <c r="MB571" s="382"/>
      <c r="MC571" s="382"/>
      <c r="MD571" s="382"/>
      <c r="ME571" s="382"/>
      <c r="MF571" s="382"/>
      <c r="MG571" s="382"/>
      <c r="MH571" s="382"/>
      <c r="MI571" s="382"/>
      <c r="MJ571" s="382"/>
      <c r="MK571" s="382"/>
      <c r="ML571" s="382"/>
      <c r="MM571" s="382"/>
      <c r="MN571" s="382"/>
      <c r="MO571" s="382"/>
      <c r="MP571" s="382"/>
      <c r="MQ571" s="382"/>
      <c r="MR571" s="382"/>
      <c r="MS571" s="382"/>
      <c r="MT571" s="382"/>
      <c r="MU571" s="382"/>
      <c r="MV571" s="382"/>
      <c r="MW571" s="382"/>
      <c r="MX571" s="382"/>
      <c r="MY571" s="382"/>
      <c r="MZ571" s="382"/>
      <c r="NA571" s="382"/>
      <c r="NB571" s="382"/>
      <c r="NC571" s="382"/>
      <c r="ND571" s="382"/>
      <c r="NE571" s="382"/>
      <c r="NF571" s="382"/>
      <c r="NG571" s="382"/>
      <c r="NH571" s="382"/>
      <c r="NI571" s="382"/>
      <c r="NJ571" s="382"/>
      <c r="NK571" s="382"/>
      <c r="NL571" s="382"/>
      <c r="NM571" s="382"/>
      <c r="NN571" s="382"/>
      <c r="NO571" s="382"/>
      <c r="NP571" s="382"/>
      <c r="NQ571" s="382"/>
      <c r="NR571" s="382"/>
      <c r="NS571" s="382"/>
      <c r="NT571" s="382"/>
      <c r="NU571" s="382"/>
      <c r="NV571" s="382"/>
      <c r="NW571" s="382"/>
      <c r="NX571" s="382"/>
      <c r="NY571" s="382"/>
      <c r="NZ571" s="382"/>
      <c r="OA571" s="382"/>
      <c r="OB571" s="382"/>
      <c r="OC571" s="382"/>
      <c r="OD571" s="382"/>
      <c r="OE571" s="382"/>
      <c r="OF571" s="382"/>
      <c r="OG571" s="382"/>
      <c r="OH571" s="382"/>
      <c r="OI571" s="382"/>
      <c r="OJ571" s="382"/>
      <c r="OK571" s="382"/>
      <c r="OL571" s="382"/>
      <c r="OM571" s="382"/>
      <c r="ON571" s="382"/>
      <c r="OO571" s="382"/>
      <c r="OP571" s="382"/>
      <c r="OQ571" s="382"/>
      <c r="OR571" s="382"/>
      <c r="OS571" s="382"/>
      <c r="OT571" s="382"/>
      <c r="OU571" s="382"/>
      <c r="OV571" s="382"/>
      <c r="OW571" s="382"/>
      <c r="OX571" s="382"/>
      <c r="OY571" s="382"/>
      <c r="OZ571" s="382"/>
      <c r="PA571" s="382"/>
      <c r="PB571" s="382"/>
      <c r="PC571" s="382"/>
      <c r="PD571" s="382"/>
      <c r="PE571" s="382"/>
      <c r="PF571" s="382"/>
      <c r="PG571" s="382"/>
      <c r="PH571" s="382"/>
      <c r="PI571" s="382"/>
      <c r="PJ571" s="382"/>
      <c r="PK571" s="382"/>
      <c r="PL571" s="382"/>
      <c r="PM571" s="382"/>
      <c r="PN571" s="382"/>
      <c r="PO571" s="382"/>
      <c r="PP571" s="382"/>
      <c r="PQ571" s="382"/>
      <c r="PR571" s="382"/>
      <c r="PS571" s="382"/>
      <c r="PT571" s="382"/>
      <c r="PU571" s="382"/>
      <c r="PV571" s="382"/>
      <c r="PW571" s="382"/>
      <c r="PX571" s="382"/>
      <c r="PY571" s="382"/>
      <c r="PZ571" s="382"/>
      <c r="QA571" s="382"/>
      <c r="QB571" s="382"/>
      <c r="QC571" s="382"/>
      <c r="QD571" s="382"/>
      <c r="QE571" s="382"/>
      <c r="QF571" s="382"/>
      <c r="QG571" s="382"/>
      <c r="QH571" s="382"/>
      <c r="QI571" s="382"/>
      <c r="QJ571" s="382"/>
      <c r="QK571" s="382"/>
      <c r="QL571" s="382"/>
      <c r="QM571" s="382"/>
      <c r="QN571" s="382"/>
      <c r="QO571" s="382"/>
      <c r="QP571" s="382"/>
      <c r="QQ571" s="382"/>
      <c r="QR571" s="382"/>
      <c r="QS571" s="382"/>
      <c r="QT571" s="382"/>
      <c r="QU571" s="382"/>
      <c r="QV571" s="382"/>
      <c r="QW571" s="382"/>
      <c r="QX571" s="382"/>
      <c r="QY571" s="382"/>
      <c r="QZ571" s="382"/>
      <c r="RA571" s="382"/>
      <c r="RB571" s="382"/>
      <c r="RC571" s="382"/>
      <c r="RD571" s="382"/>
      <c r="RE571" s="382"/>
      <c r="RF571" s="382"/>
      <c r="RG571" s="382"/>
      <c r="RH571" s="382"/>
      <c r="RI571" s="382"/>
      <c r="RJ571" s="382"/>
      <c r="RK571" s="382"/>
      <c r="RL571" s="382"/>
      <c r="RM571" s="382"/>
      <c r="RN571" s="382"/>
      <c r="RO571" s="382"/>
      <c r="RP571" s="382"/>
      <c r="RQ571" s="382"/>
      <c r="RR571" s="382"/>
      <c r="RS571" s="382"/>
      <c r="RT571" s="382"/>
      <c r="RU571" s="382"/>
      <c r="RV571" s="382"/>
      <c r="RW571" s="382"/>
      <c r="RX571" s="382"/>
      <c r="RY571" s="382"/>
      <c r="RZ571" s="382"/>
      <c r="SA571" s="382"/>
      <c r="SB571" s="382"/>
      <c r="SC571" s="382"/>
      <c r="SD571" s="382"/>
      <c r="SE571" s="382"/>
      <c r="SF571" s="382"/>
      <c r="SG571" s="382"/>
      <c r="SH571" s="382"/>
      <c r="SI571" s="382"/>
      <c r="SJ571" s="382"/>
      <c r="SK571" s="382"/>
      <c r="SL571" s="382"/>
      <c r="SM571" s="382"/>
      <c r="SN571" s="382"/>
      <c r="SO571" s="382"/>
      <c r="SP571" s="382"/>
      <c r="SQ571" s="382"/>
      <c r="SR571" s="382"/>
      <c r="SS571" s="382"/>
      <c r="ST571" s="382"/>
      <c r="SU571" s="382"/>
      <c r="SV571" s="382"/>
      <c r="SW571" s="382"/>
      <c r="SX571" s="382"/>
      <c r="SY571" s="382"/>
      <c r="SZ571" s="382"/>
      <c r="TA571" s="382"/>
      <c r="TB571" s="382"/>
      <c r="TC571" s="382"/>
      <c r="TD571" s="382"/>
      <c r="TE571" s="382"/>
      <c r="TF571" s="382"/>
      <c r="TG571" s="382"/>
      <c r="TH571" s="382"/>
      <c r="TI571" s="382"/>
      <c r="TJ571" s="382"/>
      <c r="TK571" s="382"/>
      <c r="TL571" s="382"/>
      <c r="TM571" s="382"/>
      <c r="TN571" s="382"/>
      <c r="TO571" s="382"/>
      <c r="TP571" s="382"/>
      <c r="TQ571" s="382"/>
      <c r="TR571" s="382"/>
      <c r="TS571" s="382"/>
      <c r="TT571" s="382"/>
      <c r="TU571" s="382"/>
      <c r="TV571" s="382"/>
      <c r="TW571" s="382"/>
      <c r="TX571" s="382"/>
      <c r="TY571" s="382"/>
      <c r="TZ571" s="382"/>
      <c r="UA571" s="382"/>
      <c r="UB571" s="382"/>
      <c r="UC571" s="382"/>
      <c r="UD571" s="382"/>
      <c r="UE571" s="382"/>
      <c r="UF571" s="382"/>
      <c r="UG571" s="382"/>
      <c r="UH571" s="382"/>
      <c r="UI571" s="382"/>
      <c r="UJ571" s="382"/>
      <c r="UK571" s="382"/>
      <c r="UL571" s="382"/>
      <c r="UM571" s="382"/>
      <c r="UN571" s="382"/>
      <c r="UO571" s="382"/>
      <c r="UP571" s="382"/>
      <c r="UQ571" s="382"/>
      <c r="UR571" s="382"/>
      <c r="US571" s="382"/>
      <c r="UT571" s="382"/>
      <c r="UU571" s="382"/>
      <c r="UV571" s="382"/>
      <c r="UW571" s="382"/>
      <c r="UX571" s="382"/>
      <c r="UY571" s="382"/>
      <c r="UZ571" s="382"/>
      <c r="VA571" s="382"/>
      <c r="VB571" s="382"/>
      <c r="VC571" s="382"/>
      <c r="VD571" s="382"/>
      <c r="VE571" s="382"/>
      <c r="VF571" s="382"/>
      <c r="VG571" s="382"/>
      <c r="VH571" s="382"/>
      <c r="VI571" s="382"/>
      <c r="VJ571" s="382"/>
      <c r="VK571" s="382"/>
      <c r="VL571" s="382"/>
      <c r="VM571" s="382"/>
      <c r="VN571" s="382"/>
      <c r="VO571" s="382"/>
      <c r="VP571" s="382"/>
      <c r="VQ571" s="382"/>
      <c r="VR571" s="382"/>
      <c r="VS571" s="382"/>
      <c r="VT571" s="382"/>
      <c r="VU571" s="382"/>
      <c r="VV571" s="382"/>
      <c r="VW571" s="382"/>
      <c r="VX571" s="382"/>
      <c r="VY571" s="382"/>
      <c r="VZ571" s="382"/>
      <c r="WA571" s="382"/>
      <c r="WB571" s="382"/>
      <c r="WC571" s="382"/>
      <c r="WD571" s="382"/>
      <c r="WE571" s="382"/>
      <c r="WF571" s="382"/>
      <c r="WG571" s="382"/>
      <c r="WH571" s="382"/>
      <c r="WI571" s="382"/>
      <c r="WJ571" s="382"/>
      <c r="WK571" s="382"/>
      <c r="WL571" s="382"/>
      <c r="WM571" s="382"/>
      <c r="WN571" s="382"/>
      <c r="WO571" s="382"/>
      <c r="WP571" s="382"/>
      <c r="WQ571" s="382"/>
      <c r="WR571" s="382"/>
      <c r="WS571" s="382"/>
      <c r="WT571" s="382"/>
      <c r="WU571" s="382"/>
      <c r="WV571" s="382"/>
      <c r="WW571" s="382"/>
      <c r="WX571" s="382"/>
      <c r="WY571" s="382"/>
      <c r="WZ571" s="382"/>
      <c r="XA571" s="382"/>
      <c r="XB571" s="382"/>
      <c r="XC571" s="382"/>
      <c r="XD571" s="382"/>
      <c r="XE571" s="382"/>
      <c r="XF571" s="382"/>
      <c r="XG571" s="382"/>
      <c r="XH571" s="382"/>
      <c r="XI571" s="382"/>
      <c r="XJ571" s="382"/>
      <c r="XK571" s="382"/>
      <c r="XL571" s="382"/>
      <c r="XM571" s="382"/>
      <c r="XN571" s="382"/>
      <c r="XO571" s="382"/>
      <c r="XP571" s="382"/>
      <c r="XQ571" s="382"/>
      <c r="XR571" s="382"/>
      <c r="XS571" s="382"/>
      <c r="XT571" s="382"/>
      <c r="XU571" s="382"/>
      <c r="XV571" s="382"/>
      <c r="XW571" s="382"/>
      <c r="XX571" s="382"/>
      <c r="XY571" s="382"/>
      <c r="XZ571" s="382"/>
      <c r="YA571" s="382"/>
      <c r="YB571" s="382"/>
      <c r="YC571" s="382"/>
      <c r="YD571" s="382"/>
      <c r="YE571" s="382"/>
      <c r="YF571" s="382"/>
      <c r="YG571" s="382"/>
      <c r="YH571" s="382"/>
      <c r="YI571" s="382"/>
      <c r="YJ571" s="382"/>
      <c r="YK571" s="382"/>
      <c r="YL571" s="382"/>
      <c r="YM571" s="382"/>
      <c r="YN571" s="382"/>
      <c r="YO571" s="382"/>
      <c r="YP571" s="382"/>
      <c r="YQ571" s="382"/>
      <c r="YR571" s="382"/>
      <c r="YS571" s="382"/>
      <c r="YT571" s="382"/>
      <c r="YU571" s="382"/>
      <c r="YV571" s="382"/>
      <c r="YW571" s="382"/>
      <c r="YX571" s="382"/>
      <c r="YY571" s="382"/>
      <c r="YZ571" s="382"/>
      <c r="ZA571" s="382"/>
      <c r="ZB571" s="382"/>
      <c r="ZC571" s="382"/>
      <c r="ZD571" s="382"/>
      <c r="ZE571" s="382"/>
      <c r="ZF571" s="382"/>
      <c r="ZG571" s="382"/>
      <c r="ZH571" s="382"/>
      <c r="ZI571" s="382"/>
      <c r="ZJ571" s="382"/>
      <c r="ZK571" s="382"/>
      <c r="ZL571" s="382"/>
      <c r="ZM571" s="382"/>
      <c r="ZN571" s="382"/>
      <c r="ZO571" s="382"/>
      <c r="ZP571" s="382"/>
      <c r="ZQ571" s="382"/>
      <c r="ZR571" s="382"/>
      <c r="ZS571" s="382"/>
      <c r="ZT571" s="382"/>
      <c r="ZU571" s="382"/>
      <c r="ZV571" s="382"/>
      <c r="ZW571" s="382"/>
      <c r="ZX571" s="382"/>
      <c r="ZY571" s="382"/>
      <c r="ZZ571" s="382"/>
      <c r="AAA571" s="382"/>
      <c r="AAB571" s="382"/>
      <c r="AAC571" s="382"/>
      <c r="AAD571" s="382"/>
      <c r="AAE571" s="382"/>
      <c r="AAF571" s="382"/>
      <c r="AAG571" s="382"/>
      <c r="AAH571" s="382"/>
      <c r="AAI571" s="382"/>
      <c r="AAJ571" s="382"/>
      <c r="AAK571" s="382"/>
      <c r="AAL571" s="382"/>
      <c r="AAM571" s="382"/>
      <c r="AAN571" s="382"/>
      <c r="AAO571" s="382"/>
      <c r="AAP571" s="382"/>
      <c r="AAQ571" s="382"/>
      <c r="AAR571" s="382"/>
      <c r="AAS571" s="382"/>
      <c r="AAT571" s="382"/>
      <c r="AAU571" s="382"/>
      <c r="AAV571" s="382"/>
      <c r="AAW571" s="382"/>
      <c r="AAX571" s="382"/>
      <c r="AAY571" s="382"/>
      <c r="AAZ571" s="382"/>
      <c r="ABA571" s="382"/>
      <c r="ABB571" s="382"/>
      <c r="ABC571" s="382"/>
      <c r="ABD571" s="382"/>
      <c r="ABE571" s="382"/>
      <c r="ABF571" s="382"/>
      <c r="ABG571" s="382"/>
      <c r="ABH571" s="382"/>
      <c r="ABI571" s="382"/>
      <c r="ABJ571" s="382"/>
      <c r="ABK571" s="382"/>
      <c r="ABL571" s="382"/>
      <c r="ABM571" s="382"/>
      <c r="ABN571" s="382"/>
      <c r="ABO571" s="382"/>
      <c r="ABP571" s="382"/>
      <c r="ABQ571" s="382"/>
      <c r="ABR571" s="382"/>
      <c r="ABS571" s="382"/>
      <c r="ABT571" s="382"/>
      <c r="ABU571" s="382"/>
      <c r="ABV571" s="382"/>
      <c r="ABW571" s="382"/>
      <c r="ABX571" s="382"/>
      <c r="ABY571" s="382"/>
      <c r="ABZ571" s="382"/>
      <c r="ACA571" s="382"/>
      <c r="ACB571" s="382"/>
      <c r="ACC571" s="382"/>
      <c r="ACD571" s="382"/>
      <c r="ACE571" s="382"/>
      <c r="ACF571" s="382"/>
      <c r="ACG571" s="382"/>
      <c r="ACH571" s="382"/>
      <c r="ACI571" s="382"/>
      <c r="ACJ571" s="382"/>
      <c r="ACK571" s="382"/>
      <c r="ACL571" s="382"/>
      <c r="ACM571" s="382"/>
      <c r="ACN571" s="382"/>
      <c r="ACO571" s="382"/>
      <c r="ACP571" s="382"/>
      <c r="ACQ571" s="382"/>
      <c r="ACR571" s="382"/>
      <c r="ACS571" s="382"/>
      <c r="ACT571" s="382"/>
      <c r="ACU571" s="382"/>
      <c r="ACV571" s="382"/>
      <c r="ACW571" s="382"/>
      <c r="ACX571" s="382"/>
      <c r="ACY571" s="382"/>
      <c r="ACZ571" s="382"/>
      <c r="ADA571" s="382"/>
      <c r="ADB571" s="382"/>
      <c r="ADC571" s="382"/>
      <c r="ADD571" s="382"/>
      <c r="ADE571" s="382"/>
      <c r="ADF571" s="382"/>
      <c r="ADG571" s="382"/>
      <c r="ADH571" s="382"/>
      <c r="ADI571" s="382"/>
      <c r="ADJ571" s="382"/>
      <c r="ADK571" s="382"/>
      <c r="ADL571" s="382"/>
      <c r="ADM571" s="382"/>
      <c r="ADN571" s="382"/>
      <c r="ADO571" s="382"/>
      <c r="ADP571" s="382"/>
      <c r="ADQ571" s="382"/>
      <c r="ADR571" s="382"/>
      <c r="ADS571" s="382"/>
      <c r="ADT571" s="382"/>
      <c r="ADU571" s="382"/>
      <c r="ADV571" s="382"/>
      <c r="ADW571" s="382"/>
      <c r="ADX571" s="382"/>
      <c r="ADY571" s="382"/>
      <c r="ADZ571" s="382"/>
      <c r="AEA571" s="382"/>
      <c r="AEB571" s="382"/>
      <c r="AEC571" s="382"/>
      <c r="AED571" s="382"/>
      <c r="AEE571" s="382"/>
      <c r="AEF571" s="382"/>
    </row>
    <row r="572" spans="1:812" s="383" customFormat="1" ht="12" customHeight="1" x14ac:dyDescent="0.2">
      <c r="A572" s="75">
        <v>3.1</v>
      </c>
      <c r="B572" s="87" t="s">
        <v>492</v>
      </c>
      <c r="C572" s="109">
        <v>1312.58</v>
      </c>
      <c r="D572" s="71" t="s">
        <v>120</v>
      </c>
      <c r="E572" s="109">
        <v>4565.1099999999997</v>
      </c>
      <c r="F572" s="91">
        <f t="shared" si="11"/>
        <v>5992072.0800000001</v>
      </c>
      <c r="G572" s="382"/>
      <c r="H572" s="382"/>
      <c r="I572" s="382"/>
      <c r="J572" s="382"/>
      <c r="K572" s="382"/>
      <c r="L572" s="382"/>
      <c r="M572" s="382"/>
      <c r="N572" s="382"/>
      <c r="O572" s="382"/>
      <c r="P572" s="382"/>
      <c r="Q572" s="382"/>
      <c r="R572" s="382"/>
      <c r="S572" s="382"/>
      <c r="T572" s="382"/>
      <c r="U572" s="382"/>
      <c r="V572" s="382"/>
      <c r="W572" s="382"/>
      <c r="X572" s="382"/>
      <c r="Y572" s="382"/>
      <c r="Z572" s="382"/>
      <c r="AA572" s="382"/>
      <c r="AB572" s="382"/>
      <c r="AC572" s="382"/>
      <c r="AD572" s="382"/>
      <c r="AE572" s="382"/>
      <c r="AF572" s="382"/>
      <c r="AG572" s="382"/>
      <c r="AH572" s="382"/>
      <c r="AI572" s="382"/>
      <c r="AJ572" s="382"/>
      <c r="AK572" s="382"/>
      <c r="AL572" s="382"/>
      <c r="AM572" s="382"/>
      <c r="AN572" s="382"/>
      <c r="AO572" s="382"/>
      <c r="AP572" s="382"/>
      <c r="AQ572" s="382"/>
      <c r="AR572" s="382"/>
      <c r="AS572" s="382"/>
      <c r="AT572" s="382"/>
      <c r="AU572" s="382"/>
      <c r="AV572" s="382"/>
      <c r="AW572" s="382"/>
      <c r="AX572" s="382"/>
      <c r="AY572" s="382"/>
      <c r="AZ572" s="382"/>
      <c r="BA572" s="663"/>
      <c r="BB572" s="382"/>
      <c r="BC572" s="382"/>
      <c r="BD572" s="382"/>
      <c r="BE572" s="382"/>
      <c r="BF572" s="382"/>
      <c r="BG572" s="382"/>
      <c r="BH572" s="382"/>
      <c r="BI572" s="382"/>
      <c r="BJ572" s="382"/>
      <c r="BK572" s="382"/>
      <c r="BL572" s="382"/>
      <c r="BM572" s="382"/>
      <c r="BN572" s="382"/>
      <c r="BO572" s="382"/>
      <c r="BP572" s="382"/>
      <c r="BQ572" s="382"/>
      <c r="BR572" s="382"/>
      <c r="BS572" s="382"/>
      <c r="BT572" s="382"/>
      <c r="BU572" s="382"/>
      <c r="BV572" s="382"/>
      <c r="BW572" s="382"/>
      <c r="BX572" s="382"/>
      <c r="BY572" s="382"/>
      <c r="BZ572" s="382"/>
      <c r="CA572" s="382"/>
      <c r="CB572" s="382"/>
      <c r="CC572" s="382"/>
      <c r="CD572" s="382"/>
      <c r="CE572" s="382"/>
      <c r="CF572" s="382"/>
      <c r="CG572" s="382"/>
      <c r="CH572" s="382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  <c r="CU572" s="382"/>
      <c r="CV572" s="382"/>
      <c r="CW572" s="382"/>
      <c r="CX572" s="382"/>
      <c r="CY572" s="382"/>
      <c r="CZ572" s="382"/>
      <c r="DA572" s="382"/>
      <c r="DB572" s="382"/>
      <c r="DC572" s="382"/>
      <c r="DD572" s="382"/>
      <c r="DE572" s="382"/>
      <c r="DF572" s="382"/>
      <c r="DG572" s="382"/>
      <c r="DH572" s="382"/>
      <c r="DI572" s="382"/>
      <c r="DJ572" s="382"/>
      <c r="DK572" s="382"/>
      <c r="DL572" s="382"/>
      <c r="DM572" s="382"/>
      <c r="DN572" s="382"/>
      <c r="DO572" s="382"/>
      <c r="DP572" s="382"/>
      <c r="DQ572" s="382"/>
      <c r="DR572" s="382"/>
      <c r="DS572" s="382"/>
      <c r="DT572" s="382"/>
      <c r="DU572" s="382"/>
      <c r="DV572" s="382"/>
      <c r="DW572" s="382"/>
      <c r="DX572" s="382"/>
      <c r="DY572" s="382"/>
      <c r="DZ572" s="382"/>
      <c r="EA572" s="382"/>
      <c r="EB572" s="382"/>
      <c r="EC572" s="382"/>
      <c r="ED572" s="382"/>
      <c r="EE572" s="382"/>
      <c r="EF572" s="382"/>
      <c r="EG572" s="382"/>
      <c r="EH572" s="382"/>
      <c r="EI572" s="382"/>
      <c r="EJ572" s="382"/>
      <c r="EK572" s="382"/>
      <c r="EL572" s="382"/>
      <c r="EM572" s="382"/>
      <c r="EN572" s="382"/>
      <c r="EO572" s="382"/>
      <c r="EP572" s="382"/>
      <c r="EQ572" s="382"/>
      <c r="ER572" s="382"/>
      <c r="ES572" s="382"/>
      <c r="ET572" s="382"/>
      <c r="EU572" s="382"/>
      <c r="EV572" s="382"/>
      <c r="EW572" s="382"/>
      <c r="EX572" s="382"/>
      <c r="EY572" s="382"/>
      <c r="EZ572" s="382"/>
      <c r="FA572" s="382"/>
      <c r="FB572" s="382"/>
      <c r="FC572" s="382"/>
      <c r="FD572" s="382"/>
      <c r="FE572" s="382"/>
      <c r="FF572" s="382"/>
      <c r="FG572" s="382"/>
      <c r="FH572" s="382"/>
      <c r="FI572" s="382"/>
      <c r="FJ572" s="382"/>
      <c r="FK572" s="382"/>
      <c r="FL572" s="382"/>
      <c r="FM572" s="382"/>
      <c r="FN572" s="382"/>
      <c r="FO572" s="382"/>
      <c r="FP572" s="382"/>
      <c r="FQ572" s="382"/>
      <c r="FR572" s="382"/>
      <c r="FS572" s="382"/>
      <c r="FT572" s="382"/>
      <c r="FU572" s="382"/>
      <c r="FV572" s="382"/>
      <c r="FW572" s="382"/>
      <c r="FX572" s="382"/>
      <c r="FY572" s="382"/>
      <c r="FZ572" s="382"/>
      <c r="GA572" s="382"/>
      <c r="GB572" s="382"/>
      <c r="GC572" s="382"/>
      <c r="GD572" s="382"/>
      <c r="GE572" s="382"/>
      <c r="GF572" s="382"/>
      <c r="GG572" s="382"/>
      <c r="GH572" s="382"/>
      <c r="GI572" s="382"/>
      <c r="GJ572" s="382"/>
      <c r="GK572" s="382"/>
      <c r="GL572" s="382"/>
      <c r="GM572" s="382"/>
      <c r="GN572" s="382"/>
      <c r="GO572" s="382"/>
      <c r="GP572" s="382"/>
      <c r="GQ572" s="382"/>
      <c r="GR572" s="382"/>
      <c r="GS572" s="382"/>
      <c r="GT572" s="382"/>
      <c r="GU572" s="382"/>
      <c r="GV572" s="382"/>
      <c r="GW572" s="382"/>
      <c r="GX572" s="382"/>
      <c r="GY572" s="382"/>
      <c r="GZ572" s="382"/>
      <c r="HA572" s="382"/>
      <c r="HB572" s="382"/>
      <c r="HC572" s="382"/>
      <c r="HD572" s="382"/>
      <c r="HE572" s="382"/>
      <c r="HF572" s="382"/>
      <c r="HG572" s="382"/>
      <c r="HH572" s="382"/>
      <c r="HI572" s="382"/>
      <c r="HJ572" s="382"/>
      <c r="HK572" s="382"/>
      <c r="HL572" s="382"/>
      <c r="HM572" s="382"/>
      <c r="HN572" s="382"/>
      <c r="HO572" s="382"/>
      <c r="HP572" s="382"/>
      <c r="HQ572" s="382"/>
      <c r="HR572" s="382"/>
      <c r="HS572" s="382"/>
      <c r="HT572" s="382"/>
      <c r="HU572" s="382"/>
      <c r="HV572" s="382"/>
      <c r="HW572" s="382"/>
      <c r="HX572" s="382"/>
      <c r="HY572" s="382"/>
      <c r="HZ572" s="382"/>
      <c r="IA572" s="382"/>
      <c r="IB572" s="382"/>
      <c r="IC572" s="382"/>
      <c r="ID572" s="382"/>
      <c r="IE572" s="382"/>
      <c r="IF572" s="382"/>
      <c r="IG572" s="382"/>
      <c r="IH572" s="382"/>
      <c r="II572" s="382"/>
      <c r="IJ572" s="382"/>
      <c r="IK572" s="382"/>
      <c r="IL572" s="382"/>
      <c r="IM572" s="382"/>
      <c r="IN572" s="382"/>
      <c r="IO572" s="382"/>
      <c r="IP572" s="382"/>
      <c r="IQ572" s="382"/>
      <c r="IR572" s="382"/>
      <c r="IS572" s="382"/>
      <c r="IT572" s="382"/>
      <c r="IU572" s="382"/>
      <c r="IV572" s="382"/>
      <c r="IW572" s="382"/>
      <c r="IX572" s="382"/>
      <c r="IY572" s="382"/>
      <c r="IZ572" s="382"/>
      <c r="JA572" s="382"/>
      <c r="JB572" s="382"/>
      <c r="JC572" s="382"/>
      <c r="JD572" s="382"/>
      <c r="JE572" s="382"/>
      <c r="JF572" s="382"/>
      <c r="JG572" s="382"/>
      <c r="JH572" s="382"/>
      <c r="JI572" s="382"/>
      <c r="JJ572" s="382"/>
      <c r="JK572" s="382"/>
      <c r="JL572" s="382"/>
      <c r="JM572" s="382"/>
      <c r="JN572" s="382"/>
      <c r="JO572" s="382"/>
      <c r="JP572" s="382"/>
      <c r="JQ572" s="382"/>
      <c r="JR572" s="382"/>
      <c r="JS572" s="382"/>
      <c r="JT572" s="382"/>
      <c r="JU572" s="382"/>
      <c r="JV572" s="382"/>
      <c r="JW572" s="382"/>
      <c r="JX572" s="382"/>
      <c r="JY572" s="382"/>
      <c r="JZ572" s="382"/>
      <c r="KA572" s="382"/>
      <c r="KB572" s="382"/>
      <c r="KC572" s="382"/>
      <c r="KD572" s="382"/>
      <c r="KE572" s="382"/>
      <c r="KF572" s="382"/>
      <c r="KG572" s="382"/>
      <c r="KH572" s="382"/>
      <c r="KI572" s="382"/>
      <c r="KJ572" s="382"/>
      <c r="KK572" s="382"/>
      <c r="KL572" s="382"/>
      <c r="KM572" s="382"/>
      <c r="KN572" s="382"/>
      <c r="KO572" s="382"/>
      <c r="KP572" s="382"/>
      <c r="KQ572" s="382"/>
      <c r="KR572" s="382"/>
      <c r="KS572" s="382"/>
      <c r="KT572" s="382"/>
      <c r="KU572" s="382"/>
      <c r="KV572" s="382"/>
      <c r="KW572" s="382"/>
      <c r="KX572" s="382"/>
      <c r="KY572" s="382"/>
      <c r="KZ572" s="382"/>
      <c r="LA572" s="382"/>
      <c r="LB572" s="382"/>
      <c r="LC572" s="382"/>
      <c r="LD572" s="382"/>
      <c r="LE572" s="382"/>
      <c r="LF572" s="382"/>
      <c r="LG572" s="382"/>
      <c r="LH572" s="382"/>
      <c r="LI572" s="382"/>
      <c r="LJ572" s="382"/>
      <c r="LK572" s="382"/>
      <c r="LL572" s="382"/>
      <c r="LM572" s="382"/>
      <c r="LN572" s="382"/>
      <c r="LO572" s="382"/>
      <c r="LP572" s="382"/>
      <c r="LQ572" s="382"/>
      <c r="LR572" s="382"/>
      <c r="LS572" s="382"/>
      <c r="LT572" s="382"/>
      <c r="LU572" s="382"/>
      <c r="LV572" s="382"/>
      <c r="LW572" s="382"/>
      <c r="LX572" s="382"/>
      <c r="LY572" s="382"/>
      <c r="LZ572" s="382"/>
      <c r="MA572" s="382"/>
      <c r="MB572" s="382"/>
      <c r="MC572" s="382"/>
      <c r="MD572" s="382"/>
      <c r="ME572" s="382"/>
      <c r="MF572" s="382"/>
      <c r="MG572" s="382"/>
      <c r="MH572" s="382"/>
      <c r="MI572" s="382"/>
      <c r="MJ572" s="382"/>
      <c r="MK572" s="382"/>
      <c r="ML572" s="382"/>
      <c r="MM572" s="382"/>
      <c r="MN572" s="382"/>
      <c r="MO572" s="382"/>
      <c r="MP572" s="382"/>
      <c r="MQ572" s="382"/>
      <c r="MR572" s="382"/>
      <c r="MS572" s="382"/>
      <c r="MT572" s="382"/>
      <c r="MU572" s="382"/>
      <c r="MV572" s="382"/>
      <c r="MW572" s="382"/>
      <c r="MX572" s="382"/>
      <c r="MY572" s="382"/>
      <c r="MZ572" s="382"/>
      <c r="NA572" s="382"/>
      <c r="NB572" s="382"/>
      <c r="NC572" s="382"/>
      <c r="ND572" s="382"/>
      <c r="NE572" s="382"/>
      <c r="NF572" s="382"/>
      <c r="NG572" s="382"/>
      <c r="NH572" s="382"/>
      <c r="NI572" s="382"/>
      <c r="NJ572" s="382"/>
      <c r="NK572" s="382"/>
      <c r="NL572" s="382"/>
      <c r="NM572" s="382"/>
      <c r="NN572" s="382"/>
      <c r="NO572" s="382"/>
      <c r="NP572" s="382"/>
      <c r="NQ572" s="382"/>
      <c r="NR572" s="382"/>
      <c r="NS572" s="382"/>
      <c r="NT572" s="382"/>
      <c r="NU572" s="382"/>
      <c r="NV572" s="382"/>
      <c r="NW572" s="382"/>
      <c r="NX572" s="382"/>
      <c r="NY572" s="382"/>
      <c r="NZ572" s="382"/>
      <c r="OA572" s="382"/>
      <c r="OB572" s="382"/>
      <c r="OC572" s="382"/>
      <c r="OD572" s="382"/>
      <c r="OE572" s="382"/>
      <c r="OF572" s="382"/>
      <c r="OG572" s="382"/>
      <c r="OH572" s="382"/>
      <c r="OI572" s="382"/>
      <c r="OJ572" s="382"/>
      <c r="OK572" s="382"/>
      <c r="OL572" s="382"/>
      <c r="OM572" s="382"/>
      <c r="ON572" s="382"/>
      <c r="OO572" s="382"/>
      <c r="OP572" s="382"/>
      <c r="OQ572" s="382"/>
      <c r="OR572" s="382"/>
      <c r="OS572" s="382"/>
      <c r="OT572" s="382"/>
      <c r="OU572" s="382"/>
      <c r="OV572" s="382"/>
      <c r="OW572" s="382"/>
      <c r="OX572" s="382"/>
      <c r="OY572" s="382"/>
      <c r="OZ572" s="382"/>
      <c r="PA572" s="382"/>
      <c r="PB572" s="382"/>
      <c r="PC572" s="382"/>
      <c r="PD572" s="382"/>
      <c r="PE572" s="382"/>
      <c r="PF572" s="382"/>
      <c r="PG572" s="382"/>
      <c r="PH572" s="382"/>
      <c r="PI572" s="382"/>
      <c r="PJ572" s="382"/>
      <c r="PK572" s="382"/>
      <c r="PL572" s="382"/>
      <c r="PM572" s="382"/>
      <c r="PN572" s="382"/>
      <c r="PO572" s="382"/>
      <c r="PP572" s="382"/>
      <c r="PQ572" s="382"/>
      <c r="PR572" s="382"/>
      <c r="PS572" s="382"/>
      <c r="PT572" s="382"/>
      <c r="PU572" s="382"/>
      <c r="PV572" s="382"/>
      <c r="PW572" s="382"/>
      <c r="PX572" s="382"/>
      <c r="PY572" s="382"/>
      <c r="PZ572" s="382"/>
      <c r="QA572" s="382"/>
      <c r="QB572" s="382"/>
      <c r="QC572" s="382"/>
      <c r="QD572" s="382"/>
      <c r="QE572" s="382"/>
      <c r="QF572" s="382"/>
      <c r="QG572" s="382"/>
      <c r="QH572" s="382"/>
      <c r="QI572" s="382"/>
      <c r="QJ572" s="382"/>
      <c r="QK572" s="382"/>
      <c r="QL572" s="382"/>
      <c r="QM572" s="382"/>
      <c r="QN572" s="382"/>
      <c r="QO572" s="382"/>
      <c r="QP572" s="382"/>
      <c r="QQ572" s="382"/>
      <c r="QR572" s="382"/>
      <c r="QS572" s="382"/>
      <c r="QT572" s="382"/>
      <c r="QU572" s="382"/>
      <c r="QV572" s="382"/>
      <c r="QW572" s="382"/>
      <c r="QX572" s="382"/>
      <c r="QY572" s="382"/>
      <c r="QZ572" s="382"/>
      <c r="RA572" s="382"/>
      <c r="RB572" s="382"/>
      <c r="RC572" s="382"/>
      <c r="RD572" s="382"/>
      <c r="RE572" s="382"/>
      <c r="RF572" s="382"/>
      <c r="RG572" s="382"/>
      <c r="RH572" s="382"/>
      <c r="RI572" s="382"/>
      <c r="RJ572" s="382"/>
      <c r="RK572" s="382"/>
      <c r="RL572" s="382"/>
      <c r="RM572" s="382"/>
      <c r="RN572" s="382"/>
      <c r="RO572" s="382"/>
      <c r="RP572" s="382"/>
      <c r="RQ572" s="382"/>
      <c r="RR572" s="382"/>
      <c r="RS572" s="382"/>
      <c r="RT572" s="382"/>
      <c r="RU572" s="382"/>
      <c r="RV572" s="382"/>
      <c r="RW572" s="382"/>
      <c r="RX572" s="382"/>
      <c r="RY572" s="382"/>
      <c r="RZ572" s="382"/>
      <c r="SA572" s="382"/>
      <c r="SB572" s="382"/>
      <c r="SC572" s="382"/>
      <c r="SD572" s="382"/>
      <c r="SE572" s="382"/>
      <c r="SF572" s="382"/>
      <c r="SG572" s="382"/>
      <c r="SH572" s="382"/>
      <c r="SI572" s="382"/>
      <c r="SJ572" s="382"/>
      <c r="SK572" s="382"/>
      <c r="SL572" s="382"/>
      <c r="SM572" s="382"/>
      <c r="SN572" s="382"/>
      <c r="SO572" s="382"/>
      <c r="SP572" s="382"/>
      <c r="SQ572" s="382"/>
      <c r="SR572" s="382"/>
      <c r="SS572" s="382"/>
      <c r="ST572" s="382"/>
      <c r="SU572" s="382"/>
      <c r="SV572" s="382"/>
      <c r="SW572" s="382"/>
      <c r="SX572" s="382"/>
      <c r="SY572" s="382"/>
      <c r="SZ572" s="382"/>
      <c r="TA572" s="382"/>
      <c r="TB572" s="382"/>
      <c r="TC572" s="382"/>
      <c r="TD572" s="382"/>
      <c r="TE572" s="382"/>
      <c r="TF572" s="382"/>
      <c r="TG572" s="382"/>
      <c r="TH572" s="382"/>
      <c r="TI572" s="382"/>
      <c r="TJ572" s="382"/>
      <c r="TK572" s="382"/>
      <c r="TL572" s="382"/>
      <c r="TM572" s="382"/>
      <c r="TN572" s="382"/>
      <c r="TO572" s="382"/>
      <c r="TP572" s="382"/>
      <c r="TQ572" s="382"/>
      <c r="TR572" s="382"/>
      <c r="TS572" s="382"/>
      <c r="TT572" s="382"/>
      <c r="TU572" s="382"/>
      <c r="TV572" s="382"/>
      <c r="TW572" s="382"/>
      <c r="TX572" s="382"/>
      <c r="TY572" s="382"/>
      <c r="TZ572" s="382"/>
      <c r="UA572" s="382"/>
      <c r="UB572" s="382"/>
      <c r="UC572" s="382"/>
      <c r="UD572" s="382"/>
      <c r="UE572" s="382"/>
      <c r="UF572" s="382"/>
      <c r="UG572" s="382"/>
      <c r="UH572" s="382"/>
      <c r="UI572" s="382"/>
      <c r="UJ572" s="382"/>
      <c r="UK572" s="382"/>
      <c r="UL572" s="382"/>
      <c r="UM572" s="382"/>
      <c r="UN572" s="382"/>
      <c r="UO572" s="382"/>
      <c r="UP572" s="382"/>
      <c r="UQ572" s="382"/>
      <c r="UR572" s="382"/>
      <c r="US572" s="382"/>
      <c r="UT572" s="382"/>
      <c r="UU572" s="382"/>
      <c r="UV572" s="382"/>
      <c r="UW572" s="382"/>
      <c r="UX572" s="382"/>
      <c r="UY572" s="382"/>
      <c r="UZ572" s="382"/>
      <c r="VA572" s="382"/>
      <c r="VB572" s="382"/>
      <c r="VC572" s="382"/>
      <c r="VD572" s="382"/>
      <c r="VE572" s="382"/>
      <c r="VF572" s="382"/>
      <c r="VG572" s="382"/>
      <c r="VH572" s="382"/>
      <c r="VI572" s="382"/>
      <c r="VJ572" s="382"/>
      <c r="VK572" s="382"/>
      <c r="VL572" s="382"/>
      <c r="VM572" s="382"/>
      <c r="VN572" s="382"/>
      <c r="VO572" s="382"/>
      <c r="VP572" s="382"/>
      <c r="VQ572" s="382"/>
      <c r="VR572" s="382"/>
      <c r="VS572" s="382"/>
      <c r="VT572" s="382"/>
      <c r="VU572" s="382"/>
      <c r="VV572" s="382"/>
      <c r="VW572" s="382"/>
      <c r="VX572" s="382"/>
      <c r="VY572" s="382"/>
      <c r="VZ572" s="382"/>
      <c r="WA572" s="382"/>
      <c r="WB572" s="382"/>
      <c r="WC572" s="382"/>
      <c r="WD572" s="382"/>
      <c r="WE572" s="382"/>
      <c r="WF572" s="382"/>
      <c r="WG572" s="382"/>
      <c r="WH572" s="382"/>
      <c r="WI572" s="382"/>
      <c r="WJ572" s="382"/>
      <c r="WK572" s="382"/>
      <c r="WL572" s="382"/>
      <c r="WM572" s="382"/>
      <c r="WN572" s="382"/>
      <c r="WO572" s="382"/>
      <c r="WP572" s="382"/>
      <c r="WQ572" s="382"/>
      <c r="WR572" s="382"/>
      <c r="WS572" s="382"/>
      <c r="WT572" s="382"/>
      <c r="WU572" s="382"/>
      <c r="WV572" s="382"/>
      <c r="WW572" s="382"/>
      <c r="WX572" s="382"/>
      <c r="WY572" s="382"/>
      <c r="WZ572" s="382"/>
      <c r="XA572" s="382"/>
      <c r="XB572" s="382"/>
      <c r="XC572" s="382"/>
      <c r="XD572" s="382"/>
      <c r="XE572" s="382"/>
      <c r="XF572" s="382"/>
      <c r="XG572" s="382"/>
      <c r="XH572" s="382"/>
      <c r="XI572" s="382"/>
      <c r="XJ572" s="382"/>
      <c r="XK572" s="382"/>
      <c r="XL572" s="382"/>
      <c r="XM572" s="382"/>
      <c r="XN572" s="382"/>
      <c r="XO572" s="382"/>
      <c r="XP572" s="382"/>
      <c r="XQ572" s="382"/>
      <c r="XR572" s="382"/>
      <c r="XS572" s="382"/>
      <c r="XT572" s="382"/>
      <c r="XU572" s="382"/>
      <c r="XV572" s="382"/>
      <c r="XW572" s="382"/>
      <c r="XX572" s="382"/>
      <c r="XY572" s="382"/>
      <c r="XZ572" s="382"/>
      <c r="YA572" s="382"/>
      <c r="YB572" s="382"/>
      <c r="YC572" s="382"/>
      <c r="YD572" s="382"/>
      <c r="YE572" s="382"/>
      <c r="YF572" s="382"/>
      <c r="YG572" s="382"/>
      <c r="YH572" s="382"/>
      <c r="YI572" s="382"/>
      <c r="YJ572" s="382"/>
      <c r="YK572" s="382"/>
      <c r="YL572" s="382"/>
      <c r="YM572" s="382"/>
      <c r="YN572" s="382"/>
      <c r="YO572" s="382"/>
      <c r="YP572" s="382"/>
      <c r="YQ572" s="382"/>
      <c r="YR572" s="382"/>
      <c r="YS572" s="382"/>
      <c r="YT572" s="382"/>
      <c r="YU572" s="382"/>
      <c r="YV572" s="382"/>
      <c r="YW572" s="382"/>
      <c r="YX572" s="382"/>
      <c r="YY572" s="382"/>
      <c r="YZ572" s="382"/>
      <c r="ZA572" s="382"/>
      <c r="ZB572" s="382"/>
      <c r="ZC572" s="382"/>
      <c r="ZD572" s="382"/>
      <c r="ZE572" s="382"/>
      <c r="ZF572" s="382"/>
      <c r="ZG572" s="382"/>
      <c r="ZH572" s="382"/>
      <c r="ZI572" s="382"/>
      <c r="ZJ572" s="382"/>
      <c r="ZK572" s="382"/>
      <c r="ZL572" s="382"/>
      <c r="ZM572" s="382"/>
      <c r="ZN572" s="382"/>
      <c r="ZO572" s="382"/>
      <c r="ZP572" s="382"/>
      <c r="ZQ572" s="382"/>
      <c r="ZR572" s="382"/>
      <c r="ZS572" s="382"/>
      <c r="ZT572" s="382"/>
      <c r="ZU572" s="382"/>
      <c r="ZV572" s="382"/>
      <c r="ZW572" s="382"/>
      <c r="ZX572" s="382"/>
      <c r="ZY572" s="382"/>
      <c r="ZZ572" s="382"/>
      <c r="AAA572" s="382"/>
      <c r="AAB572" s="382"/>
      <c r="AAC572" s="382"/>
      <c r="AAD572" s="382"/>
      <c r="AAE572" s="382"/>
      <c r="AAF572" s="382"/>
      <c r="AAG572" s="382"/>
      <c r="AAH572" s="382"/>
      <c r="AAI572" s="382"/>
      <c r="AAJ572" s="382"/>
      <c r="AAK572" s="382"/>
      <c r="AAL572" s="382"/>
      <c r="AAM572" s="382"/>
      <c r="AAN572" s="382"/>
      <c r="AAO572" s="382"/>
      <c r="AAP572" s="382"/>
      <c r="AAQ572" s="382"/>
      <c r="AAR572" s="382"/>
      <c r="AAS572" s="382"/>
      <c r="AAT572" s="382"/>
      <c r="AAU572" s="382"/>
      <c r="AAV572" s="382"/>
      <c r="AAW572" s="382"/>
      <c r="AAX572" s="382"/>
      <c r="AAY572" s="382"/>
      <c r="AAZ572" s="382"/>
      <c r="ABA572" s="382"/>
      <c r="ABB572" s="382"/>
      <c r="ABC572" s="382"/>
      <c r="ABD572" s="382"/>
      <c r="ABE572" s="382"/>
      <c r="ABF572" s="382"/>
      <c r="ABG572" s="382"/>
      <c r="ABH572" s="382"/>
      <c r="ABI572" s="382"/>
      <c r="ABJ572" s="382"/>
      <c r="ABK572" s="382"/>
      <c r="ABL572" s="382"/>
      <c r="ABM572" s="382"/>
      <c r="ABN572" s="382"/>
      <c r="ABO572" s="382"/>
      <c r="ABP572" s="382"/>
      <c r="ABQ572" s="382"/>
      <c r="ABR572" s="382"/>
      <c r="ABS572" s="382"/>
      <c r="ABT572" s="382"/>
      <c r="ABU572" s="382"/>
      <c r="ABV572" s="382"/>
      <c r="ABW572" s="382"/>
      <c r="ABX572" s="382"/>
      <c r="ABY572" s="382"/>
      <c r="ABZ572" s="382"/>
      <c r="ACA572" s="382"/>
      <c r="ACB572" s="382"/>
      <c r="ACC572" s="382"/>
      <c r="ACD572" s="382"/>
      <c r="ACE572" s="382"/>
      <c r="ACF572" s="382"/>
      <c r="ACG572" s="382"/>
      <c r="ACH572" s="382"/>
      <c r="ACI572" s="382"/>
      <c r="ACJ572" s="382"/>
      <c r="ACK572" s="382"/>
      <c r="ACL572" s="382"/>
      <c r="ACM572" s="382"/>
      <c r="ACN572" s="382"/>
      <c r="ACO572" s="382"/>
      <c r="ACP572" s="382"/>
      <c r="ACQ572" s="382"/>
      <c r="ACR572" s="382"/>
      <c r="ACS572" s="382"/>
      <c r="ACT572" s="382"/>
      <c r="ACU572" s="382"/>
      <c r="ACV572" s="382"/>
      <c r="ACW572" s="382"/>
      <c r="ACX572" s="382"/>
      <c r="ACY572" s="382"/>
      <c r="ACZ572" s="382"/>
      <c r="ADA572" s="382"/>
      <c r="ADB572" s="382"/>
      <c r="ADC572" s="382"/>
      <c r="ADD572" s="382"/>
      <c r="ADE572" s="382"/>
      <c r="ADF572" s="382"/>
      <c r="ADG572" s="382"/>
      <c r="ADH572" s="382"/>
      <c r="ADI572" s="382"/>
      <c r="ADJ572" s="382"/>
      <c r="ADK572" s="382"/>
      <c r="ADL572" s="382"/>
      <c r="ADM572" s="382"/>
      <c r="ADN572" s="382"/>
      <c r="ADO572" s="382"/>
      <c r="ADP572" s="382"/>
      <c r="ADQ572" s="382"/>
      <c r="ADR572" s="382"/>
      <c r="ADS572" s="382"/>
      <c r="ADT572" s="382"/>
      <c r="ADU572" s="382"/>
      <c r="ADV572" s="382"/>
      <c r="ADW572" s="382"/>
      <c r="ADX572" s="382"/>
      <c r="ADY572" s="382"/>
      <c r="ADZ572" s="382"/>
      <c r="AEA572" s="382"/>
      <c r="AEB572" s="382"/>
      <c r="AEC572" s="382"/>
      <c r="AED572" s="382"/>
      <c r="AEE572" s="382"/>
      <c r="AEF572" s="382"/>
    </row>
    <row r="573" spans="1:812" s="383" customFormat="1" x14ac:dyDescent="0.2">
      <c r="A573" s="75"/>
      <c r="B573" s="87"/>
      <c r="C573" s="109"/>
      <c r="D573" s="71"/>
      <c r="E573" s="109"/>
      <c r="F573" s="91"/>
      <c r="G573" s="382"/>
      <c r="H573" s="382"/>
      <c r="I573" s="382"/>
      <c r="J573" s="382"/>
      <c r="K573" s="382"/>
      <c r="L573" s="382"/>
      <c r="M573" s="382"/>
      <c r="N573" s="382"/>
      <c r="O573" s="382"/>
      <c r="P573" s="382"/>
      <c r="Q573" s="382"/>
      <c r="R573" s="382"/>
      <c r="S573" s="382"/>
      <c r="T573" s="382"/>
      <c r="U573" s="382"/>
      <c r="V573" s="382"/>
      <c r="W573" s="382"/>
      <c r="X573" s="382"/>
      <c r="Y573" s="382"/>
      <c r="Z573" s="382"/>
      <c r="AA573" s="382"/>
      <c r="AB573" s="382"/>
      <c r="AC573" s="382"/>
      <c r="AD573" s="382"/>
      <c r="AE573" s="382"/>
      <c r="AF573" s="382"/>
      <c r="AG573" s="382"/>
      <c r="AH573" s="382"/>
      <c r="AI573" s="382"/>
      <c r="AJ573" s="382"/>
      <c r="AK573" s="382"/>
      <c r="AL573" s="382"/>
      <c r="AM573" s="382"/>
      <c r="AN573" s="382"/>
      <c r="AO573" s="382"/>
      <c r="AP573" s="382"/>
      <c r="AQ573" s="382"/>
      <c r="AR573" s="382"/>
      <c r="AS573" s="382"/>
      <c r="AT573" s="382"/>
      <c r="AU573" s="382"/>
      <c r="AV573" s="382"/>
      <c r="AW573" s="382"/>
      <c r="AX573" s="382"/>
      <c r="AY573" s="382"/>
      <c r="AZ573" s="382"/>
      <c r="BA573" s="663"/>
      <c r="BB573" s="382"/>
      <c r="BC573" s="382"/>
      <c r="BD573" s="382"/>
      <c r="BE573" s="382"/>
      <c r="BF573" s="382"/>
      <c r="BG573" s="382"/>
      <c r="BH573" s="382"/>
      <c r="BI573" s="382"/>
      <c r="BJ573" s="382"/>
      <c r="BK573" s="382"/>
      <c r="BL573" s="382"/>
      <c r="BM573" s="382"/>
      <c r="BN573" s="382"/>
      <c r="BO573" s="382"/>
      <c r="BP573" s="382"/>
      <c r="BQ573" s="382"/>
      <c r="BR573" s="382"/>
      <c r="BS573" s="382"/>
      <c r="BT573" s="382"/>
      <c r="BU573" s="382"/>
      <c r="BV573" s="382"/>
      <c r="BW573" s="382"/>
      <c r="BX573" s="382"/>
      <c r="BY573" s="382"/>
      <c r="BZ573" s="382"/>
      <c r="CA573" s="382"/>
      <c r="CB573" s="382"/>
      <c r="CC573" s="382"/>
      <c r="CD573" s="382"/>
      <c r="CE573" s="382"/>
      <c r="CF573" s="382"/>
      <c r="CG573" s="382"/>
      <c r="CH573" s="382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  <c r="CU573" s="382"/>
      <c r="CV573" s="382"/>
      <c r="CW573" s="382"/>
      <c r="CX573" s="382"/>
      <c r="CY573" s="382"/>
      <c r="CZ573" s="382"/>
      <c r="DA573" s="382"/>
      <c r="DB573" s="382"/>
      <c r="DC573" s="382"/>
      <c r="DD573" s="382"/>
      <c r="DE573" s="382"/>
      <c r="DF573" s="382"/>
      <c r="DG573" s="382"/>
      <c r="DH573" s="382"/>
      <c r="DI573" s="382"/>
      <c r="DJ573" s="382"/>
      <c r="DK573" s="382"/>
      <c r="DL573" s="382"/>
      <c r="DM573" s="382"/>
      <c r="DN573" s="382"/>
      <c r="DO573" s="382"/>
      <c r="DP573" s="382"/>
      <c r="DQ573" s="382"/>
      <c r="DR573" s="382"/>
      <c r="DS573" s="382"/>
      <c r="DT573" s="382"/>
      <c r="DU573" s="382"/>
      <c r="DV573" s="382"/>
      <c r="DW573" s="382"/>
      <c r="DX573" s="382"/>
      <c r="DY573" s="382"/>
      <c r="DZ573" s="382"/>
      <c r="EA573" s="382"/>
      <c r="EB573" s="382"/>
      <c r="EC573" s="382"/>
      <c r="ED573" s="382"/>
      <c r="EE573" s="382"/>
      <c r="EF573" s="382"/>
      <c r="EG573" s="382"/>
      <c r="EH573" s="382"/>
      <c r="EI573" s="382"/>
      <c r="EJ573" s="382"/>
      <c r="EK573" s="382"/>
      <c r="EL573" s="382"/>
      <c r="EM573" s="382"/>
      <c r="EN573" s="382"/>
      <c r="EO573" s="382"/>
      <c r="EP573" s="382"/>
      <c r="EQ573" s="382"/>
      <c r="ER573" s="382"/>
      <c r="ES573" s="382"/>
      <c r="ET573" s="382"/>
      <c r="EU573" s="382"/>
      <c r="EV573" s="382"/>
      <c r="EW573" s="382"/>
      <c r="EX573" s="382"/>
      <c r="EY573" s="382"/>
      <c r="EZ573" s="382"/>
      <c r="FA573" s="382"/>
      <c r="FB573" s="382"/>
      <c r="FC573" s="382"/>
      <c r="FD573" s="382"/>
      <c r="FE573" s="382"/>
      <c r="FF573" s="382"/>
      <c r="FG573" s="382"/>
      <c r="FH573" s="382"/>
      <c r="FI573" s="382"/>
      <c r="FJ573" s="382"/>
      <c r="FK573" s="382"/>
      <c r="FL573" s="382"/>
      <c r="FM573" s="382"/>
      <c r="FN573" s="382"/>
      <c r="FO573" s="382"/>
      <c r="FP573" s="382"/>
      <c r="FQ573" s="382"/>
      <c r="FR573" s="382"/>
      <c r="FS573" s="382"/>
      <c r="FT573" s="382"/>
      <c r="FU573" s="382"/>
      <c r="FV573" s="382"/>
      <c r="FW573" s="382"/>
      <c r="FX573" s="382"/>
      <c r="FY573" s="382"/>
      <c r="FZ573" s="382"/>
      <c r="GA573" s="382"/>
      <c r="GB573" s="382"/>
      <c r="GC573" s="382"/>
      <c r="GD573" s="382"/>
      <c r="GE573" s="382"/>
      <c r="GF573" s="382"/>
      <c r="GG573" s="382"/>
      <c r="GH573" s="382"/>
      <c r="GI573" s="382"/>
      <c r="GJ573" s="382"/>
      <c r="GK573" s="382"/>
      <c r="GL573" s="382"/>
      <c r="GM573" s="382"/>
      <c r="GN573" s="382"/>
      <c r="GO573" s="382"/>
      <c r="GP573" s="382"/>
      <c r="GQ573" s="382"/>
      <c r="GR573" s="382"/>
      <c r="GS573" s="382"/>
      <c r="GT573" s="382"/>
      <c r="GU573" s="382"/>
      <c r="GV573" s="382"/>
      <c r="GW573" s="382"/>
      <c r="GX573" s="382"/>
      <c r="GY573" s="382"/>
      <c r="GZ573" s="382"/>
      <c r="HA573" s="382"/>
      <c r="HB573" s="382"/>
      <c r="HC573" s="382"/>
      <c r="HD573" s="382"/>
      <c r="HE573" s="382"/>
      <c r="HF573" s="382"/>
      <c r="HG573" s="382"/>
      <c r="HH573" s="382"/>
      <c r="HI573" s="382"/>
      <c r="HJ573" s="382"/>
      <c r="HK573" s="382"/>
      <c r="HL573" s="382"/>
      <c r="HM573" s="382"/>
      <c r="HN573" s="382"/>
      <c r="HO573" s="382"/>
      <c r="HP573" s="382"/>
      <c r="HQ573" s="382"/>
      <c r="HR573" s="382"/>
      <c r="HS573" s="382"/>
      <c r="HT573" s="382"/>
      <c r="HU573" s="382"/>
      <c r="HV573" s="382"/>
      <c r="HW573" s="382"/>
      <c r="HX573" s="382"/>
      <c r="HY573" s="382"/>
      <c r="HZ573" s="382"/>
      <c r="IA573" s="382"/>
      <c r="IB573" s="382"/>
      <c r="IC573" s="382"/>
      <c r="ID573" s="382"/>
      <c r="IE573" s="382"/>
      <c r="IF573" s="382"/>
      <c r="IG573" s="382"/>
      <c r="IH573" s="382"/>
      <c r="II573" s="382"/>
      <c r="IJ573" s="382"/>
      <c r="IK573" s="382"/>
      <c r="IL573" s="382"/>
      <c r="IM573" s="382"/>
      <c r="IN573" s="382"/>
      <c r="IO573" s="382"/>
      <c r="IP573" s="382"/>
      <c r="IQ573" s="382"/>
      <c r="IR573" s="382"/>
      <c r="IS573" s="382"/>
      <c r="IT573" s="382"/>
      <c r="IU573" s="382"/>
      <c r="IV573" s="382"/>
      <c r="IW573" s="382"/>
      <c r="IX573" s="382"/>
      <c r="IY573" s="382"/>
      <c r="IZ573" s="382"/>
      <c r="JA573" s="382"/>
      <c r="JB573" s="382"/>
      <c r="JC573" s="382"/>
      <c r="JD573" s="382"/>
      <c r="JE573" s="382"/>
      <c r="JF573" s="382"/>
      <c r="JG573" s="382"/>
      <c r="JH573" s="382"/>
      <c r="JI573" s="382"/>
      <c r="JJ573" s="382"/>
      <c r="JK573" s="382"/>
      <c r="JL573" s="382"/>
      <c r="JM573" s="382"/>
      <c r="JN573" s="382"/>
      <c r="JO573" s="382"/>
      <c r="JP573" s="382"/>
      <c r="JQ573" s="382"/>
      <c r="JR573" s="382"/>
      <c r="JS573" s="382"/>
      <c r="JT573" s="382"/>
      <c r="JU573" s="382"/>
      <c r="JV573" s="382"/>
      <c r="JW573" s="382"/>
      <c r="JX573" s="382"/>
      <c r="JY573" s="382"/>
      <c r="JZ573" s="382"/>
      <c r="KA573" s="382"/>
      <c r="KB573" s="382"/>
      <c r="KC573" s="382"/>
      <c r="KD573" s="382"/>
      <c r="KE573" s="382"/>
      <c r="KF573" s="382"/>
      <c r="KG573" s="382"/>
      <c r="KH573" s="382"/>
      <c r="KI573" s="382"/>
      <c r="KJ573" s="382"/>
      <c r="KK573" s="382"/>
      <c r="KL573" s="382"/>
      <c r="KM573" s="382"/>
      <c r="KN573" s="382"/>
      <c r="KO573" s="382"/>
      <c r="KP573" s="382"/>
      <c r="KQ573" s="382"/>
      <c r="KR573" s="382"/>
      <c r="KS573" s="382"/>
      <c r="KT573" s="382"/>
      <c r="KU573" s="382"/>
      <c r="KV573" s="382"/>
      <c r="KW573" s="382"/>
      <c r="KX573" s="382"/>
      <c r="KY573" s="382"/>
      <c r="KZ573" s="382"/>
      <c r="LA573" s="382"/>
      <c r="LB573" s="382"/>
      <c r="LC573" s="382"/>
      <c r="LD573" s="382"/>
      <c r="LE573" s="382"/>
      <c r="LF573" s="382"/>
      <c r="LG573" s="382"/>
      <c r="LH573" s="382"/>
      <c r="LI573" s="382"/>
      <c r="LJ573" s="382"/>
      <c r="LK573" s="382"/>
      <c r="LL573" s="382"/>
      <c r="LM573" s="382"/>
      <c r="LN573" s="382"/>
      <c r="LO573" s="382"/>
      <c r="LP573" s="382"/>
      <c r="LQ573" s="382"/>
      <c r="LR573" s="382"/>
      <c r="LS573" s="382"/>
      <c r="LT573" s="382"/>
      <c r="LU573" s="382"/>
      <c r="LV573" s="382"/>
      <c r="LW573" s="382"/>
      <c r="LX573" s="382"/>
      <c r="LY573" s="382"/>
      <c r="LZ573" s="382"/>
      <c r="MA573" s="382"/>
      <c r="MB573" s="382"/>
      <c r="MC573" s="382"/>
      <c r="MD573" s="382"/>
      <c r="ME573" s="382"/>
      <c r="MF573" s="382"/>
      <c r="MG573" s="382"/>
      <c r="MH573" s="382"/>
      <c r="MI573" s="382"/>
      <c r="MJ573" s="382"/>
      <c r="MK573" s="382"/>
      <c r="ML573" s="382"/>
      <c r="MM573" s="382"/>
      <c r="MN573" s="382"/>
      <c r="MO573" s="382"/>
      <c r="MP573" s="382"/>
      <c r="MQ573" s="382"/>
      <c r="MR573" s="382"/>
      <c r="MS573" s="382"/>
      <c r="MT573" s="382"/>
      <c r="MU573" s="382"/>
      <c r="MV573" s="382"/>
      <c r="MW573" s="382"/>
      <c r="MX573" s="382"/>
      <c r="MY573" s="382"/>
      <c r="MZ573" s="382"/>
      <c r="NA573" s="382"/>
      <c r="NB573" s="382"/>
      <c r="NC573" s="382"/>
      <c r="ND573" s="382"/>
      <c r="NE573" s="382"/>
      <c r="NF573" s="382"/>
      <c r="NG573" s="382"/>
      <c r="NH573" s="382"/>
      <c r="NI573" s="382"/>
      <c r="NJ573" s="382"/>
      <c r="NK573" s="382"/>
      <c r="NL573" s="382"/>
      <c r="NM573" s="382"/>
      <c r="NN573" s="382"/>
      <c r="NO573" s="382"/>
      <c r="NP573" s="382"/>
      <c r="NQ573" s="382"/>
      <c r="NR573" s="382"/>
      <c r="NS573" s="382"/>
      <c r="NT573" s="382"/>
      <c r="NU573" s="382"/>
      <c r="NV573" s="382"/>
      <c r="NW573" s="382"/>
      <c r="NX573" s="382"/>
      <c r="NY573" s="382"/>
      <c r="NZ573" s="382"/>
      <c r="OA573" s="382"/>
      <c r="OB573" s="382"/>
      <c r="OC573" s="382"/>
      <c r="OD573" s="382"/>
      <c r="OE573" s="382"/>
      <c r="OF573" s="382"/>
      <c r="OG573" s="382"/>
      <c r="OH573" s="382"/>
      <c r="OI573" s="382"/>
      <c r="OJ573" s="382"/>
      <c r="OK573" s="382"/>
      <c r="OL573" s="382"/>
      <c r="OM573" s="382"/>
      <c r="ON573" s="382"/>
      <c r="OO573" s="382"/>
      <c r="OP573" s="382"/>
      <c r="OQ573" s="382"/>
      <c r="OR573" s="382"/>
      <c r="OS573" s="382"/>
      <c r="OT573" s="382"/>
      <c r="OU573" s="382"/>
      <c r="OV573" s="382"/>
      <c r="OW573" s="382"/>
      <c r="OX573" s="382"/>
      <c r="OY573" s="382"/>
      <c r="OZ573" s="382"/>
      <c r="PA573" s="382"/>
      <c r="PB573" s="382"/>
      <c r="PC573" s="382"/>
      <c r="PD573" s="382"/>
      <c r="PE573" s="382"/>
      <c r="PF573" s="382"/>
      <c r="PG573" s="382"/>
      <c r="PH573" s="382"/>
      <c r="PI573" s="382"/>
      <c r="PJ573" s="382"/>
      <c r="PK573" s="382"/>
      <c r="PL573" s="382"/>
      <c r="PM573" s="382"/>
      <c r="PN573" s="382"/>
      <c r="PO573" s="382"/>
      <c r="PP573" s="382"/>
      <c r="PQ573" s="382"/>
      <c r="PR573" s="382"/>
      <c r="PS573" s="382"/>
      <c r="PT573" s="382"/>
      <c r="PU573" s="382"/>
      <c r="PV573" s="382"/>
      <c r="PW573" s="382"/>
      <c r="PX573" s="382"/>
      <c r="PY573" s="382"/>
      <c r="PZ573" s="382"/>
      <c r="QA573" s="382"/>
      <c r="QB573" s="382"/>
      <c r="QC573" s="382"/>
      <c r="QD573" s="382"/>
      <c r="QE573" s="382"/>
      <c r="QF573" s="382"/>
      <c r="QG573" s="382"/>
      <c r="QH573" s="382"/>
      <c r="QI573" s="382"/>
      <c r="QJ573" s="382"/>
      <c r="QK573" s="382"/>
      <c r="QL573" s="382"/>
      <c r="QM573" s="382"/>
      <c r="QN573" s="382"/>
      <c r="QO573" s="382"/>
      <c r="QP573" s="382"/>
      <c r="QQ573" s="382"/>
      <c r="QR573" s="382"/>
      <c r="QS573" s="382"/>
      <c r="QT573" s="382"/>
      <c r="QU573" s="382"/>
      <c r="QV573" s="382"/>
      <c r="QW573" s="382"/>
      <c r="QX573" s="382"/>
      <c r="QY573" s="382"/>
      <c r="QZ573" s="382"/>
      <c r="RA573" s="382"/>
      <c r="RB573" s="382"/>
      <c r="RC573" s="382"/>
      <c r="RD573" s="382"/>
      <c r="RE573" s="382"/>
      <c r="RF573" s="382"/>
      <c r="RG573" s="382"/>
      <c r="RH573" s="382"/>
      <c r="RI573" s="382"/>
      <c r="RJ573" s="382"/>
      <c r="RK573" s="382"/>
      <c r="RL573" s="382"/>
      <c r="RM573" s="382"/>
      <c r="RN573" s="382"/>
      <c r="RO573" s="382"/>
      <c r="RP573" s="382"/>
      <c r="RQ573" s="382"/>
      <c r="RR573" s="382"/>
      <c r="RS573" s="382"/>
      <c r="RT573" s="382"/>
      <c r="RU573" s="382"/>
      <c r="RV573" s="382"/>
      <c r="RW573" s="382"/>
      <c r="RX573" s="382"/>
      <c r="RY573" s="382"/>
      <c r="RZ573" s="382"/>
      <c r="SA573" s="382"/>
      <c r="SB573" s="382"/>
      <c r="SC573" s="382"/>
      <c r="SD573" s="382"/>
      <c r="SE573" s="382"/>
      <c r="SF573" s="382"/>
      <c r="SG573" s="382"/>
      <c r="SH573" s="382"/>
      <c r="SI573" s="382"/>
      <c r="SJ573" s="382"/>
      <c r="SK573" s="382"/>
      <c r="SL573" s="382"/>
      <c r="SM573" s="382"/>
      <c r="SN573" s="382"/>
      <c r="SO573" s="382"/>
      <c r="SP573" s="382"/>
      <c r="SQ573" s="382"/>
      <c r="SR573" s="382"/>
      <c r="SS573" s="382"/>
      <c r="ST573" s="382"/>
      <c r="SU573" s="382"/>
      <c r="SV573" s="382"/>
      <c r="SW573" s="382"/>
      <c r="SX573" s="382"/>
      <c r="SY573" s="382"/>
      <c r="SZ573" s="382"/>
      <c r="TA573" s="382"/>
      <c r="TB573" s="382"/>
      <c r="TC573" s="382"/>
      <c r="TD573" s="382"/>
      <c r="TE573" s="382"/>
      <c r="TF573" s="382"/>
      <c r="TG573" s="382"/>
      <c r="TH573" s="382"/>
      <c r="TI573" s="382"/>
      <c r="TJ573" s="382"/>
      <c r="TK573" s="382"/>
      <c r="TL573" s="382"/>
      <c r="TM573" s="382"/>
      <c r="TN573" s="382"/>
      <c r="TO573" s="382"/>
      <c r="TP573" s="382"/>
      <c r="TQ573" s="382"/>
      <c r="TR573" s="382"/>
      <c r="TS573" s="382"/>
      <c r="TT573" s="382"/>
      <c r="TU573" s="382"/>
      <c r="TV573" s="382"/>
      <c r="TW573" s="382"/>
      <c r="TX573" s="382"/>
      <c r="TY573" s="382"/>
      <c r="TZ573" s="382"/>
      <c r="UA573" s="382"/>
      <c r="UB573" s="382"/>
      <c r="UC573" s="382"/>
      <c r="UD573" s="382"/>
      <c r="UE573" s="382"/>
      <c r="UF573" s="382"/>
      <c r="UG573" s="382"/>
      <c r="UH573" s="382"/>
      <c r="UI573" s="382"/>
      <c r="UJ573" s="382"/>
      <c r="UK573" s="382"/>
      <c r="UL573" s="382"/>
      <c r="UM573" s="382"/>
      <c r="UN573" s="382"/>
      <c r="UO573" s="382"/>
      <c r="UP573" s="382"/>
      <c r="UQ573" s="382"/>
      <c r="UR573" s="382"/>
      <c r="US573" s="382"/>
      <c r="UT573" s="382"/>
      <c r="UU573" s="382"/>
      <c r="UV573" s="382"/>
      <c r="UW573" s="382"/>
      <c r="UX573" s="382"/>
      <c r="UY573" s="382"/>
      <c r="UZ573" s="382"/>
      <c r="VA573" s="382"/>
      <c r="VB573" s="382"/>
      <c r="VC573" s="382"/>
      <c r="VD573" s="382"/>
      <c r="VE573" s="382"/>
      <c r="VF573" s="382"/>
      <c r="VG573" s="382"/>
      <c r="VH573" s="382"/>
      <c r="VI573" s="382"/>
      <c r="VJ573" s="382"/>
      <c r="VK573" s="382"/>
      <c r="VL573" s="382"/>
      <c r="VM573" s="382"/>
      <c r="VN573" s="382"/>
      <c r="VO573" s="382"/>
      <c r="VP573" s="382"/>
      <c r="VQ573" s="382"/>
      <c r="VR573" s="382"/>
      <c r="VS573" s="382"/>
      <c r="VT573" s="382"/>
      <c r="VU573" s="382"/>
      <c r="VV573" s="382"/>
      <c r="VW573" s="382"/>
      <c r="VX573" s="382"/>
      <c r="VY573" s="382"/>
      <c r="VZ573" s="382"/>
      <c r="WA573" s="382"/>
      <c r="WB573" s="382"/>
      <c r="WC573" s="382"/>
      <c r="WD573" s="382"/>
      <c r="WE573" s="382"/>
      <c r="WF573" s="382"/>
      <c r="WG573" s="382"/>
      <c r="WH573" s="382"/>
      <c r="WI573" s="382"/>
      <c r="WJ573" s="382"/>
      <c r="WK573" s="382"/>
      <c r="WL573" s="382"/>
      <c r="WM573" s="382"/>
      <c r="WN573" s="382"/>
      <c r="WO573" s="382"/>
      <c r="WP573" s="382"/>
      <c r="WQ573" s="382"/>
      <c r="WR573" s="382"/>
      <c r="WS573" s="382"/>
      <c r="WT573" s="382"/>
      <c r="WU573" s="382"/>
      <c r="WV573" s="382"/>
      <c r="WW573" s="382"/>
      <c r="WX573" s="382"/>
      <c r="WY573" s="382"/>
      <c r="WZ573" s="382"/>
      <c r="XA573" s="382"/>
      <c r="XB573" s="382"/>
      <c r="XC573" s="382"/>
      <c r="XD573" s="382"/>
      <c r="XE573" s="382"/>
      <c r="XF573" s="382"/>
      <c r="XG573" s="382"/>
      <c r="XH573" s="382"/>
      <c r="XI573" s="382"/>
      <c r="XJ573" s="382"/>
      <c r="XK573" s="382"/>
      <c r="XL573" s="382"/>
      <c r="XM573" s="382"/>
      <c r="XN573" s="382"/>
      <c r="XO573" s="382"/>
      <c r="XP573" s="382"/>
      <c r="XQ573" s="382"/>
      <c r="XR573" s="382"/>
      <c r="XS573" s="382"/>
      <c r="XT573" s="382"/>
      <c r="XU573" s="382"/>
      <c r="XV573" s="382"/>
      <c r="XW573" s="382"/>
      <c r="XX573" s="382"/>
      <c r="XY573" s="382"/>
      <c r="XZ573" s="382"/>
      <c r="YA573" s="382"/>
      <c r="YB573" s="382"/>
      <c r="YC573" s="382"/>
      <c r="YD573" s="382"/>
      <c r="YE573" s="382"/>
      <c r="YF573" s="382"/>
      <c r="YG573" s="382"/>
      <c r="YH573" s="382"/>
      <c r="YI573" s="382"/>
      <c r="YJ573" s="382"/>
      <c r="YK573" s="382"/>
      <c r="YL573" s="382"/>
      <c r="YM573" s="382"/>
      <c r="YN573" s="382"/>
      <c r="YO573" s="382"/>
      <c r="YP573" s="382"/>
      <c r="YQ573" s="382"/>
      <c r="YR573" s="382"/>
      <c r="YS573" s="382"/>
      <c r="YT573" s="382"/>
      <c r="YU573" s="382"/>
      <c r="YV573" s="382"/>
      <c r="YW573" s="382"/>
      <c r="YX573" s="382"/>
      <c r="YY573" s="382"/>
      <c r="YZ573" s="382"/>
      <c r="ZA573" s="382"/>
      <c r="ZB573" s="382"/>
      <c r="ZC573" s="382"/>
      <c r="ZD573" s="382"/>
      <c r="ZE573" s="382"/>
      <c r="ZF573" s="382"/>
      <c r="ZG573" s="382"/>
      <c r="ZH573" s="382"/>
      <c r="ZI573" s="382"/>
      <c r="ZJ573" s="382"/>
      <c r="ZK573" s="382"/>
      <c r="ZL573" s="382"/>
      <c r="ZM573" s="382"/>
      <c r="ZN573" s="382"/>
      <c r="ZO573" s="382"/>
      <c r="ZP573" s="382"/>
      <c r="ZQ573" s="382"/>
      <c r="ZR573" s="382"/>
      <c r="ZS573" s="382"/>
      <c r="ZT573" s="382"/>
      <c r="ZU573" s="382"/>
      <c r="ZV573" s="382"/>
      <c r="ZW573" s="382"/>
      <c r="ZX573" s="382"/>
      <c r="ZY573" s="382"/>
      <c r="ZZ573" s="382"/>
      <c r="AAA573" s="382"/>
      <c r="AAB573" s="382"/>
      <c r="AAC573" s="382"/>
      <c r="AAD573" s="382"/>
      <c r="AAE573" s="382"/>
      <c r="AAF573" s="382"/>
      <c r="AAG573" s="382"/>
      <c r="AAH573" s="382"/>
      <c r="AAI573" s="382"/>
      <c r="AAJ573" s="382"/>
      <c r="AAK573" s="382"/>
      <c r="AAL573" s="382"/>
      <c r="AAM573" s="382"/>
      <c r="AAN573" s="382"/>
      <c r="AAO573" s="382"/>
      <c r="AAP573" s="382"/>
      <c r="AAQ573" s="382"/>
      <c r="AAR573" s="382"/>
      <c r="AAS573" s="382"/>
      <c r="AAT573" s="382"/>
      <c r="AAU573" s="382"/>
      <c r="AAV573" s="382"/>
      <c r="AAW573" s="382"/>
      <c r="AAX573" s="382"/>
      <c r="AAY573" s="382"/>
      <c r="AAZ573" s="382"/>
      <c r="ABA573" s="382"/>
      <c r="ABB573" s="382"/>
      <c r="ABC573" s="382"/>
      <c r="ABD573" s="382"/>
      <c r="ABE573" s="382"/>
      <c r="ABF573" s="382"/>
      <c r="ABG573" s="382"/>
      <c r="ABH573" s="382"/>
      <c r="ABI573" s="382"/>
      <c r="ABJ573" s="382"/>
      <c r="ABK573" s="382"/>
      <c r="ABL573" s="382"/>
      <c r="ABM573" s="382"/>
      <c r="ABN573" s="382"/>
      <c r="ABO573" s="382"/>
      <c r="ABP573" s="382"/>
      <c r="ABQ573" s="382"/>
      <c r="ABR573" s="382"/>
      <c r="ABS573" s="382"/>
      <c r="ABT573" s="382"/>
      <c r="ABU573" s="382"/>
      <c r="ABV573" s="382"/>
      <c r="ABW573" s="382"/>
      <c r="ABX573" s="382"/>
      <c r="ABY573" s="382"/>
      <c r="ABZ573" s="382"/>
      <c r="ACA573" s="382"/>
      <c r="ACB573" s="382"/>
      <c r="ACC573" s="382"/>
      <c r="ACD573" s="382"/>
      <c r="ACE573" s="382"/>
      <c r="ACF573" s="382"/>
      <c r="ACG573" s="382"/>
      <c r="ACH573" s="382"/>
      <c r="ACI573" s="382"/>
      <c r="ACJ573" s="382"/>
      <c r="ACK573" s="382"/>
      <c r="ACL573" s="382"/>
      <c r="ACM573" s="382"/>
      <c r="ACN573" s="382"/>
      <c r="ACO573" s="382"/>
      <c r="ACP573" s="382"/>
      <c r="ACQ573" s="382"/>
      <c r="ACR573" s="382"/>
      <c r="ACS573" s="382"/>
      <c r="ACT573" s="382"/>
      <c r="ACU573" s="382"/>
      <c r="ACV573" s="382"/>
      <c r="ACW573" s="382"/>
      <c r="ACX573" s="382"/>
      <c r="ACY573" s="382"/>
      <c r="ACZ573" s="382"/>
      <c r="ADA573" s="382"/>
      <c r="ADB573" s="382"/>
      <c r="ADC573" s="382"/>
      <c r="ADD573" s="382"/>
      <c r="ADE573" s="382"/>
      <c r="ADF573" s="382"/>
      <c r="ADG573" s="382"/>
      <c r="ADH573" s="382"/>
      <c r="ADI573" s="382"/>
      <c r="ADJ573" s="382"/>
      <c r="ADK573" s="382"/>
      <c r="ADL573" s="382"/>
      <c r="ADM573" s="382"/>
      <c r="ADN573" s="382"/>
      <c r="ADO573" s="382"/>
      <c r="ADP573" s="382"/>
      <c r="ADQ573" s="382"/>
      <c r="ADR573" s="382"/>
      <c r="ADS573" s="382"/>
      <c r="ADT573" s="382"/>
      <c r="ADU573" s="382"/>
      <c r="ADV573" s="382"/>
      <c r="ADW573" s="382"/>
      <c r="ADX573" s="382"/>
      <c r="ADY573" s="382"/>
      <c r="ADZ573" s="382"/>
      <c r="AEA573" s="382"/>
      <c r="AEB573" s="382"/>
      <c r="AEC573" s="382"/>
      <c r="AED573" s="382"/>
      <c r="AEE573" s="382"/>
      <c r="AEF573" s="382"/>
    </row>
    <row r="574" spans="1:812" s="384" customFormat="1" x14ac:dyDescent="0.2">
      <c r="A574" s="326">
        <v>4</v>
      </c>
      <c r="B574" s="327" t="s">
        <v>122</v>
      </c>
      <c r="C574" s="109"/>
      <c r="D574" s="71"/>
      <c r="E574" s="109"/>
      <c r="F574" s="91"/>
      <c r="G574" s="19"/>
      <c r="BA574" s="663"/>
    </row>
    <row r="575" spans="1:812" s="381" customFormat="1" x14ac:dyDescent="0.2">
      <c r="A575" s="75">
        <v>4.0999999999999996</v>
      </c>
      <c r="B575" s="87" t="s">
        <v>492</v>
      </c>
      <c r="C575" s="109">
        <v>1312.58</v>
      </c>
      <c r="D575" s="71" t="s">
        <v>120</v>
      </c>
      <c r="E575" s="109">
        <v>385.57</v>
      </c>
      <c r="F575" s="91">
        <f t="shared" si="11"/>
        <v>506091.47</v>
      </c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  <c r="AB575" s="380"/>
      <c r="AC575" s="380"/>
      <c r="AD575" s="380"/>
      <c r="AE575" s="380"/>
      <c r="AF575" s="380"/>
      <c r="AG575" s="380"/>
      <c r="AH575" s="380"/>
      <c r="AI575" s="380"/>
      <c r="AJ575" s="380"/>
      <c r="AK575" s="380"/>
      <c r="AL575" s="380"/>
      <c r="AM575" s="380"/>
      <c r="AN575" s="380"/>
      <c r="AO575" s="380"/>
      <c r="AP575" s="380"/>
      <c r="AQ575" s="380"/>
      <c r="AR575" s="380"/>
      <c r="AS575" s="380"/>
      <c r="AT575" s="380"/>
      <c r="AU575" s="380"/>
      <c r="AV575" s="380"/>
      <c r="AW575" s="380"/>
      <c r="AX575" s="380"/>
      <c r="AY575" s="380"/>
      <c r="AZ575" s="380"/>
      <c r="BA575" s="663"/>
      <c r="BB575" s="380"/>
      <c r="BC575" s="380"/>
      <c r="BD575" s="380"/>
      <c r="BE575" s="380"/>
      <c r="BF575" s="380"/>
      <c r="BG575" s="380"/>
      <c r="BH575" s="380"/>
      <c r="BI575" s="380"/>
      <c r="BJ575" s="380"/>
      <c r="BK575" s="380"/>
      <c r="BL575" s="380"/>
      <c r="BM575" s="380"/>
      <c r="BN575" s="380"/>
      <c r="BO575" s="380"/>
      <c r="BP575" s="380"/>
      <c r="BQ575" s="380"/>
      <c r="BR575" s="380"/>
      <c r="BS575" s="380"/>
      <c r="BT575" s="380"/>
      <c r="BU575" s="380"/>
      <c r="BV575" s="380"/>
      <c r="BW575" s="380"/>
      <c r="BX575" s="380"/>
      <c r="BY575" s="380"/>
      <c r="BZ575" s="380"/>
      <c r="CA575" s="380"/>
      <c r="CB575" s="380"/>
      <c r="CC575" s="380"/>
      <c r="CD575" s="380"/>
      <c r="CE575" s="380"/>
      <c r="CF575" s="380"/>
      <c r="CG575" s="380"/>
      <c r="CH575" s="380"/>
      <c r="CI575" s="380"/>
      <c r="CJ575" s="380"/>
      <c r="CK575" s="380"/>
      <c r="CL575" s="380"/>
      <c r="CM575" s="380"/>
      <c r="CN575" s="380"/>
      <c r="CO575" s="380"/>
      <c r="CP575" s="380"/>
      <c r="CQ575" s="380"/>
      <c r="CR575" s="380"/>
      <c r="CS575" s="380"/>
      <c r="CT575" s="380"/>
      <c r="CU575" s="380"/>
      <c r="CV575" s="380"/>
      <c r="CW575" s="380"/>
      <c r="CX575" s="380"/>
      <c r="CY575" s="380"/>
      <c r="CZ575" s="380"/>
      <c r="DA575" s="380"/>
      <c r="DB575" s="380"/>
      <c r="DC575" s="380"/>
      <c r="DD575" s="380"/>
      <c r="DE575" s="380"/>
      <c r="DF575" s="380"/>
      <c r="DG575" s="380"/>
      <c r="DH575" s="380"/>
      <c r="DI575" s="380"/>
      <c r="DJ575" s="380"/>
      <c r="DK575" s="380"/>
      <c r="DL575" s="380"/>
      <c r="DM575" s="380"/>
      <c r="DN575" s="380"/>
      <c r="DO575" s="380"/>
      <c r="DP575" s="380"/>
      <c r="DQ575" s="380"/>
      <c r="DR575" s="380"/>
      <c r="DS575" s="380"/>
      <c r="DT575" s="380"/>
      <c r="DU575" s="380"/>
      <c r="DV575" s="380"/>
      <c r="DW575" s="380"/>
      <c r="DX575" s="380"/>
      <c r="DY575" s="380"/>
      <c r="DZ575" s="380"/>
      <c r="EA575" s="380"/>
      <c r="EB575" s="380"/>
      <c r="EC575" s="380"/>
      <c r="ED575" s="380"/>
      <c r="EE575" s="380"/>
      <c r="EF575" s="380"/>
      <c r="EG575" s="380"/>
      <c r="EH575" s="380"/>
      <c r="EI575" s="380"/>
      <c r="EJ575" s="380"/>
      <c r="EK575" s="380"/>
      <c r="EL575" s="380"/>
      <c r="EM575" s="380"/>
      <c r="EN575" s="380"/>
      <c r="EO575" s="380"/>
      <c r="EP575" s="380"/>
      <c r="EQ575" s="380"/>
      <c r="ER575" s="380"/>
      <c r="ES575" s="380"/>
      <c r="ET575" s="380"/>
      <c r="EU575" s="380"/>
      <c r="EV575" s="380"/>
      <c r="EW575" s="380"/>
      <c r="EX575" s="380"/>
      <c r="EY575" s="380"/>
      <c r="EZ575" s="380"/>
      <c r="FA575" s="380"/>
      <c r="FB575" s="380"/>
      <c r="FC575" s="380"/>
      <c r="FD575" s="380"/>
      <c r="FE575" s="380"/>
      <c r="FF575" s="380"/>
      <c r="FG575" s="380"/>
      <c r="FH575" s="380"/>
      <c r="FI575" s="380"/>
      <c r="FJ575" s="380"/>
      <c r="FK575" s="380"/>
      <c r="FL575" s="380"/>
      <c r="FM575" s="380"/>
      <c r="FN575" s="380"/>
      <c r="FO575" s="380"/>
      <c r="FP575" s="380"/>
      <c r="FQ575" s="380"/>
      <c r="FR575" s="380"/>
      <c r="FS575" s="380"/>
      <c r="FT575" s="380"/>
      <c r="FU575" s="380"/>
      <c r="FV575" s="380"/>
      <c r="FW575" s="380"/>
      <c r="FX575" s="380"/>
      <c r="FY575" s="380"/>
      <c r="FZ575" s="380"/>
      <c r="GA575" s="380"/>
      <c r="GB575" s="380"/>
      <c r="GC575" s="380"/>
      <c r="GD575" s="380"/>
      <c r="GE575" s="380"/>
      <c r="GF575" s="380"/>
      <c r="GG575" s="380"/>
      <c r="GH575" s="380"/>
      <c r="GI575" s="380"/>
      <c r="GJ575" s="380"/>
      <c r="GK575" s="380"/>
      <c r="GL575" s="380"/>
      <c r="GM575" s="380"/>
      <c r="GN575" s="380"/>
      <c r="GO575" s="380"/>
      <c r="GP575" s="380"/>
      <c r="GQ575" s="380"/>
      <c r="GR575" s="380"/>
      <c r="GS575" s="380"/>
      <c r="GT575" s="380"/>
      <c r="GU575" s="380"/>
      <c r="GV575" s="380"/>
      <c r="GW575" s="380"/>
      <c r="GX575" s="380"/>
      <c r="GY575" s="380"/>
      <c r="GZ575" s="380"/>
      <c r="HA575" s="380"/>
      <c r="HB575" s="380"/>
      <c r="HC575" s="380"/>
      <c r="HD575" s="380"/>
      <c r="HE575" s="380"/>
      <c r="HF575" s="380"/>
      <c r="HG575" s="380"/>
      <c r="HH575" s="380"/>
      <c r="HI575" s="380"/>
      <c r="HJ575" s="380"/>
      <c r="HK575" s="380"/>
      <c r="HL575" s="380"/>
      <c r="HM575" s="380"/>
      <c r="HN575" s="380"/>
      <c r="HO575" s="380"/>
      <c r="HP575" s="380"/>
      <c r="HQ575" s="380"/>
      <c r="HR575" s="380"/>
      <c r="HS575" s="380"/>
      <c r="HT575" s="380"/>
      <c r="HU575" s="380"/>
      <c r="HV575" s="380"/>
      <c r="HW575" s="380"/>
      <c r="HX575" s="380"/>
      <c r="HY575" s="380"/>
      <c r="HZ575" s="380"/>
      <c r="IA575" s="380"/>
      <c r="IB575" s="380"/>
      <c r="IC575" s="380"/>
      <c r="ID575" s="380"/>
      <c r="IE575" s="380"/>
      <c r="IF575" s="380"/>
      <c r="IG575" s="380"/>
      <c r="IH575" s="380"/>
      <c r="II575" s="380"/>
      <c r="IJ575" s="380"/>
      <c r="IK575" s="380"/>
      <c r="IL575" s="380"/>
      <c r="IM575" s="380"/>
      <c r="IN575" s="380"/>
      <c r="IO575" s="380"/>
      <c r="IP575" s="380"/>
      <c r="IQ575" s="380"/>
      <c r="IR575" s="380"/>
      <c r="IS575" s="380"/>
      <c r="IT575" s="380"/>
      <c r="IU575" s="380"/>
      <c r="IV575" s="380"/>
      <c r="IW575" s="380"/>
      <c r="IX575" s="380"/>
      <c r="IY575" s="380"/>
      <c r="IZ575" s="380"/>
      <c r="JA575" s="380"/>
      <c r="JB575" s="380"/>
      <c r="JC575" s="380"/>
      <c r="JD575" s="380"/>
      <c r="JE575" s="380"/>
      <c r="JF575" s="380"/>
      <c r="JG575" s="380"/>
      <c r="JH575" s="380"/>
      <c r="JI575" s="380"/>
      <c r="JJ575" s="380"/>
      <c r="JK575" s="380"/>
      <c r="JL575" s="380"/>
      <c r="JM575" s="380"/>
      <c r="JN575" s="380"/>
      <c r="JO575" s="380"/>
      <c r="JP575" s="380"/>
      <c r="JQ575" s="380"/>
      <c r="JR575" s="380"/>
      <c r="JS575" s="380"/>
      <c r="JT575" s="380"/>
      <c r="JU575" s="380"/>
      <c r="JV575" s="380"/>
      <c r="JW575" s="380"/>
      <c r="JX575" s="380"/>
      <c r="JY575" s="380"/>
      <c r="JZ575" s="380"/>
      <c r="KA575" s="380"/>
      <c r="KB575" s="380"/>
      <c r="KC575" s="380"/>
      <c r="KD575" s="380"/>
      <c r="KE575" s="380"/>
      <c r="KF575" s="380"/>
      <c r="KG575" s="380"/>
      <c r="KH575" s="380"/>
      <c r="KI575" s="380"/>
      <c r="KJ575" s="380"/>
      <c r="KK575" s="380"/>
      <c r="KL575" s="380"/>
      <c r="KM575" s="380"/>
      <c r="KN575" s="380"/>
      <c r="KO575" s="380"/>
      <c r="KP575" s="380"/>
      <c r="KQ575" s="380"/>
      <c r="KR575" s="380"/>
      <c r="KS575" s="380"/>
      <c r="KT575" s="380"/>
      <c r="KU575" s="380"/>
      <c r="KV575" s="380"/>
      <c r="KW575" s="380"/>
      <c r="KX575" s="380"/>
      <c r="KY575" s="380"/>
      <c r="KZ575" s="380"/>
      <c r="LA575" s="380"/>
      <c r="LB575" s="380"/>
      <c r="LC575" s="380"/>
      <c r="LD575" s="380"/>
      <c r="LE575" s="380"/>
      <c r="LF575" s="380"/>
      <c r="LG575" s="380"/>
      <c r="LH575" s="380"/>
      <c r="LI575" s="380"/>
      <c r="LJ575" s="380"/>
      <c r="LK575" s="380"/>
      <c r="LL575" s="380"/>
      <c r="LM575" s="380"/>
      <c r="LN575" s="380"/>
      <c r="LO575" s="380"/>
      <c r="LP575" s="380"/>
      <c r="LQ575" s="380"/>
      <c r="LR575" s="380"/>
      <c r="LS575" s="380"/>
      <c r="LT575" s="380"/>
      <c r="LU575" s="380"/>
      <c r="LV575" s="380"/>
      <c r="LW575" s="380"/>
      <c r="LX575" s="380"/>
      <c r="LY575" s="380"/>
      <c r="LZ575" s="380"/>
      <c r="MA575" s="380"/>
      <c r="MB575" s="380"/>
      <c r="MC575" s="380"/>
      <c r="MD575" s="380"/>
      <c r="ME575" s="380"/>
      <c r="MF575" s="380"/>
      <c r="MG575" s="380"/>
      <c r="MH575" s="380"/>
      <c r="MI575" s="380"/>
      <c r="MJ575" s="380"/>
      <c r="MK575" s="380"/>
      <c r="ML575" s="380"/>
      <c r="MM575" s="380"/>
      <c r="MN575" s="380"/>
      <c r="MO575" s="380"/>
      <c r="MP575" s="380"/>
      <c r="MQ575" s="380"/>
      <c r="MR575" s="380"/>
      <c r="MS575" s="380"/>
      <c r="MT575" s="380"/>
      <c r="MU575" s="380"/>
      <c r="MV575" s="380"/>
      <c r="MW575" s="380"/>
      <c r="MX575" s="380"/>
      <c r="MY575" s="380"/>
      <c r="MZ575" s="380"/>
      <c r="NA575" s="380"/>
      <c r="NB575" s="380"/>
      <c r="NC575" s="380"/>
      <c r="ND575" s="380"/>
      <c r="NE575" s="380"/>
      <c r="NF575" s="380"/>
      <c r="NG575" s="380"/>
      <c r="NH575" s="380"/>
      <c r="NI575" s="380"/>
      <c r="NJ575" s="380"/>
      <c r="NK575" s="380"/>
      <c r="NL575" s="380"/>
      <c r="NM575" s="380"/>
      <c r="NN575" s="380"/>
      <c r="NO575" s="380"/>
      <c r="NP575" s="380"/>
      <c r="NQ575" s="380"/>
      <c r="NR575" s="380"/>
      <c r="NS575" s="380"/>
      <c r="NT575" s="380"/>
      <c r="NU575" s="380"/>
      <c r="NV575" s="380"/>
      <c r="NW575" s="380"/>
      <c r="NX575" s="380"/>
      <c r="NY575" s="380"/>
      <c r="NZ575" s="380"/>
      <c r="OA575" s="380"/>
      <c r="OB575" s="380"/>
      <c r="OC575" s="380"/>
      <c r="OD575" s="380"/>
      <c r="OE575" s="380"/>
      <c r="OF575" s="380"/>
      <c r="OG575" s="380"/>
      <c r="OH575" s="380"/>
      <c r="OI575" s="380"/>
      <c r="OJ575" s="380"/>
      <c r="OK575" s="380"/>
      <c r="OL575" s="380"/>
      <c r="OM575" s="380"/>
      <c r="ON575" s="380"/>
      <c r="OO575" s="380"/>
      <c r="OP575" s="380"/>
      <c r="OQ575" s="380"/>
      <c r="OR575" s="380"/>
      <c r="OS575" s="380"/>
      <c r="OT575" s="380"/>
      <c r="OU575" s="380"/>
      <c r="OV575" s="380"/>
      <c r="OW575" s="380"/>
      <c r="OX575" s="380"/>
      <c r="OY575" s="380"/>
      <c r="OZ575" s="380"/>
      <c r="PA575" s="380"/>
      <c r="PB575" s="380"/>
      <c r="PC575" s="380"/>
      <c r="PD575" s="380"/>
      <c r="PE575" s="380"/>
      <c r="PF575" s="380"/>
      <c r="PG575" s="380"/>
      <c r="PH575" s="380"/>
      <c r="PI575" s="380"/>
      <c r="PJ575" s="380"/>
      <c r="PK575" s="380"/>
      <c r="PL575" s="380"/>
      <c r="PM575" s="380"/>
      <c r="PN575" s="380"/>
      <c r="PO575" s="380"/>
      <c r="PP575" s="380"/>
      <c r="PQ575" s="380"/>
      <c r="PR575" s="380"/>
      <c r="PS575" s="380"/>
      <c r="PT575" s="380"/>
      <c r="PU575" s="380"/>
      <c r="PV575" s="380"/>
      <c r="PW575" s="380"/>
      <c r="PX575" s="380"/>
      <c r="PY575" s="380"/>
      <c r="PZ575" s="380"/>
      <c r="QA575" s="380"/>
      <c r="QB575" s="380"/>
      <c r="QC575" s="380"/>
      <c r="QD575" s="380"/>
      <c r="QE575" s="380"/>
      <c r="QF575" s="380"/>
      <c r="QG575" s="380"/>
      <c r="QH575" s="380"/>
      <c r="QI575" s="380"/>
      <c r="QJ575" s="380"/>
      <c r="QK575" s="380"/>
      <c r="QL575" s="380"/>
      <c r="QM575" s="380"/>
      <c r="QN575" s="380"/>
      <c r="QO575" s="380"/>
      <c r="QP575" s="380"/>
      <c r="QQ575" s="380"/>
      <c r="QR575" s="380"/>
      <c r="QS575" s="380"/>
      <c r="QT575" s="380"/>
      <c r="QU575" s="380"/>
      <c r="QV575" s="380"/>
      <c r="QW575" s="380"/>
      <c r="QX575" s="380"/>
      <c r="QY575" s="380"/>
      <c r="QZ575" s="380"/>
      <c r="RA575" s="380"/>
      <c r="RB575" s="380"/>
      <c r="RC575" s="380"/>
      <c r="RD575" s="380"/>
      <c r="RE575" s="380"/>
      <c r="RF575" s="380"/>
      <c r="RG575" s="380"/>
      <c r="RH575" s="380"/>
      <c r="RI575" s="380"/>
      <c r="RJ575" s="380"/>
      <c r="RK575" s="380"/>
      <c r="RL575" s="380"/>
      <c r="RM575" s="380"/>
      <c r="RN575" s="380"/>
      <c r="RO575" s="380"/>
      <c r="RP575" s="380"/>
      <c r="RQ575" s="380"/>
      <c r="RR575" s="380"/>
      <c r="RS575" s="380"/>
      <c r="RT575" s="380"/>
      <c r="RU575" s="380"/>
      <c r="RV575" s="380"/>
      <c r="RW575" s="380"/>
      <c r="RX575" s="380"/>
      <c r="RY575" s="380"/>
      <c r="RZ575" s="380"/>
      <c r="SA575" s="380"/>
      <c r="SB575" s="380"/>
      <c r="SC575" s="380"/>
      <c r="SD575" s="380"/>
      <c r="SE575" s="380"/>
      <c r="SF575" s="380"/>
      <c r="SG575" s="380"/>
      <c r="SH575" s="380"/>
      <c r="SI575" s="380"/>
      <c r="SJ575" s="380"/>
      <c r="SK575" s="380"/>
      <c r="SL575" s="380"/>
      <c r="SM575" s="380"/>
      <c r="SN575" s="380"/>
      <c r="SO575" s="380"/>
      <c r="SP575" s="380"/>
      <c r="SQ575" s="380"/>
      <c r="SR575" s="380"/>
      <c r="SS575" s="380"/>
      <c r="ST575" s="380"/>
      <c r="SU575" s="380"/>
      <c r="SV575" s="380"/>
      <c r="SW575" s="380"/>
      <c r="SX575" s="380"/>
      <c r="SY575" s="380"/>
      <c r="SZ575" s="380"/>
      <c r="TA575" s="380"/>
      <c r="TB575" s="380"/>
      <c r="TC575" s="380"/>
      <c r="TD575" s="380"/>
      <c r="TE575" s="380"/>
      <c r="TF575" s="380"/>
      <c r="TG575" s="380"/>
      <c r="TH575" s="380"/>
      <c r="TI575" s="380"/>
      <c r="TJ575" s="380"/>
      <c r="TK575" s="380"/>
      <c r="TL575" s="380"/>
      <c r="TM575" s="380"/>
      <c r="TN575" s="380"/>
      <c r="TO575" s="380"/>
      <c r="TP575" s="380"/>
      <c r="TQ575" s="380"/>
      <c r="TR575" s="380"/>
      <c r="TS575" s="380"/>
      <c r="TT575" s="380"/>
      <c r="TU575" s="380"/>
      <c r="TV575" s="380"/>
      <c r="TW575" s="380"/>
      <c r="TX575" s="380"/>
      <c r="TY575" s="380"/>
      <c r="TZ575" s="380"/>
      <c r="UA575" s="380"/>
      <c r="UB575" s="380"/>
      <c r="UC575" s="380"/>
      <c r="UD575" s="380"/>
      <c r="UE575" s="380"/>
      <c r="UF575" s="380"/>
      <c r="UG575" s="380"/>
      <c r="UH575" s="380"/>
      <c r="UI575" s="380"/>
      <c r="UJ575" s="380"/>
      <c r="UK575" s="380"/>
      <c r="UL575" s="380"/>
      <c r="UM575" s="380"/>
      <c r="UN575" s="380"/>
      <c r="UO575" s="380"/>
      <c r="UP575" s="380"/>
      <c r="UQ575" s="380"/>
      <c r="UR575" s="380"/>
      <c r="US575" s="380"/>
      <c r="UT575" s="380"/>
      <c r="UU575" s="380"/>
      <c r="UV575" s="380"/>
      <c r="UW575" s="380"/>
      <c r="UX575" s="380"/>
      <c r="UY575" s="380"/>
      <c r="UZ575" s="380"/>
      <c r="VA575" s="380"/>
      <c r="VB575" s="380"/>
      <c r="VC575" s="380"/>
      <c r="VD575" s="380"/>
      <c r="VE575" s="380"/>
      <c r="VF575" s="380"/>
      <c r="VG575" s="380"/>
      <c r="VH575" s="380"/>
      <c r="VI575" s="380"/>
      <c r="VJ575" s="380"/>
      <c r="VK575" s="380"/>
      <c r="VL575" s="380"/>
      <c r="VM575" s="380"/>
      <c r="VN575" s="380"/>
      <c r="VO575" s="380"/>
      <c r="VP575" s="380"/>
      <c r="VQ575" s="380"/>
      <c r="VR575" s="380"/>
      <c r="VS575" s="380"/>
      <c r="VT575" s="380"/>
      <c r="VU575" s="380"/>
      <c r="VV575" s="380"/>
      <c r="VW575" s="380"/>
      <c r="VX575" s="380"/>
      <c r="VY575" s="380"/>
      <c r="VZ575" s="380"/>
      <c r="WA575" s="380"/>
      <c r="WB575" s="380"/>
      <c r="WC575" s="380"/>
      <c r="WD575" s="380"/>
      <c r="WE575" s="380"/>
      <c r="WF575" s="380"/>
      <c r="WG575" s="380"/>
      <c r="WH575" s="380"/>
      <c r="WI575" s="380"/>
      <c r="WJ575" s="380"/>
      <c r="WK575" s="380"/>
      <c r="WL575" s="380"/>
      <c r="WM575" s="380"/>
      <c r="WN575" s="380"/>
      <c r="WO575" s="380"/>
      <c r="WP575" s="380"/>
      <c r="WQ575" s="380"/>
      <c r="WR575" s="380"/>
      <c r="WS575" s="380"/>
      <c r="WT575" s="380"/>
      <c r="WU575" s="380"/>
      <c r="WV575" s="380"/>
      <c r="WW575" s="380"/>
      <c r="WX575" s="380"/>
      <c r="WY575" s="380"/>
      <c r="WZ575" s="380"/>
      <c r="XA575" s="380"/>
      <c r="XB575" s="380"/>
      <c r="XC575" s="380"/>
      <c r="XD575" s="380"/>
      <c r="XE575" s="380"/>
      <c r="XF575" s="380"/>
      <c r="XG575" s="380"/>
      <c r="XH575" s="380"/>
      <c r="XI575" s="380"/>
      <c r="XJ575" s="380"/>
      <c r="XK575" s="380"/>
      <c r="XL575" s="380"/>
      <c r="XM575" s="380"/>
      <c r="XN575" s="380"/>
      <c r="XO575" s="380"/>
      <c r="XP575" s="380"/>
      <c r="XQ575" s="380"/>
      <c r="XR575" s="380"/>
      <c r="XS575" s="380"/>
      <c r="XT575" s="380"/>
      <c r="XU575" s="380"/>
      <c r="XV575" s="380"/>
      <c r="XW575" s="380"/>
      <c r="XX575" s="380"/>
      <c r="XY575" s="380"/>
      <c r="XZ575" s="380"/>
      <c r="YA575" s="380"/>
      <c r="YB575" s="380"/>
      <c r="YC575" s="380"/>
      <c r="YD575" s="380"/>
      <c r="YE575" s="380"/>
      <c r="YF575" s="380"/>
      <c r="YG575" s="380"/>
      <c r="YH575" s="380"/>
      <c r="YI575" s="380"/>
      <c r="YJ575" s="380"/>
      <c r="YK575" s="380"/>
      <c r="YL575" s="380"/>
      <c r="YM575" s="380"/>
      <c r="YN575" s="380"/>
      <c r="YO575" s="380"/>
      <c r="YP575" s="380"/>
      <c r="YQ575" s="380"/>
      <c r="YR575" s="380"/>
      <c r="YS575" s="380"/>
      <c r="YT575" s="380"/>
      <c r="YU575" s="380"/>
      <c r="YV575" s="380"/>
      <c r="YW575" s="380"/>
      <c r="YX575" s="380"/>
      <c r="YY575" s="380"/>
      <c r="YZ575" s="380"/>
      <c r="ZA575" s="380"/>
      <c r="ZB575" s="380"/>
      <c r="ZC575" s="380"/>
      <c r="ZD575" s="380"/>
      <c r="ZE575" s="380"/>
      <c r="ZF575" s="380"/>
      <c r="ZG575" s="380"/>
      <c r="ZH575" s="380"/>
      <c r="ZI575" s="380"/>
      <c r="ZJ575" s="380"/>
      <c r="ZK575" s="380"/>
      <c r="ZL575" s="380"/>
      <c r="ZM575" s="380"/>
      <c r="ZN575" s="380"/>
      <c r="ZO575" s="380"/>
      <c r="ZP575" s="380"/>
      <c r="ZQ575" s="380"/>
      <c r="ZR575" s="380"/>
      <c r="ZS575" s="380"/>
      <c r="ZT575" s="380"/>
      <c r="ZU575" s="380"/>
      <c r="ZV575" s="380"/>
      <c r="ZW575" s="380"/>
      <c r="ZX575" s="380"/>
      <c r="ZY575" s="380"/>
      <c r="ZZ575" s="380"/>
      <c r="AAA575" s="380"/>
      <c r="AAB575" s="380"/>
      <c r="AAC575" s="380"/>
      <c r="AAD575" s="380"/>
      <c r="AAE575" s="380"/>
      <c r="AAF575" s="380"/>
      <c r="AAG575" s="380"/>
      <c r="AAH575" s="380"/>
      <c r="AAI575" s="380"/>
      <c r="AAJ575" s="380"/>
      <c r="AAK575" s="380"/>
      <c r="AAL575" s="380"/>
      <c r="AAM575" s="380"/>
      <c r="AAN575" s="380"/>
      <c r="AAO575" s="380"/>
      <c r="AAP575" s="380"/>
      <c r="AAQ575" s="380"/>
      <c r="AAR575" s="380"/>
      <c r="AAS575" s="380"/>
      <c r="AAT575" s="380"/>
      <c r="AAU575" s="380"/>
      <c r="AAV575" s="380"/>
      <c r="AAW575" s="380"/>
      <c r="AAX575" s="380"/>
      <c r="AAY575" s="380"/>
      <c r="AAZ575" s="380"/>
      <c r="ABA575" s="380"/>
      <c r="ABB575" s="380"/>
      <c r="ABC575" s="380"/>
      <c r="ABD575" s="380"/>
      <c r="ABE575" s="380"/>
      <c r="ABF575" s="380"/>
      <c r="ABG575" s="380"/>
      <c r="ABH575" s="380"/>
      <c r="ABI575" s="380"/>
      <c r="ABJ575" s="380"/>
      <c r="ABK575" s="380"/>
      <c r="ABL575" s="380"/>
      <c r="ABM575" s="380"/>
      <c r="ABN575" s="380"/>
      <c r="ABO575" s="380"/>
      <c r="ABP575" s="380"/>
      <c r="ABQ575" s="380"/>
      <c r="ABR575" s="380"/>
      <c r="ABS575" s="380"/>
      <c r="ABT575" s="380"/>
      <c r="ABU575" s="380"/>
      <c r="ABV575" s="380"/>
      <c r="ABW575" s="380"/>
      <c r="ABX575" s="380"/>
      <c r="ABY575" s="380"/>
      <c r="ABZ575" s="380"/>
      <c r="ACA575" s="380"/>
      <c r="ACB575" s="380"/>
      <c r="ACC575" s="380"/>
      <c r="ACD575" s="380"/>
      <c r="ACE575" s="380"/>
      <c r="ACF575" s="380"/>
      <c r="ACG575" s="380"/>
      <c r="ACH575" s="380"/>
      <c r="ACI575" s="380"/>
      <c r="ACJ575" s="380"/>
      <c r="ACK575" s="380"/>
      <c r="ACL575" s="380"/>
      <c r="ACM575" s="380"/>
      <c r="ACN575" s="380"/>
      <c r="ACO575" s="380"/>
      <c r="ACP575" s="380"/>
      <c r="ACQ575" s="380"/>
      <c r="ACR575" s="380"/>
      <c r="ACS575" s="380"/>
      <c r="ACT575" s="380"/>
      <c r="ACU575" s="380"/>
      <c r="ACV575" s="380"/>
      <c r="ACW575" s="380"/>
      <c r="ACX575" s="380"/>
      <c r="ACY575" s="380"/>
      <c r="ACZ575" s="380"/>
      <c r="ADA575" s="380"/>
      <c r="ADB575" s="380"/>
      <c r="ADC575" s="380"/>
      <c r="ADD575" s="380"/>
      <c r="ADE575" s="380"/>
      <c r="ADF575" s="380"/>
      <c r="ADG575" s="380"/>
      <c r="ADH575" s="380"/>
      <c r="ADI575" s="380"/>
      <c r="ADJ575" s="380"/>
      <c r="ADK575" s="380"/>
      <c r="ADL575" s="380"/>
      <c r="ADM575" s="380"/>
      <c r="ADN575" s="380"/>
      <c r="ADO575" s="380"/>
      <c r="ADP575" s="380"/>
      <c r="ADQ575" s="380"/>
      <c r="ADR575" s="380"/>
      <c r="ADS575" s="380"/>
      <c r="ADT575" s="380"/>
      <c r="ADU575" s="380"/>
      <c r="ADV575" s="380"/>
      <c r="ADW575" s="380"/>
      <c r="ADX575" s="380"/>
      <c r="ADY575" s="380"/>
      <c r="ADZ575" s="380"/>
      <c r="AEA575" s="380"/>
      <c r="AEB575" s="380"/>
      <c r="AEC575" s="380"/>
      <c r="AED575" s="380"/>
      <c r="AEE575" s="380"/>
      <c r="AEF575" s="380"/>
    </row>
    <row r="576" spans="1:812" s="386" customFormat="1" ht="6.75" customHeight="1" x14ac:dyDescent="0.2">
      <c r="A576" s="359"/>
      <c r="B576" s="385"/>
      <c r="C576" s="361"/>
      <c r="D576" s="361"/>
      <c r="E576" s="109"/>
      <c r="F576" s="363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663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SQ576" s="26"/>
      <c r="SR576" s="26"/>
      <c r="SS576" s="26"/>
      <c r="ST576" s="26"/>
      <c r="SU576" s="26"/>
      <c r="SV576" s="26"/>
      <c r="SW576" s="26"/>
      <c r="SX576" s="26"/>
      <c r="SY576" s="26"/>
      <c r="SZ576" s="26"/>
      <c r="TA576" s="26"/>
      <c r="TB576" s="26"/>
      <c r="TC576" s="26"/>
      <c r="TD576" s="26"/>
      <c r="TE576" s="26"/>
      <c r="TF576" s="26"/>
      <c r="TG576" s="26"/>
      <c r="TH576" s="26"/>
      <c r="TI576" s="26"/>
      <c r="TJ576" s="26"/>
      <c r="TK576" s="26"/>
      <c r="TL576" s="26"/>
      <c r="TM576" s="26"/>
      <c r="TN576" s="26"/>
      <c r="TO576" s="26"/>
      <c r="TP576" s="26"/>
      <c r="TQ576" s="26"/>
      <c r="TR576" s="26"/>
      <c r="TS576" s="26"/>
      <c r="TT576" s="26"/>
      <c r="TU576" s="26"/>
      <c r="TV576" s="26"/>
      <c r="TW576" s="26"/>
      <c r="TX576" s="26"/>
      <c r="TY576" s="26"/>
      <c r="TZ576" s="26"/>
      <c r="UA576" s="26"/>
      <c r="UB576" s="26"/>
      <c r="UC576" s="26"/>
      <c r="UD576" s="26"/>
      <c r="UE576" s="26"/>
      <c r="UF576" s="26"/>
      <c r="UG576" s="26"/>
      <c r="UH576" s="26"/>
      <c r="UI576" s="26"/>
      <c r="UJ576" s="26"/>
      <c r="UK576" s="26"/>
      <c r="UL576" s="26"/>
      <c r="UM576" s="26"/>
      <c r="UN576" s="26"/>
      <c r="UO576" s="26"/>
      <c r="UP576" s="26"/>
      <c r="UQ576" s="26"/>
      <c r="UR576" s="26"/>
      <c r="US576" s="26"/>
      <c r="UT576" s="26"/>
      <c r="UU576" s="26"/>
      <c r="UV576" s="26"/>
      <c r="UW576" s="26"/>
      <c r="UX576" s="26"/>
      <c r="UY576" s="26"/>
      <c r="UZ576" s="26"/>
      <c r="VA576" s="26"/>
      <c r="VB576" s="26"/>
      <c r="VC576" s="26"/>
      <c r="VD576" s="26"/>
      <c r="VE576" s="26"/>
      <c r="VF576" s="26"/>
      <c r="VG576" s="26"/>
      <c r="VH576" s="26"/>
      <c r="VI576" s="26"/>
      <c r="VJ576" s="26"/>
      <c r="VK576" s="26"/>
      <c r="VL576" s="26"/>
      <c r="VM576" s="26"/>
      <c r="VN576" s="26"/>
      <c r="VO576" s="26"/>
      <c r="VP576" s="26"/>
      <c r="VQ576" s="26"/>
      <c r="VR576" s="26"/>
      <c r="VS576" s="26"/>
      <c r="VT576" s="26"/>
      <c r="VU576" s="26"/>
      <c r="VV576" s="26"/>
      <c r="VW576" s="26"/>
      <c r="VX576" s="26"/>
      <c r="VY576" s="26"/>
      <c r="VZ576" s="26"/>
      <c r="WA576" s="26"/>
      <c r="WB576" s="26"/>
      <c r="WC576" s="26"/>
      <c r="WD576" s="26"/>
      <c r="WE576" s="26"/>
      <c r="WF576" s="26"/>
      <c r="WG576" s="26"/>
      <c r="WH576" s="26"/>
      <c r="WI576" s="26"/>
      <c r="WJ576" s="26"/>
      <c r="WK576" s="26"/>
      <c r="WL576" s="26"/>
      <c r="WM576" s="26"/>
      <c r="WN576" s="26"/>
      <c r="WO576" s="26"/>
      <c r="WP576" s="26"/>
      <c r="WQ576" s="26"/>
      <c r="WR576" s="26"/>
      <c r="WS576" s="26"/>
      <c r="WT576" s="26"/>
      <c r="WU576" s="26"/>
      <c r="WV576" s="26"/>
      <c r="WW576" s="26"/>
      <c r="WX576" s="26"/>
      <c r="WY576" s="26"/>
      <c r="WZ576" s="26"/>
      <c r="XA576" s="26"/>
      <c r="XB576" s="26"/>
      <c r="XC576" s="26"/>
      <c r="XD576" s="26"/>
      <c r="XE576" s="26"/>
      <c r="XF576" s="26"/>
      <c r="XG576" s="26"/>
      <c r="XH576" s="26"/>
      <c r="XI576" s="26"/>
      <c r="XJ576" s="26"/>
      <c r="XK576" s="26"/>
      <c r="XL576" s="26"/>
      <c r="XM576" s="26"/>
      <c r="XN576" s="26"/>
      <c r="XO576" s="26"/>
      <c r="XP576" s="26"/>
      <c r="XQ576" s="26"/>
      <c r="XR576" s="26"/>
      <c r="XS576" s="26"/>
      <c r="XT576" s="26"/>
      <c r="XU576" s="26"/>
      <c r="XV576" s="26"/>
      <c r="XW576" s="26"/>
      <c r="XX576" s="26"/>
      <c r="XY576" s="26"/>
      <c r="XZ576" s="26"/>
      <c r="YA576" s="26"/>
      <c r="YB576" s="26"/>
      <c r="YC576" s="26"/>
      <c r="YD576" s="26"/>
      <c r="YE576" s="26"/>
      <c r="YF576" s="26"/>
      <c r="YG576" s="26"/>
      <c r="YH576" s="26"/>
      <c r="YI576" s="26"/>
      <c r="YJ576" s="26"/>
      <c r="YK576" s="26"/>
      <c r="YL576" s="26"/>
      <c r="YM576" s="26"/>
      <c r="YN576" s="26"/>
      <c r="YO576" s="26"/>
      <c r="YP576" s="26"/>
      <c r="YQ576" s="26"/>
      <c r="YR576" s="26"/>
      <c r="YS576" s="26"/>
      <c r="YT576" s="26"/>
      <c r="YU576" s="26"/>
      <c r="YV576" s="26"/>
      <c r="YW576" s="26"/>
      <c r="YX576" s="26"/>
      <c r="YY576" s="26"/>
      <c r="YZ576" s="26"/>
      <c r="ZA576" s="26"/>
      <c r="ZB576" s="26"/>
      <c r="ZC576" s="26"/>
      <c r="ZD576" s="26"/>
      <c r="ZE576" s="26"/>
      <c r="ZF576" s="26"/>
      <c r="ZG576" s="26"/>
      <c r="ZH576" s="26"/>
      <c r="ZI576" s="26"/>
      <c r="ZJ576" s="26"/>
      <c r="ZK576" s="26"/>
      <c r="ZL576" s="26"/>
      <c r="ZM576" s="26"/>
      <c r="ZN576" s="26"/>
      <c r="ZO576" s="26"/>
      <c r="ZP576" s="26"/>
      <c r="ZQ576" s="26"/>
      <c r="ZR576" s="26"/>
      <c r="ZS576" s="26"/>
      <c r="ZT576" s="26"/>
      <c r="ZU576" s="26"/>
      <c r="ZV576" s="26"/>
      <c r="ZW576" s="26"/>
      <c r="ZX576" s="26"/>
      <c r="ZY576" s="26"/>
      <c r="ZZ576" s="26"/>
      <c r="AAA576" s="26"/>
      <c r="AAB576" s="26"/>
      <c r="AAC576" s="26"/>
      <c r="AAD576" s="26"/>
      <c r="AAE576" s="26"/>
      <c r="AAF576" s="26"/>
      <c r="AAG576" s="26"/>
      <c r="AAH576" s="26"/>
      <c r="AAI576" s="26"/>
      <c r="AAJ576" s="26"/>
      <c r="AAK576" s="26"/>
      <c r="AAL576" s="26"/>
      <c r="AAM576" s="26"/>
      <c r="AAN576" s="26"/>
      <c r="AAO576" s="26"/>
      <c r="AAP576" s="26"/>
      <c r="AAQ576" s="26"/>
      <c r="AAR576" s="26"/>
      <c r="AAS576" s="26"/>
      <c r="AAT576" s="26"/>
      <c r="AAU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</row>
    <row r="577" spans="1:812" s="388" customFormat="1" x14ac:dyDescent="0.2">
      <c r="A577" s="73">
        <v>5</v>
      </c>
      <c r="B577" s="335" t="s">
        <v>123</v>
      </c>
      <c r="C577" s="342"/>
      <c r="D577" s="71"/>
      <c r="E577" s="109"/>
      <c r="F577" s="91"/>
      <c r="G577" s="387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  <c r="Y577" s="387"/>
      <c r="Z577" s="387"/>
      <c r="AA577" s="387"/>
      <c r="AB577" s="387"/>
      <c r="AC577" s="387"/>
      <c r="AD577" s="387"/>
      <c r="AE577" s="387"/>
      <c r="AF577" s="387"/>
      <c r="AG577" s="387"/>
      <c r="AH577" s="387"/>
      <c r="AI577" s="387"/>
      <c r="AJ577" s="387"/>
      <c r="AK577" s="387"/>
      <c r="AL577" s="387"/>
      <c r="AM577" s="387"/>
      <c r="AN577" s="387"/>
      <c r="AO577" s="387"/>
      <c r="AP577" s="387"/>
      <c r="AQ577" s="387"/>
      <c r="AR577" s="387"/>
      <c r="AS577" s="387"/>
      <c r="AT577" s="387"/>
      <c r="AU577" s="387"/>
      <c r="AV577" s="387"/>
      <c r="AW577" s="387"/>
      <c r="AX577" s="387"/>
      <c r="AY577" s="387"/>
      <c r="AZ577" s="387"/>
      <c r="BA577" s="663"/>
      <c r="BB577" s="387"/>
      <c r="BC577" s="387"/>
      <c r="BD577" s="387"/>
      <c r="BE577" s="387"/>
      <c r="BF577" s="387"/>
      <c r="BG577" s="387"/>
      <c r="BH577" s="387"/>
      <c r="BI577" s="387"/>
      <c r="BJ577" s="387"/>
      <c r="BK577" s="387"/>
      <c r="BL577" s="387"/>
      <c r="BM577" s="387"/>
      <c r="BN577" s="387"/>
      <c r="BO577" s="387"/>
      <c r="BP577" s="387"/>
      <c r="BQ577" s="387"/>
      <c r="BR577" s="387"/>
      <c r="BS577" s="387"/>
      <c r="BT577" s="387"/>
      <c r="BU577" s="387"/>
      <c r="BV577" s="387"/>
      <c r="BW577" s="387"/>
      <c r="BX577" s="387"/>
      <c r="BY577" s="387"/>
      <c r="BZ577" s="387"/>
      <c r="CA577" s="387"/>
      <c r="CB577" s="387"/>
      <c r="CC577" s="387"/>
      <c r="CD577" s="387"/>
      <c r="CE577" s="387"/>
      <c r="CF577" s="387"/>
      <c r="CG577" s="387"/>
      <c r="CH577" s="387"/>
      <c r="CI577" s="387"/>
      <c r="CJ577" s="387"/>
      <c r="CK577" s="387"/>
      <c r="CL577" s="387"/>
      <c r="CM577" s="387"/>
      <c r="CN577" s="387"/>
      <c r="CO577" s="387"/>
      <c r="CP577" s="387"/>
      <c r="CQ577" s="387"/>
      <c r="CR577" s="387"/>
      <c r="CS577" s="387"/>
      <c r="CT577" s="387"/>
      <c r="CU577" s="387"/>
      <c r="CV577" s="387"/>
      <c r="CW577" s="387"/>
      <c r="CX577" s="387"/>
      <c r="CY577" s="387"/>
      <c r="CZ577" s="387"/>
      <c r="DA577" s="387"/>
      <c r="DB577" s="387"/>
      <c r="DC577" s="387"/>
      <c r="DD577" s="387"/>
      <c r="DE577" s="387"/>
      <c r="DF577" s="387"/>
      <c r="DG577" s="387"/>
      <c r="DH577" s="387"/>
      <c r="DI577" s="387"/>
      <c r="DJ577" s="387"/>
      <c r="DK577" s="387"/>
      <c r="DL577" s="387"/>
      <c r="DM577" s="387"/>
      <c r="DN577" s="387"/>
      <c r="DO577" s="387"/>
      <c r="DP577" s="387"/>
      <c r="DQ577" s="387"/>
      <c r="DR577" s="387"/>
      <c r="DS577" s="387"/>
      <c r="DT577" s="387"/>
      <c r="DU577" s="387"/>
      <c r="DV577" s="387"/>
      <c r="DW577" s="387"/>
      <c r="DX577" s="387"/>
      <c r="DY577" s="387"/>
      <c r="DZ577" s="387"/>
      <c r="EA577" s="387"/>
      <c r="EB577" s="387"/>
      <c r="EC577" s="387"/>
      <c r="ED577" s="387"/>
      <c r="EE577" s="387"/>
      <c r="EF577" s="387"/>
      <c r="EG577" s="387"/>
      <c r="EH577" s="387"/>
      <c r="EI577" s="387"/>
      <c r="EJ577" s="387"/>
      <c r="EK577" s="387"/>
      <c r="EL577" s="387"/>
      <c r="EM577" s="387"/>
      <c r="EN577" s="387"/>
      <c r="EO577" s="387"/>
      <c r="EP577" s="387"/>
      <c r="EQ577" s="387"/>
      <c r="ER577" s="387"/>
      <c r="ES577" s="387"/>
      <c r="ET577" s="387"/>
      <c r="EU577" s="387"/>
      <c r="EV577" s="387"/>
      <c r="EW577" s="387"/>
      <c r="EX577" s="387"/>
      <c r="EY577" s="387"/>
      <c r="EZ577" s="387"/>
      <c r="FA577" s="387"/>
      <c r="FB577" s="387"/>
      <c r="FC577" s="387"/>
      <c r="FD577" s="387"/>
      <c r="FE577" s="387"/>
      <c r="FF577" s="387"/>
      <c r="FG577" s="387"/>
      <c r="FH577" s="387"/>
      <c r="FI577" s="387"/>
      <c r="FJ577" s="387"/>
      <c r="FK577" s="387"/>
      <c r="FL577" s="387"/>
      <c r="FM577" s="387"/>
      <c r="FN577" s="387"/>
      <c r="FO577" s="387"/>
      <c r="FP577" s="387"/>
      <c r="FQ577" s="387"/>
      <c r="FR577" s="387"/>
      <c r="FS577" s="387"/>
      <c r="FT577" s="387"/>
      <c r="FU577" s="387"/>
      <c r="FV577" s="387"/>
      <c r="FW577" s="387"/>
      <c r="FX577" s="387"/>
      <c r="FY577" s="387"/>
      <c r="FZ577" s="387"/>
      <c r="GA577" s="387"/>
      <c r="GB577" s="387"/>
      <c r="GC577" s="387"/>
      <c r="GD577" s="387"/>
      <c r="GE577" s="387"/>
      <c r="GF577" s="387"/>
      <c r="GG577" s="387"/>
      <c r="GH577" s="387"/>
      <c r="GI577" s="387"/>
      <c r="GJ577" s="387"/>
      <c r="GK577" s="387"/>
      <c r="GL577" s="387"/>
      <c r="GM577" s="387"/>
      <c r="GN577" s="387"/>
      <c r="GO577" s="387"/>
      <c r="GP577" s="387"/>
      <c r="GQ577" s="387"/>
      <c r="GR577" s="387"/>
      <c r="GS577" s="387"/>
      <c r="GT577" s="387"/>
      <c r="GU577" s="387"/>
      <c r="GV577" s="387"/>
      <c r="GW577" s="387"/>
      <c r="GX577" s="387"/>
      <c r="GY577" s="387"/>
      <c r="GZ577" s="387"/>
      <c r="HA577" s="387"/>
      <c r="HB577" s="387"/>
      <c r="HC577" s="387"/>
      <c r="HD577" s="387"/>
      <c r="HE577" s="387"/>
      <c r="HF577" s="387"/>
      <c r="HG577" s="387"/>
      <c r="HH577" s="387"/>
      <c r="HI577" s="387"/>
      <c r="HJ577" s="387"/>
      <c r="HK577" s="387"/>
      <c r="HL577" s="387"/>
      <c r="HM577" s="387"/>
      <c r="HN577" s="387"/>
      <c r="HO577" s="387"/>
      <c r="HP577" s="387"/>
      <c r="HQ577" s="387"/>
      <c r="HR577" s="387"/>
      <c r="HS577" s="387"/>
      <c r="HT577" s="387"/>
      <c r="HU577" s="387"/>
      <c r="HV577" s="387"/>
      <c r="HW577" s="387"/>
      <c r="HX577" s="387"/>
      <c r="HY577" s="387"/>
      <c r="HZ577" s="387"/>
      <c r="IA577" s="387"/>
      <c r="IB577" s="387"/>
      <c r="IC577" s="387"/>
      <c r="ID577" s="387"/>
      <c r="IE577" s="387"/>
      <c r="IF577" s="387"/>
      <c r="IG577" s="387"/>
      <c r="IH577" s="387"/>
      <c r="II577" s="387"/>
      <c r="IJ577" s="387"/>
      <c r="IK577" s="387"/>
      <c r="IL577" s="387"/>
      <c r="IM577" s="387"/>
      <c r="IN577" s="387"/>
      <c r="IO577" s="387"/>
      <c r="IP577" s="387"/>
      <c r="IQ577" s="387"/>
      <c r="IR577" s="387"/>
      <c r="IS577" s="387"/>
      <c r="IT577" s="387"/>
      <c r="IU577" s="387"/>
      <c r="IV577" s="387"/>
      <c r="IW577" s="387"/>
      <c r="IX577" s="387"/>
      <c r="IY577" s="387"/>
      <c r="IZ577" s="387"/>
      <c r="JA577" s="387"/>
      <c r="JB577" s="387"/>
      <c r="JC577" s="387"/>
      <c r="JD577" s="387"/>
      <c r="JE577" s="387"/>
      <c r="JF577" s="387"/>
      <c r="JG577" s="387"/>
      <c r="JH577" s="387"/>
      <c r="JI577" s="387"/>
      <c r="JJ577" s="387"/>
      <c r="JK577" s="387"/>
      <c r="JL577" s="387"/>
      <c r="JM577" s="387"/>
      <c r="JN577" s="387"/>
      <c r="JO577" s="387"/>
      <c r="JP577" s="387"/>
      <c r="JQ577" s="387"/>
      <c r="JR577" s="387"/>
      <c r="JS577" s="387"/>
      <c r="JT577" s="387"/>
      <c r="JU577" s="387"/>
      <c r="JV577" s="387"/>
      <c r="JW577" s="387"/>
      <c r="JX577" s="387"/>
      <c r="JY577" s="387"/>
      <c r="JZ577" s="387"/>
      <c r="KA577" s="387"/>
      <c r="KB577" s="387"/>
      <c r="KC577" s="387"/>
      <c r="KD577" s="387"/>
      <c r="KE577" s="387"/>
      <c r="KF577" s="387"/>
      <c r="KG577" s="387"/>
      <c r="KH577" s="387"/>
      <c r="KI577" s="387"/>
      <c r="KJ577" s="387"/>
      <c r="KK577" s="387"/>
      <c r="KL577" s="387"/>
      <c r="KM577" s="387"/>
      <c r="KN577" s="387"/>
      <c r="KO577" s="387"/>
      <c r="KP577" s="387"/>
      <c r="KQ577" s="387"/>
      <c r="KR577" s="387"/>
      <c r="KS577" s="387"/>
      <c r="KT577" s="387"/>
      <c r="KU577" s="387"/>
      <c r="KV577" s="387"/>
      <c r="KW577" s="387"/>
      <c r="KX577" s="387"/>
      <c r="KY577" s="387"/>
      <c r="KZ577" s="387"/>
      <c r="LA577" s="387"/>
      <c r="LB577" s="387"/>
      <c r="LC577" s="387"/>
      <c r="LD577" s="387"/>
      <c r="LE577" s="387"/>
      <c r="LF577" s="387"/>
      <c r="LG577" s="387"/>
      <c r="LH577" s="387"/>
      <c r="LI577" s="387"/>
      <c r="LJ577" s="387"/>
      <c r="LK577" s="387"/>
      <c r="LL577" s="387"/>
      <c r="LM577" s="387"/>
      <c r="LN577" s="387"/>
      <c r="LO577" s="387"/>
      <c r="LP577" s="387"/>
      <c r="LQ577" s="387"/>
      <c r="LR577" s="387"/>
      <c r="LS577" s="387"/>
      <c r="LT577" s="387"/>
      <c r="LU577" s="387"/>
      <c r="LV577" s="387"/>
      <c r="LW577" s="387"/>
      <c r="LX577" s="387"/>
      <c r="LY577" s="387"/>
      <c r="LZ577" s="387"/>
      <c r="MA577" s="387"/>
      <c r="MB577" s="387"/>
      <c r="MC577" s="387"/>
      <c r="MD577" s="387"/>
      <c r="ME577" s="387"/>
      <c r="MF577" s="387"/>
      <c r="MG577" s="387"/>
      <c r="MH577" s="387"/>
      <c r="MI577" s="387"/>
      <c r="MJ577" s="387"/>
      <c r="MK577" s="387"/>
      <c r="ML577" s="387"/>
      <c r="MM577" s="387"/>
      <c r="MN577" s="387"/>
      <c r="MO577" s="387"/>
      <c r="MP577" s="387"/>
      <c r="MQ577" s="387"/>
      <c r="MR577" s="387"/>
      <c r="MS577" s="387"/>
      <c r="MT577" s="387"/>
      <c r="MU577" s="387"/>
      <c r="MV577" s="387"/>
      <c r="MW577" s="387"/>
      <c r="MX577" s="387"/>
      <c r="MY577" s="387"/>
      <c r="MZ577" s="387"/>
      <c r="NA577" s="387"/>
      <c r="NB577" s="387"/>
      <c r="NC577" s="387"/>
      <c r="ND577" s="387"/>
      <c r="NE577" s="387"/>
      <c r="NF577" s="387"/>
      <c r="NG577" s="387"/>
      <c r="NH577" s="387"/>
      <c r="NI577" s="387"/>
      <c r="NJ577" s="387"/>
      <c r="NK577" s="387"/>
      <c r="NL577" s="387"/>
      <c r="NM577" s="387"/>
      <c r="NN577" s="387"/>
      <c r="NO577" s="387"/>
      <c r="NP577" s="387"/>
      <c r="NQ577" s="387"/>
      <c r="NR577" s="387"/>
      <c r="NS577" s="387"/>
      <c r="NT577" s="387"/>
      <c r="NU577" s="387"/>
      <c r="NV577" s="387"/>
      <c r="NW577" s="387"/>
      <c r="NX577" s="387"/>
      <c r="NY577" s="387"/>
      <c r="NZ577" s="387"/>
      <c r="OA577" s="387"/>
      <c r="OB577" s="387"/>
      <c r="OC577" s="387"/>
      <c r="OD577" s="387"/>
      <c r="OE577" s="387"/>
      <c r="OF577" s="387"/>
      <c r="OG577" s="387"/>
      <c r="OH577" s="387"/>
      <c r="OI577" s="387"/>
      <c r="OJ577" s="387"/>
      <c r="OK577" s="387"/>
      <c r="OL577" s="387"/>
      <c r="OM577" s="387"/>
      <c r="ON577" s="387"/>
      <c r="OO577" s="387"/>
      <c r="OP577" s="387"/>
      <c r="OQ577" s="387"/>
      <c r="OR577" s="387"/>
      <c r="OS577" s="387"/>
      <c r="OT577" s="387"/>
      <c r="OU577" s="387"/>
      <c r="OV577" s="387"/>
      <c r="OW577" s="387"/>
      <c r="OX577" s="387"/>
      <c r="OY577" s="387"/>
      <c r="OZ577" s="387"/>
      <c r="PA577" s="387"/>
      <c r="PB577" s="387"/>
      <c r="PC577" s="387"/>
      <c r="PD577" s="387"/>
      <c r="PE577" s="387"/>
      <c r="PF577" s="387"/>
      <c r="PG577" s="387"/>
      <c r="PH577" s="387"/>
      <c r="PI577" s="387"/>
      <c r="PJ577" s="387"/>
      <c r="PK577" s="387"/>
      <c r="PL577" s="387"/>
      <c r="PM577" s="387"/>
      <c r="PN577" s="387"/>
      <c r="PO577" s="387"/>
      <c r="PP577" s="387"/>
      <c r="PQ577" s="387"/>
      <c r="PR577" s="387"/>
      <c r="PS577" s="387"/>
      <c r="PT577" s="387"/>
      <c r="PU577" s="387"/>
      <c r="PV577" s="387"/>
      <c r="PW577" s="387"/>
      <c r="PX577" s="387"/>
      <c r="PY577" s="387"/>
      <c r="PZ577" s="387"/>
      <c r="QA577" s="387"/>
      <c r="QB577" s="387"/>
      <c r="QC577" s="387"/>
      <c r="QD577" s="387"/>
      <c r="QE577" s="387"/>
      <c r="QF577" s="387"/>
      <c r="QG577" s="387"/>
      <c r="QH577" s="387"/>
      <c r="QI577" s="387"/>
      <c r="QJ577" s="387"/>
      <c r="QK577" s="387"/>
      <c r="QL577" s="387"/>
      <c r="QM577" s="387"/>
      <c r="QN577" s="387"/>
      <c r="QO577" s="387"/>
      <c r="QP577" s="387"/>
      <c r="QQ577" s="387"/>
      <c r="QR577" s="387"/>
      <c r="QS577" s="387"/>
      <c r="QT577" s="387"/>
      <c r="QU577" s="387"/>
      <c r="QV577" s="387"/>
      <c r="QW577" s="387"/>
      <c r="QX577" s="387"/>
      <c r="QY577" s="387"/>
      <c r="QZ577" s="387"/>
      <c r="RA577" s="387"/>
      <c r="RB577" s="387"/>
      <c r="RC577" s="387"/>
      <c r="RD577" s="387"/>
      <c r="RE577" s="387"/>
      <c r="RF577" s="387"/>
      <c r="RG577" s="387"/>
      <c r="RH577" s="387"/>
      <c r="RI577" s="387"/>
      <c r="RJ577" s="387"/>
      <c r="RK577" s="387"/>
      <c r="RL577" s="387"/>
      <c r="RM577" s="387"/>
      <c r="RN577" s="387"/>
      <c r="RO577" s="387"/>
      <c r="RP577" s="387"/>
      <c r="RQ577" s="387"/>
      <c r="RR577" s="387"/>
      <c r="RS577" s="387"/>
      <c r="RT577" s="387"/>
      <c r="RU577" s="387"/>
      <c r="RV577" s="387"/>
      <c r="RW577" s="387"/>
      <c r="RX577" s="387"/>
      <c r="RY577" s="387"/>
      <c r="RZ577" s="387"/>
      <c r="SA577" s="387"/>
      <c r="SB577" s="387"/>
      <c r="SC577" s="387"/>
      <c r="SD577" s="387"/>
      <c r="SE577" s="387"/>
      <c r="SF577" s="387"/>
      <c r="SG577" s="387"/>
      <c r="SH577" s="387"/>
      <c r="SI577" s="387"/>
      <c r="SJ577" s="387"/>
      <c r="SK577" s="387"/>
      <c r="SL577" s="387"/>
      <c r="SM577" s="387"/>
      <c r="SN577" s="387"/>
      <c r="SO577" s="387"/>
      <c r="SP577" s="387"/>
      <c r="SQ577" s="387"/>
      <c r="SR577" s="387"/>
      <c r="SS577" s="387"/>
      <c r="ST577" s="387"/>
      <c r="SU577" s="387"/>
      <c r="SV577" s="387"/>
      <c r="SW577" s="387"/>
      <c r="SX577" s="387"/>
      <c r="SY577" s="387"/>
      <c r="SZ577" s="387"/>
      <c r="TA577" s="387"/>
      <c r="TB577" s="387"/>
      <c r="TC577" s="387"/>
      <c r="TD577" s="387"/>
      <c r="TE577" s="387"/>
      <c r="TF577" s="387"/>
      <c r="TG577" s="387"/>
      <c r="TH577" s="387"/>
      <c r="TI577" s="387"/>
      <c r="TJ577" s="387"/>
      <c r="TK577" s="387"/>
      <c r="TL577" s="387"/>
      <c r="TM577" s="387"/>
      <c r="TN577" s="387"/>
      <c r="TO577" s="387"/>
      <c r="TP577" s="387"/>
      <c r="TQ577" s="387"/>
      <c r="TR577" s="387"/>
      <c r="TS577" s="387"/>
      <c r="TT577" s="387"/>
      <c r="TU577" s="387"/>
      <c r="TV577" s="387"/>
      <c r="TW577" s="387"/>
      <c r="TX577" s="387"/>
      <c r="TY577" s="387"/>
      <c r="TZ577" s="387"/>
      <c r="UA577" s="387"/>
      <c r="UB577" s="387"/>
      <c r="UC577" s="387"/>
      <c r="UD577" s="387"/>
      <c r="UE577" s="387"/>
      <c r="UF577" s="387"/>
      <c r="UG577" s="387"/>
      <c r="UH577" s="387"/>
      <c r="UI577" s="387"/>
      <c r="UJ577" s="387"/>
      <c r="UK577" s="387"/>
      <c r="UL577" s="387"/>
      <c r="UM577" s="387"/>
      <c r="UN577" s="387"/>
      <c r="UO577" s="387"/>
      <c r="UP577" s="387"/>
      <c r="UQ577" s="387"/>
      <c r="UR577" s="387"/>
      <c r="US577" s="387"/>
      <c r="UT577" s="387"/>
      <c r="UU577" s="387"/>
      <c r="UV577" s="387"/>
      <c r="UW577" s="387"/>
      <c r="UX577" s="387"/>
      <c r="UY577" s="387"/>
      <c r="UZ577" s="387"/>
      <c r="VA577" s="387"/>
      <c r="VB577" s="387"/>
      <c r="VC577" s="387"/>
      <c r="VD577" s="387"/>
      <c r="VE577" s="387"/>
      <c r="VF577" s="387"/>
      <c r="VG577" s="387"/>
      <c r="VH577" s="387"/>
      <c r="VI577" s="387"/>
      <c r="VJ577" s="387"/>
      <c r="VK577" s="387"/>
      <c r="VL577" s="387"/>
      <c r="VM577" s="387"/>
      <c r="VN577" s="387"/>
      <c r="VO577" s="387"/>
      <c r="VP577" s="387"/>
      <c r="VQ577" s="387"/>
      <c r="VR577" s="387"/>
      <c r="VS577" s="387"/>
      <c r="VT577" s="387"/>
      <c r="VU577" s="387"/>
      <c r="VV577" s="387"/>
      <c r="VW577" s="387"/>
      <c r="VX577" s="387"/>
      <c r="VY577" s="387"/>
      <c r="VZ577" s="387"/>
      <c r="WA577" s="387"/>
      <c r="WB577" s="387"/>
      <c r="WC577" s="387"/>
      <c r="WD577" s="387"/>
      <c r="WE577" s="387"/>
      <c r="WF577" s="387"/>
      <c r="WG577" s="387"/>
      <c r="WH577" s="387"/>
      <c r="WI577" s="387"/>
      <c r="WJ577" s="387"/>
      <c r="WK577" s="387"/>
      <c r="WL577" s="387"/>
      <c r="WM577" s="387"/>
      <c r="WN577" s="387"/>
      <c r="WO577" s="387"/>
      <c r="WP577" s="387"/>
      <c r="WQ577" s="387"/>
      <c r="WR577" s="387"/>
      <c r="WS577" s="387"/>
      <c r="WT577" s="387"/>
      <c r="WU577" s="387"/>
      <c r="WV577" s="387"/>
      <c r="WW577" s="387"/>
      <c r="WX577" s="387"/>
      <c r="WY577" s="387"/>
      <c r="WZ577" s="387"/>
      <c r="XA577" s="387"/>
      <c r="XB577" s="387"/>
      <c r="XC577" s="387"/>
      <c r="XD577" s="387"/>
      <c r="XE577" s="387"/>
      <c r="XF577" s="387"/>
      <c r="XG577" s="387"/>
      <c r="XH577" s="387"/>
      <c r="XI577" s="387"/>
      <c r="XJ577" s="387"/>
      <c r="XK577" s="387"/>
      <c r="XL577" s="387"/>
      <c r="XM577" s="387"/>
      <c r="XN577" s="387"/>
      <c r="XO577" s="387"/>
      <c r="XP577" s="387"/>
      <c r="XQ577" s="387"/>
      <c r="XR577" s="387"/>
      <c r="XS577" s="387"/>
      <c r="XT577" s="387"/>
      <c r="XU577" s="387"/>
      <c r="XV577" s="387"/>
      <c r="XW577" s="387"/>
      <c r="XX577" s="387"/>
      <c r="XY577" s="387"/>
      <c r="XZ577" s="387"/>
      <c r="YA577" s="387"/>
      <c r="YB577" s="387"/>
      <c r="YC577" s="387"/>
      <c r="YD577" s="387"/>
      <c r="YE577" s="387"/>
      <c r="YF577" s="387"/>
      <c r="YG577" s="387"/>
      <c r="YH577" s="387"/>
      <c r="YI577" s="387"/>
      <c r="YJ577" s="387"/>
      <c r="YK577" s="387"/>
      <c r="YL577" s="387"/>
      <c r="YM577" s="387"/>
      <c r="YN577" s="387"/>
      <c r="YO577" s="387"/>
      <c r="YP577" s="387"/>
      <c r="YQ577" s="387"/>
      <c r="YR577" s="387"/>
      <c r="YS577" s="387"/>
      <c r="YT577" s="387"/>
      <c r="YU577" s="387"/>
      <c r="YV577" s="387"/>
      <c r="YW577" s="387"/>
      <c r="YX577" s="387"/>
      <c r="YY577" s="387"/>
      <c r="YZ577" s="387"/>
      <c r="ZA577" s="387"/>
      <c r="ZB577" s="387"/>
      <c r="ZC577" s="387"/>
      <c r="ZD577" s="387"/>
      <c r="ZE577" s="387"/>
      <c r="ZF577" s="387"/>
      <c r="ZG577" s="387"/>
      <c r="ZH577" s="387"/>
      <c r="ZI577" s="387"/>
      <c r="ZJ577" s="387"/>
      <c r="ZK577" s="387"/>
      <c r="ZL577" s="387"/>
      <c r="ZM577" s="387"/>
      <c r="ZN577" s="387"/>
      <c r="ZO577" s="387"/>
      <c r="ZP577" s="387"/>
      <c r="ZQ577" s="387"/>
      <c r="ZR577" s="387"/>
      <c r="ZS577" s="387"/>
      <c r="ZT577" s="387"/>
      <c r="ZU577" s="387"/>
      <c r="ZV577" s="387"/>
      <c r="ZW577" s="387"/>
      <c r="ZX577" s="387"/>
      <c r="ZY577" s="387"/>
      <c r="ZZ577" s="387"/>
      <c r="AAA577" s="387"/>
      <c r="AAB577" s="387"/>
      <c r="AAC577" s="387"/>
      <c r="AAD577" s="387"/>
      <c r="AAE577" s="387"/>
      <c r="AAF577" s="387"/>
      <c r="AAG577" s="387"/>
      <c r="AAH577" s="387"/>
      <c r="AAI577" s="387"/>
      <c r="AAJ577" s="387"/>
      <c r="AAK577" s="387"/>
      <c r="AAL577" s="387"/>
      <c r="AAM577" s="387"/>
      <c r="AAN577" s="387"/>
      <c r="AAO577" s="387"/>
      <c r="AAP577" s="387"/>
      <c r="AAQ577" s="387"/>
      <c r="AAR577" s="387"/>
      <c r="AAS577" s="387"/>
      <c r="AAT577" s="387"/>
      <c r="AAU577" s="387"/>
      <c r="AAV577" s="387"/>
      <c r="AAW577" s="387"/>
      <c r="AAX577" s="387"/>
      <c r="AAY577" s="387"/>
      <c r="AAZ577" s="387"/>
      <c r="ABA577" s="387"/>
      <c r="ABB577" s="387"/>
      <c r="ABC577" s="387"/>
      <c r="ABD577" s="387"/>
      <c r="ABE577" s="387"/>
      <c r="ABF577" s="387"/>
      <c r="ABG577" s="387"/>
      <c r="ABH577" s="387"/>
      <c r="ABI577" s="387"/>
      <c r="ABJ577" s="387"/>
      <c r="ABK577" s="387"/>
      <c r="ABL577" s="387"/>
      <c r="ABM577" s="387"/>
      <c r="ABN577" s="387"/>
      <c r="ABO577" s="387"/>
      <c r="ABP577" s="387"/>
      <c r="ABQ577" s="387"/>
      <c r="ABR577" s="387"/>
      <c r="ABS577" s="387"/>
      <c r="ABT577" s="387"/>
      <c r="ABU577" s="387"/>
      <c r="ABV577" s="387"/>
      <c r="ABW577" s="387"/>
      <c r="ABX577" s="387"/>
      <c r="ABY577" s="387"/>
      <c r="ABZ577" s="387"/>
      <c r="ACA577" s="387"/>
      <c r="ACB577" s="387"/>
      <c r="ACC577" s="387"/>
      <c r="ACD577" s="387"/>
      <c r="ACE577" s="387"/>
      <c r="ACF577" s="387"/>
      <c r="ACG577" s="387"/>
      <c r="ACH577" s="387"/>
      <c r="ACI577" s="387"/>
      <c r="ACJ577" s="387"/>
      <c r="ACK577" s="387"/>
      <c r="ACL577" s="387"/>
      <c r="ACM577" s="387"/>
      <c r="ACN577" s="387"/>
      <c r="ACO577" s="387"/>
      <c r="ACP577" s="387"/>
      <c r="ACQ577" s="387"/>
      <c r="ACR577" s="387"/>
      <c r="ACS577" s="387"/>
      <c r="ACT577" s="387"/>
      <c r="ACU577" s="387"/>
      <c r="ACV577" s="387"/>
      <c r="ACW577" s="387"/>
      <c r="ACX577" s="387"/>
      <c r="ACY577" s="387"/>
      <c r="ACZ577" s="387"/>
      <c r="ADA577" s="387"/>
      <c r="ADB577" s="387"/>
      <c r="ADC577" s="387"/>
      <c r="ADD577" s="387"/>
      <c r="ADE577" s="387"/>
      <c r="ADF577" s="387"/>
      <c r="ADG577" s="387"/>
      <c r="ADH577" s="387"/>
      <c r="ADI577" s="387"/>
      <c r="ADJ577" s="387"/>
      <c r="ADK577" s="387"/>
      <c r="ADL577" s="387"/>
      <c r="ADM577" s="387"/>
      <c r="ADN577" s="387"/>
      <c r="ADO577" s="387"/>
      <c r="ADP577" s="387"/>
      <c r="ADQ577" s="387"/>
      <c r="ADR577" s="387"/>
      <c r="ADS577" s="387"/>
      <c r="ADT577" s="387"/>
      <c r="ADU577" s="387"/>
      <c r="ADV577" s="387"/>
      <c r="ADW577" s="387"/>
      <c r="ADX577" s="387"/>
      <c r="ADY577" s="387"/>
      <c r="ADZ577" s="387"/>
      <c r="AEA577" s="387"/>
      <c r="AEB577" s="387"/>
      <c r="AEC577" s="387"/>
      <c r="AED577" s="387"/>
      <c r="AEE577" s="387"/>
      <c r="AEF577" s="387"/>
    </row>
    <row r="578" spans="1:812" s="381" customFormat="1" x14ac:dyDescent="0.2">
      <c r="A578" s="75">
        <v>5.0999999999999996</v>
      </c>
      <c r="B578" s="329" t="s">
        <v>460</v>
      </c>
      <c r="C578" s="325">
        <v>2</v>
      </c>
      <c r="D578" s="71" t="s">
        <v>71</v>
      </c>
      <c r="E578" s="109">
        <v>6955.9</v>
      </c>
      <c r="F578" s="91">
        <f t="shared" ref="F578:F588" si="12">ROUND(C578*E578,2)</f>
        <v>13911.8</v>
      </c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  <c r="AB578" s="380"/>
      <c r="AC578" s="380"/>
      <c r="AD578" s="380"/>
      <c r="AE578" s="380"/>
      <c r="AF578" s="380"/>
      <c r="AG578" s="380"/>
      <c r="AH578" s="380"/>
      <c r="AI578" s="380"/>
      <c r="AJ578" s="380"/>
      <c r="AK578" s="380"/>
      <c r="AL578" s="380"/>
      <c r="AM578" s="380"/>
      <c r="AN578" s="380"/>
      <c r="AO578" s="380"/>
      <c r="AP578" s="380"/>
      <c r="AQ578" s="380"/>
      <c r="AR578" s="380"/>
      <c r="AS578" s="380"/>
      <c r="AT578" s="380"/>
      <c r="AU578" s="380"/>
      <c r="AV578" s="380"/>
      <c r="AW578" s="380"/>
      <c r="AX578" s="380"/>
      <c r="AY578" s="380"/>
      <c r="AZ578" s="380"/>
      <c r="BA578" s="663"/>
      <c r="BB578" s="380"/>
      <c r="BC578" s="380"/>
      <c r="BD578" s="380"/>
      <c r="BE578" s="380"/>
      <c r="BF578" s="380"/>
      <c r="BG578" s="380"/>
      <c r="BH578" s="380"/>
      <c r="BI578" s="380"/>
      <c r="BJ578" s="380"/>
      <c r="BK578" s="380"/>
      <c r="BL578" s="380"/>
      <c r="BM578" s="380"/>
      <c r="BN578" s="380"/>
      <c r="BO578" s="380"/>
      <c r="BP578" s="380"/>
      <c r="BQ578" s="380"/>
      <c r="BR578" s="380"/>
      <c r="BS578" s="380"/>
      <c r="BT578" s="380"/>
      <c r="BU578" s="380"/>
      <c r="BV578" s="380"/>
      <c r="BW578" s="380"/>
      <c r="BX578" s="380"/>
      <c r="BY578" s="380"/>
      <c r="BZ578" s="380"/>
      <c r="CA578" s="380"/>
      <c r="CB578" s="380"/>
      <c r="CC578" s="380"/>
      <c r="CD578" s="380"/>
      <c r="CE578" s="380"/>
      <c r="CF578" s="380"/>
      <c r="CG578" s="380"/>
      <c r="CH578" s="380"/>
      <c r="CI578" s="380"/>
      <c r="CJ578" s="380"/>
      <c r="CK578" s="380"/>
      <c r="CL578" s="380"/>
      <c r="CM578" s="380"/>
      <c r="CN578" s="380"/>
      <c r="CO578" s="380"/>
      <c r="CP578" s="380"/>
      <c r="CQ578" s="380"/>
      <c r="CR578" s="380"/>
      <c r="CS578" s="380"/>
      <c r="CT578" s="380"/>
      <c r="CU578" s="380"/>
      <c r="CV578" s="380"/>
      <c r="CW578" s="380"/>
      <c r="CX578" s="380"/>
      <c r="CY578" s="380"/>
      <c r="CZ578" s="380"/>
      <c r="DA578" s="380"/>
      <c r="DB578" s="380"/>
      <c r="DC578" s="380"/>
      <c r="DD578" s="380"/>
      <c r="DE578" s="380"/>
      <c r="DF578" s="380"/>
      <c r="DG578" s="380"/>
      <c r="DH578" s="380"/>
      <c r="DI578" s="380"/>
      <c r="DJ578" s="380"/>
      <c r="DK578" s="380"/>
      <c r="DL578" s="380"/>
      <c r="DM578" s="380"/>
      <c r="DN578" s="380"/>
      <c r="DO578" s="380"/>
      <c r="DP578" s="380"/>
      <c r="DQ578" s="380"/>
      <c r="DR578" s="380"/>
      <c r="DS578" s="380"/>
      <c r="DT578" s="380"/>
      <c r="DU578" s="380"/>
      <c r="DV578" s="380"/>
      <c r="DW578" s="380"/>
      <c r="DX578" s="380"/>
      <c r="DY578" s="380"/>
      <c r="DZ578" s="380"/>
      <c r="EA578" s="380"/>
      <c r="EB578" s="380"/>
      <c r="EC578" s="380"/>
      <c r="ED578" s="380"/>
      <c r="EE578" s="380"/>
      <c r="EF578" s="380"/>
      <c r="EG578" s="380"/>
      <c r="EH578" s="380"/>
      <c r="EI578" s="380"/>
      <c r="EJ578" s="380"/>
      <c r="EK578" s="380"/>
      <c r="EL578" s="380"/>
      <c r="EM578" s="380"/>
      <c r="EN578" s="380"/>
      <c r="EO578" s="380"/>
      <c r="EP578" s="380"/>
      <c r="EQ578" s="380"/>
      <c r="ER578" s="380"/>
      <c r="ES578" s="380"/>
      <c r="ET578" s="380"/>
      <c r="EU578" s="380"/>
      <c r="EV578" s="380"/>
      <c r="EW578" s="380"/>
      <c r="EX578" s="380"/>
      <c r="EY578" s="380"/>
      <c r="EZ578" s="380"/>
      <c r="FA578" s="380"/>
      <c r="FB578" s="380"/>
      <c r="FC578" s="380"/>
      <c r="FD578" s="380"/>
      <c r="FE578" s="380"/>
      <c r="FF578" s="380"/>
      <c r="FG578" s="380"/>
      <c r="FH578" s="380"/>
      <c r="FI578" s="380"/>
      <c r="FJ578" s="380"/>
      <c r="FK578" s="380"/>
      <c r="FL578" s="380"/>
      <c r="FM578" s="380"/>
      <c r="FN578" s="380"/>
      <c r="FO578" s="380"/>
      <c r="FP578" s="380"/>
      <c r="FQ578" s="380"/>
      <c r="FR578" s="380"/>
      <c r="FS578" s="380"/>
      <c r="FT578" s="380"/>
      <c r="FU578" s="380"/>
      <c r="FV578" s="380"/>
      <c r="FW578" s="380"/>
      <c r="FX578" s="380"/>
      <c r="FY578" s="380"/>
      <c r="FZ578" s="380"/>
      <c r="GA578" s="380"/>
      <c r="GB578" s="380"/>
      <c r="GC578" s="380"/>
      <c r="GD578" s="380"/>
      <c r="GE578" s="380"/>
      <c r="GF578" s="380"/>
      <c r="GG578" s="380"/>
      <c r="GH578" s="380"/>
      <c r="GI578" s="380"/>
      <c r="GJ578" s="380"/>
      <c r="GK578" s="380"/>
      <c r="GL578" s="380"/>
      <c r="GM578" s="380"/>
      <c r="GN578" s="380"/>
      <c r="GO578" s="380"/>
      <c r="GP578" s="380"/>
      <c r="GQ578" s="380"/>
      <c r="GR578" s="380"/>
      <c r="GS578" s="380"/>
      <c r="GT578" s="380"/>
      <c r="GU578" s="380"/>
      <c r="GV578" s="380"/>
      <c r="GW578" s="380"/>
      <c r="GX578" s="380"/>
      <c r="GY578" s="380"/>
      <c r="GZ578" s="380"/>
      <c r="HA578" s="380"/>
      <c r="HB578" s="380"/>
      <c r="HC578" s="380"/>
      <c r="HD578" s="380"/>
      <c r="HE578" s="380"/>
      <c r="HF578" s="380"/>
      <c r="HG578" s="380"/>
      <c r="HH578" s="380"/>
      <c r="HI578" s="380"/>
      <c r="HJ578" s="380"/>
      <c r="HK578" s="380"/>
      <c r="HL578" s="380"/>
      <c r="HM578" s="380"/>
      <c r="HN578" s="380"/>
      <c r="HO578" s="380"/>
      <c r="HP578" s="380"/>
      <c r="HQ578" s="380"/>
      <c r="HR578" s="380"/>
      <c r="HS578" s="380"/>
      <c r="HT578" s="380"/>
      <c r="HU578" s="380"/>
      <c r="HV578" s="380"/>
      <c r="HW578" s="380"/>
      <c r="HX578" s="380"/>
      <c r="HY578" s="380"/>
      <c r="HZ578" s="380"/>
      <c r="IA578" s="380"/>
      <c r="IB578" s="380"/>
      <c r="IC578" s="380"/>
      <c r="ID578" s="380"/>
      <c r="IE578" s="380"/>
      <c r="IF578" s="380"/>
      <c r="IG578" s="380"/>
      <c r="IH578" s="380"/>
      <c r="II578" s="380"/>
      <c r="IJ578" s="380"/>
      <c r="IK578" s="380"/>
      <c r="IL578" s="380"/>
      <c r="IM578" s="380"/>
      <c r="IN578" s="380"/>
      <c r="IO578" s="380"/>
      <c r="IP578" s="380"/>
      <c r="IQ578" s="380"/>
      <c r="IR578" s="380"/>
      <c r="IS578" s="380"/>
      <c r="IT578" s="380"/>
      <c r="IU578" s="380"/>
      <c r="IV578" s="380"/>
      <c r="IW578" s="380"/>
      <c r="IX578" s="380"/>
      <c r="IY578" s="380"/>
      <c r="IZ578" s="380"/>
      <c r="JA578" s="380"/>
      <c r="JB578" s="380"/>
      <c r="JC578" s="380"/>
      <c r="JD578" s="380"/>
      <c r="JE578" s="380"/>
      <c r="JF578" s="380"/>
      <c r="JG578" s="380"/>
      <c r="JH578" s="380"/>
      <c r="JI578" s="380"/>
      <c r="JJ578" s="380"/>
      <c r="JK578" s="380"/>
      <c r="JL578" s="380"/>
      <c r="JM578" s="380"/>
      <c r="JN578" s="380"/>
      <c r="JO578" s="380"/>
      <c r="JP578" s="380"/>
      <c r="JQ578" s="380"/>
      <c r="JR578" s="380"/>
      <c r="JS578" s="380"/>
      <c r="JT578" s="380"/>
      <c r="JU578" s="380"/>
      <c r="JV578" s="380"/>
      <c r="JW578" s="380"/>
      <c r="JX578" s="380"/>
      <c r="JY578" s="380"/>
      <c r="JZ578" s="380"/>
      <c r="KA578" s="380"/>
      <c r="KB578" s="380"/>
      <c r="KC578" s="380"/>
      <c r="KD578" s="380"/>
      <c r="KE578" s="380"/>
      <c r="KF578" s="380"/>
      <c r="KG578" s="380"/>
      <c r="KH578" s="380"/>
      <c r="KI578" s="380"/>
      <c r="KJ578" s="380"/>
      <c r="KK578" s="380"/>
      <c r="KL578" s="380"/>
      <c r="KM578" s="380"/>
      <c r="KN578" s="380"/>
      <c r="KO578" s="380"/>
      <c r="KP578" s="380"/>
      <c r="KQ578" s="380"/>
      <c r="KR578" s="380"/>
      <c r="KS578" s="380"/>
      <c r="KT578" s="380"/>
      <c r="KU578" s="380"/>
      <c r="KV578" s="380"/>
      <c r="KW578" s="380"/>
      <c r="KX578" s="380"/>
      <c r="KY578" s="380"/>
      <c r="KZ578" s="380"/>
      <c r="LA578" s="380"/>
      <c r="LB578" s="380"/>
      <c r="LC578" s="380"/>
      <c r="LD578" s="380"/>
      <c r="LE578" s="380"/>
      <c r="LF578" s="380"/>
      <c r="LG578" s="380"/>
      <c r="LH578" s="380"/>
      <c r="LI578" s="380"/>
      <c r="LJ578" s="380"/>
      <c r="LK578" s="380"/>
      <c r="LL578" s="380"/>
      <c r="LM578" s="380"/>
      <c r="LN578" s="380"/>
      <c r="LO578" s="380"/>
      <c r="LP578" s="380"/>
      <c r="LQ578" s="380"/>
      <c r="LR578" s="380"/>
      <c r="LS578" s="380"/>
      <c r="LT578" s="380"/>
      <c r="LU578" s="380"/>
      <c r="LV578" s="380"/>
      <c r="LW578" s="380"/>
      <c r="LX578" s="380"/>
      <c r="LY578" s="380"/>
      <c r="LZ578" s="380"/>
      <c r="MA578" s="380"/>
      <c r="MB578" s="380"/>
      <c r="MC578" s="380"/>
      <c r="MD578" s="380"/>
      <c r="ME578" s="380"/>
      <c r="MF578" s="380"/>
      <c r="MG578" s="380"/>
      <c r="MH578" s="380"/>
      <c r="MI578" s="380"/>
      <c r="MJ578" s="380"/>
      <c r="MK578" s="380"/>
      <c r="ML578" s="380"/>
      <c r="MM578" s="380"/>
      <c r="MN578" s="380"/>
      <c r="MO578" s="380"/>
      <c r="MP578" s="380"/>
      <c r="MQ578" s="380"/>
      <c r="MR578" s="380"/>
      <c r="MS578" s="380"/>
      <c r="MT578" s="380"/>
      <c r="MU578" s="380"/>
      <c r="MV578" s="380"/>
      <c r="MW578" s="380"/>
      <c r="MX578" s="380"/>
      <c r="MY578" s="380"/>
      <c r="MZ578" s="380"/>
      <c r="NA578" s="380"/>
      <c r="NB578" s="380"/>
      <c r="NC578" s="380"/>
      <c r="ND578" s="380"/>
      <c r="NE578" s="380"/>
      <c r="NF578" s="380"/>
      <c r="NG578" s="380"/>
      <c r="NH578" s="380"/>
      <c r="NI578" s="380"/>
      <c r="NJ578" s="380"/>
      <c r="NK578" s="380"/>
      <c r="NL578" s="380"/>
      <c r="NM578" s="380"/>
      <c r="NN578" s="380"/>
      <c r="NO578" s="380"/>
      <c r="NP578" s="380"/>
      <c r="NQ578" s="380"/>
      <c r="NR578" s="380"/>
      <c r="NS578" s="380"/>
      <c r="NT578" s="380"/>
      <c r="NU578" s="380"/>
      <c r="NV578" s="380"/>
      <c r="NW578" s="380"/>
      <c r="NX578" s="380"/>
      <c r="NY578" s="380"/>
      <c r="NZ578" s="380"/>
      <c r="OA578" s="380"/>
      <c r="OB578" s="380"/>
      <c r="OC578" s="380"/>
      <c r="OD578" s="380"/>
      <c r="OE578" s="380"/>
      <c r="OF578" s="380"/>
      <c r="OG578" s="380"/>
      <c r="OH578" s="380"/>
      <c r="OI578" s="380"/>
      <c r="OJ578" s="380"/>
      <c r="OK578" s="380"/>
      <c r="OL578" s="380"/>
      <c r="OM578" s="380"/>
      <c r="ON578" s="380"/>
      <c r="OO578" s="380"/>
      <c r="OP578" s="380"/>
      <c r="OQ578" s="380"/>
      <c r="OR578" s="380"/>
      <c r="OS578" s="380"/>
      <c r="OT578" s="380"/>
      <c r="OU578" s="380"/>
      <c r="OV578" s="380"/>
      <c r="OW578" s="380"/>
      <c r="OX578" s="380"/>
      <c r="OY578" s="380"/>
      <c r="OZ578" s="380"/>
      <c r="PA578" s="380"/>
      <c r="PB578" s="380"/>
      <c r="PC578" s="380"/>
      <c r="PD578" s="380"/>
      <c r="PE578" s="380"/>
      <c r="PF578" s="380"/>
      <c r="PG578" s="380"/>
      <c r="PH578" s="380"/>
      <c r="PI578" s="380"/>
      <c r="PJ578" s="380"/>
      <c r="PK578" s="380"/>
      <c r="PL578" s="380"/>
      <c r="PM578" s="380"/>
      <c r="PN578" s="380"/>
      <c r="PO578" s="380"/>
      <c r="PP578" s="380"/>
      <c r="PQ578" s="380"/>
      <c r="PR578" s="380"/>
      <c r="PS578" s="380"/>
      <c r="PT578" s="380"/>
      <c r="PU578" s="380"/>
      <c r="PV578" s="380"/>
      <c r="PW578" s="380"/>
      <c r="PX578" s="380"/>
      <c r="PY578" s="380"/>
      <c r="PZ578" s="380"/>
      <c r="QA578" s="380"/>
      <c r="QB578" s="380"/>
      <c r="QC578" s="380"/>
      <c r="QD578" s="380"/>
      <c r="QE578" s="380"/>
      <c r="QF578" s="380"/>
      <c r="QG578" s="380"/>
      <c r="QH578" s="380"/>
      <c r="QI578" s="380"/>
      <c r="QJ578" s="380"/>
      <c r="QK578" s="380"/>
      <c r="QL578" s="380"/>
      <c r="QM578" s="380"/>
      <c r="QN578" s="380"/>
      <c r="QO578" s="380"/>
      <c r="QP578" s="380"/>
      <c r="QQ578" s="380"/>
      <c r="QR578" s="380"/>
      <c r="QS578" s="380"/>
      <c r="QT578" s="380"/>
      <c r="QU578" s="380"/>
      <c r="QV578" s="380"/>
      <c r="QW578" s="380"/>
      <c r="QX578" s="380"/>
      <c r="QY578" s="380"/>
      <c r="QZ578" s="380"/>
      <c r="RA578" s="380"/>
      <c r="RB578" s="380"/>
      <c r="RC578" s="380"/>
      <c r="RD578" s="380"/>
      <c r="RE578" s="380"/>
      <c r="RF578" s="380"/>
      <c r="RG578" s="380"/>
      <c r="RH578" s="380"/>
      <c r="RI578" s="380"/>
      <c r="RJ578" s="380"/>
      <c r="RK578" s="380"/>
      <c r="RL578" s="380"/>
      <c r="RM578" s="380"/>
      <c r="RN578" s="380"/>
      <c r="RO578" s="380"/>
      <c r="RP578" s="380"/>
      <c r="RQ578" s="380"/>
      <c r="RR578" s="380"/>
      <c r="RS578" s="380"/>
      <c r="RT578" s="380"/>
      <c r="RU578" s="380"/>
      <c r="RV578" s="380"/>
      <c r="RW578" s="380"/>
      <c r="RX578" s="380"/>
      <c r="RY578" s="380"/>
      <c r="RZ578" s="380"/>
      <c r="SA578" s="380"/>
      <c r="SB578" s="380"/>
      <c r="SC578" s="380"/>
      <c r="SD578" s="380"/>
      <c r="SE578" s="380"/>
      <c r="SF578" s="380"/>
      <c r="SG578" s="380"/>
      <c r="SH578" s="380"/>
      <c r="SI578" s="380"/>
      <c r="SJ578" s="380"/>
      <c r="SK578" s="380"/>
      <c r="SL578" s="380"/>
      <c r="SM578" s="380"/>
      <c r="SN578" s="380"/>
      <c r="SO578" s="380"/>
      <c r="SP578" s="380"/>
      <c r="SQ578" s="380"/>
      <c r="SR578" s="380"/>
      <c r="SS578" s="380"/>
      <c r="ST578" s="380"/>
      <c r="SU578" s="380"/>
      <c r="SV578" s="380"/>
      <c r="SW578" s="380"/>
      <c r="SX578" s="380"/>
      <c r="SY578" s="380"/>
      <c r="SZ578" s="380"/>
      <c r="TA578" s="380"/>
      <c r="TB578" s="380"/>
      <c r="TC578" s="380"/>
      <c r="TD578" s="380"/>
      <c r="TE578" s="380"/>
      <c r="TF578" s="380"/>
      <c r="TG578" s="380"/>
      <c r="TH578" s="380"/>
      <c r="TI578" s="380"/>
      <c r="TJ578" s="380"/>
      <c r="TK578" s="380"/>
      <c r="TL578" s="380"/>
      <c r="TM578" s="380"/>
      <c r="TN578" s="380"/>
      <c r="TO578" s="380"/>
      <c r="TP578" s="380"/>
      <c r="TQ578" s="380"/>
      <c r="TR578" s="380"/>
      <c r="TS578" s="380"/>
      <c r="TT578" s="380"/>
      <c r="TU578" s="380"/>
      <c r="TV578" s="380"/>
      <c r="TW578" s="380"/>
      <c r="TX578" s="380"/>
      <c r="TY578" s="380"/>
      <c r="TZ578" s="380"/>
      <c r="UA578" s="380"/>
      <c r="UB578" s="380"/>
      <c r="UC578" s="380"/>
      <c r="UD578" s="380"/>
      <c r="UE578" s="380"/>
      <c r="UF578" s="380"/>
      <c r="UG578" s="380"/>
      <c r="UH578" s="380"/>
      <c r="UI578" s="380"/>
      <c r="UJ578" s="380"/>
      <c r="UK578" s="380"/>
      <c r="UL578" s="380"/>
      <c r="UM578" s="380"/>
      <c r="UN578" s="380"/>
      <c r="UO578" s="380"/>
      <c r="UP578" s="380"/>
      <c r="UQ578" s="380"/>
      <c r="UR578" s="380"/>
      <c r="US578" s="380"/>
      <c r="UT578" s="380"/>
      <c r="UU578" s="380"/>
      <c r="UV578" s="380"/>
      <c r="UW578" s="380"/>
      <c r="UX578" s="380"/>
      <c r="UY578" s="380"/>
      <c r="UZ578" s="380"/>
      <c r="VA578" s="380"/>
      <c r="VB578" s="380"/>
      <c r="VC578" s="380"/>
      <c r="VD578" s="380"/>
      <c r="VE578" s="380"/>
      <c r="VF578" s="380"/>
      <c r="VG578" s="380"/>
      <c r="VH578" s="380"/>
      <c r="VI578" s="380"/>
      <c r="VJ578" s="380"/>
      <c r="VK578" s="380"/>
      <c r="VL578" s="380"/>
      <c r="VM578" s="380"/>
      <c r="VN578" s="380"/>
      <c r="VO578" s="380"/>
      <c r="VP578" s="380"/>
      <c r="VQ578" s="380"/>
      <c r="VR578" s="380"/>
      <c r="VS578" s="380"/>
      <c r="VT578" s="380"/>
      <c r="VU578" s="380"/>
      <c r="VV578" s="380"/>
      <c r="VW578" s="380"/>
      <c r="VX578" s="380"/>
      <c r="VY578" s="380"/>
      <c r="VZ578" s="380"/>
      <c r="WA578" s="380"/>
      <c r="WB578" s="380"/>
      <c r="WC578" s="380"/>
      <c r="WD578" s="380"/>
      <c r="WE578" s="380"/>
      <c r="WF578" s="380"/>
      <c r="WG578" s="380"/>
      <c r="WH578" s="380"/>
      <c r="WI578" s="380"/>
      <c r="WJ578" s="380"/>
      <c r="WK578" s="380"/>
      <c r="WL578" s="380"/>
      <c r="WM578" s="380"/>
      <c r="WN578" s="380"/>
      <c r="WO578" s="380"/>
      <c r="WP578" s="380"/>
      <c r="WQ578" s="380"/>
      <c r="WR578" s="380"/>
      <c r="WS578" s="380"/>
      <c r="WT578" s="380"/>
      <c r="WU578" s="380"/>
      <c r="WV578" s="380"/>
      <c r="WW578" s="380"/>
      <c r="WX578" s="380"/>
      <c r="WY578" s="380"/>
      <c r="WZ578" s="380"/>
      <c r="XA578" s="380"/>
      <c r="XB578" s="380"/>
      <c r="XC578" s="380"/>
      <c r="XD578" s="380"/>
      <c r="XE578" s="380"/>
      <c r="XF578" s="380"/>
      <c r="XG578" s="380"/>
      <c r="XH578" s="380"/>
      <c r="XI578" s="380"/>
      <c r="XJ578" s="380"/>
      <c r="XK578" s="380"/>
      <c r="XL578" s="380"/>
      <c r="XM578" s="380"/>
      <c r="XN578" s="380"/>
      <c r="XO578" s="380"/>
      <c r="XP578" s="380"/>
      <c r="XQ578" s="380"/>
      <c r="XR578" s="380"/>
      <c r="XS578" s="380"/>
      <c r="XT578" s="380"/>
      <c r="XU578" s="380"/>
      <c r="XV578" s="380"/>
      <c r="XW578" s="380"/>
      <c r="XX578" s="380"/>
      <c r="XY578" s="380"/>
      <c r="XZ578" s="380"/>
      <c r="YA578" s="380"/>
      <c r="YB578" s="380"/>
      <c r="YC578" s="380"/>
      <c r="YD578" s="380"/>
      <c r="YE578" s="380"/>
      <c r="YF578" s="380"/>
      <c r="YG578" s="380"/>
      <c r="YH578" s="380"/>
      <c r="YI578" s="380"/>
      <c r="YJ578" s="380"/>
      <c r="YK578" s="380"/>
      <c r="YL578" s="380"/>
      <c r="YM578" s="380"/>
      <c r="YN578" s="380"/>
      <c r="YO578" s="380"/>
      <c r="YP578" s="380"/>
      <c r="YQ578" s="380"/>
      <c r="YR578" s="380"/>
      <c r="YS578" s="380"/>
      <c r="YT578" s="380"/>
      <c r="YU578" s="380"/>
      <c r="YV578" s="380"/>
      <c r="YW578" s="380"/>
      <c r="YX578" s="380"/>
      <c r="YY578" s="380"/>
      <c r="YZ578" s="380"/>
      <c r="ZA578" s="380"/>
      <c r="ZB578" s="380"/>
      <c r="ZC578" s="380"/>
      <c r="ZD578" s="380"/>
      <c r="ZE578" s="380"/>
      <c r="ZF578" s="380"/>
      <c r="ZG578" s="380"/>
      <c r="ZH578" s="380"/>
      <c r="ZI578" s="380"/>
      <c r="ZJ578" s="380"/>
      <c r="ZK578" s="380"/>
      <c r="ZL578" s="380"/>
      <c r="ZM578" s="380"/>
      <c r="ZN578" s="380"/>
      <c r="ZO578" s="380"/>
      <c r="ZP578" s="380"/>
      <c r="ZQ578" s="380"/>
      <c r="ZR578" s="380"/>
      <c r="ZS578" s="380"/>
      <c r="ZT578" s="380"/>
      <c r="ZU578" s="380"/>
      <c r="ZV578" s="380"/>
      <c r="ZW578" s="380"/>
      <c r="ZX578" s="380"/>
      <c r="ZY578" s="380"/>
      <c r="ZZ578" s="380"/>
      <c r="AAA578" s="380"/>
      <c r="AAB578" s="380"/>
      <c r="AAC578" s="380"/>
      <c r="AAD578" s="380"/>
      <c r="AAE578" s="380"/>
      <c r="AAF578" s="380"/>
      <c r="AAG578" s="380"/>
      <c r="AAH578" s="380"/>
      <c r="AAI578" s="380"/>
      <c r="AAJ578" s="380"/>
      <c r="AAK578" s="380"/>
      <c r="AAL578" s="380"/>
      <c r="AAM578" s="380"/>
      <c r="AAN578" s="380"/>
      <c r="AAO578" s="380"/>
      <c r="AAP578" s="380"/>
      <c r="AAQ578" s="380"/>
      <c r="AAR578" s="380"/>
      <c r="AAS578" s="380"/>
      <c r="AAT578" s="380"/>
      <c r="AAU578" s="380"/>
      <c r="AAV578" s="380"/>
      <c r="AAW578" s="380"/>
      <c r="AAX578" s="380"/>
      <c r="AAY578" s="380"/>
      <c r="AAZ578" s="380"/>
      <c r="ABA578" s="380"/>
      <c r="ABB578" s="380"/>
      <c r="ABC578" s="380"/>
      <c r="ABD578" s="380"/>
      <c r="ABE578" s="380"/>
      <c r="ABF578" s="380"/>
      <c r="ABG578" s="380"/>
      <c r="ABH578" s="380"/>
      <c r="ABI578" s="380"/>
      <c r="ABJ578" s="380"/>
      <c r="ABK578" s="380"/>
      <c r="ABL578" s="380"/>
      <c r="ABM578" s="380"/>
      <c r="ABN578" s="380"/>
      <c r="ABO578" s="380"/>
      <c r="ABP578" s="380"/>
      <c r="ABQ578" s="380"/>
      <c r="ABR578" s="380"/>
      <c r="ABS578" s="380"/>
      <c r="ABT578" s="380"/>
      <c r="ABU578" s="380"/>
      <c r="ABV578" s="380"/>
      <c r="ABW578" s="380"/>
      <c r="ABX578" s="380"/>
      <c r="ABY578" s="380"/>
      <c r="ABZ578" s="380"/>
      <c r="ACA578" s="380"/>
      <c r="ACB578" s="380"/>
      <c r="ACC578" s="380"/>
      <c r="ACD578" s="380"/>
      <c r="ACE578" s="380"/>
      <c r="ACF578" s="380"/>
      <c r="ACG578" s="380"/>
      <c r="ACH578" s="380"/>
      <c r="ACI578" s="380"/>
      <c r="ACJ578" s="380"/>
      <c r="ACK578" s="380"/>
      <c r="ACL578" s="380"/>
      <c r="ACM578" s="380"/>
      <c r="ACN578" s="380"/>
      <c r="ACO578" s="380"/>
      <c r="ACP578" s="380"/>
      <c r="ACQ578" s="380"/>
      <c r="ACR578" s="380"/>
      <c r="ACS578" s="380"/>
      <c r="ACT578" s="380"/>
      <c r="ACU578" s="380"/>
      <c r="ACV578" s="380"/>
      <c r="ACW578" s="380"/>
      <c r="ACX578" s="380"/>
      <c r="ACY578" s="380"/>
      <c r="ACZ578" s="380"/>
      <c r="ADA578" s="380"/>
      <c r="ADB578" s="380"/>
      <c r="ADC578" s="380"/>
      <c r="ADD578" s="380"/>
      <c r="ADE578" s="380"/>
      <c r="ADF578" s="380"/>
      <c r="ADG578" s="380"/>
      <c r="ADH578" s="380"/>
      <c r="ADI578" s="380"/>
      <c r="ADJ578" s="380"/>
      <c r="ADK578" s="380"/>
      <c r="ADL578" s="380"/>
      <c r="ADM578" s="380"/>
      <c r="ADN578" s="380"/>
      <c r="ADO578" s="380"/>
      <c r="ADP578" s="380"/>
      <c r="ADQ578" s="380"/>
      <c r="ADR578" s="380"/>
      <c r="ADS578" s="380"/>
      <c r="ADT578" s="380"/>
      <c r="ADU578" s="380"/>
      <c r="ADV578" s="380"/>
      <c r="ADW578" s="380"/>
      <c r="ADX578" s="380"/>
      <c r="ADY578" s="380"/>
      <c r="ADZ578" s="380"/>
      <c r="AEA578" s="380"/>
      <c r="AEB578" s="380"/>
      <c r="AEC578" s="380"/>
      <c r="AED578" s="380"/>
      <c r="AEE578" s="380"/>
      <c r="AEF578" s="380"/>
    </row>
    <row r="579" spans="1:812" s="20" customFormat="1" x14ac:dyDescent="0.2">
      <c r="A579" s="75">
        <v>5.2</v>
      </c>
      <c r="B579" s="329" t="s">
        <v>461</v>
      </c>
      <c r="C579" s="325">
        <v>1</v>
      </c>
      <c r="D579" s="71" t="s">
        <v>71</v>
      </c>
      <c r="E579" s="109">
        <v>6623.4</v>
      </c>
      <c r="F579" s="91">
        <f t="shared" si="12"/>
        <v>6623.4</v>
      </c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663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  <c r="PE579" s="19"/>
      <c r="PF579" s="19"/>
      <c r="PG579" s="19"/>
      <c r="PH579" s="19"/>
      <c r="PI579" s="19"/>
      <c r="PJ579" s="19"/>
      <c r="PK579" s="19"/>
      <c r="PL579" s="19"/>
      <c r="PM579" s="19"/>
      <c r="PN579" s="19"/>
      <c r="PO579" s="19"/>
      <c r="PP579" s="19"/>
      <c r="PQ579" s="19"/>
      <c r="PR579" s="19"/>
      <c r="PS579" s="19"/>
      <c r="PT579" s="19"/>
      <c r="PU579" s="19"/>
      <c r="PV579" s="19"/>
      <c r="PW579" s="19"/>
      <c r="PX579" s="19"/>
      <c r="PY579" s="19"/>
      <c r="PZ579" s="19"/>
      <c r="QA579" s="19"/>
      <c r="QB579" s="19"/>
      <c r="QC579" s="19"/>
      <c r="QD579" s="19"/>
      <c r="QE579" s="19"/>
      <c r="QF579" s="19"/>
      <c r="QG579" s="19"/>
      <c r="QH579" s="19"/>
      <c r="QI579" s="19"/>
      <c r="QJ579" s="19"/>
      <c r="QK579" s="19"/>
      <c r="QL579" s="19"/>
      <c r="QM579" s="19"/>
      <c r="QN579" s="19"/>
      <c r="QO579" s="19"/>
      <c r="QP579" s="19"/>
      <c r="QQ579" s="19"/>
      <c r="QR579" s="19"/>
      <c r="QS579" s="19"/>
      <c r="QT579" s="19"/>
      <c r="QU579" s="19"/>
      <c r="QV579" s="19"/>
      <c r="QW579" s="19"/>
      <c r="QX579" s="19"/>
      <c r="QY579" s="19"/>
      <c r="QZ579" s="19"/>
      <c r="RA579" s="19"/>
      <c r="RB579" s="19"/>
      <c r="RC579" s="19"/>
      <c r="RD579" s="19"/>
      <c r="RE579" s="19"/>
      <c r="RF579" s="19"/>
      <c r="RG579" s="19"/>
      <c r="RH579" s="19"/>
      <c r="RI579" s="19"/>
      <c r="RJ579" s="19"/>
      <c r="RK579" s="19"/>
      <c r="RL579" s="19"/>
      <c r="RM579" s="19"/>
      <c r="RN579" s="19"/>
      <c r="RO579" s="19"/>
      <c r="RP579" s="19"/>
      <c r="RQ579" s="19"/>
      <c r="RR579" s="19"/>
      <c r="RS579" s="19"/>
      <c r="RT579" s="19"/>
      <c r="RU579" s="19"/>
      <c r="RV579" s="19"/>
      <c r="RW579" s="19"/>
      <c r="RX579" s="19"/>
      <c r="RY579" s="19"/>
      <c r="RZ579" s="19"/>
      <c r="SA579" s="19"/>
      <c r="SB579" s="19"/>
      <c r="SC579" s="19"/>
      <c r="SD579" s="19"/>
      <c r="SE579" s="19"/>
      <c r="SF579" s="19"/>
      <c r="SG579" s="19"/>
      <c r="SH579" s="19"/>
      <c r="SI579" s="19"/>
      <c r="SJ579" s="19"/>
      <c r="SK579" s="19"/>
      <c r="SL579" s="19"/>
      <c r="SM579" s="19"/>
      <c r="SN579" s="19"/>
      <c r="SO579" s="19"/>
      <c r="SP579" s="19"/>
      <c r="SQ579" s="19"/>
      <c r="SR579" s="19"/>
      <c r="SS579" s="19"/>
      <c r="ST579" s="19"/>
      <c r="SU579" s="19"/>
      <c r="SV579" s="19"/>
      <c r="SW579" s="19"/>
      <c r="SX579" s="19"/>
      <c r="SY579" s="19"/>
      <c r="SZ579" s="19"/>
      <c r="TA579" s="19"/>
      <c r="TB579" s="19"/>
      <c r="TC579" s="19"/>
      <c r="TD579" s="19"/>
      <c r="TE579" s="19"/>
      <c r="TF579" s="19"/>
      <c r="TG579" s="19"/>
      <c r="TH579" s="19"/>
      <c r="TI579" s="19"/>
      <c r="TJ579" s="19"/>
      <c r="TK579" s="19"/>
      <c r="TL579" s="19"/>
      <c r="TM579" s="19"/>
      <c r="TN579" s="19"/>
      <c r="TO579" s="19"/>
      <c r="TP579" s="19"/>
      <c r="TQ579" s="19"/>
      <c r="TR579" s="19"/>
      <c r="TS579" s="19"/>
      <c r="TT579" s="19"/>
      <c r="TU579" s="19"/>
      <c r="TV579" s="19"/>
      <c r="TW579" s="19"/>
      <c r="TX579" s="19"/>
      <c r="TY579" s="19"/>
      <c r="TZ579" s="19"/>
      <c r="UA579" s="19"/>
      <c r="UB579" s="19"/>
      <c r="UC579" s="19"/>
      <c r="UD579" s="19"/>
      <c r="UE579" s="19"/>
      <c r="UF579" s="19"/>
      <c r="UG579" s="19"/>
      <c r="UH579" s="19"/>
      <c r="UI579" s="19"/>
      <c r="UJ579" s="19"/>
      <c r="UK579" s="19"/>
      <c r="UL579" s="19"/>
      <c r="UM579" s="19"/>
      <c r="UN579" s="19"/>
      <c r="UO579" s="19"/>
      <c r="UP579" s="19"/>
      <c r="UQ579" s="19"/>
      <c r="UR579" s="19"/>
      <c r="US579" s="19"/>
      <c r="UT579" s="19"/>
      <c r="UU579" s="19"/>
      <c r="UV579" s="19"/>
      <c r="UW579" s="19"/>
      <c r="UX579" s="19"/>
      <c r="UY579" s="19"/>
      <c r="UZ579" s="19"/>
      <c r="VA579" s="19"/>
      <c r="VB579" s="19"/>
      <c r="VC579" s="19"/>
      <c r="VD579" s="19"/>
      <c r="VE579" s="19"/>
      <c r="VF579" s="19"/>
      <c r="VG579" s="19"/>
      <c r="VH579" s="19"/>
      <c r="VI579" s="19"/>
      <c r="VJ579" s="19"/>
      <c r="VK579" s="19"/>
      <c r="VL579" s="19"/>
      <c r="VM579" s="19"/>
      <c r="VN579" s="19"/>
      <c r="VO579" s="19"/>
      <c r="VP579" s="19"/>
      <c r="VQ579" s="19"/>
      <c r="VR579" s="19"/>
      <c r="VS579" s="19"/>
      <c r="VT579" s="19"/>
      <c r="VU579" s="19"/>
      <c r="VV579" s="19"/>
      <c r="VW579" s="19"/>
      <c r="VX579" s="19"/>
      <c r="VY579" s="19"/>
      <c r="VZ579" s="19"/>
      <c r="WA579" s="19"/>
      <c r="WB579" s="19"/>
      <c r="WC579" s="19"/>
      <c r="WD579" s="19"/>
      <c r="WE579" s="19"/>
      <c r="WF579" s="19"/>
      <c r="WG579" s="19"/>
      <c r="WH579" s="19"/>
      <c r="WI579" s="19"/>
      <c r="WJ579" s="19"/>
      <c r="WK579" s="19"/>
      <c r="WL579" s="19"/>
      <c r="WM579" s="19"/>
      <c r="WN579" s="19"/>
      <c r="WO579" s="19"/>
      <c r="WP579" s="19"/>
      <c r="WQ579" s="19"/>
      <c r="WR579" s="19"/>
      <c r="WS579" s="19"/>
      <c r="WT579" s="19"/>
      <c r="WU579" s="19"/>
      <c r="WV579" s="19"/>
      <c r="WW579" s="19"/>
      <c r="WX579" s="19"/>
      <c r="WY579" s="19"/>
      <c r="WZ579" s="19"/>
      <c r="XA579" s="19"/>
      <c r="XB579" s="19"/>
      <c r="XC579" s="19"/>
      <c r="XD579" s="19"/>
      <c r="XE579" s="19"/>
      <c r="XF579" s="19"/>
      <c r="XG579" s="19"/>
      <c r="XH579" s="19"/>
      <c r="XI579" s="19"/>
      <c r="XJ579" s="19"/>
      <c r="XK579" s="19"/>
      <c r="XL579" s="19"/>
      <c r="XM579" s="19"/>
      <c r="XN579" s="19"/>
      <c r="XO579" s="19"/>
      <c r="XP579" s="19"/>
      <c r="XQ579" s="19"/>
      <c r="XR579" s="19"/>
      <c r="XS579" s="19"/>
      <c r="XT579" s="19"/>
      <c r="XU579" s="19"/>
      <c r="XV579" s="19"/>
      <c r="XW579" s="19"/>
      <c r="XX579" s="19"/>
      <c r="XY579" s="19"/>
      <c r="XZ579" s="19"/>
      <c r="YA579" s="19"/>
      <c r="YB579" s="19"/>
      <c r="YC579" s="19"/>
      <c r="YD579" s="19"/>
      <c r="YE579" s="19"/>
      <c r="YF579" s="19"/>
      <c r="YG579" s="19"/>
      <c r="YH579" s="19"/>
      <c r="YI579" s="19"/>
      <c r="YJ579" s="19"/>
      <c r="YK579" s="19"/>
      <c r="YL579" s="19"/>
      <c r="YM579" s="19"/>
      <c r="YN579" s="19"/>
      <c r="YO579" s="19"/>
      <c r="YP579" s="19"/>
      <c r="YQ579" s="19"/>
      <c r="YR579" s="19"/>
      <c r="YS579" s="19"/>
      <c r="YT579" s="19"/>
      <c r="YU579" s="19"/>
      <c r="YV579" s="19"/>
      <c r="YW579" s="19"/>
      <c r="YX579" s="19"/>
      <c r="YY579" s="19"/>
      <c r="YZ579" s="19"/>
      <c r="ZA579" s="19"/>
      <c r="ZB579" s="19"/>
      <c r="ZC579" s="19"/>
      <c r="ZD579" s="19"/>
      <c r="ZE579" s="19"/>
      <c r="ZF579" s="19"/>
      <c r="ZG579" s="19"/>
      <c r="ZH579" s="19"/>
      <c r="ZI579" s="19"/>
      <c r="ZJ579" s="19"/>
      <c r="ZK579" s="19"/>
      <c r="ZL579" s="19"/>
      <c r="ZM579" s="19"/>
      <c r="ZN579" s="19"/>
      <c r="ZO579" s="19"/>
      <c r="ZP579" s="19"/>
      <c r="ZQ579" s="19"/>
      <c r="ZR579" s="19"/>
      <c r="ZS579" s="19"/>
      <c r="ZT579" s="19"/>
      <c r="ZU579" s="19"/>
      <c r="ZV579" s="19"/>
      <c r="ZW579" s="19"/>
      <c r="ZX579" s="19"/>
      <c r="ZY579" s="19"/>
      <c r="ZZ579" s="19"/>
      <c r="AAA579" s="19"/>
      <c r="AAB579" s="19"/>
      <c r="AAC579" s="19"/>
      <c r="AAD579" s="19"/>
      <c r="AAE579" s="19"/>
      <c r="AAF579" s="19"/>
      <c r="AAG579" s="19"/>
      <c r="AAH579" s="19"/>
      <c r="AAI579" s="19"/>
      <c r="AAJ579" s="19"/>
      <c r="AAK579" s="19"/>
      <c r="AAL579" s="19"/>
      <c r="AAM579" s="19"/>
      <c r="AAN579" s="19"/>
      <c r="AAO579" s="19"/>
      <c r="AAP579" s="19"/>
      <c r="AAQ579" s="19"/>
      <c r="AAR579" s="19"/>
      <c r="AAS579" s="19"/>
      <c r="AAT579" s="19"/>
      <c r="AAU579" s="19"/>
      <c r="AAV579" s="19"/>
      <c r="AAW579" s="19"/>
      <c r="AAX579" s="19"/>
      <c r="AAY579" s="19"/>
      <c r="AAZ579" s="19"/>
      <c r="ABA579" s="19"/>
      <c r="ABB579" s="19"/>
      <c r="ABC579" s="19"/>
      <c r="ABD579" s="19"/>
      <c r="ABE579" s="19"/>
      <c r="ABF579" s="19"/>
      <c r="ABG579" s="19"/>
      <c r="ABH579" s="19"/>
      <c r="ABI579" s="19"/>
      <c r="ABJ579" s="19"/>
      <c r="ABK579" s="19"/>
      <c r="ABL579" s="19"/>
      <c r="ABM579" s="19"/>
      <c r="ABN579" s="19"/>
      <c r="ABO579" s="19"/>
      <c r="ABP579" s="19"/>
      <c r="ABQ579" s="19"/>
      <c r="ABR579" s="19"/>
      <c r="ABS579" s="19"/>
      <c r="ABT579" s="19"/>
      <c r="ABU579" s="19"/>
      <c r="ABV579" s="19"/>
      <c r="ABW579" s="19"/>
      <c r="ABX579" s="19"/>
      <c r="ABY579" s="19"/>
      <c r="ABZ579" s="19"/>
      <c r="ACA579" s="19"/>
      <c r="ACB579" s="19"/>
      <c r="ACC579" s="19"/>
      <c r="ACD579" s="19"/>
      <c r="ACE579" s="19"/>
      <c r="ACF579" s="19"/>
      <c r="ACG579" s="19"/>
      <c r="ACH579" s="19"/>
      <c r="ACI579" s="19"/>
      <c r="ACJ579" s="19"/>
      <c r="ACK579" s="19"/>
      <c r="ACL579" s="19"/>
      <c r="ACM579" s="19"/>
      <c r="ACN579" s="19"/>
      <c r="ACO579" s="19"/>
      <c r="ACP579" s="19"/>
      <c r="ACQ579" s="19"/>
      <c r="ACR579" s="19"/>
      <c r="ACS579" s="19"/>
      <c r="ACT579" s="19"/>
      <c r="ACU579" s="19"/>
      <c r="ACV579" s="19"/>
      <c r="ACW579" s="19"/>
      <c r="ACX579" s="19"/>
      <c r="ACY579" s="19"/>
      <c r="ACZ579" s="19"/>
      <c r="ADA579" s="19"/>
      <c r="ADB579" s="19"/>
      <c r="ADC579" s="19"/>
      <c r="ADD579" s="19"/>
      <c r="ADE579" s="19"/>
      <c r="ADF579" s="19"/>
      <c r="ADG579" s="19"/>
      <c r="ADH579" s="19"/>
      <c r="ADI579" s="19"/>
      <c r="ADJ579" s="19"/>
      <c r="ADK579" s="19"/>
      <c r="ADL579" s="19"/>
      <c r="ADM579" s="19"/>
      <c r="ADN579" s="19"/>
      <c r="ADO579" s="19"/>
      <c r="ADP579" s="19"/>
      <c r="ADQ579" s="19"/>
      <c r="ADR579" s="19"/>
      <c r="ADS579" s="19"/>
      <c r="ADT579" s="19"/>
      <c r="ADU579" s="19"/>
      <c r="ADV579" s="19"/>
      <c r="ADW579" s="19"/>
      <c r="ADX579" s="19"/>
      <c r="ADY579" s="19"/>
      <c r="ADZ579" s="19"/>
      <c r="AEA579" s="19"/>
      <c r="AEB579" s="19"/>
      <c r="AEC579" s="19"/>
      <c r="AED579" s="19"/>
      <c r="AEE579" s="19"/>
      <c r="AEF579" s="19"/>
    </row>
    <row r="580" spans="1:812" s="20" customFormat="1" x14ac:dyDescent="0.2">
      <c r="A580" s="75">
        <v>5.3</v>
      </c>
      <c r="B580" s="329" t="s">
        <v>462</v>
      </c>
      <c r="C580" s="325">
        <v>3</v>
      </c>
      <c r="D580" s="71" t="s">
        <v>71</v>
      </c>
      <c r="E580" s="109">
        <v>6623.4</v>
      </c>
      <c r="F580" s="91">
        <f t="shared" si="12"/>
        <v>19870.2</v>
      </c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663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  <c r="PE580" s="19"/>
      <c r="PF580" s="19"/>
      <c r="PG580" s="19"/>
      <c r="PH580" s="19"/>
      <c r="PI580" s="19"/>
      <c r="PJ580" s="19"/>
      <c r="PK580" s="19"/>
      <c r="PL580" s="19"/>
      <c r="PM580" s="19"/>
      <c r="PN580" s="19"/>
      <c r="PO580" s="19"/>
      <c r="PP580" s="19"/>
      <c r="PQ580" s="19"/>
      <c r="PR580" s="19"/>
      <c r="PS580" s="19"/>
      <c r="PT580" s="19"/>
      <c r="PU580" s="19"/>
      <c r="PV580" s="19"/>
      <c r="PW580" s="19"/>
      <c r="PX580" s="19"/>
      <c r="PY580" s="19"/>
      <c r="PZ580" s="19"/>
      <c r="QA580" s="19"/>
      <c r="QB580" s="19"/>
      <c r="QC580" s="19"/>
      <c r="QD580" s="19"/>
      <c r="QE580" s="19"/>
      <c r="QF580" s="19"/>
      <c r="QG580" s="19"/>
      <c r="QH580" s="19"/>
      <c r="QI580" s="19"/>
      <c r="QJ580" s="19"/>
      <c r="QK580" s="19"/>
      <c r="QL580" s="19"/>
      <c r="QM580" s="19"/>
      <c r="QN580" s="19"/>
      <c r="QO580" s="19"/>
      <c r="QP580" s="19"/>
      <c r="QQ580" s="19"/>
      <c r="QR580" s="19"/>
      <c r="QS580" s="19"/>
      <c r="QT580" s="19"/>
      <c r="QU580" s="19"/>
      <c r="QV580" s="19"/>
      <c r="QW580" s="19"/>
      <c r="QX580" s="19"/>
      <c r="QY580" s="19"/>
      <c r="QZ580" s="19"/>
      <c r="RA580" s="19"/>
      <c r="RB580" s="19"/>
      <c r="RC580" s="19"/>
      <c r="RD580" s="19"/>
      <c r="RE580" s="19"/>
      <c r="RF580" s="19"/>
      <c r="RG580" s="19"/>
      <c r="RH580" s="19"/>
      <c r="RI580" s="19"/>
      <c r="RJ580" s="19"/>
      <c r="RK580" s="19"/>
      <c r="RL580" s="19"/>
      <c r="RM580" s="19"/>
      <c r="RN580" s="19"/>
      <c r="RO580" s="19"/>
      <c r="RP580" s="19"/>
      <c r="RQ580" s="19"/>
      <c r="RR580" s="19"/>
      <c r="RS580" s="19"/>
      <c r="RT580" s="19"/>
      <c r="RU580" s="19"/>
      <c r="RV580" s="19"/>
      <c r="RW580" s="19"/>
      <c r="RX580" s="19"/>
      <c r="RY580" s="19"/>
      <c r="RZ580" s="19"/>
      <c r="SA580" s="19"/>
      <c r="SB580" s="19"/>
      <c r="SC580" s="19"/>
      <c r="SD580" s="19"/>
      <c r="SE580" s="19"/>
      <c r="SF580" s="19"/>
      <c r="SG580" s="19"/>
      <c r="SH580" s="19"/>
      <c r="SI580" s="19"/>
      <c r="SJ580" s="19"/>
      <c r="SK580" s="19"/>
      <c r="SL580" s="19"/>
      <c r="SM580" s="19"/>
      <c r="SN580" s="19"/>
      <c r="SO580" s="19"/>
      <c r="SP580" s="19"/>
      <c r="SQ580" s="19"/>
      <c r="SR580" s="19"/>
      <c r="SS580" s="19"/>
      <c r="ST580" s="19"/>
      <c r="SU580" s="19"/>
      <c r="SV580" s="19"/>
      <c r="SW580" s="19"/>
      <c r="SX580" s="19"/>
      <c r="SY580" s="19"/>
      <c r="SZ580" s="19"/>
      <c r="TA580" s="19"/>
      <c r="TB580" s="19"/>
      <c r="TC580" s="19"/>
      <c r="TD580" s="19"/>
      <c r="TE580" s="19"/>
      <c r="TF580" s="19"/>
      <c r="TG580" s="19"/>
      <c r="TH580" s="19"/>
      <c r="TI580" s="19"/>
      <c r="TJ580" s="19"/>
      <c r="TK580" s="19"/>
      <c r="TL580" s="19"/>
      <c r="TM580" s="19"/>
      <c r="TN580" s="19"/>
      <c r="TO580" s="19"/>
      <c r="TP580" s="19"/>
      <c r="TQ580" s="19"/>
      <c r="TR580" s="19"/>
      <c r="TS580" s="19"/>
      <c r="TT580" s="19"/>
      <c r="TU580" s="19"/>
      <c r="TV580" s="19"/>
      <c r="TW580" s="19"/>
      <c r="TX580" s="19"/>
      <c r="TY580" s="19"/>
      <c r="TZ580" s="19"/>
      <c r="UA580" s="19"/>
      <c r="UB580" s="19"/>
      <c r="UC580" s="19"/>
      <c r="UD580" s="19"/>
      <c r="UE580" s="19"/>
      <c r="UF580" s="19"/>
      <c r="UG580" s="19"/>
      <c r="UH580" s="19"/>
      <c r="UI580" s="19"/>
      <c r="UJ580" s="19"/>
      <c r="UK580" s="19"/>
      <c r="UL580" s="19"/>
      <c r="UM580" s="19"/>
      <c r="UN580" s="19"/>
      <c r="UO580" s="19"/>
      <c r="UP580" s="19"/>
      <c r="UQ580" s="19"/>
      <c r="UR580" s="19"/>
      <c r="US580" s="19"/>
      <c r="UT580" s="19"/>
      <c r="UU580" s="19"/>
      <c r="UV580" s="19"/>
      <c r="UW580" s="19"/>
      <c r="UX580" s="19"/>
      <c r="UY580" s="19"/>
      <c r="UZ580" s="19"/>
      <c r="VA580" s="19"/>
      <c r="VB580" s="19"/>
      <c r="VC580" s="19"/>
      <c r="VD580" s="19"/>
      <c r="VE580" s="19"/>
      <c r="VF580" s="19"/>
      <c r="VG580" s="19"/>
      <c r="VH580" s="19"/>
      <c r="VI580" s="19"/>
      <c r="VJ580" s="19"/>
      <c r="VK580" s="19"/>
      <c r="VL580" s="19"/>
      <c r="VM580" s="19"/>
      <c r="VN580" s="19"/>
      <c r="VO580" s="19"/>
      <c r="VP580" s="19"/>
      <c r="VQ580" s="19"/>
      <c r="VR580" s="19"/>
      <c r="VS580" s="19"/>
      <c r="VT580" s="19"/>
      <c r="VU580" s="19"/>
      <c r="VV580" s="19"/>
      <c r="VW580" s="19"/>
      <c r="VX580" s="19"/>
      <c r="VY580" s="19"/>
      <c r="VZ580" s="19"/>
      <c r="WA580" s="19"/>
      <c r="WB580" s="19"/>
      <c r="WC580" s="19"/>
      <c r="WD580" s="19"/>
      <c r="WE580" s="19"/>
      <c r="WF580" s="19"/>
      <c r="WG580" s="19"/>
      <c r="WH580" s="19"/>
      <c r="WI580" s="19"/>
      <c r="WJ580" s="19"/>
      <c r="WK580" s="19"/>
      <c r="WL580" s="19"/>
      <c r="WM580" s="19"/>
      <c r="WN580" s="19"/>
      <c r="WO580" s="19"/>
      <c r="WP580" s="19"/>
      <c r="WQ580" s="19"/>
      <c r="WR580" s="19"/>
      <c r="WS580" s="19"/>
      <c r="WT580" s="19"/>
      <c r="WU580" s="19"/>
      <c r="WV580" s="19"/>
      <c r="WW580" s="19"/>
      <c r="WX580" s="19"/>
      <c r="WY580" s="19"/>
      <c r="WZ580" s="19"/>
      <c r="XA580" s="19"/>
      <c r="XB580" s="19"/>
      <c r="XC580" s="19"/>
      <c r="XD580" s="19"/>
      <c r="XE580" s="19"/>
      <c r="XF580" s="19"/>
      <c r="XG580" s="19"/>
      <c r="XH580" s="19"/>
      <c r="XI580" s="19"/>
      <c r="XJ580" s="19"/>
      <c r="XK580" s="19"/>
      <c r="XL580" s="19"/>
      <c r="XM580" s="19"/>
      <c r="XN580" s="19"/>
      <c r="XO580" s="19"/>
      <c r="XP580" s="19"/>
      <c r="XQ580" s="19"/>
      <c r="XR580" s="19"/>
      <c r="XS580" s="19"/>
      <c r="XT580" s="19"/>
      <c r="XU580" s="19"/>
      <c r="XV580" s="19"/>
      <c r="XW580" s="19"/>
      <c r="XX580" s="19"/>
      <c r="XY580" s="19"/>
      <c r="XZ580" s="19"/>
      <c r="YA580" s="19"/>
      <c r="YB580" s="19"/>
      <c r="YC580" s="19"/>
      <c r="YD580" s="19"/>
      <c r="YE580" s="19"/>
      <c r="YF580" s="19"/>
      <c r="YG580" s="19"/>
      <c r="YH580" s="19"/>
      <c r="YI580" s="19"/>
      <c r="YJ580" s="19"/>
      <c r="YK580" s="19"/>
      <c r="YL580" s="19"/>
      <c r="YM580" s="19"/>
      <c r="YN580" s="19"/>
      <c r="YO580" s="19"/>
      <c r="YP580" s="19"/>
      <c r="YQ580" s="19"/>
      <c r="YR580" s="19"/>
      <c r="YS580" s="19"/>
      <c r="YT580" s="19"/>
      <c r="YU580" s="19"/>
      <c r="YV580" s="19"/>
      <c r="YW580" s="19"/>
      <c r="YX580" s="19"/>
      <c r="YY580" s="19"/>
      <c r="YZ580" s="19"/>
      <c r="ZA580" s="19"/>
      <c r="ZB580" s="19"/>
      <c r="ZC580" s="19"/>
      <c r="ZD580" s="19"/>
      <c r="ZE580" s="19"/>
      <c r="ZF580" s="19"/>
      <c r="ZG580" s="19"/>
      <c r="ZH580" s="19"/>
      <c r="ZI580" s="19"/>
      <c r="ZJ580" s="19"/>
      <c r="ZK580" s="19"/>
      <c r="ZL580" s="19"/>
      <c r="ZM580" s="19"/>
      <c r="ZN580" s="19"/>
      <c r="ZO580" s="19"/>
      <c r="ZP580" s="19"/>
      <c r="ZQ580" s="19"/>
      <c r="ZR580" s="19"/>
      <c r="ZS580" s="19"/>
      <c r="ZT580" s="19"/>
      <c r="ZU580" s="19"/>
      <c r="ZV580" s="19"/>
      <c r="ZW580" s="19"/>
      <c r="ZX580" s="19"/>
      <c r="ZY580" s="19"/>
      <c r="ZZ580" s="19"/>
      <c r="AAA580" s="19"/>
      <c r="AAB580" s="19"/>
      <c r="AAC580" s="19"/>
      <c r="AAD580" s="19"/>
      <c r="AAE580" s="19"/>
      <c r="AAF580" s="19"/>
      <c r="AAG580" s="19"/>
      <c r="AAH580" s="19"/>
      <c r="AAI580" s="19"/>
      <c r="AAJ580" s="19"/>
      <c r="AAK580" s="19"/>
      <c r="AAL580" s="19"/>
      <c r="AAM580" s="19"/>
      <c r="AAN580" s="19"/>
      <c r="AAO580" s="19"/>
      <c r="AAP580" s="19"/>
      <c r="AAQ580" s="19"/>
      <c r="AAR580" s="19"/>
      <c r="AAS580" s="19"/>
      <c r="AAT580" s="19"/>
      <c r="AAU580" s="19"/>
      <c r="AAV580" s="19"/>
      <c r="AAW580" s="19"/>
      <c r="AAX580" s="19"/>
      <c r="AAY580" s="19"/>
      <c r="AAZ580" s="19"/>
      <c r="ABA580" s="19"/>
      <c r="ABB580" s="19"/>
      <c r="ABC580" s="19"/>
      <c r="ABD580" s="19"/>
      <c r="ABE580" s="19"/>
      <c r="ABF580" s="19"/>
      <c r="ABG580" s="19"/>
      <c r="ABH580" s="19"/>
      <c r="ABI580" s="19"/>
      <c r="ABJ580" s="19"/>
      <c r="ABK580" s="19"/>
      <c r="ABL580" s="19"/>
      <c r="ABM580" s="19"/>
      <c r="ABN580" s="19"/>
      <c r="ABO580" s="19"/>
      <c r="ABP580" s="19"/>
      <c r="ABQ580" s="19"/>
      <c r="ABR580" s="19"/>
      <c r="ABS580" s="19"/>
      <c r="ABT580" s="19"/>
      <c r="ABU580" s="19"/>
      <c r="ABV580" s="19"/>
      <c r="ABW580" s="19"/>
      <c r="ABX580" s="19"/>
      <c r="ABY580" s="19"/>
      <c r="ABZ580" s="19"/>
      <c r="ACA580" s="19"/>
      <c r="ACB580" s="19"/>
      <c r="ACC580" s="19"/>
      <c r="ACD580" s="19"/>
      <c r="ACE580" s="19"/>
      <c r="ACF580" s="19"/>
      <c r="ACG580" s="19"/>
      <c r="ACH580" s="19"/>
      <c r="ACI580" s="19"/>
      <c r="ACJ580" s="19"/>
      <c r="ACK580" s="19"/>
      <c r="ACL580" s="19"/>
      <c r="ACM580" s="19"/>
      <c r="ACN580" s="19"/>
      <c r="ACO580" s="19"/>
      <c r="ACP580" s="19"/>
      <c r="ACQ580" s="19"/>
      <c r="ACR580" s="19"/>
      <c r="ACS580" s="19"/>
      <c r="ACT580" s="19"/>
      <c r="ACU580" s="19"/>
      <c r="ACV580" s="19"/>
      <c r="ACW580" s="19"/>
      <c r="ACX580" s="19"/>
      <c r="ACY580" s="19"/>
      <c r="ACZ580" s="19"/>
      <c r="ADA580" s="19"/>
      <c r="ADB580" s="19"/>
      <c r="ADC580" s="19"/>
      <c r="ADD580" s="19"/>
      <c r="ADE580" s="19"/>
      <c r="ADF580" s="19"/>
      <c r="ADG580" s="19"/>
      <c r="ADH580" s="19"/>
      <c r="ADI580" s="19"/>
      <c r="ADJ580" s="19"/>
      <c r="ADK580" s="19"/>
      <c r="ADL580" s="19"/>
      <c r="ADM580" s="19"/>
      <c r="ADN580" s="19"/>
      <c r="ADO580" s="19"/>
      <c r="ADP580" s="19"/>
      <c r="ADQ580" s="19"/>
      <c r="ADR580" s="19"/>
      <c r="ADS580" s="19"/>
      <c r="ADT580" s="19"/>
      <c r="ADU580" s="19"/>
      <c r="ADV580" s="19"/>
      <c r="ADW580" s="19"/>
      <c r="ADX580" s="19"/>
      <c r="ADY580" s="19"/>
      <c r="ADZ580" s="19"/>
      <c r="AEA580" s="19"/>
      <c r="AEB580" s="19"/>
      <c r="AEC580" s="19"/>
      <c r="AED580" s="19"/>
      <c r="AEE580" s="19"/>
      <c r="AEF580" s="19"/>
    </row>
    <row r="581" spans="1:812" s="390" customFormat="1" x14ac:dyDescent="0.2">
      <c r="A581" s="75">
        <v>5.4</v>
      </c>
      <c r="B581" s="329" t="s">
        <v>463</v>
      </c>
      <c r="C581" s="325">
        <v>4</v>
      </c>
      <c r="D581" s="71" t="s">
        <v>71</v>
      </c>
      <c r="E581" s="109">
        <v>6623.4</v>
      </c>
      <c r="F581" s="91">
        <f t="shared" si="12"/>
        <v>26493.599999999999</v>
      </c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  <c r="AN581" s="389"/>
      <c r="AO581" s="389"/>
      <c r="AP581" s="389"/>
      <c r="AQ581" s="389"/>
      <c r="AR581" s="389"/>
      <c r="AS581" s="389"/>
      <c r="AT581" s="389"/>
      <c r="AU581" s="389"/>
      <c r="AV581" s="389"/>
      <c r="AW581" s="389"/>
      <c r="AX581" s="389"/>
      <c r="AY581" s="389"/>
      <c r="AZ581" s="389"/>
      <c r="BA581" s="663"/>
      <c r="BB581" s="389"/>
      <c r="BC581" s="389"/>
      <c r="BD581" s="389"/>
      <c r="BE581" s="389"/>
      <c r="BF581" s="389"/>
      <c r="BG581" s="389"/>
      <c r="BH581" s="389"/>
      <c r="BI581" s="389"/>
      <c r="BJ581" s="389"/>
      <c r="BK581" s="389"/>
      <c r="BL581" s="389"/>
      <c r="BM581" s="389"/>
      <c r="BN581" s="389"/>
      <c r="BO581" s="389"/>
      <c r="BP581" s="389"/>
      <c r="BQ581" s="389"/>
      <c r="BR581" s="389"/>
      <c r="BS581" s="389"/>
      <c r="BT581" s="389"/>
      <c r="BU581" s="389"/>
      <c r="BV581" s="389"/>
      <c r="BW581" s="389"/>
      <c r="BX581" s="389"/>
      <c r="BY581" s="389"/>
      <c r="BZ581" s="389"/>
      <c r="CA581" s="389"/>
      <c r="CB581" s="389"/>
      <c r="CC581" s="389"/>
      <c r="CD581" s="389"/>
      <c r="CE581" s="389"/>
      <c r="CF581" s="389"/>
      <c r="CG581" s="389"/>
      <c r="CH581" s="389"/>
      <c r="CI581" s="389"/>
      <c r="CJ581" s="389"/>
      <c r="CK581" s="389"/>
      <c r="CL581" s="389"/>
      <c r="CM581" s="389"/>
      <c r="CN581" s="389"/>
      <c r="CO581" s="389"/>
      <c r="CP581" s="389"/>
      <c r="CQ581" s="389"/>
      <c r="CR581" s="389"/>
      <c r="CS581" s="389"/>
      <c r="CT581" s="389"/>
      <c r="CU581" s="389"/>
      <c r="CV581" s="389"/>
      <c r="CW581" s="389"/>
      <c r="CX581" s="389"/>
      <c r="CY581" s="389"/>
      <c r="CZ581" s="389"/>
      <c r="DA581" s="389"/>
      <c r="DB581" s="389"/>
      <c r="DC581" s="389"/>
      <c r="DD581" s="389"/>
      <c r="DE581" s="389"/>
      <c r="DF581" s="389"/>
      <c r="DG581" s="389"/>
      <c r="DH581" s="389"/>
      <c r="DI581" s="389"/>
      <c r="DJ581" s="389"/>
      <c r="DK581" s="389"/>
      <c r="DL581" s="389"/>
      <c r="DM581" s="389"/>
      <c r="DN581" s="389"/>
      <c r="DO581" s="389"/>
      <c r="DP581" s="389"/>
      <c r="DQ581" s="389"/>
      <c r="DR581" s="389"/>
      <c r="DS581" s="389"/>
      <c r="DT581" s="389"/>
      <c r="DU581" s="389"/>
      <c r="DV581" s="389"/>
      <c r="DW581" s="389"/>
      <c r="DX581" s="389"/>
      <c r="DY581" s="389"/>
      <c r="DZ581" s="389"/>
      <c r="EA581" s="389"/>
      <c r="EB581" s="389"/>
      <c r="EC581" s="389"/>
      <c r="ED581" s="389"/>
      <c r="EE581" s="389"/>
      <c r="EF581" s="389"/>
      <c r="EG581" s="389"/>
      <c r="EH581" s="389"/>
      <c r="EI581" s="389"/>
      <c r="EJ581" s="389"/>
      <c r="EK581" s="389"/>
      <c r="EL581" s="389"/>
      <c r="EM581" s="389"/>
      <c r="EN581" s="389"/>
      <c r="EO581" s="389"/>
      <c r="EP581" s="389"/>
      <c r="EQ581" s="389"/>
      <c r="ER581" s="389"/>
      <c r="ES581" s="389"/>
      <c r="ET581" s="389"/>
      <c r="EU581" s="389"/>
      <c r="EV581" s="389"/>
      <c r="EW581" s="389"/>
      <c r="EX581" s="389"/>
      <c r="EY581" s="389"/>
      <c r="EZ581" s="389"/>
      <c r="FA581" s="389"/>
      <c r="FB581" s="389"/>
      <c r="FC581" s="389"/>
      <c r="FD581" s="389"/>
      <c r="FE581" s="389"/>
      <c r="FF581" s="389"/>
      <c r="FG581" s="389"/>
      <c r="FH581" s="389"/>
      <c r="FI581" s="389"/>
      <c r="FJ581" s="389"/>
      <c r="FK581" s="389"/>
      <c r="FL581" s="389"/>
      <c r="FM581" s="389"/>
      <c r="FN581" s="389"/>
      <c r="FO581" s="389"/>
      <c r="FP581" s="389"/>
      <c r="FQ581" s="389"/>
      <c r="FR581" s="389"/>
      <c r="FS581" s="389"/>
      <c r="FT581" s="389"/>
      <c r="FU581" s="389"/>
      <c r="FV581" s="389"/>
      <c r="FW581" s="389"/>
      <c r="FX581" s="389"/>
      <c r="FY581" s="389"/>
      <c r="FZ581" s="389"/>
      <c r="GA581" s="389"/>
      <c r="GB581" s="389"/>
      <c r="GC581" s="389"/>
      <c r="GD581" s="389"/>
      <c r="GE581" s="389"/>
      <c r="GF581" s="389"/>
      <c r="GG581" s="389"/>
      <c r="GH581" s="389"/>
      <c r="GI581" s="389"/>
      <c r="GJ581" s="389"/>
      <c r="GK581" s="389"/>
      <c r="GL581" s="389"/>
      <c r="GM581" s="389"/>
      <c r="GN581" s="389"/>
      <c r="GO581" s="389"/>
      <c r="GP581" s="389"/>
      <c r="GQ581" s="389"/>
      <c r="GR581" s="389"/>
      <c r="GS581" s="389"/>
      <c r="GT581" s="389"/>
      <c r="GU581" s="389"/>
      <c r="GV581" s="389"/>
      <c r="GW581" s="389"/>
      <c r="GX581" s="389"/>
      <c r="GY581" s="389"/>
      <c r="GZ581" s="389"/>
      <c r="HA581" s="389"/>
      <c r="HB581" s="389"/>
      <c r="HC581" s="389"/>
      <c r="HD581" s="389"/>
      <c r="HE581" s="389"/>
      <c r="HF581" s="389"/>
      <c r="HG581" s="389"/>
      <c r="HH581" s="389"/>
      <c r="HI581" s="389"/>
      <c r="HJ581" s="389"/>
      <c r="HK581" s="389"/>
      <c r="HL581" s="389"/>
      <c r="HM581" s="389"/>
      <c r="HN581" s="389"/>
      <c r="HO581" s="389"/>
      <c r="HP581" s="389"/>
      <c r="HQ581" s="389"/>
      <c r="HR581" s="389"/>
      <c r="HS581" s="389"/>
      <c r="HT581" s="389"/>
      <c r="HU581" s="389"/>
      <c r="HV581" s="389"/>
      <c r="HW581" s="389"/>
      <c r="HX581" s="389"/>
      <c r="HY581" s="389"/>
      <c r="HZ581" s="389"/>
      <c r="IA581" s="389"/>
      <c r="IB581" s="389"/>
      <c r="IC581" s="389"/>
      <c r="ID581" s="389"/>
      <c r="IE581" s="389"/>
      <c r="IF581" s="389"/>
      <c r="IG581" s="389"/>
      <c r="IH581" s="389"/>
      <c r="II581" s="389"/>
      <c r="IJ581" s="389"/>
      <c r="IK581" s="389"/>
      <c r="IL581" s="389"/>
      <c r="IM581" s="389"/>
      <c r="IN581" s="389"/>
      <c r="IO581" s="389"/>
      <c r="IP581" s="389"/>
      <c r="IQ581" s="389"/>
      <c r="IR581" s="389"/>
      <c r="IS581" s="389"/>
      <c r="IT581" s="389"/>
      <c r="IU581" s="389"/>
      <c r="IV581" s="389"/>
      <c r="IW581" s="389"/>
      <c r="IX581" s="389"/>
      <c r="IY581" s="389"/>
      <c r="IZ581" s="389"/>
      <c r="JA581" s="389"/>
      <c r="JB581" s="389"/>
      <c r="JC581" s="389"/>
      <c r="JD581" s="389"/>
      <c r="JE581" s="389"/>
      <c r="JF581" s="389"/>
      <c r="JG581" s="389"/>
      <c r="JH581" s="389"/>
      <c r="JI581" s="389"/>
      <c r="JJ581" s="389"/>
      <c r="JK581" s="389"/>
      <c r="JL581" s="389"/>
      <c r="JM581" s="389"/>
      <c r="JN581" s="389"/>
      <c r="JO581" s="389"/>
      <c r="JP581" s="389"/>
      <c r="JQ581" s="389"/>
      <c r="JR581" s="389"/>
      <c r="JS581" s="389"/>
      <c r="JT581" s="389"/>
      <c r="JU581" s="389"/>
      <c r="JV581" s="389"/>
      <c r="JW581" s="389"/>
      <c r="JX581" s="389"/>
      <c r="JY581" s="389"/>
      <c r="JZ581" s="389"/>
      <c r="KA581" s="389"/>
      <c r="KB581" s="389"/>
      <c r="KC581" s="389"/>
      <c r="KD581" s="389"/>
      <c r="KE581" s="389"/>
      <c r="KF581" s="389"/>
      <c r="KG581" s="389"/>
      <c r="KH581" s="389"/>
      <c r="KI581" s="389"/>
      <c r="KJ581" s="389"/>
      <c r="KK581" s="389"/>
      <c r="KL581" s="389"/>
      <c r="KM581" s="389"/>
      <c r="KN581" s="389"/>
      <c r="KO581" s="389"/>
      <c r="KP581" s="389"/>
      <c r="KQ581" s="389"/>
      <c r="KR581" s="389"/>
      <c r="KS581" s="389"/>
      <c r="KT581" s="389"/>
      <c r="KU581" s="389"/>
      <c r="KV581" s="389"/>
      <c r="KW581" s="389"/>
      <c r="KX581" s="389"/>
      <c r="KY581" s="389"/>
      <c r="KZ581" s="389"/>
      <c r="LA581" s="389"/>
      <c r="LB581" s="389"/>
      <c r="LC581" s="389"/>
      <c r="LD581" s="389"/>
      <c r="LE581" s="389"/>
      <c r="LF581" s="389"/>
      <c r="LG581" s="389"/>
      <c r="LH581" s="389"/>
      <c r="LI581" s="389"/>
      <c r="LJ581" s="389"/>
      <c r="LK581" s="389"/>
      <c r="LL581" s="389"/>
      <c r="LM581" s="389"/>
      <c r="LN581" s="389"/>
      <c r="LO581" s="389"/>
      <c r="LP581" s="389"/>
      <c r="LQ581" s="389"/>
      <c r="LR581" s="389"/>
      <c r="LS581" s="389"/>
      <c r="LT581" s="389"/>
      <c r="LU581" s="389"/>
      <c r="LV581" s="389"/>
      <c r="LW581" s="389"/>
      <c r="LX581" s="389"/>
      <c r="LY581" s="389"/>
      <c r="LZ581" s="389"/>
      <c r="MA581" s="389"/>
      <c r="MB581" s="389"/>
      <c r="MC581" s="389"/>
      <c r="MD581" s="389"/>
      <c r="ME581" s="389"/>
      <c r="MF581" s="389"/>
      <c r="MG581" s="389"/>
      <c r="MH581" s="389"/>
      <c r="MI581" s="389"/>
      <c r="MJ581" s="389"/>
      <c r="MK581" s="389"/>
      <c r="ML581" s="389"/>
      <c r="MM581" s="389"/>
      <c r="MN581" s="389"/>
      <c r="MO581" s="389"/>
      <c r="MP581" s="389"/>
      <c r="MQ581" s="389"/>
      <c r="MR581" s="389"/>
      <c r="MS581" s="389"/>
      <c r="MT581" s="389"/>
      <c r="MU581" s="389"/>
      <c r="MV581" s="389"/>
      <c r="MW581" s="389"/>
      <c r="MX581" s="389"/>
      <c r="MY581" s="389"/>
      <c r="MZ581" s="389"/>
      <c r="NA581" s="389"/>
      <c r="NB581" s="389"/>
      <c r="NC581" s="389"/>
      <c r="ND581" s="389"/>
      <c r="NE581" s="389"/>
      <c r="NF581" s="389"/>
      <c r="NG581" s="389"/>
      <c r="NH581" s="389"/>
      <c r="NI581" s="389"/>
      <c r="NJ581" s="389"/>
      <c r="NK581" s="389"/>
      <c r="NL581" s="389"/>
      <c r="NM581" s="389"/>
      <c r="NN581" s="389"/>
      <c r="NO581" s="389"/>
      <c r="NP581" s="389"/>
      <c r="NQ581" s="389"/>
      <c r="NR581" s="389"/>
      <c r="NS581" s="389"/>
      <c r="NT581" s="389"/>
      <c r="NU581" s="389"/>
      <c r="NV581" s="389"/>
      <c r="NW581" s="389"/>
      <c r="NX581" s="389"/>
      <c r="NY581" s="389"/>
      <c r="NZ581" s="389"/>
      <c r="OA581" s="389"/>
      <c r="OB581" s="389"/>
      <c r="OC581" s="389"/>
      <c r="OD581" s="389"/>
      <c r="OE581" s="389"/>
      <c r="OF581" s="389"/>
      <c r="OG581" s="389"/>
      <c r="OH581" s="389"/>
      <c r="OI581" s="389"/>
      <c r="OJ581" s="389"/>
      <c r="OK581" s="389"/>
      <c r="OL581" s="389"/>
      <c r="OM581" s="389"/>
      <c r="ON581" s="389"/>
      <c r="OO581" s="389"/>
      <c r="OP581" s="389"/>
      <c r="OQ581" s="389"/>
      <c r="OR581" s="389"/>
      <c r="OS581" s="389"/>
      <c r="OT581" s="389"/>
      <c r="OU581" s="389"/>
      <c r="OV581" s="389"/>
      <c r="OW581" s="389"/>
      <c r="OX581" s="389"/>
      <c r="OY581" s="389"/>
      <c r="OZ581" s="389"/>
      <c r="PA581" s="389"/>
      <c r="PB581" s="389"/>
      <c r="PC581" s="389"/>
      <c r="PD581" s="389"/>
      <c r="PE581" s="389"/>
      <c r="PF581" s="389"/>
      <c r="PG581" s="389"/>
      <c r="PH581" s="389"/>
      <c r="PI581" s="389"/>
      <c r="PJ581" s="389"/>
      <c r="PK581" s="389"/>
      <c r="PL581" s="389"/>
      <c r="PM581" s="389"/>
      <c r="PN581" s="389"/>
      <c r="PO581" s="389"/>
      <c r="PP581" s="389"/>
      <c r="PQ581" s="389"/>
      <c r="PR581" s="389"/>
      <c r="PS581" s="389"/>
      <c r="PT581" s="389"/>
      <c r="PU581" s="389"/>
      <c r="PV581" s="389"/>
      <c r="PW581" s="389"/>
      <c r="PX581" s="389"/>
      <c r="PY581" s="389"/>
      <c r="PZ581" s="389"/>
      <c r="QA581" s="389"/>
      <c r="QB581" s="389"/>
      <c r="QC581" s="389"/>
      <c r="QD581" s="389"/>
      <c r="QE581" s="389"/>
      <c r="QF581" s="389"/>
      <c r="QG581" s="389"/>
      <c r="QH581" s="389"/>
      <c r="QI581" s="389"/>
      <c r="QJ581" s="389"/>
      <c r="QK581" s="389"/>
      <c r="QL581" s="389"/>
      <c r="QM581" s="389"/>
      <c r="QN581" s="389"/>
      <c r="QO581" s="389"/>
      <c r="QP581" s="389"/>
      <c r="QQ581" s="389"/>
      <c r="QR581" s="389"/>
      <c r="QS581" s="389"/>
      <c r="QT581" s="389"/>
      <c r="QU581" s="389"/>
      <c r="QV581" s="389"/>
      <c r="QW581" s="389"/>
      <c r="QX581" s="389"/>
      <c r="QY581" s="389"/>
      <c r="QZ581" s="389"/>
      <c r="RA581" s="389"/>
      <c r="RB581" s="389"/>
      <c r="RC581" s="389"/>
      <c r="RD581" s="389"/>
      <c r="RE581" s="389"/>
      <c r="RF581" s="389"/>
      <c r="RG581" s="389"/>
      <c r="RH581" s="389"/>
      <c r="RI581" s="389"/>
      <c r="RJ581" s="389"/>
      <c r="RK581" s="389"/>
      <c r="RL581" s="389"/>
      <c r="RM581" s="389"/>
      <c r="RN581" s="389"/>
      <c r="RO581" s="389"/>
      <c r="RP581" s="389"/>
      <c r="RQ581" s="389"/>
      <c r="RR581" s="389"/>
      <c r="RS581" s="389"/>
      <c r="RT581" s="389"/>
      <c r="RU581" s="389"/>
      <c r="RV581" s="389"/>
      <c r="RW581" s="389"/>
      <c r="RX581" s="389"/>
      <c r="RY581" s="389"/>
      <c r="RZ581" s="389"/>
      <c r="SA581" s="389"/>
      <c r="SB581" s="389"/>
      <c r="SC581" s="389"/>
      <c r="SD581" s="389"/>
      <c r="SE581" s="389"/>
      <c r="SF581" s="389"/>
      <c r="SG581" s="389"/>
      <c r="SH581" s="389"/>
      <c r="SI581" s="389"/>
      <c r="SJ581" s="389"/>
      <c r="SK581" s="389"/>
      <c r="SL581" s="389"/>
      <c r="SM581" s="389"/>
      <c r="SN581" s="389"/>
      <c r="SO581" s="389"/>
      <c r="SP581" s="389"/>
      <c r="SQ581" s="389"/>
      <c r="SR581" s="389"/>
      <c r="SS581" s="389"/>
      <c r="ST581" s="389"/>
      <c r="SU581" s="389"/>
      <c r="SV581" s="389"/>
      <c r="SW581" s="389"/>
      <c r="SX581" s="389"/>
      <c r="SY581" s="389"/>
      <c r="SZ581" s="389"/>
      <c r="TA581" s="389"/>
      <c r="TB581" s="389"/>
      <c r="TC581" s="389"/>
      <c r="TD581" s="389"/>
      <c r="TE581" s="389"/>
      <c r="TF581" s="389"/>
      <c r="TG581" s="389"/>
      <c r="TH581" s="389"/>
      <c r="TI581" s="389"/>
      <c r="TJ581" s="389"/>
      <c r="TK581" s="389"/>
      <c r="TL581" s="389"/>
      <c r="TM581" s="389"/>
      <c r="TN581" s="389"/>
      <c r="TO581" s="389"/>
      <c r="TP581" s="389"/>
      <c r="TQ581" s="389"/>
      <c r="TR581" s="389"/>
      <c r="TS581" s="389"/>
      <c r="TT581" s="389"/>
      <c r="TU581" s="389"/>
      <c r="TV581" s="389"/>
      <c r="TW581" s="389"/>
      <c r="TX581" s="389"/>
      <c r="TY581" s="389"/>
      <c r="TZ581" s="389"/>
      <c r="UA581" s="389"/>
      <c r="UB581" s="389"/>
      <c r="UC581" s="389"/>
      <c r="UD581" s="389"/>
      <c r="UE581" s="389"/>
      <c r="UF581" s="389"/>
      <c r="UG581" s="389"/>
      <c r="UH581" s="389"/>
      <c r="UI581" s="389"/>
      <c r="UJ581" s="389"/>
      <c r="UK581" s="389"/>
      <c r="UL581" s="389"/>
      <c r="UM581" s="389"/>
      <c r="UN581" s="389"/>
      <c r="UO581" s="389"/>
      <c r="UP581" s="389"/>
      <c r="UQ581" s="389"/>
      <c r="UR581" s="389"/>
      <c r="US581" s="389"/>
      <c r="UT581" s="389"/>
      <c r="UU581" s="389"/>
      <c r="UV581" s="389"/>
      <c r="UW581" s="389"/>
      <c r="UX581" s="389"/>
      <c r="UY581" s="389"/>
      <c r="UZ581" s="389"/>
      <c r="VA581" s="389"/>
      <c r="VB581" s="389"/>
      <c r="VC581" s="389"/>
      <c r="VD581" s="389"/>
      <c r="VE581" s="389"/>
      <c r="VF581" s="389"/>
      <c r="VG581" s="389"/>
      <c r="VH581" s="389"/>
      <c r="VI581" s="389"/>
      <c r="VJ581" s="389"/>
      <c r="VK581" s="389"/>
      <c r="VL581" s="389"/>
      <c r="VM581" s="389"/>
      <c r="VN581" s="389"/>
      <c r="VO581" s="389"/>
      <c r="VP581" s="389"/>
      <c r="VQ581" s="389"/>
      <c r="VR581" s="389"/>
      <c r="VS581" s="389"/>
      <c r="VT581" s="389"/>
      <c r="VU581" s="389"/>
      <c r="VV581" s="389"/>
      <c r="VW581" s="389"/>
      <c r="VX581" s="389"/>
      <c r="VY581" s="389"/>
      <c r="VZ581" s="389"/>
      <c r="WA581" s="389"/>
      <c r="WB581" s="389"/>
      <c r="WC581" s="389"/>
      <c r="WD581" s="389"/>
      <c r="WE581" s="389"/>
      <c r="WF581" s="389"/>
      <c r="WG581" s="389"/>
      <c r="WH581" s="389"/>
      <c r="WI581" s="389"/>
      <c r="WJ581" s="389"/>
      <c r="WK581" s="389"/>
      <c r="WL581" s="389"/>
      <c r="WM581" s="389"/>
      <c r="WN581" s="389"/>
      <c r="WO581" s="389"/>
      <c r="WP581" s="389"/>
      <c r="WQ581" s="389"/>
      <c r="WR581" s="389"/>
      <c r="WS581" s="389"/>
      <c r="WT581" s="389"/>
      <c r="WU581" s="389"/>
      <c r="WV581" s="389"/>
      <c r="WW581" s="389"/>
      <c r="WX581" s="389"/>
      <c r="WY581" s="389"/>
      <c r="WZ581" s="389"/>
      <c r="XA581" s="389"/>
      <c r="XB581" s="389"/>
      <c r="XC581" s="389"/>
      <c r="XD581" s="389"/>
      <c r="XE581" s="389"/>
      <c r="XF581" s="389"/>
      <c r="XG581" s="389"/>
      <c r="XH581" s="389"/>
      <c r="XI581" s="389"/>
      <c r="XJ581" s="389"/>
      <c r="XK581" s="389"/>
      <c r="XL581" s="389"/>
      <c r="XM581" s="389"/>
      <c r="XN581" s="389"/>
      <c r="XO581" s="389"/>
      <c r="XP581" s="389"/>
      <c r="XQ581" s="389"/>
      <c r="XR581" s="389"/>
      <c r="XS581" s="389"/>
      <c r="XT581" s="389"/>
      <c r="XU581" s="389"/>
      <c r="XV581" s="389"/>
      <c r="XW581" s="389"/>
      <c r="XX581" s="389"/>
      <c r="XY581" s="389"/>
      <c r="XZ581" s="389"/>
      <c r="YA581" s="389"/>
      <c r="YB581" s="389"/>
      <c r="YC581" s="389"/>
      <c r="YD581" s="389"/>
      <c r="YE581" s="389"/>
      <c r="YF581" s="389"/>
      <c r="YG581" s="389"/>
      <c r="YH581" s="389"/>
      <c r="YI581" s="389"/>
      <c r="YJ581" s="389"/>
      <c r="YK581" s="389"/>
      <c r="YL581" s="389"/>
      <c r="YM581" s="389"/>
      <c r="YN581" s="389"/>
      <c r="YO581" s="389"/>
      <c r="YP581" s="389"/>
      <c r="YQ581" s="389"/>
      <c r="YR581" s="389"/>
      <c r="YS581" s="389"/>
      <c r="YT581" s="389"/>
      <c r="YU581" s="389"/>
      <c r="YV581" s="389"/>
      <c r="YW581" s="389"/>
      <c r="YX581" s="389"/>
      <c r="YY581" s="389"/>
      <c r="YZ581" s="389"/>
      <c r="ZA581" s="389"/>
      <c r="ZB581" s="389"/>
      <c r="ZC581" s="389"/>
      <c r="ZD581" s="389"/>
      <c r="ZE581" s="389"/>
      <c r="ZF581" s="389"/>
      <c r="ZG581" s="389"/>
      <c r="ZH581" s="389"/>
      <c r="ZI581" s="389"/>
      <c r="ZJ581" s="389"/>
      <c r="ZK581" s="389"/>
      <c r="ZL581" s="389"/>
      <c r="ZM581" s="389"/>
      <c r="ZN581" s="389"/>
      <c r="ZO581" s="389"/>
      <c r="ZP581" s="389"/>
      <c r="ZQ581" s="389"/>
      <c r="ZR581" s="389"/>
      <c r="ZS581" s="389"/>
      <c r="ZT581" s="389"/>
      <c r="ZU581" s="389"/>
      <c r="ZV581" s="389"/>
      <c r="ZW581" s="389"/>
      <c r="ZX581" s="389"/>
      <c r="ZY581" s="389"/>
      <c r="ZZ581" s="389"/>
      <c r="AAA581" s="389"/>
      <c r="AAB581" s="389"/>
      <c r="AAC581" s="389"/>
      <c r="AAD581" s="389"/>
      <c r="AAE581" s="389"/>
      <c r="AAF581" s="389"/>
      <c r="AAG581" s="389"/>
      <c r="AAH581" s="389"/>
      <c r="AAI581" s="389"/>
      <c r="AAJ581" s="389"/>
      <c r="AAK581" s="389"/>
      <c r="AAL581" s="389"/>
      <c r="AAM581" s="389"/>
      <c r="AAN581" s="389"/>
      <c r="AAO581" s="389"/>
      <c r="AAP581" s="389"/>
      <c r="AAQ581" s="389"/>
      <c r="AAR581" s="389"/>
      <c r="AAS581" s="389"/>
      <c r="AAT581" s="389"/>
      <c r="AAU581" s="389"/>
      <c r="AAV581" s="389"/>
      <c r="AAW581" s="389"/>
      <c r="AAX581" s="389"/>
      <c r="AAY581" s="389"/>
      <c r="AAZ581" s="389"/>
      <c r="ABA581" s="389"/>
      <c r="ABB581" s="389"/>
      <c r="ABC581" s="389"/>
      <c r="ABD581" s="389"/>
      <c r="ABE581" s="389"/>
      <c r="ABF581" s="389"/>
      <c r="ABG581" s="389"/>
      <c r="ABH581" s="389"/>
      <c r="ABI581" s="389"/>
      <c r="ABJ581" s="389"/>
      <c r="ABK581" s="389"/>
      <c r="ABL581" s="389"/>
      <c r="ABM581" s="389"/>
      <c r="ABN581" s="389"/>
      <c r="ABO581" s="389"/>
      <c r="ABP581" s="389"/>
      <c r="ABQ581" s="389"/>
      <c r="ABR581" s="389"/>
      <c r="ABS581" s="389"/>
      <c r="ABT581" s="389"/>
      <c r="ABU581" s="389"/>
      <c r="ABV581" s="389"/>
      <c r="ABW581" s="389"/>
      <c r="ABX581" s="389"/>
      <c r="ABY581" s="389"/>
      <c r="ABZ581" s="389"/>
      <c r="ACA581" s="389"/>
      <c r="ACB581" s="389"/>
      <c r="ACC581" s="389"/>
      <c r="ACD581" s="389"/>
      <c r="ACE581" s="389"/>
      <c r="ACF581" s="389"/>
      <c r="ACG581" s="389"/>
      <c r="ACH581" s="389"/>
      <c r="ACI581" s="389"/>
      <c r="ACJ581" s="389"/>
      <c r="ACK581" s="389"/>
      <c r="ACL581" s="389"/>
      <c r="ACM581" s="389"/>
      <c r="ACN581" s="389"/>
      <c r="ACO581" s="389"/>
      <c r="ACP581" s="389"/>
      <c r="ACQ581" s="389"/>
      <c r="ACR581" s="389"/>
      <c r="ACS581" s="389"/>
      <c r="ACT581" s="389"/>
      <c r="ACU581" s="389"/>
      <c r="ACV581" s="389"/>
      <c r="ACW581" s="389"/>
      <c r="ACX581" s="389"/>
      <c r="ACY581" s="389"/>
      <c r="ACZ581" s="389"/>
      <c r="ADA581" s="389"/>
      <c r="ADB581" s="389"/>
      <c r="ADC581" s="389"/>
      <c r="ADD581" s="389"/>
      <c r="ADE581" s="389"/>
      <c r="ADF581" s="389"/>
      <c r="ADG581" s="389"/>
      <c r="ADH581" s="389"/>
      <c r="ADI581" s="389"/>
      <c r="ADJ581" s="389"/>
      <c r="ADK581" s="389"/>
      <c r="ADL581" s="389"/>
      <c r="ADM581" s="389"/>
      <c r="ADN581" s="389"/>
      <c r="ADO581" s="389"/>
      <c r="ADP581" s="389"/>
      <c r="ADQ581" s="389"/>
      <c r="ADR581" s="389"/>
      <c r="ADS581" s="389"/>
      <c r="ADT581" s="389"/>
      <c r="ADU581" s="389"/>
      <c r="ADV581" s="389"/>
      <c r="ADW581" s="389"/>
      <c r="ADX581" s="389"/>
      <c r="ADY581" s="389"/>
      <c r="ADZ581" s="389"/>
      <c r="AEA581" s="389"/>
      <c r="AEB581" s="389"/>
      <c r="AEC581" s="389"/>
      <c r="AED581" s="389"/>
      <c r="AEE581" s="389"/>
      <c r="AEF581" s="389"/>
    </row>
    <row r="582" spans="1:812" s="373" customFormat="1" x14ac:dyDescent="0.2">
      <c r="A582" s="75">
        <v>5.5</v>
      </c>
      <c r="B582" s="99" t="s">
        <v>131</v>
      </c>
      <c r="C582" s="325">
        <v>10</v>
      </c>
      <c r="D582" s="71" t="s">
        <v>71</v>
      </c>
      <c r="E582" s="293">
        <v>1150</v>
      </c>
      <c r="F582" s="91">
        <f t="shared" si="12"/>
        <v>11500</v>
      </c>
      <c r="G582" s="372"/>
      <c r="H582" s="372"/>
      <c r="I582" s="372"/>
      <c r="J582" s="372"/>
      <c r="K582" s="372"/>
      <c r="L582" s="372"/>
      <c r="M582" s="372"/>
      <c r="N582" s="372"/>
      <c r="O582" s="372"/>
      <c r="P582" s="372"/>
      <c r="Q582" s="372"/>
      <c r="R582" s="372"/>
      <c r="S582" s="372"/>
      <c r="T582" s="372"/>
      <c r="U582" s="372"/>
      <c r="V582" s="372"/>
      <c r="W582" s="372"/>
      <c r="X582" s="372"/>
      <c r="Y582" s="372"/>
      <c r="Z582" s="372"/>
      <c r="AA582" s="372"/>
      <c r="AB582" s="372"/>
      <c r="AC582" s="372"/>
      <c r="AD582" s="372"/>
      <c r="AE582" s="372"/>
      <c r="AF582" s="372"/>
      <c r="AG582" s="372"/>
      <c r="AH582" s="372"/>
      <c r="AI582" s="372"/>
      <c r="AJ582" s="372"/>
      <c r="AK582" s="372"/>
      <c r="AL582" s="372"/>
      <c r="AM582" s="372"/>
      <c r="AN582" s="372"/>
      <c r="AO582" s="372"/>
      <c r="AP582" s="372"/>
      <c r="AQ582" s="372"/>
      <c r="AR582" s="372"/>
      <c r="AS582" s="372"/>
      <c r="AT582" s="372"/>
      <c r="AU582" s="372"/>
      <c r="AV582" s="372"/>
      <c r="AW582" s="372"/>
      <c r="AX582" s="372"/>
      <c r="AY582" s="372"/>
      <c r="AZ582" s="372"/>
      <c r="BA582" s="663"/>
      <c r="BB582" s="372"/>
      <c r="BC582" s="372"/>
      <c r="BD582" s="372"/>
      <c r="BE582" s="372"/>
      <c r="BF582" s="372"/>
      <c r="BG582" s="372"/>
      <c r="BH582" s="372"/>
      <c r="BI582" s="372"/>
      <c r="BJ582" s="372"/>
      <c r="BK582" s="372"/>
      <c r="BL582" s="372"/>
      <c r="BM582" s="372"/>
      <c r="BN582" s="372"/>
      <c r="BO582" s="372"/>
      <c r="BP582" s="372"/>
      <c r="BQ582" s="372"/>
      <c r="BR582" s="372"/>
      <c r="BS582" s="372"/>
      <c r="BT582" s="372"/>
      <c r="BU582" s="372"/>
      <c r="BV582" s="372"/>
      <c r="BW582" s="372"/>
      <c r="BX582" s="372"/>
      <c r="BY582" s="372"/>
      <c r="BZ582" s="372"/>
      <c r="CA582" s="372"/>
      <c r="CB582" s="372"/>
      <c r="CC582" s="372"/>
      <c r="CD582" s="372"/>
      <c r="CE582" s="372"/>
      <c r="CF582" s="372"/>
      <c r="CG582" s="372"/>
      <c r="CH582" s="372"/>
      <c r="CI582" s="372"/>
      <c r="CJ582" s="372"/>
      <c r="CK582" s="372"/>
      <c r="CL582" s="372"/>
      <c r="CM582" s="372"/>
      <c r="CN582" s="372"/>
      <c r="CO582" s="372"/>
      <c r="CP582" s="372"/>
      <c r="CQ582" s="372"/>
      <c r="CR582" s="372"/>
      <c r="CS582" s="372"/>
      <c r="CT582" s="372"/>
      <c r="CU582" s="372"/>
      <c r="CV582" s="372"/>
      <c r="CW582" s="372"/>
      <c r="CX582" s="372"/>
      <c r="CY582" s="372"/>
      <c r="CZ582" s="372"/>
      <c r="DA582" s="372"/>
      <c r="DB582" s="372"/>
      <c r="DC582" s="372"/>
      <c r="DD582" s="372"/>
      <c r="DE582" s="372"/>
      <c r="DF582" s="372"/>
      <c r="DG582" s="372"/>
      <c r="DH582" s="372"/>
      <c r="DI582" s="372"/>
      <c r="DJ582" s="372"/>
      <c r="DK582" s="372"/>
      <c r="DL582" s="372"/>
      <c r="DM582" s="372"/>
      <c r="DN582" s="372"/>
      <c r="DO582" s="372"/>
      <c r="DP582" s="372"/>
      <c r="DQ582" s="372"/>
      <c r="DR582" s="372"/>
      <c r="DS582" s="372"/>
      <c r="DT582" s="372"/>
      <c r="DU582" s="372"/>
      <c r="DV582" s="372"/>
      <c r="DW582" s="372"/>
      <c r="DX582" s="372"/>
      <c r="DY582" s="372"/>
      <c r="DZ582" s="372"/>
      <c r="EA582" s="372"/>
      <c r="EB582" s="372"/>
      <c r="EC582" s="372"/>
      <c r="ED582" s="372"/>
      <c r="EE582" s="372"/>
      <c r="EF582" s="372"/>
      <c r="EG582" s="372"/>
      <c r="EH582" s="372"/>
      <c r="EI582" s="372"/>
      <c r="EJ582" s="372"/>
      <c r="EK582" s="372"/>
      <c r="EL582" s="372"/>
      <c r="EM582" s="372"/>
      <c r="EN582" s="372"/>
      <c r="EO582" s="372"/>
      <c r="EP582" s="372"/>
      <c r="EQ582" s="372"/>
      <c r="ER582" s="372"/>
      <c r="ES582" s="372"/>
      <c r="ET582" s="372"/>
      <c r="EU582" s="372"/>
      <c r="EV582" s="372"/>
      <c r="EW582" s="372"/>
      <c r="EX582" s="372"/>
      <c r="EY582" s="372"/>
      <c r="EZ582" s="372"/>
      <c r="FA582" s="372"/>
      <c r="FB582" s="372"/>
      <c r="FC582" s="372"/>
      <c r="FD582" s="372"/>
      <c r="FE582" s="372"/>
      <c r="FF582" s="372"/>
      <c r="FG582" s="372"/>
      <c r="FH582" s="372"/>
      <c r="FI582" s="372"/>
      <c r="FJ582" s="372"/>
      <c r="FK582" s="372"/>
      <c r="FL582" s="372"/>
      <c r="FM582" s="372"/>
      <c r="FN582" s="372"/>
      <c r="FO582" s="372"/>
      <c r="FP582" s="372"/>
      <c r="FQ582" s="372"/>
      <c r="FR582" s="372"/>
      <c r="FS582" s="372"/>
      <c r="FT582" s="372"/>
      <c r="FU582" s="372"/>
      <c r="FV582" s="372"/>
      <c r="FW582" s="372"/>
      <c r="FX582" s="372"/>
      <c r="FY582" s="372"/>
      <c r="FZ582" s="372"/>
      <c r="GA582" s="372"/>
      <c r="GB582" s="372"/>
      <c r="GC582" s="372"/>
      <c r="GD582" s="372"/>
      <c r="GE582" s="372"/>
      <c r="GF582" s="372"/>
      <c r="GG582" s="372"/>
      <c r="GH582" s="372"/>
      <c r="GI582" s="372"/>
      <c r="GJ582" s="372"/>
      <c r="GK582" s="372"/>
      <c r="GL582" s="372"/>
      <c r="GM582" s="372"/>
      <c r="GN582" s="372"/>
      <c r="GO582" s="372"/>
      <c r="GP582" s="372"/>
      <c r="GQ582" s="372"/>
      <c r="GR582" s="372"/>
      <c r="GS582" s="372"/>
      <c r="GT582" s="372"/>
      <c r="GU582" s="372"/>
      <c r="GV582" s="372"/>
      <c r="GW582" s="372"/>
      <c r="GX582" s="372"/>
      <c r="GY582" s="372"/>
      <c r="GZ582" s="372"/>
      <c r="HA582" s="372"/>
      <c r="HB582" s="372"/>
      <c r="HC582" s="372"/>
      <c r="HD582" s="372"/>
      <c r="HE582" s="372"/>
      <c r="HF582" s="372"/>
      <c r="HG582" s="372"/>
      <c r="HH582" s="372"/>
      <c r="HI582" s="372"/>
      <c r="HJ582" s="372"/>
      <c r="HK582" s="372"/>
      <c r="HL582" s="372"/>
      <c r="HM582" s="372"/>
      <c r="HN582" s="372"/>
      <c r="HO582" s="372"/>
      <c r="HP582" s="372"/>
      <c r="HQ582" s="372"/>
      <c r="HR582" s="372"/>
      <c r="HS582" s="372"/>
      <c r="HT582" s="372"/>
      <c r="HU582" s="372"/>
      <c r="HV582" s="372"/>
      <c r="HW582" s="372"/>
      <c r="HX582" s="372"/>
      <c r="HY582" s="372"/>
      <c r="HZ582" s="372"/>
      <c r="IA582" s="372"/>
      <c r="IB582" s="372"/>
      <c r="IC582" s="372"/>
      <c r="ID582" s="372"/>
      <c r="IE582" s="372"/>
      <c r="IF582" s="372"/>
      <c r="IG582" s="372"/>
      <c r="IH582" s="372"/>
      <c r="II582" s="372"/>
      <c r="IJ582" s="372"/>
      <c r="IK582" s="372"/>
      <c r="IL582" s="372"/>
      <c r="IM582" s="372"/>
      <c r="IN582" s="372"/>
      <c r="IO582" s="372"/>
      <c r="IP582" s="372"/>
      <c r="IQ582" s="372"/>
      <c r="IR582" s="372"/>
      <c r="IS582" s="372"/>
      <c r="IT582" s="372"/>
      <c r="IU582" s="372"/>
      <c r="IV582" s="372"/>
      <c r="IW582" s="372"/>
      <c r="IX582" s="372"/>
      <c r="IY582" s="372"/>
      <c r="IZ582" s="372"/>
      <c r="JA582" s="372"/>
      <c r="JB582" s="372"/>
      <c r="JC582" s="372"/>
      <c r="JD582" s="372"/>
      <c r="JE582" s="372"/>
      <c r="JF582" s="372"/>
      <c r="JG582" s="372"/>
      <c r="JH582" s="372"/>
      <c r="JI582" s="372"/>
      <c r="JJ582" s="372"/>
      <c r="JK582" s="372"/>
      <c r="JL582" s="372"/>
      <c r="JM582" s="372"/>
      <c r="JN582" s="372"/>
      <c r="JO582" s="372"/>
      <c r="JP582" s="372"/>
      <c r="JQ582" s="372"/>
      <c r="JR582" s="372"/>
      <c r="JS582" s="372"/>
      <c r="JT582" s="372"/>
      <c r="JU582" s="372"/>
      <c r="JV582" s="372"/>
      <c r="JW582" s="372"/>
      <c r="JX582" s="372"/>
      <c r="JY582" s="372"/>
      <c r="JZ582" s="372"/>
      <c r="KA582" s="372"/>
      <c r="KB582" s="372"/>
      <c r="KC582" s="372"/>
      <c r="KD582" s="372"/>
      <c r="KE582" s="372"/>
      <c r="KF582" s="372"/>
      <c r="KG582" s="372"/>
      <c r="KH582" s="372"/>
      <c r="KI582" s="372"/>
      <c r="KJ582" s="372"/>
      <c r="KK582" s="372"/>
      <c r="KL582" s="372"/>
      <c r="KM582" s="372"/>
      <c r="KN582" s="372"/>
      <c r="KO582" s="372"/>
      <c r="KP582" s="372"/>
      <c r="KQ582" s="372"/>
      <c r="KR582" s="372"/>
      <c r="KS582" s="372"/>
      <c r="KT582" s="372"/>
      <c r="KU582" s="372"/>
      <c r="KV582" s="372"/>
      <c r="KW582" s="372"/>
      <c r="KX582" s="372"/>
      <c r="KY582" s="372"/>
      <c r="KZ582" s="372"/>
      <c r="LA582" s="372"/>
      <c r="LB582" s="372"/>
      <c r="LC582" s="372"/>
      <c r="LD582" s="372"/>
      <c r="LE582" s="372"/>
      <c r="LF582" s="372"/>
      <c r="LG582" s="372"/>
      <c r="LH582" s="372"/>
      <c r="LI582" s="372"/>
      <c r="LJ582" s="372"/>
      <c r="LK582" s="372"/>
      <c r="LL582" s="372"/>
      <c r="LM582" s="372"/>
      <c r="LN582" s="372"/>
      <c r="LO582" s="372"/>
      <c r="LP582" s="372"/>
      <c r="LQ582" s="372"/>
      <c r="LR582" s="372"/>
      <c r="LS582" s="372"/>
      <c r="LT582" s="372"/>
      <c r="LU582" s="372"/>
      <c r="LV582" s="372"/>
      <c r="LW582" s="372"/>
      <c r="LX582" s="372"/>
      <c r="LY582" s="372"/>
      <c r="LZ582" s="372"/>
      <c r="MA582" s="372"/>
      <c r="MB582" s="372"/>
      <c r="MC582" s="372"/>
      <c r="MD582" s="372"/>
      <c r="ME582" s="372"/>
      <c r="MF582" s="372"/>
      <c r="MG582" s="372"/>
      <c r="MH582" s="372"/>
      <c r="MI582" s="372"/>
      <c r="MJ582" s="372"/>
      <c r="MK582" s="372"/>
      <c r="ML582" s="372"/>
      <c r="MM582" s="372"/>
      <c r="MN582" s="372"/>
      <c r="MO582" s="372"/>
      <c r="MP582" s="372"/>
      <c r="MQ582" s="372"/>
      <c r="MR582" s="372"/>
      <c r="MS582" s="372"/>
      <c r="MT582" s="372"/>
      <c r="MU582" s="372"/>
      <c r="MV582" s="372"/>
      <c r="MW582" s="372"/>
      <c r="MX582" s="372"/>
      <c r="MY582" s="372"/>
      <c r="MZ582" s="372"/>
      <c r="NA582" s="372"/>
      <c r="NB582" s="372"/>
      <c r="NC582" s="372"/>
      <c r="ND582" s="372"/>
      <c r="NE582" s="372"/>
      <c r="NF582" s="372"/>
      <c r="NG582" s="372"/>
      <c r="NH582" s="372"/>
      <c r="NI582" s="372"/>
      <c r="NJ582" s="372"/>
      <c r="NK582" s="372"/>
      <c r="NL582" s="372"/>
      <c r="NM582" s="372"/>
      <c r="NN582" s="372"/>
      <c r="NO582" s="372"/>
      <c r="NP582" s="372"/>
      <c r="NQ582" s="372"/>
      <c r="NR582" s="372"/>
      <c r="NS582" s="372"/>
      <c r="NT582" s="372"/>
      <c r="NU582" s="372"/>
      <c r="NV582" s="372"/>
      <c r="NW582" s="372"/>
      <c r="NX582" s="372"/>
      <c r="NY582" s="372"/>
      <c r="NZ582" s="372"/>
      <c r="OA582" s="372"/>
      <c r="OB582" s="372"/>
      <c r="OC582" s="372"/>
      <c r="OD582" s="372"/>
      <c r="OE582" s="372"/>
      <c r="OF582" s="372"/>
      <c r="OG582" s="372"/>
      <c r="OH582" s="372"/>
      <c r="OI582" s="372"/>
      <c r="OJ582" s="372"/>
      <c r="OK582" s="372"/>
      <c r="OL582" s="372"/>
      <c r="OM582" s="372"/>
      <c r="ON582" s="372"/>
      <c r="OO582" s="372"/>
      <c r="OP582" s="372"/>
      <c r="OQ582" s="372"/>
      <c r="OR582" s="372"/>
      <c r="OS582" s="372"/>
      <c r="OT582" s="372"/>
      <c r="OU582" s="372"/>
      <c r="OV582" s="372"/>
      <c r="OW582" s="372"/>
      <c r="OX582" s="372"/>
      <c r="OY582" s="372"/>
      <c r="OZ582" s="372"/>
      <c r="PA582" s="372"/>
      <c r="PB582" s="372"/>
      <c r="PC582" s="372"/>
      <c r="PD582" s="372"/>
      <c r="PE582" s="372"/>
      <c r="PF582" s="372"/>
      <c r="PG582" s="372"/>
      <c r="PH582" s="372"/>
      <c r="PI582" s="372"/>
      <c r="PJ582" s="372"/>
      <c r="PK582" s="372"/>
      <c r="PL582" s="372"/>
      <c r="PM582" s="372"/>
      <c r="PN582" s="372"/>
      <c r="PO582" s="372"/>
      <c r="PP582" s="372"/>
      <c r="PQ582" s="372"/>
      <c r="PR582" s="372"/>
      <c r="PS582" s="372"/>
      <c r="PT582" s="372"/>
      <c r="PU582" s="372"/>
      <c r="PV582" s="372"/>
      <c r="PW582" s="372"/>
      <c r="PX582" s="372"/>
      <c r="PY582" s="372"/>
      <c r="PZ582" s="372"/>
      <c r="QA582" s="372"/>
      <c r="QB582" s="372"/>
      <c r="QC582" s="372"/>
      <c r="QD582" s="372"/>
      <c r="QE582" s="372"/>
      <c r="QF582" s="372"/>
      <c r="QG582" s="372"/>
      <c r="QH582" s="372"/>
      <c r="QI582" s="372"/>
      <c r="QJ582" s="372"/>
      <c r="QK582" s="372"/>
      <c r="QL582" s="372"/>
      <c r="QM582" s="372"/>
      <c r="QN582" s="372"/>
      <c r="QO582" s="372"/>
      <c r="QP582" s="372"/>
      <c r="QQ582" s="372"/>
      <c r="QR582" s="372"/>
      <c r="QS582" s="372"/>
      <c r="QT582" s="372"/>
      <c r="QU582" s="372"/>
      <c r="QV582" s="372"/>
      <c r="QW582" s="372"/>
      <c r="QX582" s="372"/>
      <c r="QY582" s="372"/>
      <c r="QZ582" s="372"/>
      <c r="RA582" s="372"/>
      <c r="RB582" s="372"/>
      <c r="RC582" s="372"/>
      <c r="RD582" s="372"/>
      <c r="RE582" s="372"/>
      <c r="RF582" s="372"/>
      <c r="RG582" s="372"/>
      <c r="RH582" s="372"/>
      <c r="RI582" s="372"/>
      <c r="RJ582" s="372"/>
      <c r="RK582" s="372"/>
      <c r="RL582" s="372"/>
      <c r="RM582" s="372"/>
      <c r="RN582" s="372"/>
      <c r="RO582" s="372"/>
      <c r="RP582" s="372"/>
      <c r="RQ582" s="372"/>
      <c r="RR582" s="372"/>
      <c r="RS582" s="372"/>
      <c r="RT582" s="372"/>
      <c r="RU582" s="372"/>
      <c r="RV582" s="372"/>
      <c r="RW582" s="372"/>
      <c r="RX582" s="372"/>
      <c r="RY582" s="372"/>
      <c r="RZ582" s="372"/>
      <c r="SA582" s="372"/>
      <c r="SB582" s="372"/>
      <c r="SC582" s="372"/>
      <c r="SD582" s="372"/>
      <c r="SE582" s="372"/>
      <c r="SF582" s="372"/>
      <c r="SG582" s="372"/>
      <c r="SH582" s="372"/>
      <c r="SI582" s="372"/>
      <c r="SJ582" s="372"/>
      <c r="SK582" s="372"/>
      <c r="SL582" s="372"/>
      <c r="SM582" s="372"/>
      <c r="SN582" s="372"/>
      <c r="SO582" s="372"/>
      <c r="SP582" s="372"/>
      <c r="SQ582" s="372"/>
      <c r="SR582" s="372"/>
      <c r="SS582" s="372"/>
      <c r="ST582" s="372"/>
      <c r="SU582" s="372"/>
      <c r="SV582" s="372"/>
      <c r="SW582" s="372"/>
      <c r="SX582" s="372"/>
      <c r="SY582" s="372"/>
      <c r="SZ582" s="372"/>
      <c r="TA582" s="372"/>
      <c r="TB582" s="372"/>
      <c r="TC582" s="372"/>
      <c r="TD582" s="372"/>
      <c r="TE582" s="372"/>
      <c r="TF582" s="372"/>
      <c r="TG582" s="372"/>
      <c r="TH582" s="372"/>
      <c r="TI582" s="372"/>
      <c r="TJ582" s="372"/>
      <c r="TK582" s="372"/>
      <c r="TL582" s="372"/>
      <c r="TM582" s="372"/>
      <c r="TN582" s="372"/>
      <c r="TO582" s="372"/>
      <c r="TP582" s="372"/>
      <c r="TQ582" s="372"/>
      <c r="TR582" s="372"/>
      <c r="TS582" s="372"/>
      <c r="TT582" s="372"/>
      <c r="TU582" s="372"/>
      <c r="TV582" s="372"/>
      <c r="TW582" s="372"/>
      <c r="TX582" s="372"/>
      <c r="TY582" s="372"/>
      <c r="TZ582" s="372"/>
      <c r="UA582" s="372"/>
      <c r="UB582" s="372"/>
      <c r="UC582" s="372"/>
      <c r="UD582" s="372"/>
      <c r="UE582" s="372"/>
      <c r="UF582" s="372"/>
      <c r="UG582" s="372"/>
      <c r="UH582" s="372"/>
      <c r="UI582" s="372"/>
      <c r="UJ582" s="372"/>
      <c r="UK582" s="372"/>
      <c r="UL582" s="372"/>
      <c r="UM582" s="372"/>
      <c r="UN582" s="372"/>
      <c r="UO582" s="372"/>
      <c r="UP582" s="372"/>
      <c r="UQ582" s="372"/>
      <c r="UR582" s="372"/>
      <c r="US582" s="372"/>
      <c r="UT582" s="372"/>
      <c r="UU582" s="372"/>
      <c r="UV582" s="372"/>
      <c r="UW582" s="372"/>
      <c r="UX582" s="372"/>
      <c r="UY582" s="372"/>
      <c r="UZ582" s="372"/>
      <c r="VA582" s="372"/>
      <c r="VB582" s="372"/>
      <c r="VC582" s="372"/>
      <c r="VD582" s="372"/>
      <c r="VE582" s="372"/>
      <c r="VF582" s="372"/>
      <c r="VG582" s="372"/>
      <c r="VH582" s="372"/>
      <c r="VI582" s="372"/>
      <c r="VJ582" s="372"/>
      <c r="VK582" s="372"/>
      <c r="VL582" s="372"/>
      <c r="VM582" s="372"/>
      <c r="VN582" s="372"/>
      <c r="VO582" s="372"/>
      <c r="VP582" s="372"/>
      <c r="VQ582" s="372"/>
      <c r="VR582" s="372"/>
      <c r="VS582" s="372"/>
      <c r="VT582" s="372"/>
      <c r="VU582" s="372"/>
      <c r="VV582" s="372"/>
      <c r="VW582" s="372"/>
      <c r="VX582" s="372"/>
      <c r="VY582" s="372"/>
      <c r="VZ582" s="372"/>
      <c r="WA582" s="372"/>
      <c r="WB582" s="372"/>
      <c r="WC582" s="372"/>
      <c r="WD582" s="372"/>
      <c r="WE582" s="372"/>
      <c r="WF582" s="372"/>
      <c r="WG582" s="372"/>
      <c r="WH582" s="372"/>
      <c r="WI582" s="372"/>
      <c r="WJ582" s="372"/>
      <c r="WK582" s="372"/>
      <c r="WL582" s="372"/>
      <c r="WM582" s="372"/>
      <c r="WN582" s="372"/>
      <c r="WO582" s="372"/>
      <c r="WP582" s="372"/>
      <c r="WQ582" s="372"/>
      <c r="WR582" s="372"/>
      <c r="WS582" s="372"/>
      <c r="WT582" s="372"/>
      <c r="WU582" s="372"/>
      <c r="WV582" s="372"/>
      <c r="WW582" s="372"/>
      <c r="WX582" s="372"/>
      <c r="WY582" s="372"/>
      <c r="WZ582" s="372"/>
      <c r="XA582" s="372"/>
      <c r="XB582" s="372"/>
      <c r="XC582" s="372"/>
      <c r="XD582" s="372"/>
      <c r="XE582" s="372"/>
      <c r="XF582" s="372"/>
      <c r="XG582" s="372"/>
      <c r="XH582" s="372"/>
      <c r="XI582" s="372"/>
      <c r="XJ582" s="372"/>
      <c r="XK582" s="372"/>
      <c r="XL582" s="372"/>
      <c r="XM582" s="372"/>
      <c r="XN582" s="372"/>
      <c r="XO582" s="372"/>
      <c r="XP582" s="372"/>
      <c r="XQ582" s="372"/>
      <c r="XR582" s="372"/>
      <c r="XS582" s="372"/>
      <c r="XT582" s="372"/>
      <c r="XU582" s="372"/>
      <c r="XV582" s="372"/>
      <c r="XW582" s="372"/>
      <c r="XX582" s="372"/>
      <c r="XY582" s="372"/>
      <c r="XZ582" s="372"/>
      <c r="YA582" s="372"/>
      <c r="YB582" s="372"/>
      <c r="YC582" s="372"/>
      <c r="YD582" s="372"/>
      <c r="YE582" s="372"/>
      <c r="YF582" s="372"/>
      <c r="YG582" s="372"/>
      <c r="YH582" s="372"/>
      <c r="YI582" s="372"/>
      <c r="YJ582" s="372"/>
      <c r="YK582" s="372"/>
      <c r="YL582" s="372"/>
      <c r="YM582" s="372"/>
      <c r="YN582" s="372"/>
      <c r="YO582" s="372"/>
      <c r="YP582" s="372"/>
      <c r="YQ582" s="372"/>
      <c r="YR582" s="372"/>
      <c r="YS582" s="372"/>
      <c r="YT582" s="372"/>
      <c r="YU582" s="372"/>
      <c r="YV582" s="372"/>
      <c r="YW582" s="372"/>
      <c r="YX582" s="372"/>
      <c r="YY582" s="372"/>
      <c r="YZ582" s="372"/>
      <c r="ZA582" s="372"/>
      <c r="ZB582" s="372"/>
      <c r="ZC582" s="372"/>
      <c r="ZD582" s="372"/>
      <c r="ZE582" s="372"/>
      <c r="ZF582" s="372"/>
      <c r="ZG582" s="372"/>
      <c r="ZH582" s="372"/>
      <c r="ZI582" s="372"/>
      <c r="ZJ582" s="372"/>
      <c r="ZK582" s="372"/>
      <c r="ZL582" s="372"/>
      <c r="ZM582" s="372"/>
      <c r="ZN582" s="372"/>
      <c r="ZO582" s="372"/>
      <c r="ZP582" s="372"/>
      <c r="ZQ582" s="372"/>
      <c r="ZR582" s="372"/>
      <c r="ZS582" s="372"/>
      <c r="ZT582" s="372"/>
      <c r="ZU582" s="372"/>
      <c r="ZV582" s="372"/>
      <c r="ZW582" s="372"/>
      <c r="ZX582" s="372"/>
      <c r="ZY582" s="372"/>
      <c r="ZZ582" s="372"/>
      <c r="AAA582" s="372"/>
      <c r="AAB582" s="372"/>
      <c r="AAC582" s="372"/>
      <c r="AAD582" s="372"/>
      <c r="AAE582" s="372"/>
      <c r="AAF582" s="372"/>
      <c r="AAG582" s="372"/>
      <c r="AAH582" s="372"/>
      <c r="AAI582" s="372"/>
      <c r="AAJ582" s="372"/>
      <c r="AAK582" s="372"/>
      <c r="AAL582" s="372"/>
      <c r="AAM582" s="372"/>
      <c r="AAN582" s="372"/>
      <c r="AAO582" s="372"/>
      <c r="AAP582" s="372"/>
      <c r="AAQ582" s="372"/>
      <c r="AAR582" s="372"/>
      <c r="AAS582" s="372"/>
      <c r="AAT582" s="372"/>
      <c r="AAU582" s="372"/>
      <c r="AAV582" s="372"/>
      <c r="AAW582" s="372"/>
      <c r="AAX582" s="372"/>
      <c r="AAY582" s="372"/>
      <c r="AAZ582" s="372"/>
      <c r="ABA582" s="372"/>
      <c r="ABB582" s="372"/>
      <c r="ABC582" s="372"/>
      <c r="ABD582" s="372"/>
      <c r="ABE582" s="372"/>
      <c r="ABF582" s="372"/>
      <c r="ABG582" s="372"/>
      <c r="ABH582" s="372"/>
      <c r="ABI582" s="372"/>
      <c r="ABJ582" s="372"/>
      <c r="ABK582" s="372"/>
      <c r="ABL582" s="372"/>
      <c r="ABM582" s="372"/>
      <c r="ABN582" s="372"/>
      <c r="ABO582" s="372"/>
      <c r="ABP582" s="372"/>
      <c r="ABQ582" s="372"/>
      <c r="ABR582" s="372"/>
      <c r="ABS582" s="372"/>
      <c r="ABT582" s="372"/>
      <c r="ABU582" s="372"/>
      <c r="ABV582" s="372"/>
      <c r="ABW582" s="372"/>
      <c r="ABX582" s="372"/>
      <c r="ABY582" s="372"/>
      <c r="ABZ582" s="372"/>
      <c r="ACA582" s="372"/>
      <c r="ACB582" s="372"/>
      <c r="ACC582" s="372"/>
      <c r="ACD582" s="372"/>
      <c r="ACE582" s="372"/>
      <c r="ACF582" s="372"/>
      <c r="ACG582" s="372"/>
      <c r="ACH582" s="372"/>
      <c r="ACI582" s="372"/>
      <c r="ACJ582" s="372"/>
      <c r="ACK582" s="372"/>
      <c r="ACL582" s="372"/>
      <c r="ACM582" s="372"/>
      <c r="ACN582" s="372"/>
      <c r="ACO582" s="372"/>
      <c r="ACP582" s="372"/>
      <c r="ACQ582" s="372"/>
      <c r="ACR582" s="372"/>
      <c r="ACS582" s="372"/>
      <c r="ACT582" s="372"/>
      <c r="ACU582" s="372"/>
      <c r="ACV582" s="372"/>
      <c r="ACW582" s="372"/>
      <c r="ACX582" s="372"/>
      <c r="ACY582" s="372"/>
      <c r="ACZ582" s="372"/>
      <c r="ADA582" s="372"/>
      <c r="ADB582" s="372"/>
      <c r="ADC582" s="372"/>
      <c r="ADD582" s="372"/>
      <c r="ADE582" s="372"/>
      <c r="ADF582" s="372"/>
      <c r="ADG582" s="372"/>
      <c r="ADH582" s="372"/>
      <c r="ADI582" s="372"/>
      <c r="ADJ582" s="372"/>
      <c r="ADK582" s="372"/>
      <c r="ADL582" s="372"/>
      <c r="ADM582" s="372"/>
      <c r="ADN582" s="372"/>
      <c r="ADO582" s="372"/>
      <c r="ADP582" s="372"/>
      <c r="ADQ582" s="372"/>
      <c r="ADR582" s="372"/>
      <c r="ADS582" s="372"/>
      <c r="ADT582" s="372"/>
      <c r="ADU582" s="372"/>
      <c r="ADV582" s="372"/>
      <c r="ADW582" s="372"/>
      <c r="ADX582" s="372"/>
      <c r="ADY582" s="372"/>
      <c r="ADZ582" s="372"/>
      <c r="AEA582" s="372"/>
      <c r="AEB582" s="372"/>
      <c r="AEC582" s="372"/>
      <c r="AED582" s="372"/>
      <c r="AEE582" s="372"/>
      <c r="AEF582" s="372"/>
    </row>
    <row r="583" spans="1:812" s="390" customFormat="1" x14ac:dyDescent="0.2">
      <c r="A583" s="75"/>
      <c r="B583" s="103"/>
      <c r="C583" s="71"/>
      <c r="D583" s="391"/>
      <c r="E583" s="293"/>
      <c r="F583" s="91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  <c r="AN583" s="389"/>
      <c r="AO583" s="389"/>
      <c r="AP583" s="389"/>
      <c r="AQ583" s="389"/>
      <c r="AR583" s="389"/>
      <c r="AS583" s="389"/>
      <c r="AT583" s="389"/>
      <c r="AU583" s="389"/>
      <c r="AV583" s="389"/>
      <c r="AW583" s="389"/>
      <c r="AX583" s="389"/>
      <c r="AY583" s="389"/>
      <c r="AZ583" s="389"/>
      <c r="BA583" s="663"/>
      <c r="BB583" s="389"/>
      <c r="BC583" s="389"/>
      <c r="BD583" s="389"/>
      <c r="BE583" s="389"/>
      <c r="BF583" s="389"/>
      <c r="BG583" s="389"/>
      <c r="BH583" s="389"/>
      <c r="BI583" s="389"/>
      <c r="BJ583" s="389"/>
      <c r="BK583" s="389"/>
      <c r="BL583" s="389"/>
      <c r="BM583" s="389"/>
      <c r="BN583" s="389"/>
      <c r="BO583" s="389"/>
      <c r="BP583" s="389"/>
      <c r="BQ583" s="389"/>
      <c r="BR583" s="389"/>
      <c r="BS583" s="389"/>
      <c r="BT583" s="389"/>
      <c r="BU583" s="389"/>
      <c r="BV583" s="389"/>
      <c r="BW583" s="389"/>
      <c r="BX583" s="389"/>
      <c r="BY583" s="389"/>
      <c r="BZ583" s="389"/>
      <c r="CA583" s="389"/>
      <c r="CB583" s="389"/>
      <c r="CC583" s="389"/>
      <c r="CD583" s="389"/>
      <c r="CE583" s="389"/>
      <c r="CF583" s="389"/>
      <c r="CG583" s="389"/>
      <c r="CH583" s="389"/>
      <c r="CI583" s="389"/>
      <c r="CJ583" s="389"/>
      <c r="CK583" s="389"/>
      <c r="CL583" s="389"/>
      <c r="CM583" s="389"/>
      <c r="CN583" s="389"/>
      <c r="CO583" s="389"/>
      <c r="CP583" s="389"/>
      <c r="CQ583" s="389"/>
      <c r="CR583" s="389"/>
      <c r="CS583" s="389"/>
      <c r="CT583" s="389"/>
      <c r="CU583" s="389"/>
      <c r="CV583" s="389"/>
      <c r="CW583" s="389"/>
      <c r="CX583" s="389"/>
      <c r="CY583" s="389"/>
      <c r="CZ583" s="389"/>
      <c r="DA583" s="389"/>
      <c r="DB583" s="389"/>
      <c r="DC583" s="389"/>
      <c r="DD583" s="389"/>
      <c r="DE583" s="389"/>
      <c r="DF583" s="389"/>
      <c r="DG583" s="389"/>
      <c r="DH583" s="389"/>
      <c r="DI583" s="389"/>
      <c r="DJ583" s="389"/>
      <c r="DK583" s="389"/>
      <c r="DL583" s="389"/>
      <c r="DM583" s="389"/>
      <c r="DN583" s="389"/>
      <c r="DO583" s="389"/>
      <c r="DP583" s="389"/>
      <c r="DQ583" s="389"/>
      <c r="DR583" s="389"/>
      <c r="DS583" s="389"/>
      <c r="DT583" s="389"/>
      <c r="DU583" s="389"/>
      <c r="DV583" s="389"/>
      <c r="DW583" s="389"/>
      <c r="DX583" s="389"/>
      <c r="DY583" s="389"/>
      <c r="DZ583" s="389"/>
      <c r="EA583" s="389"/>
      <c r="EB583" s="389"/>
      <c r="EC583" s="389"/>
      <c r="ED583" s="389"/>
      <c r="EE583" s="389"/>
      <c r="EF583" s="389"/>
      <c r="EG583" s="389"/>
      <c r="EH583" s="389"/>
      <c r="EI583" s="389"/>
      <c r="EJ583" s="389"/>
      <c r="EK583" s="389"/>
      <c r="EL583" s="389"/>
      <c r="EM583" s="389"/>
      <c r="EN583" s="389"/>
      <c r="EO583" s="389"/>
      <c r="EP583" s="389"/>
      <c r="EQ583" s="389"/>
      <c r="ER583" s="389"/>
      <c r="ES583" s="389"/>
      <c r="ET583" s="389"/>
      <c r="EU583" s="389"/>
      <c r="EV583" s="389"/>
      <c r="EW583" s="389"/>
      <c r="EX583" s="389"/>
      <c r="EY583" s="389"/>
      <c r="EZ583" s="389"/>
      <c r="FA583" s="389"/>
      <c r="FB583" s="389"/>
      <c r="FC583" s="389"/>
      <c r="FD583" s="389"/>
      <c r="FE583" s="389"/>
      <c r="FF583" s="389"/>
      <c r="FG583" s="389"/>
      <c r="FH583" s="389"/>
      <c r="FI583" s="389"/>
      <c r="FJ583" s="389"/>
      <c r="FK583" s="389"/>
      <c r="FL583" s="389"/>
      <c r="FM583" s="389"/>
      <c r="FN583" s="389"/>
      <c r="FO583" s="389"/>
      <c r="FP583" s="389"/>
      <c r="FQ583" s="389"/>
      <c r="FR583" s="389"/>
      <c r="FS583" s="389"/>
      <c r="FT583" s="389"/>
      <c r="FU583" s="389"/>
      <c r="FV583" s="389"/>
      <c r="FW583" s="389"/>
      <c r="FX583" s="389"/>
      <c r="FY583" s="389"/>
      <c r="FZ583" s="389"/>
      <c r="GA583" s="389"/>
      <c r="GB583" s="389"/>
      <c r="GC583" s="389"/>
      <c r="GD583" s="389"/>
      <c r="GE583" s="389"/>
      <c r="GF583" s="389"/>
      <c r="GG583" s="389"/>
      <c r="GH583" s="389"/>
      <c r="GI583" s="389"/>
      <c r="GJ583" s="389"/>
      <c r="GK583" s="389"/>
      <c r="GL583" s="389"/>
      <c r="GM583" s="389"/>
      <c r="GN583" s="389"/>
      <c r="GO583" s="389"/>
      <c r="GP583" s="389"/>
      <c r="GQ583" s="389"/>
      <c r="GR583" s="389"/>
      <c r="GS583" s="389"/>
      <c r="GT583" s="389"/>
      <c r="GU583" s="389"/>
      <c r="GV583" s="389"/>
      <c r="GW583" s="389"/>
      <c r="GX583" s="389"/>
      <c r="GY583" s="389"/>
      <c r="GZ583" s="389"/>
      <c r="HA583" s="389"/>
      <c r="HB583" s="389"/>
      <c r="HC583" s="389"/>
      <c r="HD583" s="389"/>
      <c r="HE583" s="389"/>
      <c r="HF583" s="389"/>
      <c r="HG583" s="389"/>
      <c r="HH583" s="389"/>
      <c r="HI583" s="389"/>
      <c r="HJ583" s="389"/>
      <c r="HK583" s="389"/>
      <c r="HL583" s="389"/>
      <c r="HM583" s="389"/>
      <c r="HN583" s="389"/>
      <c r="HO583" s="389"/>
      <c r="HP583" s="389"/>
      <c r="HQ583" s="389"/>
      <c r="HR583" s="389"/>
      <c r="HS583" s="389"/>
      <c r="HT583" s="389"/>
      <c r="HU583" s="389"/>
      <c r="HV583" s="389"/>
      <c r="HW583" s="389"/>
      <c r="HX583" s="389"/>
      <c r="HY583" s="389"/>
      <c r="HZ583" s="389"/>
      <c r="IA583" s="389"/>
      <c r="IB583" s="389"/>
      <c r="IC583" s="389"/>
      <c r="ID583" s="389"/>
      <c r="IE583" s="389"/>
      <c r="IF583" s="389"/>
      <c r="IG583" s="389"/>
      <c r="IH583" s="389"/>
      <c r="II583" s="389"/>
      <c r="IJ583" s="389"/>
      <c r="IK583" s="389"/>
      <c r="IL583" s="389"/>
      <c r="IM583" s="389"/>
      <c r="IN583" s="389"/>
      <c r="IO583" s="389"/>
      <c r="IP583" s="389"/>
      <c r="IQ583" s="389"/>
      <c r="IR583" s="389"/>
      <c r="IS583" s="389"/>
      <c r="IT583" s="389"/>
      <c r="IU583" s="389"/>
      <c r="IV583" s="389"/>
      <c r="IW583" s="389"/>
      <c r="IX583" s="389"/>
      <c r="IY583" s="389"/>
      <c r="IZ583" s="389"/>
      <c r="JA583" s="389"/>
      <c r="JB583" s="389"/>
      <c r="JC583" s="389"/>
      <c r="JD583" s="389"/>
      <c r="JE583" s="389"/>
      <c r="JF583" s="389"/>
      <c r="JG583" s="389"/>
      <c r="JH583" s="389"/>
      <c r="JI583" s="389"/>
      <c r="JJ583" s="389"/>
      <c r="JK583" s="389"/>
      <c r="JL583" s="389"/>
      <c r="JM583" s="389"/>
      <c r="JN583" s="389"/>
      <c r="JO583" s="389"/>
      <c r="JP583" s="389"/>
      <c r="JQ583" s="389"/>
      <c r="JR583" s="389"/>
      <c r="JS583" s="389"/>
      <c r="JT583" s="389"/>
      <c r="JU583" s="389"/>
      <c r="JV583" s="389"/>
      <c r="JW583" s="389"/>
      <c r="JX583" s="389"/>
      <c r="JY583" s="389"/>
      <c r="JZ583" s="389"/>
      <c r="KA583" s="389"/>
      <c r="KB583" s="389"/>
      <c r="KC583" s="389"/>
      <c r="KD583" s="389"/>
      <c r="KE583" s="389"/>
      <c r="KF583" s="389"/>
      <c r="KG583" s="389"/>
      <c r="KH583" s="389"/>
      <c r="KI583" s="389"/>
      <c r="KJ583" s="389"/>
      <c r="KK583" s="389"/>
      <c r="KL583" s="389"/>
      <c r="KM583" s="389"/>
      <c r="KN583" s="389"/>
      <c r="KO583" s="389"/>
      <c r="KP583" s="389"/>
      <c r="KQ583" s="389"/>
      <c r="KR583" s="389"/>
      <c r="KS583" s="389"/>
      <c r="KT583" s="389"/>
      <c r="KU583" s="389"/>
      <c r="KV583" s="389"/>
      <c r="KW583" s="389"/>
      <c r="KX583" s="389"/>
      <c r="KY583" s="389"/>
      <c r="KZ583" s="389"/>
      <c r="LA583" s="389"/>
      <c r="LB583" s="389"/>
      <c r="LC583" s="389"/>
      <c r="LD583" s="389"/>
      <c r="LE583" s="389"/>
      <c r="LF583" s="389"/>
      <c r="LG583" s="389"/>
      <c r="LH583" s="389"/>
      <c r="LI583" s="389"/>
      <c r="LJ583" s="389"/>
      <c r="LK583" s="389"/>
      <c r="LL583" s="389"/>
      <c r="LM583" s="389"/>
      <c r="LN583" s="389"/>
      <c r="LO583" s="389"/>
      <c r="LP583" s="389"/>
      <c r="LQ583" s="389"/>
      <c r="LR583" s="389"/>
      <c r="LS583" s="389"/>
      <c r="LT583" s="389"/>
      <c r="LU583" s="389"/>
      <c r="LV583" s="389"/>
      <c r="LW583" s="389"/>
      <c r="LX583" s="389"/>
      <c r="LY583" s="389"/>
      <c r="LZ583" s="389"/>
      <c r="MA583" s="389"/>
      <c r="MB583" s="389"/>
      <c r="MC583" s="389"/>
      <c r="MD583" s="389"/>
      <c r="ME583" s="389"/>
      <c r="MF583" s="389"/>
      <c r="MG583" s="389"/>
      <c r="MH583" s="389"/>
      <c r="MI583" s="389"/>
      <c r="MJ583" s="389"/>
      <c r="MK583" s="389"/>
      <c r="ML583" s="389"/>
      <c r="MM583" s="389"/>
      <c r="MN583" s="389"/>
      <c r="MO583" s="389"/>
      <c r="MP583" s="389"/>
      <c r="MQ583" s="389"/>
      <c r="MR583" s="389"/>
      <c r="MS583" s="389"/>
      <c r="MT583" s="389"/>
      <c r="MU583" s="389"/>
      <c r="MV583" s="389"/>
      <c r="MW583" s="389"/>
      <c r="MX583" s="389"/>
      <c r="MY583" s="389"/>
      <c r="MZ583" s="389"/>
      <c r="NA583" s="389"/>
      <c r="NB583" s="389"/>
      <c r="NC583" s="389"/>
      <c r="ND583" s="389"/>
      <c r="NE583" s="389"/>
      <c r="NF583" s="389"/>
      <c r="NG583" s="389"/>
      <c r="NH583" s="389"/>
      <c r="NI583" s="389"/>
      <c r="NJ583" s="389"/>
      <c r="NK583" s="389"/>
      <c r="NL583" s="389"/>
      <c r="NM583" s="389"/>
      <c r="NN583" s="389"/>
      <c r="NO583" s="389"/>
      <c r="NP583" s="389"/>
      <c r="NQ583" s="389"/>
      <c r="NR583" s="389"/>
      <c r="NS583" s="389"/>
      <c r="NT583" s="389"/>
      <c r="NU583" s="389"/>
      <c r="NV583" s="389"/>
      <c r="NW583" s="389"/>
      <c r="NX583" s="389"/>
      <c r="NY583" s="389"/>
      <c r="NZ583" s="389"/>
      <c r="OA583" s="389"/>
      <c r="OB583" s="389"/>
      <c r="OC583" s="389"/>
      <c r="OD583" s="389"/>
      <c r="OE583" s="389"/>
      <c r="OF583" s="389"/>
      <c r="OG583" s="389"/>
      <c r="OH583" s="389"/>
      <c r="OI583" s="389"/>
      <c r="OJ583" s="389"/>
      <c r="OK583" s="389"/>
      <c r="OL583" s="389"/>
      <c r="OM583" s="389"/>
      <c r="ON583" s="389"/>
      <c r="OO583" s="389"/>
      <c r="OP583" s="389"/>
      <c r="OQ583" s="389"/>
      <c r="OR583" s="389"/>
      <c r="OS583" s="389"/>
      <c r="OT583" s="389"/>
      <c r="OU583" s="389"/>
      <c r="OV583" s="389"/>
      <c r="OW583" s="389"/>
      <c r="OX583" s="389"/>
      <c r="OY583" s="389"/>
      <c r="OZ583" s="389"/>
      <c r="PA583" s="389"/>
      <c r="PB583" s="389"/>
      <c r="PC583" s="389"/>
      <c r="PD583" s="389"/>
      <c r="PE583" s="389"/>
      <c r="PF583" s="389"/>
      <c r="PG583" s="389"/>
      <c r="PH583" s="389"/>
      <c r="PI583" s="389"/>
      <c r="PJ583" s="389"/>
      <c r="PK583" s="389"/>
      <c r="PL583" s="389"/>
      <c r="PM583" s="389"/>
      <c r="PN583" s="389"/>
      <c r="PO583" s="389"/>
      <c r="PP583" s="389"/>
      <c r="PQ583" s="389"/>
      <c r="PR583" s="389"/>
      <c r="PS583" s="389"/>
      <c r="PT583" s="389"/>
      <c r="PU583" s="389"/>
      <c r="PV583" s="389"/>
      <c r="PW583" s="389"/>
      <c r="PX583" s="389"/>
      <c r="PY583" s="389"/>
      <c r="PZ583" s="389"/>
      <c r="QA583" s="389"/>
      <c r="QB583" s="389"/>
      <c r="QC583" s="389"/>
      <c r="QD583" s="389"/>
      <c r="QE583" s="389"/>
      <c r="QF583" s="389"/>
      <c r="QG583" s="389"/>
      <c r="QH583" s="389"/>
      <c r="QI583" s="389"/>
      <c r="QJ583" s="389"/>
      <c r="QK583" s="389"/>
      <c r="QL583" s="389"/>
      <c r="QM583" s="389"/>
      <c r="QN583" s="389"/>
      <c r="QO583" s="389"/>
      <c r="QP583" s="389"/>
      <c r="QQ583" s="389"/>
      <c r="QR583" s="389"/>
      <c r="QS583" s="389"/>
      <c r="QT583" s="389"/>
      <c r="QU583" s="389"/>
      <c r="QV583" s="389"/>
      <c r="QW583" s="389"/>
      <c r="QX583" s="389"/>
      <c r="QY583" s="389"/>
      <c r="QZ583" s="389"/>
      <c r="RA583" s="389"/>
      <c r="RB583" s="389"/>
      <c r="RC583" s="389"/>
      <c r="RD583" s="389"/>
      <c r="RE583" s="389"/>
      <c r="RF583" s="389"/>
      <c r="RG583" s="389"/>
      <c r="RH583" s="389"/>
      <c r="RI583" s="389"/>
      <c r="RJ583" s="389"/>
      <c r="RK583" s="389"/>
      <c r="RL583" s="389"/>
      <c r="RM583" s="389"/>
      <c r="RN583" s="389"/>
      <c r="RO583" s="389"/>
      <c r="RP583" s="389"/>
      <c r="RQ583" s="389"/>
      <c r="RR583" s="389"/>
      <c r="RS583" s="389"/>
      <c r="RT583" s="389"/>
      <c r="RU583" s="389"/>
      <c r="RV583" s="389"/>
      <c r="RW583" s="389"/>
      <c r="RX583" s="389"/>
      <c r="RY583" s="389"/>
      <c r="RZ583" s="389"/>
      <c r="SA583" s="389"/>
      <c r="SB583" s="389"/>
      <c r="SC583" s="389"/>
      <c r="SD583" s="389"/>
      <c r="SE583" s="389"/>
      <c r="SF583" s="389"/>
      <c r="SG583" s="389"/>
      <c r="SH583" s="389"/>
      <c r="SI583" s="389"/>
      <c r="SJ583" s="389"/>
      <c r="SK583" s="389"/>
      <c r="SL583" s="389"/>
      <c r="SM583" s="389"/>
      <c r="SN583" s="389"/>
      <c r="SO583" s="389"/>
      <c r="SP583" s="389"/>
      <c r="SQ583" s="389"/>
      <c r="SR583" s="389"/>
      <c r="SS583" s="389"/>
      <c r="ST583" s="389"/>
      <c r="SU583" s="389"/>
      <c r="SV583" s="389"/>
      <c r="SW583" s="389"/>
      <c r="SX583" s="389"/>
      <c r="SY583" s="389"/>
      <c r="SZ583" s="389"/>
      <c r="TA583" s="389"/>
      <c r="TB583" s="389"/>
      <c r="TC583" s="389"/>
      <c r="TD583" s="389"/>
      <c r="TE583" s="389"/>
      <c r="TF583" s="389"/>
      <c r="TG583" s="389"/>
      <c r="TH583" s="389"/>
      <c r="TI583" s="389"/>
      <c r="TJ583" s="389"/>
      <c r="TK583" s="389"/>
      <c r="TL583" s="389"/>
      <c r="TM583" s="389"/>
      <c r="TN583" s="389"/>
      <c r="TO583" s="389"/>
      <c r="TP583" s="389"/>
      <c r="TQ583" s="389"/>
      <c r="TR583" s="389"/>
      <c r="TS583" s="389"/>
      <c r="TT583" s="389"/>
      <c r="TU583" s="389"/>
      <c r="TV583" s="389"/>
      <c r="TW583" s="389"/>
      <c r="TX583" s="389"/>
      <c r="TY583" s="389"/>
      <c r="TZ583" s="389"/>
      <c r="UA583" s="389"/>
      <c r="UB583" s="389"/>
      <c r="UC583" s="389"/>
      <c r="UD583" s="389"/>
      <c r="UE583" s="389"/>
      <c r="UF583" s="389"/>
      <c r="UG583" s="389"/>
      <c r="UH583" s="389"/>
      <c r="UI583" s="389"/>
      <c r="UJ583" s="389"/>
      <c r="UK583" s="389"/>
      <c r="UL583" s="389"/>
      <c r="UM583" s="389"/>
      <c r="UN583" s="389"/>
      <c r="UO583" s="389"/>
      <c r="UP583" s="389"/>
      <c r="UQ583" s="389"/>
      <c r="UR583" s="389"/>
      <c r="US583" s="389"/>
      <c r="UT583" s="389"/>
      <c r="UU583" s="389"/>
      <c r="UV583" s="389"/>
      <c r="UW583" s="389"/>
      <c r="UX583" s="389"/>
      <c r="UY583" s="389"/>
      <c r="UZ583" s="389"/>
      <c r="VA583" s="389"/>
      <c r="VB583" s="389"/>
      <c r="VC583" s="389"/>
      <c r="VD583" s="389"/>
      <c r="VE583" s="389"/>
      <c r="VF583" s="389"/>
      <c r="VG583" s="389"/>
      <c r="VH583" s="389"/>
      <c r="VI583" s="389"/>
      <c r="VJ583" s="389"/>
      <c r="VK583" s="389"/>
      <c r="VL583" s="389"/>
      <c r="VM583" s="389"/>
      <c r="VN583" s="389"/>
      <c r="VO583" s="389"/>
      <c r="VP583" s="389"/>
      <c r="VQ583" s="389"/>
      <c r="VR583" s="389"/>
      <c r="VS583" s="389"/>
      <c r="VT583" s="389"/>
      <c r="VU583" s="389"/>
      <c r="VV583" s="389"/>
      <c r="VW583" s="389"/>
      <c r="VX583" s="389"/>
      <c r="VY583" s="389"/>
      <c r="VZ583" s="389"/>
      <c r="WA583" s="389"/>
      <c r="WB583" s="389"/>
      <c r="WC583" s="389"/>
      <c r="WD583" s="389"/>
      <c r="WE583" s="389"/>
      <c r="WF583" s="389"/>
      <c r="WG583" s="389"/>
      <c r="WH583" s="389"/>
      <c r="WI583" s="389"/>
      <c r="WJ583" s="389"/>
      <c r="WK583" s="389"/>
      <c r="WL583" s="389"/>
      <c r="WM583" s="389"/>
      <c r="WN583" s="389"/>
      <c r="WO583" s="389"/>
      <c r="WP583" s="389"/>
      <c r="WQ583" s="389"/>
      <c r="WR583" s="389"/>
      <c r="WS583" s="389"/>
      <c r="WT583" s="389"/>
      <c r="WU583" s="389"/>
      <c r="WV583" s="389"/>
      <c r="WW583" s="389"/>
      <c r="WX583" s="389"/>
      <c r="WY583" s="389"/>
      <c r="WZ583" s="389"/>
      <c r="XA583" s="389"/>
      <c r="XB583" s="389"/>
      <c r="XC583" s="389"/>
      <c r="XD583" s="389"/>
      <c r="XE583" s="389"/>
      <c r="XF583" s="389"/>
      <c r="XG583" s="389"/>
      <c r="XH583" s="389"/>
      <c r="XI583" s="389"/>
      <c r="XJ583" s="389"/>
      <c r="XK583" s="389"/>
      <c r="XL583" s="389"/>
      <c r="XM583" s="389"/>
      <c r="XN583" s="389"/>
      <c r="XO583" s="389"/>
      <c r="XP583" s="389"/>
      <c r="XQ583" s="389"/>
      <c r="XR583" s="389"/>
      <c r="XS583" s="389"/>
      <c r="XT583" s="389"/>
      <c r="XU583" s="389"/>
      <c r="XV583" s="389"/>
      <c r="XW583" s="389"/>
      <c r="XX583" s="389"/>
      <c r="XY583" s="389"/>
      <c r="XZ583" s="389"/>
      <c r="YA583" s="389"/>
      <c r="YB583" s="389"/>
      <c r="YC583" s="389"/>
      <c r="YD583" s="389"/>
      <c r="YE583" s="389"/>
      <c r="YF583" s="389"/>
      <c r="YG583" s="389"/>
      <c r="YH583" s="389"/>
      <c r="YI583" s="389"/>
      <c r="YJ583" s="389"/>
      <c r="YK583" s="389"/>
      <c r="YL583" s="389"/>
      <c r="YM583" s="389"/>
      <c r="YN583" s="389"/>
      <c r="YO583" s="389"/>
      <c r="YP583" s="389"/>
      <c r="YQ583" s="389"/>
      <c r="YR583" s="389"/>
      <c r="YS583" s="389"/>
      <c r="YT583" s="389"/>
      <c r="YU583" s="389"/>
      <c r="YV583" s="389"/>
      <c r="YW583" s="389"/>
      <c r="YX583" s="389"/>
      <c r="YY583" s="389"/>
      <c r="YZ583" s="389"/>
      <c r="ZA583" s="389"/>
      <c r="ZB583" s="389"/>
      <c r="ZC583" s="389"/>
      <c r="ZD583" s="389"/>
      <c r="ZE583" s="389"/>
      <c r="ZF583" s="389"/>
      <c r="ZG583" s="389"/>
      <c r="ZH583" s="389"/>
      <c r="ZI583" s="389"/>
      <c r="ZJ583" s="389"/>
      <c r="ZK583" s="389"/>
      <c r="ZL583" s="389"/>
      <c r="ZM583" s="389"/>
      <c r="ZN583" s="389"/>
      <c r="ZO583" s="389"/>
      <c r="ZP583" s="389"/>
      <c r="ZQ583" s="389"/>
      <c r="ZR583" s="389"/>
      <c r="ZS583" s="389"/>
      <c r="ZT583" s="389"/>
      <c r="ZU583" s="389"/>
      <c r="ZV583" s="389"/>
      <c r="ZW583" s="389"/>
      <c r="ZX583" s="389"/>
      <c r="ZY583" s="389"/>
      <c r="ZZ583" s="389"/>
      <c r="AAA583" s="389"/>
      <c r="AAB583" s="389"/>
      <c r="AAC583" s="389"/>
      <c r="AAD583" s="389"/>
      <c r="AAE583" s="389"/>
      <c r="AAF583" s="389"/>
      <c r="AAG583" s="389"/>
      <c r="AAH583" s="389"/>
      <c r="AAI583" s="389"/>
      <c r="AAJ583" s="389"/>
      <c r="AAK583" s="389"/>
      <c r="AAL583" s="389"/>
      <c r="AAM583" s="389"/>
      <c r="AAN583" s="389"/>
      <c r="AAO583" s="389"/>
      <c r="AAP583" s="389"/>
      <c r="AAQ583" s="389"/>
      <c r="AAR583" s="389"/>
      <c r="AAS583" s="389"/>
      <c r="AAT583" s="389"/>
      <c r="AAU583" s="389"/>
      <c r="AAV583" s="389"/>
      <c r="AAW583" s="389"/>
      <c r="AAX583" s="389"/>
      <c r="AAY583" s="389"/>
      <c r="AAZ583" s="389"/>
      <c r="ABA583" s="389"/>
      <c r="ABB583" s="389"/>
      <c r="ABC583" s="389"/>
      <c r="ABD583" s="389"/>
      <c r="ABE583" s="389"/>
      <c r="ABF583" s="389"/>
      <c r="ABG583" s="389"/>
      <c r="ABH583" s="389"/>
      <c r="ABI583" s="389"/>
      <c r="ABJ583" s="389"/>
      <c r="ABK583" s="389"/>
      <c r="ABL583" s="389"/>
      <c r="ABM583" s="389"/>
      <c r="ABN583" s="389"/>
      <c r="ABO583" s="389"/>
      <c r="ABP583" s="389"/>
      <c r="ABQ583" s="389"/>
      <c r="ABR583" s="389"/>
      <c r="ABS583" s="389"/>
      <c r="ABT583" s="389"/>
      <c r="ABU583" s="389"/>
      <c r="ABV583" s="389"/>
      <c r="ABW583" s="389"/>
      <c r="ABX583" s="389"/>
      <c r="ABY583" s="389"/>
      <c r="ABZ583" s="389"/>
      <c r="ACA583" s="389"/>
      <c r="ACB583" s="389"/>
      <c r="ACC583" s="389"/>
      <c r="ACD583" s="389"/>
      <c r="ACE583" s="389"/>
      <c r="ACF583" s="389"/>
      <c r="ACG583" s="389"/>
      <c r="ACH583" s="389"/>
      <c r="ACI583" s="389"/>
      <c r="ACJ583" s="389"/>
      <c r="ACK583" s="389"/>
      <c r="ACL583" s="389"/>
      <c r="ACM583" s="389"/>
      <c r="ACN583" s="389"/>
      <c r="ACO583" s="389"/>
      <c r="ACP583" s="389"/>
      <c r="ACQ583" s="389"/>
      <c r="ACR583" s="389"/>
      <c r="ACS583" s="389"/>
      <c r="ACT583" s="389"/>
      <c r="ACU583" s="389"/>
      <c r="ACV583" s="389"/>
      <c r="ACW583" s="389"/>
      <c r="ACX583" s="389"/>
      <c r="ACY583" s="389"/>
      <c r="ACZ583" s="389"/>
      <c r="ADA583" s="389"/>
      <c r="ADB583" s="389"/>
      <c r="ADC583" s="389"/>
      <c r="ADD583" s="389"/>
      <c r="ADE583" s="389"/>
      <c r="ADF583" s="389"/>
      <c r="ADG583" s="389"/>
      <c r="ADH583" s="389"/>
      <c r="ADI583" s="389"/>
      <c r="ADJ583" s="389"/>
      <c r="ADK583" s="389"/>
      <c r="ADL583" s="389"/>
      <c r="ADM583" s="389"/>
      <c r="ADN583" s="389"/>
      <c r="ADO583" s="389"/>
      <c r="ADP583" s="389"/>
      <c r="ADQ583" s="389"/>
      <c r="ADR583" s="389"/>
      <c r="ADS583" s="389"/>
      <c r="ADT583" s="389"/>
      <c r="ADU583" s="389"/>
      <c r="ADV583" s="389"/>
      <c r="ADW583" s="389"/>
      <c r="ADX583" s="389"/>
      <c r="ADY583" s="389"/>
      <c r="ADZ583" s="389"/>
      <c r="AEA583" s="389"/>
      <c r="AEB583" s="389"/>
      <c r="AEC583" s="389"/>
      <c r="AED583" s="389"/>
      <c r="AEE583" s="389"/>
      <c r="AEF583" s="389"/>
    </row>
    <row r="584" spans="1:812" s="20" customFormat="1" x14ac:dyDescent="0.2">
      <c r="A584" s="73">
        <v>7</v>
      </c>
      <c r="B584" s="304" t="s">
        <v>132</v>
      </c>
      <c r="C584" s="293"/>
      <c r="D584" s="71"/>
      <c r="E584" s="293"/>
      <c r="F584" s="91"/>
      <c r="G584" s="19" t="e">
        <f>+#REF!*#REF!</f>
        <v>#REF!</v>
      </c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663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  <c r="PE584" s="19"/>
      <c r="PF584" s="19"/>
      <c r="PG584" s="19"/>
      <c r="PH584" s="19"/>
      <c r="PI584" s="19"/>
      <c r="PJ584" s="19"/>
      <c r="PK584" s="19"/>
      <c r="PL584" s="19"/>
      <c r="PM584" s="19"/>
      <c r="PN584" s="19"/>
      <c r="PO584" s="19"/>
      <c r="PP584" s="19"/>
      <c r="PQ584" s="19"/>
      <c r="PR584" s="19"/>
      <c r="PS584" s="19"/>
      <c r="PT584" s="19"/>
      <c r="PU584" s="19"/>
      <c r="PV584" s="19"/>
      <c r="PW584" s="19"/>
      <c r="PX584" s="19"/>
      <c r="PY584" s="19"/>
      <c r="PZ584" s="19"/>
      <c r="QA584" s="19"/>
      <c r="QB584" s="19"/>
      <c r="QC584" s="19"/>
      <c r="QD584" s="19"/>
      <c r="QE584" s="19"/>
      <c r="QF584" s="19"/>
      <c r="QG584" s="19"/>
      <c r="QH584" s="19"/>
      <c r="QI584" s="19"/>
      <c r="QJ584" s="19"/>
      <c r="QK584" s="19"/>
      <c r="QL584" s="19"/>
      <c r="QM584" s="19"/>
      <c r="QN584" s="19"/>
      <c r="QO584" s="19"/>
      <c r="QP584" s="19"/>
      <c r="QQ584" s="19"/>
      <c r="QR584" s="19"/>
      <c r="QS584" s="19"/>
      <c r="QT584" s="19"/>
      <c r="QU584" s="19"/>
      <c r="QV584" s="19"/>
      <c r="QW584" s="19"/>
      <c r="QX584" s="19"/>
      <c r="QY584" s="19"/>
      <c r="QZ584" s="19"/>
      <c r="RA584" s="19"/>
      <c r="RB584" s="19"/>
      <c r="RC584" s="19"/>
      <c r="RD584" s="19"/>
      <c r="RE584" s="19"/>
      <c r="RF584" s="19"/>
      <c r="RG584" s="19"/>
      <c r="RH584" s="19"/>
      <c r="RI584" s="19"/>
      <c r="RJ584" s="19"/>
      <c r="RK584" s="19"/>
      <c r="RL584" s="19"/>
      <c r="RM584" s="19"/>
      <c r="RN584" s="19"/>
      <c r="RO584" s="19"/>
      <c r="RP584" s="19"/>
      <c r="RQ584" s="19"/>
      <c r="RR584" s="19"/>
      <c r="RS584" s="19"/>
      <c r="RT584" s="19"/>
      <c r="RU584" s="19"/>
      <c r="RV584" s="19"/>
      <c r="RW584" s="19"/>
      <c r="RX584" s="19"/>
      <c r="RY584" s="19"/>
      <c r="RZ584" s="19"/>
      <c r="SA584" s="19"/>
      <c r="SB584" s="19"/>
      <c r="SC584" s="19"/>
      <c r="SD584" s="19"/>
      <c r="SE584" s="19"/>
      <c r="SF584" s="19"/>
      <c r="SG584" s="19"/>
      <c r="SH584" s="19"/>
      <c r="SI584" s="19"/>
      <c r="SJ584" s="19"/>
      <c r="SK584" s="19"/>
      <c r="SL584" s="19"/>
      <c r="SM584" s="19"/>
      <c r="SN584" s="19"/>
      <c r="SO584" s="19"/>
      <c r="SP584" s="19"/>
      <c r="SQ584" s="19"/>
      <c r="SR584" s="19"/>
      <c r="SS584" s="19"/>
      <c r="ST584" s="19"/>
      <c r="SU584" s="19"/>
      <c r="SV584" s="19"/>
      <c r="SW584" s="19"/>
      <c r="SX584" s="19"/>
      <c r="SY584" s="19"/>
      <c r="SZ584" s="19"/>
      <c r="TA584" s="19"/>
      <c r="TB584" s="19"/>
      <c r="TC584" s="19"/>
      <c r="TD584" s="19"/>
      <c r="TE584" s="19"/>
      <c r="TF584" s="19"/>
      <c r="TG584" s="19"/>
      <c r="TH584" s="19"/>
      <c r="TI584" s="19"/>
      <c r="TJ584" s="19"/>
      <c r="TK584" s="19"/>
      <c r="TL584" s="19"/>
      <c r="TM584" s="19"/>
      <c r="TN584" s="19"/>
      <c r="TO584" s="19"/>
      <c r="TP584" s="19"/>
      <c r="TQ584" s="19"/>
      <c r="TR584" s="19"/>
      <c r="TS584" s="19"/>
      <c r="TT584" s="19"/>
      <c r="TU584" s="19"/>
      <c r="TV584" s="19"/>
      <c r="TW584" s="19"/>
      <c r="TX584" s="19"/>
      <c r="TY584" s="19"/>
      <c r="TZ584" s="19"/>
      <c r="UA584" s="19"/>
      <c r="UB584" s="19"/>
      <c r="UC584" s="19"/>
      <c r="UD584" s="19"/>
      <c r="UE584" s="19"/>
      <c r="UF584" s="19"/>
      <c r="UG584" s="19"/>
      <c r="UH584" s="19"/>
      <c r="UI584" s="19"/>
      <c r="UJ584" s="19"/>
      <c r="UK584" s="19"/>
      <c r="UL584" s="19"/>
      <c r="UM584" s="19"/>
      <c r="UN584" s="19"/>
      <c r="UO584" s="19"/>
      <c r="UP584" s="19"/>
      <c r="UQ584" s="19"/>
      <c r="UR584" s="19"/>
      <c r="US584" s="19"/>
      <c r="UT584" s="19"/>
      <c r="UU584" s="19"/>
      <c r="UV584" s="19"/>
      <c r="UW584" s="19"/>
      <c r="UX584" s="19"/>
      <c r="UY584" s="19"/>
      <c r="UZ584" s="19"/>
      <c r="VA584" s="19"/>
      <c r="VB584" s="19"/>
      <c r="VC584" s="19"/>
      <c r="VD584" s="19"/>
      <c r="VE584" s="19"/>
      <c r="VF584" s="19"/>
      <c r="VG584" s="19"/>
      <c r="VH584" s="19"/>
      <c r="VI584" s="19"/>
      <c r="VJ584" s="19"/>
      <c r="VK584" s="19"/>
      <c r="VL584" s="19"/>
      <c r="VM584" s="19"/>
      <c r="VN584" s="19"/>
      <c r="VO584" s="19"/>
      <c r="VP584" s="19"/>
      <c r="VQ584" s="19"/>
      <c r="VR584" s="19"/>
      <c r="VS584" s="19"/>
      <c r="VT584" s="19"/>
      <c r="VU584" s="19"/>
      <c r="VV584" s="19"/>
      <c r="VW584" s="19"/>
      <c r="VX584" s="19"/>
      <c r="VY584" s="19"/>
      <c r="VZ584" s="19"/>
      <c r="WA584" s="19"/>
      <c r="WB584" s="19"/>
      <c r="WC584" s="19"/>
      <c r="WD584" s="19"/>
      <c r="WE584" s="19"/>
      <c r="WF584" s="19"/>
      <c r="WG584" s="19"/>
      <c r="WH584" s="19"/>
      <c r="WI584" s="19"/>
      <c r="WJ584" s="19"/>
      <c r="WK584" s="19"/>
      <c r="WL584" s="19"/>
      <c r="WM584" s="19"/>
      <c r="WN584" s="19"/>
      <c r="WO584" s="19"/>
      <c r="WP584" s="19"/>
      <c r="WQ584" s="19"/>
      <c r="WR584" s="19"/>
      <c r="WS584" s="19"/>
      <c r="WT584" s="19"/>
      <c r="WU584" s="19"/>
      <c r="WV584" s="19"/>
      <c r="WW584" s="19"/>
      <c r="WX584" s="19"/>
      <c r="WY584" s="19"/>
      <c r="WZ584" s="19"/>
      <c r="XA584" s="19"/>
      <c r="XB584" s="19"/>
      <c r="XC584" s="19"/>
      <c r="XD584" s="19"/>
      <c r="XE584" s="19"/>
      <c r="XF584" s="19"/>
      <c r="XG584" s="19"/>
      <c r="XH584" s="19"/>
      <c r="XI584" s="19"/>
      <c r="XJ584" s="19"/>
      <c r="XK584" s="19"/>
      <c r="XL584" s="19"/>
      <c r="XM584" s="19"/>
      <c r="XN584" s="19"/>
      <c r="XO584" s="19"/>
      <c r="XP584" s="19"/>
      <c r="XQ584" s="19"/>
      <c r="XR584" s="19"/>
      <c r="XS584" s="19"/>
      <c r="XT584" s="19"/>
      <c r="XU584" s="19"/>
      <c r="XV584" s="19"/>
      <c r="XW584" s="19"/>
      <c r="XX584" s="19"/>
      <c r="XY584" s="19"/>
      <c r="XZ584" s="19"/>
      <c r="YA584" s="19"/>
      <c r="YB584" s="19"/>
      <c r="YC584" s="19"/>
      <c r="YD584" s="19"/>
      <c r="YE584" s="19"/>
      <c r="YF584" s="19"/>
      <c r="YG584" s="19"/>
      <c r="YH584" s="19"/>
      <c r="YI584" s="19"/>
      <c r="YJ584" s="19"/>
      <c r="YK584" s="19"/>
      <c r="YL584" s="19"/>
      <c r="YM584" s="19"/>
      <c r="YN584" s="19"/>
      <c r="YO584" s="19"/>
      <c r="YP584" s="19"/>
      <c r="YQ584" s="19"/>
      <c r="YR584" s="19"/>
      <c r="YS584" s="19"/>
      <c r="YT584" s="19"/>
      <c r="YU584" s="19"/>
      <c r="YV584" s="19"/>
      <c r="YW584" s="19"/>
      <c r="YX584" s="19"/>
      <c r="YY584" s="19"/>
      <c r="YZ584" s="19"/>
      <c r="ZA584" s="19"/>
      <c r="ZB584" s="19"/>
      <c r="ZC584" s="19"/>
      <c r="ZD584" s="19"/>
      <c r="ZE584" s="19"/>
      <c r="ZF584" s="19"/>
      <c r="ZG584" s="19"/>
      <c r="ZH584" s="19"/>
      <c r="ZI584" s="19"/>
      <c r="ZJ584" s="19"/>
      <c r="ZK584" s="19"/>
      <c r="ZL584" s="19"/>
      <c r="ZM584" s="19"/>
      <c r="ZN584" s="19"/>
      <c r="ZO584" s="19"/>
      <c r="ZP584" s="19"/>
      <c r="ZQ584" s="19"/>
      <c r="ZR584" s="19"/>
      <c r="ZS584" s="19"/>
      <c r="ZT584" s="19"/>
      <c r="ZU584" s="19"/>
      <c r="ZV584" s="19"/>
      <c r="ZW584" s="19"/>
      <c r="ZX584" s="19"/>
      <c r="ZY584" s="19"/>
      <c r="ZZ584" s="19"/>
      <c r="AAA584" s="19"/>
      <c r="AAB584" s="19"/>
      <c r="AAC584" s="19"/>
      <c r="AAD584" s="19"/>
      <c r="AAE584" s="19"/>
      <c r="AAF584" s="19"/>
      <c r="AAG584" s="19"/>
      <c r="AAH584" s="19"/>
      <c r="AAI584" s="19"/>
      <c r="AAJ584" s="19"/>
      <c r="AAK584" s="19"/>
      <c r="AAL584" s="19"/>
      <c r="AAM584" s="19"/>
      <c r="AAN584" s="19"/>
      <c r="AAO584" s="19"/>
      <c r="AAP584" s="19"/>
      <c r="AAQ584" s="19"/>
      <c r="AAR584" s="19"/>
      <c r="AAS584" s="19"/>
      <c r="AAT584" s="19"/>
      <c r="AAU584" s="19"/>
      <c r="AAV584" s="19"/>
      <c r="AAW584" s="19"/>
      <c r="AAX584" s="19"/>
      <c r="AAY584" s="19"/>
      <c r="AAZ584" s="19"/>
      <c r="ABA584" s="19"/>
      <c r="ABB584" s="19"/>
      <c r="ABC584" s="19"/>
      <c r="ABD584" s="19"/>
      <c r="ABE584" s="19"/>
      <c r="ABF584" s="19"/>
      <c r="ABG584" s="19"/>
      <c r="ABH584" s="19"/>
      <c r="ABI584" s="19"/>
      <c r="ABJ584" s="19"/>
      <c r="ABK584" s="19"/>
      <c r="ABL584" s="19"/>
      <c r="ABM584" s="19"/>
      <c r="ABN584" s="19"/>
      <c r="ABO584" s="19"/>
      <c r="ABP584" s="19"/>
      <c r="ABQ584" s="19"/>
      <c r="ABR584" s="19"/>
      <c r="ABS584" s="19"/>
      <c r="ABT584" s="19"/>
      <c r="ABU584" s="19"/>
      <c r="ABV584" s="19"/>
      <c r="ABW584" s="19"/>
      <c r="ABX584" s="19"/>
      <c r="ABY584" s="19"/>
      <c r="ABZ584" s="19"/>
      <c r="ACA584" s="19"/>
      <c r="ACB584" s="19"/>
      <c r="ACC584" s="19"/>
      <c r="ACD584" s="19"/>
      <c r="ACE584" s="19"/>
      <c r="ACF584" s="19"/>
      <c r="ACG584" s="19"/>
      <c r="ACH584" s="19"/>
      <c r="ACI584" s="19"/>
      <c r="ACJ584" s="19"/>
      <c r="ACK584" s="19"/>
      <c r="ACL584" s="19"/>
      <c r="ACM584" s="19"/>
      <c r="ACN584" s="19"/>
      <c r="ACO584" s="19"/>
      <c r="ACP584" s="19"/>
      <c r="ACQ584" s="19"/>
      <c r="ACR584" s="19"/>
      <c r="ACS584" s="19"/>
      <c r="ACT584" s="19"/>
      <c r="ACU584" s="19"/>
      <c r="ACV584" s="19"/>
      <c r="ACW584" s="19"/>
      <c r="ACX584" s="19"/>
      <c r="ACY584" s="19"/>
      <c r="ACZ584" s="19"/>
      <c r="ADA584" s="19"/>
      <c r="ADB584" s="19"/>
      <c r="ADC584" s="19"/>
      <c r="ADD584" s="19"/>
      <c r="ADE584" s="19"/>
      <c r="ADF584" s="19"/>
      <c r="ADG584" s="19"/>
      <c r="ADH584" s="19"/>
      <c r="ADI584" s="19"/>
      <c r="ADJ584" s="19"/>
      <c r="ADK584" s="19"/>
      <c r="ADL584" s="19"/>
      <c r="ADM584" s="19"/>
      <c r="ADN584" s="19"/>
      <c r="ADO584" s="19"/>
      <c r="ADP584" s="19"/>
      <c r="ADQ584" s="19"/>
      <c r="ADR584" s="19"/>
      <c r="ADS584" s="19"/>
      <c r="ADT584" s="19"/>
      <c r="ADU584" s="19"/>
      <c r="ADV584" s="19"/>
      <c r="ADW584" s="19"/>
      <c r="ADX584" s="19"/>
      <c r="ADY584" s="19"/>
      <c r="ADZ584" s="19"/>
      <c r="AEA584" s="19"/>
      <c r="AEB584" s="19"/>
      <c r="AEC584" s="19"/>
      <c r="AED584" s="19"/>
      <c r="AEE584" s="19"/>
      <c r="AEF584" s="19"/>
    </row>
    <row r="585" spans="1:812" s="373" customFormat="1" x14ac:dyDescent="0.2">
      <c r="A585" s="75">
        <v>7.1</v>
      </c>
      <c r="B585" s="99" t="s">
        <v>487</v>
      </c>
      <c r="C585" s="325">
        <v>3</v>
      </c>
      <c r="D585" s="71" t="s">
        <v>71</v>
      </c>
      <c r="E585" s="374">
        <v>8301.61</v>
      </c>
      <c r="F585" s="91">
        <f t="shared" si="12"/>
        <v>24904.83</v>
      </c>
      <c r="G585" s="372"/>
      <c r="H585" s="372"/>
      <c r="I585" s="372"/>
      <c r="J585" s="372"/>
      <c r="K585" s="372"/>
      <c r="L585" s="372"/>
      <c r="M585" s="372"/>
      <c r="N585" s="372"/>
      <c r="O585" s="372"/>
      <c r="P585" s="372"/>
      <c r="Q585" s="372"/>
      <c r="R585" s="372"/>
      <c r="S585" s="372"/>
      <c r="T585" s="372"/>
      <c r="U585" s="372"/>
      <c r="V585" s="372"/>
      <c r="W585" s="372"/>
      <c r="X585" s="372"/>
      <c r="Y585" s="372"/>
      <c r="Z585" s="372"/>
      <c r="AA585" s="372"/>
      <c r="AB585" s="372"/>
      <c r="AC585" s="372"/>
      <c r="AD585" s="372"/>
      <c r="AE585" s="372"/>
      <c r="AF585" s="372"/>
      <c r="AG585" s="372"/>
      <c r="AH585" s="372"/>
      <c r="AI585" s="372"/>
      <c r="AJ585" s="372"/>
      <c r="AK585" s="372"/>
      <c r="AL585" s="372"/>
      <c r="AM585" s="372"/>
      <c r="AN585" s="372"/>
      <c r="AO585" s="372"/>
      <c r="AP585" s="372"/>
      <c r="AQ585" s="372"/>
      <c r="AR585" s="372"/>
      <c r="AS585" s="372"/>
      <c r="AT585" s="372"/>
      <c r="AU585" s="372"/>
      <c r="AV585" s="372"/>
      <c r="AW585" s="372"/>
      <c r="AX585" s="372"/>
      <c r="AY585" s="372"/>
      <c r="AZ585" s="372"/>
      <c r="BA585" s="663"/>
      <c r="BB585" s="372"/>
      <c r="BC585" s="372"/>
      <c r="BD585" s="372"/>
      <c r="BE585" s="372"/>
      <c r="BF585" s="372"/>
      <c r="BG585" s="372"/>
      <c r="BH585" s="372"/>
      <c r="BI585" s="372"/>
      <c r="BJ585" s="372"/>
      <c r="BK585" s="372"/>
      <c r="BL585" s="372"/>
      <c r="BM585" s="372"/>
      <c r="BN585" s="372"/>
      <c r="BO585" s="372"/>
      <c r="BP585" s="372"/>
      <c r="BQ585" s="372"/>
      <c r="BR585" s="372"/>
      <c r="BS585" s="372"/>
      <c r="BT585" s="372"/>
      <c r="BU585" s="372"/>
      <c r="BV585" s="372"/>
      <c r="BW585" s="372"/>
      <c r="BX585" s="372"/>
      <c r="BY585" s="372"/>
      <c r="BZ585" s="372"/>
      <c r="CA585" s="372"/>
      <c r="CB585" s="372"/>
      <c r="CC585" s="372"/>
      <c r="CD585" s="372"/>
      <c r="CE585" s="372"/>
      <c r="CF585" s="372"/>
      <c r="CG585" s="372"/>
      <c r="CH585" s="372"/>
      <c r="CI585" s="372"/>
      <c r="CJ585" s="372"/>
      <c r="CK585" s="372"/>
      <c r="CL585" s="372"/>
      <c r="CM585" s="372"/>
      <c r="CN585" s="372"/>
      <c r="CO585" s="372"/>
      <c r="CP585" s="372"/>
      <c r="CQ585" s="372"/>
      <c r="CR585" s="372"/>
      <c r="CS585" s="372"/>
      <c r="CT585" s="372"/>
      <c r="CU585" s="372"/>
      <c r="CV585" s="372"/>
      <c r="CW585" s="372"/>
      <c r="CX585" s="372"/>
      <c r="CY585" s="372"/>
      <c r="CZ585" s="372"/>
      <c r="DA585" s="372"/>
      <c r="DB585" s="372"/>
      <c r="DC585" s="372"/>
      <c r="DD585" s="372"/>
      <c r="DE585" s="372"/>
      <c r="DF585" s="372"/>
      <c r="DG585" s="372"/>
      <c r="DH585" s="372"/>
      <c r="DI585" s="372"/>
      <c r="DJ585" s="372"/>
      <c r="DK585" s="372"/>
      <c r="DL585" s="372"/>
      <c r="DM585" s="372"/>
      <c r="DN585" s="372"/>
      <c r="DO585" s="372"/>
      <c r="DP585" s="372"/>
      <c r="DQ585" s="372"/>
      <c r="DR585" s="372"/>
      <c r="DS585" s="372"/>
      <c r="DT585" s="372"/>
      <c r="DU585" s="372"/>
      <c r="DV585" s="372"/>
      <c r="DW585" s="372"/>
      <c r="DX585" s="372"/>
      <c r="DY585" s="372"/>
      <c r="DZ585" s="372"/>
      <c r="EA585" s="372"/>
      <c r="EB585" s="372"/>
      <c r="EC585" s="372"/>
      <c r="ED585" s="372"/>
      <c r="EE585" s="372"/>
      <c r="EF585" s="372"/>
      <c r="EG585" s="372"/>
      <c r="EH585" s="372"/>
      <c r="EI585" s="372"/>
      <c r="EJ585" s="372"/>
      <c r="EK585" s="372"/>
      <c r="EL585" s="372"/>
      <c r="EM585" s="372"/>
      <c r="EN585" s="372"/>
      <c r="EO585" s="372"/>
      <c r="EP585" s="372"/>
      <c r="EQ585" s="372"/>
      <c r="ER585" s="372"/>
      <c r="ES585" s="372"/>
      <c r="ET585" s="372"/>
      <c r="EU585" s="372"/>
      <c r="EV585" s="372"/>
      <c r="EW585" s="372"/>
      <c r="EX585" s="372"/>
      <c r="EY585" s="372"/>
      <c r="EZ585" s="372"/>
      <c r="FA585" s="372"/>
      <c r="FB585" s="372"/>
      <c r="FC585" s="372"/>
      <c r="FD585" s="372"/>
      <c r="FE585" s="372"/>
      <c r="FF585" s="372"/>
      <c r="FG585" s="372"/>
      <c r="FH585" s="372"/>
      <c r="FI585" s="372"/>
      <c r="FJ585" s="372"/>
      <c r="FK585" s="372"/>
      <c r="FL585" s="372"/>
      <c r="FM585" s="372"/>
      <c r="FN585" s="372"/>
      <c r="FO585" s="372"/>
      <c r="FP585" s="372"/>
      <c r="FQ585" s="372"/>
      <c r="FR585" s="372"/>
      <c r="FS585" s="372"/>
      <c r="FT585" s="372"/>
      <c r="FU585" s="372"/>
      <c r="FV585" s="372"/>
      <c r="FW585" s="372"/>
      <c r="FX585" s="372"/>
      <c r="FY585" s="372"/>
      <c r="FZ585" s="372"/>
      <c r="GA585" s="372"/>
      <c r="GB585" s="372"/>
      <c r="GC585" s="372"/>
      <c r="GD585" s="372"/>
      <c r="GE585" s="372"/>
      <c r="GF585" s="372"/>
      <c r="GG585" s="372"/>
      <c r="GH585" s="372"/>
      <c r="GI585" s="372"/>
      <c r="GJ585" s="372"/>
      <c r="GK585" s="372"/>
      <c r="GL585" s="372"/>
      <c r="GM585" s="372"/>
      <c r="GN585" s="372"/>
      <c r="GO585" s="372"/>
      <c r="GP585" s="372"/>
      <c r="GQ585" s="372"/>
      <c r="GR585" s="372"/>
      <c r="GS585" s="372"/>
      <c r="GT585" s="372"/>
      <c r="GU585" s="372"/>
      <c r="GV585" s="372"/>
      <c r="GW585" s="372"/>
      <c r="GX585" s="372"/>
      <c r="GY585" s="372"/>
      <c r="GZ585" s="372"/>
      <c r="HA585" s="372"/>
      <c r="HB585" s="372"/>
      <c r="HC585" s="372"/>
      <c r="HD585" s="372"/>
      <c r="HE585" s="372"/>
      <c r="HF585" s="372"/>
      <c r="HG585" s="372"/>
      <c r="HH585" s="372"/>
      <c r="HI585" s="372"/>
      <c r="HJ585" s="372"/>
      <c r="HK585" s="372"/>
      <c r="HL585" s="372"/>
      <c r="HM585" s="372"/>
      <c r="HN585" s="372"/>
      <c r="HO585" s="372"/>
      <c r="HP585" s="372"/>
      <c r="HQ585" s="372"/>
      <c r="HR585" s="372"/>
      <c r="HS585" s="372"/>
      <c r="HT585" s="372"/>
      <c r="HU585" s="372"/>
      <c r="HV585" s="372"/>
      <c r="HW585" s="372"/>
      <c r="HX585" s="372"/>
      <c r="HY585" s="372"/>
      <c r="HZ585" s="372"/>
      <c r="IA585" s="372"/>
      <c r="IB585" s="372"/>
      <c r="IC585" s="372"/>
      <c r="ID585" s="372"/>
      <c r="IE585" s="372"/>
      <c r="IF585" s="372"/>
      <c r="IG585" s="372"/>
      <c r="IH585" s="372"/>
      <c r="II585" s="372"/>
      <c r="IJ585" s="372"/>
      <c r="IK585" s="372"/>
      <c r="IL585" s="372"/>
      <c r="IM585" s="372"/>
      <c r="IN585" s="372"/>
      <c r="IO585" s="372"/>
      <c r="IP585" s="372"/>
      <c r="IQ585" s="372"/>
      <c r="IR585" s="372"/>
      <c r="IS585" s="372"/>
      <c r="IT585" s="372"/>
      <c r="IU585" s="372"/>
      <c r="IV585" s="372"/>
      <c r="IW585" s="372"/>
      <c r="IX585" s="372"/>
      <c r="IY585" s="372"/>
      <c r="IZ585" s="372"/>
      <c r="JA585" s="372"/>
      <c r="JB585" s="372"/>
      <c r="JC585" s="372"/>
      <c r="JD585" s="372"/>
      <c r="JE585" s="372"/>
      <c r="JF585" s="372"/>
      <c r="JG585" s="372"/>
      <c r="JH585" s="372"/>
      <c r="JI585" s="372"/>
      <c r="JJ585" s="372"/>
      <c r="JK585" s="372"/>
      <c r="JL585" s="372"/>
      <c r="JM585" s="372"/>
      <c r="JN585" s="372"/>
      <c r="JO585" s="372"/>
      <c r="JP585" s="372"/>
      <c r="JQ585" s="372"/>
      <c r="JR585" s="372"/>
      <c r="JS585" s="372"/>
      <c r="JT585" s="372"/>
      <c r="JU585" s="372"/>
      <c r="JV585" s="372"/>
      <c r="JW585" s="372"/>
      <c r="JX585" s="372"/>
      <c r="JY585" s="372"/>
      <c r="JZ585" s="372"/>
      <c r="KA585" s="372"/>
      <c r="KB585" s="372"/>
      <c r="KC585" s="372"/>
      <c r="KD585" s="372"/>
      <c r="KE585" s="372"/>
      <c r="KF585" s="372"/>
      <c r="KG585" s="372"/>
      <c r="KH585" s="372"/>
      <c r="KI585" s="372"/>
      <c r="KJ585" s="372"/>
      <c r="KK585" s="372"/>
      <c r="KL585" s="372"/>
      <c r="KM585" s="372"/>
      <c r="KN585" s="372"/>
      <c r="KO585" s="372"/>
      <c r="KP585" s="372"/>
      <c r="KQ585" s="372"/>
      <c r="KR585" s="372"/>
      <c r="KS585" s="372"/>
      <c r="KT585" s="372"/>
      <c r="KU585" s="372"/>
      <c r="KV585" s="372"/>
      <c r="KW585" s="372"/>
      <c r="KX585" s="372"/>
      <c r="KY585" s="372"/>
      <c r="KZ585" s="372"/>
      <c r="LA585" s="372"/>
      <c r="LB585" s="372"/>
      <c r="LC585" s="372"/>
      <c r="LD585" s="372"/>
      <c r="LE585" s="372"/>
      <c r="LF585" s="372"/>
      <c r="LG585" s="372"/>
      <c r="LH585" s="372"/>
      <c r="LI585" s="372"/>
      <c r="LJ585" s="372"/>
      <c r="LK585" s="372"/>
      <c r="LL585" s="372"/>
      <c r="LM585" s="372"/>
      <c r="LN585" s="372"/>
      <c r="LO585" s="372"/>
      <c r="LP585" s="372"/>
      <c r="LQ585" s="372"/>
      <c r="LR585" s="372"/>
      <c r="LS585" s="372"/>
      <c r="LT585" s="372"/>
      <c r="LU585" s="372"/>
      <c r="LV585" s="372"/>
      <c r="LW585" s="372"/>
      <c r="LX585" s="372"/>
      <c r="LY585" s="372"/>
      <c r="LZ585" s="372"/>
      <c r="MA585" s="372"/>
      <c r="MB585" s="372"/>
      <c r="MC585" s="372"/>
      <c r="MD585" s="372"/>
      <c r="ME585" s="372"/>
      <c r="MF585" s="372"/>
      <c r="MG585" s="372"/>
      <c r="MH585" s="372"/>
      <c r="MI585" s="372"/>
      <c r="MJ585" s="372"/>
      <c r="MK585" s="372"/>
      <c r="ML585" s="372"/>
      <c r="MM585" s="372"/>
      <c r="MN585" s="372"/>
      <c r="MO585" s="372"/>
      <c r="MP585" s="372"/>
      <c r="MQ585" s="372"/>
      <c r="MR585" s="372"/>
      <c r="MS585" s="372"/>
      <c r="MT585" s="372"/>
      <c r="MU585" s="372"/>
      <c r="MV585" s="372"/>
      <c r="MW585" s="372"/>
      <c r="MX585" s="372"/>
      <c r="MY585" s="372"/>
      <c r="MZ585" s="372"/>
      <c r="NA585" s="372"/>
      <c r="NB585" s="372"/>
      <c r="NC585" s="372"/>
      <c r="ND585" s="372"/>
      <c r="NE585" s="372"/>
      <c r="NF585" s="372"/>
      <c r="NG585" s="372"/>
      <c r="NH585" s="372"/>
      <c r="NI585" s="372"/>
      <c r="NJ585" s="372"/>
      <c r="NK585" s="372"/>
      <c r="NL585" s="372"/>
      <c r="NM585" s="372"/>
      <c r="NN585" s="372"/>
      <c r="NO585" s="372"/>
      <c r="NP585" s="372"/>
      <c r="NQ585" s="372"/>
      <c r="NR585" s="372"/>
      <c r="NS585" s="372"/>
      <c r="NT585" s="372"/>
      <c r="NU585" s="372"/>
      <c r="NV585" s="372"/>
      <c r="NW585" s="372"/>
      <c r="NX585" s="372"/>
      <c r="NY585" s="372"/>
      <c r="NZ585" s="372"/>
      <c r="OA585" s="372"/>
      <c r="OB585" s="372"/>
      <c r="OC585" s="372"/>
      <c r="OD585" s="372"/>
      <c r="OE585" s="372"/>
      <c r="OF585" s="372"/>
      <c r="OG585" s="372"/>
      <c r="OH585" s="372"/>
      <c r="OI585" s="372"/>
      <c r="OJ585" s="372"/>
      <c r="OK585" s="372"/>
      <c r="OL585" s="372"/>
      <c r="OM585" s="372"/>
      <c r="ON585" s="372"/>
      <c r="OO585" s="372"/>
      <c r="OP585" s="372"/>
      <c r="OQ585" s="372"/>
      <c r="OR585" s="372"/>
      <c r="OS585" s="372"/>
      <c r="OT585" s="372"/>
      <c r="OU585" s="372"/>
      <c r="OV585" s="372"/>
      <c r="OW585" s="372"/>
      <c r="OX585" s="372"/>
      <c r="OY585" s="372"/>
      <c r="OZ585" s="372"/>
      <c r="PA585" s="372"/>
      <c r="PB585" s="372"/>
      <c r="PC585" s="372"/>
      <c r="PD585" s="372"/>
      <c r="PE585" s="372"/>
      <c r="PF585" s="372"/>
      <c r="PG585" s="372"/>
      <c r="PH585" s="372"/>
      <c r="PI585" s="372"/>
      <c r="PJ585" s="372"/>
      <c r="PK585" s="372"/>
      <c r="PL585" s="372"/>
      <c r="PM585" s="372"/>
      <c r="PN585" s="372"/>
      <c r="PO585" s="372"/>
      <c r="PP585" s="372"/>
      <c r="PQ585" s="372"/>
      <c r="PR585" s="372"/>
      <c r="PS585" s="372"/>
      <c r="PT585" s="372"/>
      <c r="PU585" s="372"/>
      <c r="PV585" s="372"/>
      <c r="PW585" s="372"/>
      <c r="PX585" s="372"/>
      <c r="PY585" s="372"/>
      <c r="PZ585" s="372"/>
      <c r="QA585" s="372"/>
      <c r="QB585" s="372"/>
      <c r="QC585" s="372"/>
      <c r="QD585" s="372"/>
      <c r="QE585" s="372"/>
      <c r="QF585" s="372"/>
      <c r="QG585" s="372"/>
      <c r="QH585" s="372"/>
      <c r="QI585" s="372"/>
      <c r="QJ585" s="372"/>
      <c r="QK585" s="372"/>
      <c r="QL585" s="372"/>
      <c r="QM585" s="372"/>
      <c r="QN585" s="372"/>
      <c r="QO585" s="372"/>
      <c r="QP585" s="372"/>
      <c r="QQ585" s="372"/>
      <c r="QR585" s="372"/>
      <c r="QS585" s="372"/>
      <c r="QT585" s="372"/>
      <c r="QU585" s="372"/>
      <c r="QV585" s="372"/>
      <c r="QW585" s="372"/>
      <c r="QX585" s="372"/>
      <c r="QY585" s="372"/>
      <c r="QZ585" s="372"/>
      <c r="RA585" s="372"/>
      <c r="RB585" s="372"/>
      <c r="RC585" s="372"/>
      <c r="RD585" s="372"/>
      <c r="RE585" s="372"/>
      <c r="RF585" s="372"/>
      <c r="RG585" s="372"/>
      <c r="RH585" s="372"/>
      <c r="RI585" s="372"/>
      <c r="RJ585" s="372"/>
      <c r="RK585" s="372"/>
      <c r="RL585" s="372"/>
      <c r="RM585" s="372"/>
      <c r="RN585" s="372"/>
      <c r="RO585" s="372"/>
      <c r="RP585" s="372"/>
      <c r="RQ585" s="372"/>
      <c r="RR585" s="372"/>
      <c r="RS585" s="372"/>
      <c r="RT585" s="372"/>
      <c r="RU585" s="372"/>
      <c r="RV585" s="372"/>
      <c r="RW585" s="372"/>
      <c r="RX585" s="372"/>
      <c r="RY585" s="372"/>
      <c r="RZ585" s="372"/>
      <c r="SA585" s="372"/>
      <c r="SB585" s="372"/>
      <c r="SC585" s="372"/>
      <c r="SD585" s="372"/>
      <c r="SE585" s="372"/>
      <c r="SF585" s="372"/>
      <c r="SG585" s="372"/>
      <c r="SH585" s="372"/>
      <c r="SI585" s="372"/>
      <c r="SJ585" s="372"/>
      <c r="SK585" s="372"/>
      <c r="SL585" s="372"/>
      <c r="SM585" s="372"/>
      <c r="SN585" s="372"/>
      <c r="SO585" s="372"/>
      <c r="SP585" s="372"/>
      <c r="SQ585" s="372"/>
      <c r="SR585" s="372"/>
      <c r="SS585" s="372"/>
      <c r="ST585" s="372"/>
      <c r="SU585" s="372"/>
      <c r="SV585" s="372"/>
      <c r="SW585" s="372"/>
      <c r="SX585" s="372"/>
      <c r="SY585" s="372"/>
      <c r="SZ585" s="372"/>
      <c r="TA585" s="372"/>
      <c r="TB585" s="372"/>
      <c r="TC585" s="372"/>
      <c r="TD585" s="372"/>
      <c r="TE585" s="372"/>
      <c r="TF585" s="372"/>
      <c r="TG585" s="372"/>
      <c r="TH585" s="372"/>
      <c r="TI585" s="372"/>
      <c r="TJ585" s="372"/>
      <c r="TK585" s="372"/>
      <c r="TL585" s="372"/>
      <c r="TM585" s="372"/>
      <c r="TN585" s="372"/>
      <c r="TO585" s="372"/>
      <c r="TP585" s="372"/>
      <c r="TQ585" s="372"/>
      <c r="TR585" s="372"/>
      <c r="TS585" s="372"/>
      <c r="TT585" s="372"/>
      <c r="TU585" s="372"/>
      <c r="TV585" s="372"/>
      <c r="TW585" s="372"/>
      <c r="TX585" s="372"/>
      <c r="TY585" s="372"/>
      <c r="TZ585" s="372"/>
      <c r="UA585" s="372"/>
      <c r="UB585" s="372"/>
      <c r="UC585" s="372"/>
      <c r="UD585" s="372"/>
      <c r="UE585" s="372"/>
      <c r="UF585" s="372"/>
      <c r="UG585" s="372"/>
      <c r="UH585" s="372"/>
      <c r="UI585" s="372"/>
      <c r="UJ585" s="372"/>
      <c r="UK585" s="372"/>
      <c r="UL585" s="372"/>
      <c r="UM585" s="372"/>
      <c r="UN585" s="372"/>
      <c r="UO585" s="372"/>
      <c r="UP585" s="372"/>
      <c r="UQ585" s="372"/>
      <c r="UR585" s="372"/>
      <c r="US585" s="372"/>
      <c r="UT585" s="372"/>
      <c r="UU585" s="372"/>
      <c r="UV585" s="372"/>
      <c r="UW585" s="372"/>
      <c r="UX585" s="372"/>
      <c r="UY585" s="372"/>
      <c r="UZ585" s="372"/>
      <c r="VA585" s="372"/>
      <c r="VB585" s="372"/>
      <c r="VC585" s="372"/>
      <c r="VD585" s="372"/>
      <c r="VE585" s="372"/>
      <c r="VF585" s="372"/>
      <c r="VG585" s="372"/>
      <c r="VH585" s="372"/>
      <c r="VI585" s="372"/>
      <c r="VJ585" s="372"/>
      <c r="VK585" s="372"/>
      <c r="VL585" s="372"/>
      <c r="VM585" s="372"/>
      <c r="VN585" s="372"/>
      <c r="VO585" s="372"/>
      <c r="VP585" s="372"/>
      <c r="VQ585" s="372"/>
      <c r="VR585" s="372"/>
      <c r="VS585" s="372"/>
      <c r="VT585" s="372"/>
      <c r="VU585" s="372"/>
      <c r="VV585" s="372"/>
      <c r="VW585" s="372"/>
      <c r="VX585" s="372"/>
      <c r="VY585" s="372"/>
      <c r="VZ585" s="372"/>
      <c r="WA585" s="372"/>
      <c r="WB585" s="372"/>
      <c r="WC585" s="372"/>
      <c r="WD585" s="372"/>
      <c r="WE585" s="372"/>
      <c r="WF585" s="372"/>
      <c r="WG585" s="372"/>
      <c r="WH585" s="372"/>
      <c r="WI585" s="372"/>
      <c r="WJ585" s="372"/>
      <c r="WK585" s="372"/>
      <c r="WL585" s="372"/>
      <c r="WM585" s="372"/>
      <c r="WN585" s="372"/>
      <c r="WO585" s="372"/>
      <c r="WP585" s="372"/>
      <c r="WQ585" s="372"/>
      <c r="WR585" s="372"/>
      <c r="WS585" s="372"/>
      <c r="WT585" s="372"/>
      <c r="WU585" s="372"/>
      <c r="WV585" s="372"/>
      <c r="WW585" s="372"/>
      <c r="WX585" s="372"/>
      <c r="WY585" s="372"/>
      <c r="WZ585" s="372"/>
      <c r="XA585" s="372"/>
      <c r="XB585" s="372"/>
      <c r="XC585" s="372"/>
      <c r="XD585" s="372"/>
      <c r="XE585" s="372"/>
      <c r="XF585" s="372"/>
      <c r="XG585" s="372"/>
      <c r="XH585" s="372"/>
      <c r="XI585" s="372"/>
      <c r="XJ585" s="372"/>
      <c r="XK585" s="372"/>
      <c r="XL585" s="372"/>
      <c r="XM585" s="372"/>
      <c r="XN585" s="372"/>
      <c r="XO585" s="372"/>
      <c r="XP585" s="372"/>
      <c r="XQ585" s="372"/>
      <c r="XR585" s="372"/>
      <c r="XS585" s="372"/>
      <c r="XT585" s="372"/>
      <c r="XU585" s="372"/>
      <c r="XV585" s="372"/>
      <c r="XW585" s="372"/>
      <c r="XX585" s="372"/>
      <c r="XY585" s="372"/>
      <c r="XZ585" s="372"/>
      <c r="YA585" s="372"/>
      <c r="YB585" s="372"/>
      <c r="YC585" s="372"/>
      <c r="YD585" s="372"/>
      <c r="YE585" s="372"/>
      <c r="YF585" s="372"/>
      <c r="YG585" s="372"/>
      <c r="YH585" s="372"/>
      <c r="YI585" s="372"/>
      <c r="YJ585" s="372"/>
      <c r="YK585" s="372"/>
      <c r="YL585" s="372"/>
      <c r="YM585" s="372"/>
      <c r="YN585" s="372"/>
      <c r="YO585" s="372"/>
      <c r="YP585" s="372"/>
      <c r="YQ585" s="372"/>
      <c r="YR585" s="372"/>
      <c r="YS585" s="372"/>
      <c r="YT585" s="372"/>
      <c r="YU585" s="372"/>
      <c r="YV585" s="372"/>
      <c r="YW585" s="372"/>
      <c r="YX585" s="372"/>
      <c r="YY585" s="372"/>
      <c r="YZ585" s="372"/>
      <c r="ZA585" s="372"/>
      <c r="ZB585" s="372"/>
      <c r="ZC585" s="372"/>
      <c r="ZD585" s="372"/>
      <c r="ZE585" s="372"/>
      <c r="ZF585" s="372"/>
      <c r="ZG585" s="372"/>
      <c r="ZH585" s="372"/>
      <c r="ZI585" s="372"/>
      <c r="ZJ585" s="372"/>
      <c r="ZK585" s="372"/>
      <c r="ZL585" s="372"/>
      <c r="ZM585" s="372"/>
      <c r="ZN585" s="372"/>
      <c r="ZO585" s="372"/>
      <c r="ZP585" s="372"/>
      <c r="ZQ585" s="372"/>
      <c r="ZR585" s="372"/>
      <c r="ZS585" s="372"/>
      <c r="ZT585" s="372"/>
      <c r="ZU585" s="372"/>
      <c r="ZV585" s="372"/>
      <c r="ZW585" s="372"/>
      <c r="ZX585" s="372"/>
      <c r="ZY585" s="372"/>
      <c r="ZZ585" s="372"/>
      <c r="AAA585" s="372"/>
      <c r="AAB585" s="372"/>
      <c r="AAC585" s="372"/>
      <c r="AAD585" s="372"/>
      <c r="AAE585" s="372"/>
      <c r="AAF585" s="372"/>
      <c r="AAG585" s="372"/>
      <c r="AAH585" s="372"/>
      <c r="AAI585" s="372"/>
      <c r="AAJ585" s="372"/>
      <c r="AAK585" s="372"/>
      <c r="AAL585" s="372"/>
      <c r="AAM585" s="372"/>
      <c r="AAN585" s="372"/>
      <c r="AAO585" s="372"/>
      <c r="AAP585" s="372"/>
      <c r="AAQ585" s="372"/>
      <c r="AAR585" s="372"/>
      <c r="AAS585" s="372"/>
      <c r="AAT585" s="372"/>
      <c r="AAU585" s="372"/>
      <c r="AAV585" s="372"/>
      <c r="AAW585" s="372"/>
      <c r="AAX585" s="372"/>
      <c r="AAY585" s="372"/>
      <c r="AAZ585" s="372"/>
      <c r="ABA585" s="372"/>
      <c r="ABB585" s="372"/>
      <c r="ABC585" s="372"/>
      <c r="ABD585" s="372"/>
      <c r="ABE585" s="372"/>
      <c r="ABF585" s="372"/>
      <c r="ABG585" s="372"/>
      <c r="ABH585" s="372"/>
      <c r="ABI585" s="372"/>
      <c r="ABJ585" s="372"/>
      <c r="ABK585" s="372"/>
      <c r="ABL585" s="372"/>
      <c r="ABM585" s="372"/>
      <c r="ABN585" s="372"/>
      <c r="ABO585" s="372"/>
      <c r="ABP585" s="372"/>
      <c r="ABQ585" s="372"/>
      <c r="ABR585" s="372"/>
      <c r="ABS585" s="372"/>
      <c r="ABT585" s="372"/>
      <c r="ABU585" s="372"/>
      <c r="ABV585" s="372"/>
      <c r="ABW585" s="372"/>
      <c r="ABX585" s="372"/>
      <c r="ABY585" s="372"/>
      <c r="ABZ585" s="372"/>
      <c r="ACA585" s="372"/>
      <c r="ACB585" s="372"/>
      <c r="ACC585" s="372"/>
      <c r="ACD585" s="372"/>
      <c r="ACE585" s="372"/>
      <c r="ACF585" s="372"/>
      <c r="ACG585" s="372"/>
      <c r="ACH585" s="372"/>
      <c r="ACI585" s="372"/>
      <c r="ACJ585" s="372"/>
      <c r="ACK585" s="372"/>
      <c r="ACL585" s="372"/>
      <c r="ACM585" s="372"/>
      <c r="ACN585" s="372"/>
      <c r="ACO585" s="372"/>
      <c r="ACP585" s="372"/>
      <c r="ACQ585" s="372"/>
      <c r="ACR585" s="372"/>
      <c r="ACS585" s="372"/>
      <c r="ACT585" s="372"/>
      <c r="ACU585" s="372"/>
      <c r="ACV585" s="372"/>
      <c r="ACW585" s="372"/>
      <c r="ACX585" s="372"/>
      <c r="ACY585" s="372"/>
      <c r="ACZ585" s="372"/>
      <c r="ADA585" s="372"/>
      <c r="ADB585" s="372"/>
      <c r="ADC585" s="372"/>
      <c r="ADD585" s="372"/>
      <c r="ADE585" s="372"/>
      <c r="ADF585" s="372"/>
      <c r="ADG585" s="372"/>
      <c r="ADH585" s="372"/>
      <c r="ADI585" s="372"/>
      <c r="ADJ585" s="372"/>
      <c r="ADK585" s="372"/>
      <c r="ADL585" s="372"/>
      <c r="ADM585" s="372"/>
      <c r="ADN585" s="372"/>
      <c r="ADO585" s="372"/>
      <c r="ADP585" s="372"/>
      <c r="ADQ585" s="372"/>
      <c r="ADR585" s="372"/>
      <c r="ADS585" s="372"/>
      <c r="ADT585" s="372"/>
      <c r="ADU585" s="372"/>
      <c r="ADV585" s="372"/>
      <c r="ADW585" s="372"/>
      <c r="ADX585" s="372"/>
      <c r="ADY585" s="372"/>
      <c r="ADZ585" s="372"/>
      <c r="AEA585" s="372"/>
      <c r="AEB585" s="372"/>
      <c r="AEC585" s="372"/>
      <c r="AED585" s="372"/>
      <c r="AEE585" s="372"/>
      <c r="AEF585" s="372"/>
    </row>
    <row r="586" spans="1:812" s="373" customFormat="1" x14ac:dyDescent="0.2">
      <c r="A586" s="75">
        <v>7.2</v>
      </c>
      <c r="B586" s="99" t="s">
        <v>248</v>
      </c>
      <c r="C586" s="325">
        <v>2</v>
      </c>
      <c r="D586" s="71" t="s">
        <v>71</v>
      </c>
      <c r="E586" s="109">
        <v>17622.5</v>
      </c>
      <c r="F586" s="91">
        <f t="shared" si="12"/>
        <v>35245</v>
      </c>
      <c r="G586" s="372"/>
      <c r="H586" s="372"/>
      <c r="I586" s="372"/>
      <c r="J586" s="372"/>
      <c r="K586" s="372"/>
      <c r="L586" s="372"/>
      <c r="M586" s="372"/>
      <c r="N586" s="372"/>
      <c r="O586" s="372"/>
      <c r="P586" s="372"/>
      <c r="Q586" s="372"/>
      <c r="R586" s="372"/>
      <c r="S586" s="372"/>
      <c r="T586" s="372"/>
      <c r="U586" s="372"/>
      <c r="V586" s="372"/>
      <c r="W586" s="372"/>
      <c r="X586" s="372"/>
      <c r="Y586" s="372"/>
      <c r="Z586" s="372"/>
      <c r="AA586" s="372"/>
      <c r="AB586" s="372"/>
      <c r="AC586" s="372"/>
      <c r="AD586" s="372"/>
      <c r="AE586" s="372"/>
      <c r="AF586" s="372"/>
      <c r="AG586" s="372"/>
      <c r="AH586" s="372"/>
      <c r="AI586" s="372"/>
      <c r="AJ586" s="372"/>
      <c r="AK586" s="372"/>
      <c r="AL586" s="372"/>
      <c r="AM586" s="372"/>
      <c r="AN586" s="372"/>
      <c r="AO586" s="372"/>
      <c r="AP586" s="372"/>
      <c r="AQ586" s="372"/>
      <c r="AR586" s="372"/>
      <c r="AS586" s="372"/>
      <c r="AT586" s="372"/>
      <c r="AU586" s="372"/>
      <c r="AV586" s="372"/>
      <c r="AW586" s="372"/>
      <c r="AX586" s="372"/>
      <c r="AY586" s="372"/>
      <c r="AZ586" s="372"/>
      <c r="BA586" s="663"/>
      <c r="BB586" s="372"/>
      <c r="BC586" s="372"/>
      <c r="BD586" s="372"/>
      <c r="BE586" s="372"/>
      <c r="BF586" s="372"/>
      <c r="BG586" s="372"/>
      <c r="BH586" s="372"/>
      <c r="BI586" s="372"/>
      <c r="BJ586" s="372"/>
      <c r="BK586" s="372"/>
      <c r="BL586" s="372"/>
      <c r="BM586" s="372"/>
      <c r="BN586" s="372"/>
      <c r="BO586" s="372"/>
      <c r="BP586" s="372"/>
      <c r="BQ586" s="372"/>
      <c r="BR586" s="372"/>
      <c r="BS586" s="372"/>
      <c r="BT586" s="372"/>
      <c r="BU586" s="372"/>
      <c r="BV586" s="372"/>
      <c r="BW586" s="372"/>
      <c r="BX586" s="372"/>
      <c r="BY586" s="372"/>
      <c r="BZ586" s="372"/>
      <c r="CA586" s="372"/>
      <c r="CB586" s="372"/>
      <c r="CC586" s="372"/>
      <c r="CD586" s="372"/>
      <c r="CE586" s="372"/>
      <c r="CF586" s="372"/>
      <c r="CG586" s="372"/>
      <c r="CH586" s="372"/>
      <c r="CI586" s="372"/>
      <c r="CJ586" s="372"/>
      <c r="CK586" s="372"/>
      <c r="CL586" s="372"/>
      <c r="CM586" s="372"/>
      <c r="CN586" s="372"/>
      <c r="CO586" s="372"/>
      <c r="CP586" s="372"/>
      <c r="CQ586" s="372"/>
      <c r="CR586" s="372"/>
      <c r="CS586" s="372"/>
      <c r="CT586" s="372"/>
      <c r="CU586" s="372"/>
      <c r="CV586" s="372"/>
      <c r="CW586" s="372"/>
      <c r="CX586" s="372"/>
      <c r="CY586" s="372"/>
      <c r="CZ586" s="372"/>
      <c r="DA586" s="372"/>
      <c r="DB586" s="372"/>
      <c r="DC586" s="372"/>
      <c r="DD586" s="372"/>
      <c r="DE586" s="372"/>
      <c r="DF586" s="372"/>
      <c r="DG586" s="372"/>
      <c r="DH586" s="372"/>
      <c r="DI586" s="372"/>
      <c r="DJ586" s="372"/>
      <c r="DK586" s="372"/>
      <c r="DL586" s="372"/>
      <c r="DM586" s="372"/>
      <c r="DN586" s="372"/>
      <c r="DO586" s="372"/>
      <c r="DP586" s="372"/>
      <c r="DQ586" s="372"/>
      <c r="DR586" s="372"/>
      <c r="DS586" s="372"/>
      <c r="DT586" s="372"/>
      <c r="DU586" s="372"/>
      <c r="DV586" s="372"/>
      <c r="DW586" s="372"/>
      <c r="DX586" s="372"/>
      <c r="DY586" s="372"/>
      <c r="DZ586" s="372"/>
      <c r="EA586" s="372"/>
      <c r="EB586" s="372"/>
      <c r="EC586" s="372"/>
      <c r="ED586" s="372"/>
      <c r="EE586" s="372"/>
      <c r="EF586" s="372"/>
      <c r="EG586" s="372"/>
      <c r="EH586" s="372"/>
      <c r="EI586" s="372"/>
      <c r="EJ586" s="372"/>
      <c r="EK586" s="372"/>
      <c r="EL586" s="372"/>
      <c r="EM586" s="372"/>
      <c r="EN586" s="372"/>
      <c r="EO586" s="372"/>
      <c r="EP586" s="372"/>
      <c r="EQ586" s="372"/>
      <c r="ER586" s="372"/>
      <c r="ES586" s="372"/>
      <c r="ET586" s="372"/>
      <c r="EU586" s="372"/>
      <c r="EV586" s="372"/>
      <c r="EW586" s="372"/>
      <c r="EX586" s="372"/>
      <c r="EY586" s="372"/>
      <c r="EZ586" s="372"/>
      <c r="FA586" s="372"/>
      <c r="FB586" s="372"/>
      <c r="FC586" s="372"/>
      <c r="FD586" s="372"/>
      <c r="FE586" s="372"/>
      <c r="FF586" s="372"/>
      <c r="FG586" s="372"/>
      <c r="FH586" s="372"/>
      <c r="FI586" s="372"/>
      <c r="FJ586" s="372"/>
      <c r="FK586" s="372"/>
      <c r="FL586" s="372"/>
      <c r="FM586" s="372"/>
      <c r="FN586" s="372"/>
      <c r="FO586" s="372"/>
      <c r="FP586" s="372"/>
      <c r="FQ586" s="372"/>
      <c r="FR586" s="372"/>
      <c r="FS586" s="372"/>
      <c r="FT586" s="372"/>
      <c r="FU586" s="372"/>
      <c r="FV586" s="372"/>
      <c r="FW586" s="372"/>
      <c r="FX586" s="372"/>
      <c r="FY586" s="372"/>
      <c r="FZ586" s="372"/>
      <c r="GA586" s="372"/>
      <c r="GB586" s="372"/>
      <c r="GC586" s="372"/>
      <c r="GD586" s="372"/>
      <c r="GE586" s="372"/>
      <c r="GF586" s="372"/>
      <c r="GG586" s="372"/>
      <c r="GH586" s="372"/>
      <c r="GI586" s="372"/>
      <c r="GJ586" s="372"/>
      <c r="GK586" s="372"/>
      <c r="GL586" s="372"/>
      <c r="GM586" s="372"/>
      <c r="GN586" s="372"/>
      <c r="GO586" s="372"/>
      <c r="GP586" s="372"/>
      <c r="GQ586" s="372"/>
      <c r="GR586" s="372"/>
      <c r="GS586" s="372"/>
      <c r="GT586" s="372"/>
      <c r="GU586" s="372"/>
      <c r="GV586" s="372"/>
      <c r="GW586" s="372"/>
      <c r="GX586" s="372"/>
      <c r="GY586" s="372"/>
      <c r="GZ586" s="372"/>
      <c r="HA586" s="372"/>
      <c r="HB586" s="372"/>
      <c r="HC586" s="372"/>
      <c r="HD586" s="372"/>
      <c r="HE586" s="372"/>
      <c r="HF586" s="372"/>
      <c r="HG586" s="372"/>
      <c r="HH586" s="372"/>
      <c r="HI586" s="372"/>
      <c r="HJ586" s="372"/>
      <c r="HK586" s="372"/>
      <c r="HL586" s="372"/>
      <c r="HM586" s="372"/>
      <c r="HN586" s="372"/>
      <c r="HO586" s="372"/>
      <c r="HP586" s="372"/>
      <c r="HQ586" s="372"/>
      <c r="HR586" s="372"/>
      <c r="HS586" s="372"/>
      <c r="HT586" s="372"/>
      <c r="HU586" s="372"/>
      <c r="HV586" s="372"/>
      <c r="HW586" s="372"/>
      <c r="HX586" s="372"/>
      <c r="HY586" s="372"/>
      <c r="HZ586" s="372"/>
      <c r="IA586" s="372"/>
      <c r="IB586" s="372"/>
      <c r="IC586" s="372"/>
      <c r="ID586" s="372"/>
      <c r="IE586" s="372"/>
      <c r="IF586" s="372"/>
      <c r="IG586" s="372"/>
      <c r="IH586" s="372"/>
      <c r="II586" s="372"/>
      <c r="IJ586" s="372"/>
      <c r="IK586" s="372"/>
      <c r="IL586" s="372"/>
      <c r="IM586" s="372"/>
      <c r="IN586" s="372"/>
      <c r="IO586" s="372"/>
      <c r="IP586" s="372"/>
      <c r="IQ586" s="372"/>
      <c r="IR586" s="372"/>
      <c r="IS586" s="372"/>
      <c r="IT586" s="372"/>
      <c r="IU586" s="372"/>
      <c r="IV586" s="372"/>
      <c r="IW586" s="372"/>
      <c r="IX586" s="372"/>
      <c r="IY586" s="372"/>
      <c r="IZ586" s="372"/>
      <c r="JA586" s="372"/>
      <c r="JB586" s="372"/>
      <c r="JC586" s="372"/>
      <c r="JD586" s="372"/>
      <c r="JE586" s="372"/>
      <c r="JF586" s="372"/>
      <c r="JG586" s="372"/>
      <c r="JH586" s="372"/>
      <c r="JI586" s="372"/>
      <c r="JJ586" s="372"/>
      <c r="JK586" s="372"/>
      <c r="JL586" s="372"/>
      <c r="JM586" s="372"/>
      <c r="JN586" s="372"/>
      <c r="JO586" s="372"/>
      <c r="JP586" s="372"/>
      <c r="JQ586" s="372"/>
      <c r="JR586" s="372"/>
      <c r="JS586" s="372"/>
      <c r="JT586" s="372"/>
      <c r="JU586" s="372"/>
      <c r="JV586" s="372"/>
      <c r="JW586" s="372"/>
      <c r="JX586" s="372"/>
      <c r="JY586" s="372"/>
      <c r="JZ586" s="372"/>
      <c r="KA586" s="372"/>
      <c r="KB586" s="372"/>
      <c r="KC586" s="372"/>
      <c r="KD586" s="372"/>
      <c r="KE586" s="372"/>
      <c r="KF586" s="372"/>
      <c r="KG586" s="372"/>
      <c r="KH586" s="372"/>
      <c r="KI586" s="372"/>
      <c r="KJ586" s="372"/>
      <c r="KK586" s="372"/>
      <c r="KL586" s="372"/>
      <c r="KM586" s="372"/>
      <c r="KN586" s="372"/>
      <c r="KO586" s="372"/>
      <c r="KP586" s="372"/>
      <c r="KQ586" s="372"/>
      <c r="KR586" s="372"/>
      <c r="KS586" s="372"/>
      <c r="KT586" s="372"/>
      <c r="KU586" s="372"/>
      <c r="KV586" s="372"/>
      <c r="KW586" s="372"/>
      <c r="KX586" s="372"/>
      <c r="KY586" s="372"/>
      <c r="KZ586" s="372"/>
      <c r="LA586" s="372"/>
      <c r="LB586" s="372"/>
      <c r="LC586" s="372"/>
      <c r="LD586" s="372"/>
      <c r="LE586" s="372"/>
      <c r="LF586" s="372"/>
      <c r="LG586" s="372"/>
      <c r="LH586" s="372"/>
      <c r="LI586" s="372"/>
      <c r="LJ586" s="372"/>
      <c r="LK586" s="372"/>
      <c r="LL586" s="372"/>
      <c r="LM586" s="372"/>
      <c r="LN586" s="372"/>
      <c r="LO586" s="372"/>
      <c r="LP586" s="372"/>
      <c r="LQ586" s="372"/>
      <c r="LR586" s="372"/>
      <c r="LS586" s="372"/>
      <c r="LT586" s="372"/>
      <c r="LU586" s="372"/>
      <c r="LV586" s="372"/>
      <c r="LW586" s="372"/>
      <c r="LX586" s="372"/>
      <c r="LY586" s="372"/>
      <c r="LZ586" s="372"/>
      <c r="MA586" s="372"/>
      <c r="MB586" s="372"/>
      <c r="MC586" s="372"/>
      <c r="MD586" s="372"/>
      <c r="ME586" s="372"/>
      <c r="MF586" s="372"/>
      <c r="MG586" s="372"/>
      <c r="MH586" s="372"/>
      <c r="MI586" s="372"/>
      <c r="MJ586" s="372"/>
      <c r="MK586" s="372"/>
      <c r="ML586" s="372"/>
      <c r="MM586" s="372"/>
      <c r="MN586" s="372"/>
      <c r="MO586" s="372"/>
      <c r="MP586" s="372"/>
      <c r="MQ586" s="372"/>
      <c r="MR586" s="372"/>
      <c r="MS586" s="372"/>
      <c r="MT586" s="372"/>
      <c r="MU586" s="372"/>
      <c r="MV586" s="372"/>
      <c r="MW586" s="372"/>
      <c r="MX586" s="372"/>
      <c r="MY586" s="372"/>
      <c r="MZ586" s="372"/>
      <c r="NA586" s="372"/>
      <c r="NB586" s="372"/>
      <c r="NC586" s="372"/>
      <c r="ND586" s="372"/>
      <c r="NE586" s="372"/>
      <c r="NF586" s="372"/>
      <c r="NG586" s="372"/>
      <c r="NH586" s="372"/>
      <c r="NI586" s="372"/>
      <c r="NJ586" s="372"/>
      <c r="NK586" s="372"/>
      <c r="NL586" s="372"/>
      <c r="NM586" s="372"/>
      <c r="NN586" s="372"/>
      <c r="NO586" s="372"/>
      <c r="NP586" s="372"/>
      <c r="NQ586" s="372"/>
      <c r="NR586" s="372"/>
      <c r="NS586" s="372"/>
      <c r="NT586" s="372"/>
      <c r="NU586" s="372"/>
      <c r="NV586" s="372"/>
      <c r="NW586" s="372"/>
      <c r="NX586" s="372"/>
      <c r="NY586" s="372"/>
      <c r="NZ586" s="372"/>
      <c r="OA586" s="372"/>
      <c r="OB586" s="372"/>
      <c r="OC586" s="372"/>
      <c r="OD586" s="372"/>
      <c r="OE586" s="372"/>
      <c r="OF586" s="372"/>
      <c r="OG586" s="372"/>
      <c r="OH586" s="372"/>
      <c r="OI586" s="372"/>
      <c r="OJ586" s="372"/>
      <c r="OK586" s="372"/>
      <c r="OL586" s="372"/>
      <c r="OM586" s="372"/>
      <c r="ON586" s="372"/>
      <c r="OO586" s="372"/>
      <c r="OP586" s="372"/>
      <c r="OQ586" s="372"/>
      <c r="OR586" s="372"/>
      <c r="OS586" s="372"/>
      <c r="OT586" s="372"/>
      <c r="OU586" s="372"/>
      <c r="OV586" s="372"/>
      <c r="OW586" s="372"/>
      <c r="OX586" s="372"/>
      <c r="OY586" s="372"/>
      <c r="OZ586" s="372"/>
      <c r="PA586" s="372"/>
      <c r="PB586" s="372"/>
      <c r="PC586" s="372"/>
      <c r="PD586" s="372"/>
      <c r="PE586" s="372"/>
      <c r="PF586" s="372"/>
      <c r="PG586" s="372"/>
      <c r="PH586" s="372"/>
      <c r="PI586" s="372"/>
      <c r="PJ586" s="372"/>
      <c r="PK586" s="372"/>
      <c r="PL586" s="372"/>
      <c r="PM586" s="372"/>
      <c r="PN586" s="372"/>
      <c r="PO586" s="372"/>
      <c r="PP586" s="372"/>
      <c r="PQ586" s="372"/>
      <c r="PR586" s="372"/>
      <c r="PS586" s="372"/>
      <c r="PT586" s="372"/>
      <c r="PU586" s="372"/>
      <c r="PV586" s="372"/>
      <c r="PW586" s="372"/>
      <c r="PX586" s="372"/>
      <c r="PY586" s="372"/>
      <c r="PZ586" s="372"/>
      <c r="QA586" s="372"/>
      <c r="QB586" s="372"/>
      <c r="QC586" s="372"/>
      <c r="QD586" s="372"/>
      <c r="QE586" s="372"/>
      <c r="QF586" s="372"/>
      <c r="QG586" s="372"/>
      <c r="QH586" s="372"/>
      <c r="QI586" s="372"/>
      <c r="QJ586" s="372"/>
      <c r="QK586" s="372"/>
      <c r="QL586" s="372"/>
      <c r="QM586" s="372"/>
      <c r="QN586" s="372"/>
      <c r="QO586" s="372"/>
      <c r="QP586" s="372"/>
      <c r="QQ586" s="372"/>
      <c r="QR586" s="372"/>
      <c r="QS586" s="372"/>
      <c r="QT586" s="372"/>
      <c r="QU586" s="372"/>
      <c r="QV586" s="372"/>
      <c r="QW586" s="372"/>
      <c r="QX586" s="372"/>
      <c r="QY586" s="372"/>
      <c r="QZ586" s="372"/>
      <c r="RA586" s="372"/>
      <c r="RB586" s="372"/>
      <c r="RC586" s="372"/>
      <c r="RD586" s="372"/>
      <c r="RE586" s="372"/>
      <c r="RF586" s="372"/>
      <c r="RG586" s="372"/>
      <c r="RH586" s="372"/>
      <c r="RI586" s="372"/>
      <c r="RJ586" s="372"/>
      <c r="RK586" s="372"/>
      <c r="RL586" s="372"/>
      <c r="RM586" s="372"/>
      <c r="RN586" s="372"/>
      <c r="RO586" s="372"/>
      <c r="RP586" s="372"/>
      <c r="RQ586" s="372"/>
      <c r="RR586" s="372"/>
      <c r="RS586" s="372"/>
      <c r="RT586" s="372"/>
      <c r="RU586" s="372"/>
      <c r="RV586" s="372"/>
      <c r="RW586" s="372"/>
      <c r="RX586" s="372"/>
      <c r="RY586" s="372"/>
      <c r="RZ586" s="372"/>
      <c r="SA586" s="372"/>
      <c r="SB586" s="372"/>
      <c r="SC586" s="372"/>
      <c r="SD586" s="372"/>
      <c r="SE586" s="372"/>
      <c r="SF586" s="372"/>
      <c r="SG586" s="372"/>
      <c r="SH586" s="372"/>
      <c r="SI586" s="372"/>
      <c r="SJ586" s="372"/>
      <c r="SK586" s="372"/>
      <c r="SL586" s="372"/>
      <c r="SM586" s="372"/>
      <c r="SN586" s="372"/>
      <c r="SO586" s="372"/>
      <c r="SP586" s="372"/>
      <c r="SQ586" s="372"/>
      <c r="SR586" s="372"/>
      <c r="SS586" s="372"/>
      <c r="ST586" s="372"/>
      <c r="SU586" s="372"/>
      <c r="SV586" s="372"/>
      <c r="SW586" s="372"/>
      <c r="SX586" s="372"/>
      <c r="SY586" s="372"/>
      <c r="SZ586" s="372"/>
      <c r="TA586" s="372"/>
      <c r="TB586" s="372"/>
      <c r="TC586" s="372"/>
      <c r="TD586" s="372"/>
      <c r="TE586" s="372"/>
      <c r="TF586" s="372"/>
      <c r="TG586" s="372"/>
      <c r="TH586" s="372"/>
      <c r="TI586" s="372"/>
      <c r="TJ586" s="372"/>
      <c r="TK586" s="372"/>
      <c r="TL586" s="372"/>
      <c r="TM586" s="372"/>
      <c r="TN586" s="372"/>
      <c r="TO586" s="372"/>
      <c r="TP586" s="372"/>
      <c r="TQ586" s="372"/>
      <c r="TR586" s="372"/>
      <c r="TS586" s="372"/>
      <c r="TT586" s="372"/>
      <c r="TU586" s="372"/>
      <c r="TV586" s="372"/>
      <c r="TW586" s="372"/>
      <c r="TX586" s="372"/>
      <c r="TY586" s="372"/>
      <c r="TZ586" s="372"/>
      <c r="UA586" s="372"/>
      <c r="UB586" s="372"/>
      <c r="UC586" s="372"/>
      <c r="UD586" s="372"/>
      <c r="UE586" s="372"/>
      <c r="UF586" s="372"/>
      <c r="UG586" s="372"/>
      <c r="UH586" s="372"/>
      <c r="UI586" s="372"/>
      <c r="UJ586" s="372"/>
      <c r="UK586" s="372"/>
      <c r="UL586" s="372"/>
      <c r="UM586" s="372"/>
      <c r="UN586" s="372"/>
      <c r="UO586" s="372"/>
      <c r="UP586" s="372"/>
      <c r="UQ586" s="372"/>
      <c r="UR586" s="372"/>
      <c r="US586" s="372"/>
      <c r="UT586" s="372"/>
      <c r="UU586" s="372"/>
      <c r="UV586" s="372"/>
      <c r="UW586" s="372"/>
      <c r="UX586" s="372"/>
      <c r="UY586" s="372"/>
      <c r="UZ586" s="372"/>
      <c r="VA586" s="372"/>
      <c r="VB586" s="372"/>
      <c r="VC586" s="372"/>
      <c r="VD586" s="372"/>
      <c r="VE586" s="372"/>
      <c r="VF586" s="372"/>
      <c r="VG586" s="372"/>
      <c r="VH586" s="372"/>
      <c r="VI586" s="372"/>
      <c r="VJ586" s="372"/>
      <c r="VK586" s="372"/>
      <c r="VL586" s="372"/>
      <c r="VM586" s="372"/>
      <c r="VN586" s="372"/>
      <c r="VO586" s="372"/>
      <c r="VP586" s="372"/>
      <c r="VQ586" s="372"/>
      <c r="VR586" s="372"/>
      <c r="VS586" s="372"/>
      <c r="VT586" s="372"/>
      <c r="VU586" s="372"/>
      <c r="VV586" s="372"/>
      <c r="VW586" s="372"/>
      <c r="VX586" s="372"/>
      <c r="VY586" s="372"/>
      <c r="VZ586" s="372"/>
      <c r="WA586" s="372"/>
      <c r="WB586" s="372"/>
      <c r="WC586" s="372"/>
      <c r="WD586" s="372"/>
      <c r="WE586" s="372"/>
      <c r="WF586" s="372"/>
      <c r="WG586" s="372"/>
      <c r="WH586" s="372"/>
      <c r="WI586" s="372"/>
      <c r="WJ586" s="372"/>
      <c r="WK586" s="372"/>
      <c r="WL586" s="372"/>
      <c r="WM586" s="372"/>
      <c r="WN586" s="372"/>
      <c r="WO586" s="372"/>
      <c r="WP586" s="372"/>
      <c r="WQ586" s="372"/>
      <c r="WR586" s="372"/>
      <c r="WS586" s="372"/>
      <c r="WT586" s="372"/>
      <c r="WU586" s="372"/>
      <c r="WV586" s="372"/>
      <c r="WW586" s="372"/>
      <c r="WX586" s="372"/>
      <c r="WY586" s="372"/>
      <c r="WZ586" s="372"/>
      <c r="XA586" s="372"/>
      <c r="XB586" s="372"/>
      <c r="XC586" s="372"/>
      <c r="XD586" s="372"/>
      <c r="XE586" s="372"/>
      <c r="XF586" s="372"/>
      <c r="XG586" s="372"/>
      <c r="XH586" s="372"/>
      <c r="XI586" s="372"/>
      <c r="XJ586" s="372"/>
      <c r="XK586" s="372"/>
      <c r="XL586" s="372"/>
      <c r="XM586" s="372"/>
      <c r="XN586" s="372"/>
      <c r="XO586" s="372"/>
      <c r="XP586" s="372"/>
      <c r="XQ586" s="372"/>
      <c r="XR586" s="372"/>
      <c r="XS586" s="372"/>
      <c r="XT586" s="372"/>
      <c r="XU586" s="372"/>
      <c r="XV586" s="372"/>
      <c r="XW586" s="372"/>
      <c r="XX586" s="372"/>
      <c r="XY586" s="372"/>
      <c r="XZ586" s="372"/>
      <c r="YA586" s="372"/>
      <c r="YB586" s="372"/>
      <c r="YC586" s="372"/>
      <c r="YD586" s="372"/>
      <c r="YE586" s="372"/>
      <c r="YF586" s="372"/>
      <c r="YG586" s="372"/>
      <c r="YH586" s="372"/>
      <c r="YI586" s="372"/>
      <c r="YJ586" s="372"/>
      <c r="YK586" s="372"/>
      <c r="YL586" s="372"/>
      <c r="YM586" s="372"/>
      <c r="YN586" s="372"/>
      <c r="YO586" s="372"/>
      <c r="YP586" s="372"/>
      <c r="YQ586" s="372"/>
      <c r="YR586" s="372"/>
      <c r="YS586" s="372"/>
      <c r="YT586" s="372"/>
      <c r="YU586" s="372"/>
      <c r="YV586" s="372"/>
      <c r="YW586" s="372"/>
      <c r="YX586" s="372"/>
      <c r="YY586" s="372"/>
      <c r="YZ586" s="372"/>
      <c r="ZA586" s="372"/>
      <c r="ZB586" s="372"/>
      <c r="ZC586" s="372"/>
      <c r="ZD586" s="372"/>
      <c r="ZE586" s="372"/>
      <c r="ZF586" s="372"/>
      <c r="ZG586" s="372"/>
      <c r="ZH586" s="372"/>
      <c r="ZI586" s="372"/>
      <c r="ZJ586" s="372"/>
      <c r="ZK586" s="372"/>
      <c r="ZL586" s="372"/>
      <c r="ZM586" s="372"/>
      <c r="ZN586" s="372"/>
      <c r="ZO586" s="372"/>
      <c r="ZP586" s="372"/>
      <c r="ZQ586" s="372"/>
      <c r="ZR586" s="372"/>
      <c r="ZS586" s="372"/>
      <c r="ZT586" s="372"/>
      <c r="ZU586" s="372"/>
      <c r="ZV586" s="372"/>
      <c r="ZW586" s="372"/>
      <c r="ZX586" s="372"/>
      <c r="ZY586" s="372"/>
      <c r="ZZ586" s="372"/>
      <c r="AAA586" s="372"/>
      <c r="AAB586" s="372"/>
      <c r="AAC586" s="372"/>
      <c r="AAD586" s="372"/>
      <c r="AAE586" s="372"/>
      <c r="AAF586" s="372"/>
      <c r="AAG586" s="372"/>
      <c r="AAH586" s="372"/>
      <c r="AAI586" s="372"/>
      <c r="AAJ586" s="372"/>
      <c r="AAK586" s="372"/>
      <c r="AAL586" s="372"/>
      <c r="AAM586" s="372"/>
      <c r="AAN586" s="372"/>
      <c r="AAO586" s="372"/>
      <c r="AAP586" s="372"/>
      <c r="AAQ586" s="372"/>
      <c r="AAR586" s="372"/>
      <c r="AAS586" s="372"/>
      <c r="AAT586" s="372"/>
      <c r="AAU586" s="372"/>
      <c r="AAV586" s="372"/>
      <c r="AAW586" s="372"/>
      <c r="AAX586" s="372"/>
      <c r="AAY586" s="372"/>
      <c r="AAZ586" s="372"/>
      <c r="ABA586" s="372"/>
      <c r="ABB586" s="372"/>
      <c r="ABC586" s="372"/>
      <c r="ABD586" s="372"/>
      <c r="ABE586" s="372"/>
      <c r="ABF586" s="372"/>
      <c r="ABG586" s="372"/>
      <c r="ABH586" s="372"/>
      <c r="ABI586" s="372"/>
      <c r="ABJ586" s="372"/>
      <c r="ABK586" s="372"/>
      <c r="ABL586" s="372"/>
      <c r="ABM586" s="372"/>
      <c r="ABN586" s="372"/>
      <c r="ABO586" s="372"/>
      <c r="ABP586" s="372"/>
      <c r="ABQ586" s="372"/>
      <c r="ABR586" s="372"/>
      <c r="ABS586" s="372"/>
      <c r="ABT586" s="372"/>
      <c r="ABU586" s="372"/>
      <c r="ABV586" s="372"/>
      <c r="ABW586" s="372"/>
      <c r="ABX586" s="372"/>
      <c r="ABY586" s="372"/>
      <c r="ABZ586" s="372"/>
      <c r="ACA586" s="372"/>
      <c r="ACB586" s="372"/>
      <c r="ACC586" s="372"/>
      <c r="ACD586" s="372"/>
      <c r="ACE586" s="372"/>
      <c r="ACF586" s="372"/>
      <c r="ACG586" s="372"/>
      <c r="ACH586" s="372"/>
      <c r="ACI586" s="372"/>
      <c r="ACJ586" s="372"/>
      <c r="ACK586" s="372"/>
      <c r="ACL586" s="372"/>
      <c r="ACM586" s="372"/>
      <c r="ACN586" s="372"/>
      <c r="ACO586" s="372"/>
      <c r="ACP586" s="372"/>
      <c r="ACQ586" s="372"/>
      <c r="ACR586" s="372"/>
      <c r="ACS586" s="372"/>
      <c r="ACT586" s="372"/>
      <c r="ACU586" s="372"/>
      <c r="ACV586" s="372"/>
      <c r="ACW586" s="372"/>
      <c r="ACX586" s="372"/>
      <c r="ACY586" s="372"/>
      <c r="ACZ586" s="372"/>
      <c r="ADA586" s="372"/>
      <c r="ADB586" s="372"/>
      <c r="ADC586" s="372"/>
      <c r="ADD586" s="372"/>
      <c r="ADE586" s="372"/>
      <c r="ADF586" s="372"/>
      <c r="ADG586" s="372"/>
      <c r="ADH586" s="372"/>
      <c r="ADI586" s="372"/>
      <c r="ADJ586" s="372"/>
      <c r="ADK586" s="372"/>
      <c r="ADL586" s="372"/>
      <c r="ADM586" s="372"/>
      <c r="ADN586" s="372"/>
      <c r="ADO586" s="372"/>
      <c r="ADP586" s="372"/>
      <c r="ADQ586" s="372"/>
      <c r="ADR586" s="372"/>
      <c r="ADS586" s="372"/>
      <c r="ADT586" s="372"/>
      <c r="ADU586" s="372"/>
      <c r="ADV586" s="372"/>
      <c r="ADW586" s="372"/>
      <c r="ADX586" s="372"/>
      <c r="ADY586" s="372"/>
      <c r="ADZ586" s="372"/>
      <c r="AEA586" s="372"/>
      <c r="AEB586" s="372"/>
      <c r="AEC586" s="372"/>
      <c r="AED586" s="372"/>
      <c r="AEE586" s="372"/>
      <c r="AEF586" s="372"/>
    </row>
    <row r="587" spans="1:812" s="373" customFormat="1" x14ac:dyDescent="0.2">
      <c r="A587" s="75">
        <v>7.3</v>
      </c>
      <c r="B587" s="99" t="s">
        <v>249</v>
      </c>
      <c r="C587" s="325">
        <v>2</v>
      </c>
      <c r="D587" s="71" t="s">
        <v>71</v>
      </c>
      <c r="E587" s="109">
        <v>2327.5</v>
      </c>
      <c r="F587" s="91">
        <f t="shared" si="12"/>
        <v>4655</v>
      </c>
      <c r="G587" s="372"/>
      <c r="H587" s="372"/>
      <c r="I587" s="372"/>
      <c r="J587" s="372"/>
      <c r="K587" s="372"/>
      <c r="L587" s="372"/>
      <c r="M587" s="372"/>
      <c r="N587" s="372"/>
      <c r="O587" s="372"/>
      <c r="P587" s="372"/>
      <c r="Q587" s="372"/>
      <c r="R587" s="372"/>
      <c r="S587" s="372"/>
      <c r="T587" s="372"/>
      <c r="U587" s="372"/>
      <c r="V587" s="372"/>
      <c r="W587" s="372"/>
      <c r="X587" s="372"/>
      <c r="Y587" s="372"/>
      <c r="Z587" s="372"/>
      <c r="AA587" s="372"/>
      <c r="AB587" s="372"/>
      <c r="AC587" s="372"/>
      <c r="AD587" s="372"/>
      <c r="AE587" s="372"/>
      <c r="AF587" s="372"/>
      <c r="AG587" s="372"/>
      <c r="AH587" s="372"/>
      <c r="AI587" s="372"/>
      <c r="AJ587" s="372"/>
      <c r="AK587" s="372"/>
      <c r="AL587" s="372"/>
      <c r="AM587" s="372"/>
      <c r="AN587" s="372"/>
      <c r="AO587" s="372"/>
      <c r="AP587" s="372"/>
      <c r="AQ587" s="372"/>
      <c r="AR587" s="372"/>
      <c r="AS587" s="372"/>
      <c r="AT587" s="372"/>
      <c r="AU587" s="372"/>
      <c r="AV587" s="372"/>
      <c r="AW587" s="372"/>
      <c r="AX587" s="372"/>
      <c r="AY587" s="372"/>
      <c r="AZ587" s="372"/>
      <c r="BA587" s="663"/>
      <c r="BB587" s="372"/>
      <c r="BC587" s="372"/>
      <c r="BD587" s="372"/>
      <c r="BE587" s="372"/>
      <c r="BF587" s="372"/>
      <c r="BG587" s="372"/>
      <c r="BH587" s="372"/>
      <c r="BI587" s="372"/>
      <c r="BJ587" s="372"/>
      <c r="BK587" s="372"/>
      <c r="BL587" s="372"/>
      <c r="BM587" s="372"/>
      <c r="BN587" s="372"/>
      <c r="BO587" s="372"/>
      <c r="BP587" s="372"/>
      <c r="BQ587" s="372"/>
      <c r="BR587" s="372"/>
      <c r="BS587" s="372"/>
      <c r="BT587" s="372"/>
      <c r="BU587" s="372"/>
      <c r="BV587" s="372"/>
      <c r="BW587" s="372"/>
      <c r="BX587" s="372"/>
      <c r="BY587" s="372"/>
      <c r="BZ587" s="372"/>
      <c r="CA587" s="372"/>
      <c r="CB587" s="372"/>
      <c r="CC587" s="372"/>
      <c r="CD587" s="372"/>
      <c r="CE587" s="372"/>
      <c r="CF587" s="372"/>
      <c r="CG587" s="372"/>
      <c r="CH587" s="372"/>
      <c r="CI587" s="372"/>
      <c r="CJ587" s="372"/>
      <c r="CK587" s="372"/>
      <c r="CL587" s="372"/>
      <c r="CM587" s="372"/>
      <c r="CN587" s="372"/>
      <c r="CO587" s="372"/>
      <c r="CP587" s="372"/>
      <c r="CQ587" s="372"/>
      <c r="CR587" s="372"/>
      <c r="CS587" s="372"/>
      <c r="CT587" s="372"/>
      <c r="CU587" s="372"/>
      <c r="CV587" s="372"/>
      <c r="CW587" s="372"/>
      <c r="CX587" s="372"/>
      <c r="CY587" s="372"/>
      <c r="CZ587" s="372"/>
      <c r="DA587" s="372"/>
      <c r="DB587" s="372"/>
      <c r="DC587" s="372"/>
      <c r="DD587" s="372"/>
      <c r="DE587" s="372"/>
      <c r="DF587" s="372"/>
      <c r="DG587" s="372"/>
      <c r="DH587" s="372"/>
      <c r="DI587" s="372"/>
      <c r="DJ587" s="372"/>
      <c r="DK587" s="372"/>
      <c r="DL587" s="372"/>
      <c r="DM587" s="372"/>
      <c r="DN587" s="372"/>
      <c r="DO587" s="372"/>
      <c r="DP587" s="372"/>
      <c r="DQ587" s="372"/>
      <c r="DR587" s="372"/>
      <c r="DS587" s="372"/>
      <c r="DT587" s="372"/>
      <c r="DU587" s="372"/>
      <c r="DV587" s="372"/>
      <c r="DW587" s="372"/>
      <c r="DX587" s="372"/>
      <c r="DY587" s="372"/>
      <c r="DZ587" s="372"/>
      <c r="EA587" s="372"/>
      <c r="EB587" s="372"/>
      <c r="EC587" s="372"/>
      <c r="ED587" s="372"/>
      <c r="EE587" s="372"/>
      <c r="EF587" s="372"/>
      <c r="EG587" s="372"/>
      <c r="EH587" s="372"/>
      <c r="EI587" s="372"/>
      <c r="EJ587" s="372"/>
      <c r="EK587" s="372"/>
      <c r="EL587" s="372"/>
      <c r="EM587" s="372"/>
      <c r="EN587" s="372"/>
      <c r="EO587" s="372"/>
      <c r="EP587" s="372"/>
      <c r="EQ587" s="372"/>
      <c r="ER587" s="372"/>
      <c r="ES587" s="372"/>
      <c r="ET587" s="372"/>
      <c r="EU587" s="372"/>
      <c r="EV587" s="372"/>
      <c r="EW587" s="372"/>
      <c r="EX587" s="372"/>
      <c r="EY587" s="372"/>
      <c r="EZ587" s="372"/>
      <c r="FA587" s="372"/>
      <c r="FB587" s="372"/>
      <c r="FC587" s="372"/>
      <c r="FD587" s="372"/>
      <c r="FE587" s="372"/>
      <c r="FF587" s="372"/>
      <c r="FG587" s="372"/>
      <c r="FH587" s="372"/>
      <c r="FI587" s="372"/>
      <c r="FJ587" s="372"/>
      <c r="FK587" s="372"/>
      <c r="FL587" s="372"/>
      <c r="FM587" s="372"/>
      <c r="FN587" s="372"/>
      <c r="FO587" s="372"/>
      <c r="FP587" s="372"/>
      <c r="FQ587" s="372"/>
      <c r="FR587" s="372"/>
      <c r="FS587" s="372"/>
      <c r="FT587" s="372"/>
      <c r="FU587" s="372"/>
      <c r="FV587" s="372"/>
      <c r="FW587" s="372"/>
      <c r="FX587" s="372"/>
      <c r="FY587" s="372"/>
      <c r="FZ587" s="372"/>
      <c r="GA587" s="372"/>
      <c r="GB587" s="372"/>
      <c r="GC587" s="372"/>
      <c r="GD587" s="372"/>
      <c r="GE587" s="372"/>
      <c r="GF587" s="372"/>
      <c r="GG587" s="372"/>
      <c r="GH587" s="372"/>
      <c r="GI587" s="372"/>
      <c r="GJ587" s="372"/>
      <c r="GK587" s="372"/>
      <c r="GL587" s="372"/>
      <c r="GM587" s="372"/>
      <c r="GN587" s="372"/>
      <c r="GO587" s="372"/>
      <c r="GP587" s="372"/>
      <c r="GQ587" s="372"/>
      <c r="GR587" s="372"/>
      <c r="GS587" s="372"/>
      <c r="GT587" s="372"/>
      <c r="GU587" s="372"/>
      <c r="GV587" s="372"/>
      <c r="GW587" s="372"/>
      <c r="GX587" s="372"/>
      <c r="GY587" s="372"/>
      <c r="GZ587" s="372"/>
      <c r="HA587" s="372"/>
      <c r="HB587" s="372"/>
      <c r="HC587" s="372"/>
      <c r="HD587" s="372"/>
      <c r="HE587" s="372"/>
      <c r="HF587" s="372"/>
      <c r="HG587" s="372"/>
      <c r="HH587" s="372"/>
      <c r="HI587" s="372"/>
      <c r="HJ587" s="372"/>
      <c r="HK587" s="372"/>
      <c r="HL587" s="372"/>
      <c r="HM587" s="372"/>
      <c r="HN587" s="372"/>
      <c r="HO587" s="372"/>
      <c r="HP587" s="372"/>
      <c r="HQ587" s="372"/>
      <c r="HR587" s="372"/>
      <c r="HS587" s="372"/>
      <c r="HT587" s="372"/>
      <c r="HU587" s="372"/>
      <c r="HV587" s="372"/>
      <c r="HW587" s="372"/>
      <c r="HX587" s="372"/>
      <c r="HY587" s="372"/>
      <c r="HZ587" s="372"/>
      <c r="IA587" s="372"/>
      <c r="IB587" s="372"/>
      <c r="IC587" s="372"/>
      <c r="ID587" s="372"/>
      <c r="IE587" s="372"/>
      <c r="IF587" s="372"/>
      <c r="IG587" s="372"/>
      <c r="IH587" s="372"/>
      <c r="II587" s="372"/>
      <c r="IJ587" s="372"/>
      <c r="IK587" s="372"/>
      <c r="IL587" s="372"/>
      <c r="IM587" s="372"/>
      <c r="IN587" s="372"/>
      <c r="IO587" s="372"/>
      <c r="IP587" s="372"/>
      <c r="IQ587" s="372"/>
      <c r="IR587" s="372"/>
      <c r="IS587" s="372"/>
      <c r="IT587" s="372"/>
      <c r="IU587" s="372"/>
      <c r="IV587" s="372"/>
      <c r="IW587" s="372"/>
      <c r="IX587" s="372"/>
      <c r="IY587" s="372"/>
      <c r="IZ587" s="372"/>
      <c r="JA587" s="372"/>
      <c r="JB587" s="372"/>
      <c r="JC587" s="372"/>
      <c r="JD587" s="372"/>
      <c r="JE587" s="372"/>
      <c r="JF587" s="372"/>
      <c r="JG587" s="372"/>
      <c r="JH587" s="372"/>
      <c r="JI587" s="372"/>
      <c r="JJ587" s="372"/>
      <c r="JK587" s="372"/>
      <c r="JL587" s="372"/>
      <c r="JM587" s="372"/>
      <c r="JN587" s="372"/>
      <c r="JO587" s="372"/>
      <c r="JP587" s="372"/>
      <c r="JQ587" s="372"/>
      <c r="JR587" s="372"/>
      <c r="JS587" s="372"/>
      <c r="JT587" s="372"/>
      <c r="JU587" s="372"/>
      <c r="JV587" s="372"/>
      <c r="JW587" s="372"/>
      <c r="JX587" s="372"/>
      <c r="JY587" s="372"/>
      <c r="JZ587" s="372"/>
      <c r="KA587" s="372"/>
      <c r="KB587" s="372"/>
      <c r="KC587" s="372"/>
      <c r="KD587" s="372"/>
      <c r="KE587" s="372"/>
      <c r="KF587" s="372"/>
      <c r="KG587" s="372"/>
      <c r="KH587" s="372"/>
      <c r="KI587" s="372"/>
      <c r="KJ587" s="372"/>
      <c r="KK587" s="372"/>
      <c r="KL587" s="372"/>
      <c r="KM587" s="372"/>
      <c r="KN587" s="372"/>
      <c r="KO587" s="372"/>
      <c r="KP587" s="372"/>
      <c r="KQ587" s="372"/>
      <c r="KR587" s="372"/>
      <c r="KS587" s="372"/>
      <c r="KT587" s="372"/>
      <c r="KU587" s="372"/>
      <c r="KV587" s="372"/>
      <c r="KW587" s="372"/>
      <c r="KX587" s="372"/>
      <c r="KY587" s="372"/>
      <c r="KZ587" s="372"/>
      <c r="LA587" s="372"/>
      <c r="LB587" s="372"/>
      <c r="LC587" s="372"/>
      <c r="LD587" s="372"/>
      <c r="LE587" s="372"/>
      <c r="LF587" s="372"/>
      <c r="LG587" s="372"/>
      <c r="LH587" s="372"/>
      <c r="LI587" s="372"/>
      <c r="LJ587" s="372"/>
      <c r="LK587" s="372"/>
      <c r="LL587" s="372"/>
      <c r="LM587" s="372"/>
      <c r="LN587" s="372"/>
      <c r="LO587" s="372"/>
      <c r="LP587" s="372"/>
      <c r="LQ587" s="372"/>
      <c r="LR587" s="372"/>
      <c r="LS587" s="372"/>
      <c r="LT587" s="372"/>
      <c r="LU587" s="372"/>
      <c r="LV587" s="372"/>
      <c r="LW587" s="372"/>
      <c r="LX587" s="372"/>
      <c r="LY587" s="372"/>
      <c r="LZ587" s="372"/>
      <c r="MA587" s="372"/>
      <c r="MB587" s="372"/>
      <c r="MC587" s="372"/>
      <c r="MD587" s="372"/>
      <c r="ME587" s="372"/>
      <c r="MF587" s="372"/>
      <c r="MG587" s="372"/>
      <c r="MH587" s="372"/>
      <c r="MI587" s="372"/>
      <c r="MJ587" s="372"/>
      <c r="MK587" s="372"/>
      <c r="ML587" s="372"/>
      <c r="MM587" s="372"/>
      <c r="MN587" s="372"/>
      <c r="MO587" s="372"/>
      <c r="MP587" s="372"/>
      <c r="MQ587" s="372"/>
      <c r="MR587" s="372"/>
      <c r="MS587" s="372"/>
      <c r="MT587" s="372"/>
      <c r="MU587" s="372"/>
      <c r="MV587" s="372"/>
      <c r="MW587" s="372"/>
      <c r="MX587" s="372"/>
      <c r="MY587" s="372"/>
      <c r="MZ587" s="372"/>
      <c r="NA587" s="372"/>
      <c r="NB587" s="372"/>
      <c r="NC587" s="372"/>
      <c r="ND587" s="372"/>
      <c r="NE587" s="372"/>
      <c r="NF587" s="372"/>
      <c r="NG587" s="372"/>
      <c r="NH587" s="372"/>
      <c r="NI587" s="372"/>
      <c r="NJ587" s="372"/>
      <c r="NK587" s="372"/>
      <c r="NL587" s="372"/>
      <c r="NM587" s="372"/>
      <c r="NN587" s="372"/>
      <c r="NO587" s="372"/>
      <c r="NP587" s="372"/>
      <c r="NQ587" s="372"/>
      <c r="NR587" s="372"/>
      <c r="NS587" s="372"/>
      <c r="NT587" s="372"/>
      <c r="NU587" s="372"/>
      <c r="NV587" s="372"/>
      <c r="NW587" s="372"/>
      <c r="NX587" s="372"/>
      <c r="NY587" s="372"/>
      <c r="NZ587" s="372"/>
      <c r="OA587" s="372"/>
      <c r="OB587" s="372"/>
      <c r="OC587" s="372"/>
      <c r="OD587" s="372"/>
      <c r="OE587" s="372"/>
      <c r="OF587" s="372"/>
      <c r="OG587" s="372"/>
      <c r="OH587" s="372"/>
      <c r="OI587" s="372"/>
      <c r="OJ587" s="372"/>
      <c r="OK587" s="372"/>
      <c r="OL587" s="372"/>
      <c r="OM587" s="372"/>
      <c r="ON587" s="372"/>
      <c r="OO587" s="372"/>
      <c r="OP587" s="372"/>
      <c r="OQ587" s="372"/>
      <c r="OR587" s="372"/>
      <c r="OS587" s="372"/>
      <c r="OT587" s="372"/>
      <c r="OU587" s="372"/>
      <c r="OV587" s="372"/>
      <c r="OW587" s="372"/>
      <c r="OX587" s="372"/>
      <c r="OY587" s="372"/>
      <c r="OZ587" s="372"/>
      <c r="PA587" s="372"/>
      <c r="PB587" s="372"/>
      <c r="PC587" s="372"/>
      <c r="PD587" s="372"/>
      <c r="PE587" s="372"/>
      <c r="PF587" s="372"/>
      <c r="PG587" s="372"/>
      <c r="PH587" s="372"/>
      <c r="PI587" s="372"/>
      <c r="PJ587" s="372"/>
      <c r="PK587" s="372"/>
      <c r="PL587" s="372"/>
      <c r="PM587" s="372"/>
      <c r="PN587" s="372"/>
      <c r="PO587" s="372"/>
      <c r="PP587" s="372"/>
      <c r="PQ587" s="372"/>
      <c r="PR587" s="372"/>
      <c r="PS587" s="372"/>
      <c r="PT587" s="372"/>
      <c r="PU587" s="372"/>
      <c r="PV587" s="372"/>
      <c r="PW587" s="372"/>
      <c r="PX587" s="372"/>
      <c r="PY587" s="372"/>
      <c r="PZ587" s="372"/>
      <c r="QA587" s="372"/>
      <c r="QB587" s="372"/>
      <c r="QC587" s="372"/>
      <c r="QD587" s="372"/>
      <c r="QE587" s="372"/>
      <c r="QF587" s="372"/>
      <c r="QG587" s="372"/>
      <c r="QH587" s="372"/>
      <c r="QI587" s="372"/>
      <c r="QJ587" s="372"/>
      <c r="QK587" s="372"/>
      <c r="QL587" s="372"/>
      <c r="QM587" s="372"/>
      <c r="QN587" s="372"/>
      <c r="QO587" s="372"/>
      <c r="QP587" s="372"/>
      <c r="QQ587" s="372"/>
      <c r="QR587" s="372"/>
      <c r="QS587" s="372"/>
      <c r="QT587" s="372"/>
      <c r="QU587" s="372"/>
      <c r="QV587" s="372"/>
      <c r="QW587" s="372"/>
      <c r="QX587" s="372"/>
      <c r="QY587" s="372"/>
      <c r="QZ587" s="372"/>
      <c r="RA587" s="372"/>
      <c r="RB587" s="372"/>
      <c r="RC587" s="372"/>
      <c r="RD587" s="372"/>
      <c r="RE587" s="372"/>
      <c r="RF587" s="372"/>
      <c r="RG587" s="372"/>
      <c r="RH587" s="372"/>
      <c r="RI587" s="372"/>
      <c r="RJ587" s="372"/>
      <c r="RK587" s="372"/>
      <c r="RL587" s="372"/>
      <c r="RM587" s="372"/>
      <c r="RN587" s="372"/>
      <c r="RO587" s="372"/>
      <c r="RP587" s="372"/>
      <c r="RQ587" s="372"/>
      <c r="RR587" s="372"/>
      <c r="RS587" s="372"/>
      <c r="RT587" s="372"/>
      <c r="RU587" s="372"/>
      <c r="RV587" s="372"/>
      <c r="RW587" s="372"/>
      <c r="RX587" s="372"/>
      <c r="RY587" s="372"/>
      <c r="RZ587" s="372"/>
      <c r="SA587" s="372"/>
      <c r="SB587" s="372"/>
      <c r="SC587" s="372"/>
      <c r="SD587" s="372"/>
      <c r="SE587" s="372"/>
      <c r="SF587" s="372"/>
      <c r="SG587" s="372"/>
      <c r="SH587" s="372"/>
      <c r="SI587" s="372"/>
      <c r="SJ587" s="372"/>
      <c r="SK587" s="372"/>
      <c r="SL587" s="372"/>
      <c r="SM587" s="372"/>
      <c r="SN587" s="372"/>
      <c r="SO587" s="372"/>
      <c r="SP587" s="372"/>
      <c r="SQ587" s="372"/>
      <c r="SR587" s="372"/>
      <c r="SS587" s="372"/>
      <c r="ST587" s="372"/>
      <c r="SU587" s="372"/>
      <c r="SV587" s="372"/>
      <c r="SW587" s="372"/>
      <c r="SX587" s="372"/>
      <c r="SY587" s="372"/>
      <c r="SZ587" s="372"/>
      <c r="TA587" s="372"/>
      <c r="TB587" s="372"/>
      <c r="TC587" s="372"/>
      <c r="TD587" s="372"/>
      <c r="TE587" s="372"/>
      <c r="TF587" s="372"/>
      <c r="TG587" s="372"/>
      <c r="TH587" s="372"/>
      <c r="TI587" s="372"/>
      <c r="TJ587" s="372"/>
      <c r="TK587" s="372"/>
      <c r="TL587" s="372"/>
      <c r="TM587" s="372"/>
      <c r="TN587" s="372"/>
      <c r="TO587" s="372"/>
      <c r="TP587" s="372"/>
      <c r="TQ587" s="372"/>
      <c r="TR587" s="372"/>
      <c r="TS587" s="372"/>
      <c r="TT587" s="372"/>
      <c r="TU587" s="372"/>
      <c r="TV587" s="372"/>
      <c r="TW587" s="372"/>
      <c r="TX587" s="372"/>
      <c r="TY587" s="372"/>
      <c r="TZ587" s="372"/>
      <c r="UA587" s="372"/>
      <c r="UB587" s="372"/>
      <c r="UC587" s="372"/>
      <c r="UD587" s="372"/>
      <c r="UE587" s="372"/>
      <c r="UF587" s="372"/>
      <c r="UG587" s="372"/>
      <c r="UH587" s="372"/>
      <c r="UI587" s="372"/>
      <c r="UJ587" s="372"/>
      <c r="UK587" s="372"/>
      <c r="UL587" s="372"/>
      <c r="UM587" s="372"/>
      <c r="UN587" s="372"/>
      <c r="UO587" s="372"/>
      <c r="UP587" s="372"/>
      <c r="UQ587" s="372"/>
      <c r="UR587" s="372"/>
      <c r="US587" s="372"/>
      <c r="UT587" s="372"/>
      <c r="UU587" s="372"/>
      <c r="UV587" s="372"/>
      <c r="UW587" s="372"/>
      <c r="UX587" s="372"/>
      <c r="UY587" s="372"/>
      <c r="UZ587" s="372"/>
      <c r="VA587" s="372"/>
      <c r="VB587" s="372"/>
      <c r="VC587" s="372"/>
      <c r="VD587" s="372"/>
      <c r="VE587" s="372"/>
      <c r="VF587" s="372"/>
      <c r="VG587" s="372"/>
      <c r="VH587" s="372"/>
      <c r="VI587" s="372"/>
      <c r="VJ587" s="372"/>
      <c r="VK587" s="372"/>
      <c r="VL587" s="372"/>
      <c r="VM587" s="372"/>
      <c r="VN587" s="372"/>
      <c r="VO587" s="372"/>
      <c r="VP587" s="372"/>
      <c r="VQ587" s="372"/>
      <c r="VR587" s="372"/>
      <c r="VS587" s="372"/>
      <c r="VT587" s="372"/>
      <c r="VU587" s="372"/>
      <c r="VV587" s="372"/>
      <c r="VW587" s="372"/>
      <c r="VX587" s="372"/>
      <c r="VY587" s="372"/>
      <c r="VZ587" s="372"/>
      <c r="WA587" s="372"/>
      <c r="WB587" s="372"/>
      <c r="WC587" s="372"/>
      <c r="WD587" s="372"/>
      <c r="WE587" s="372"/>
      <c r="WF587" s="372"/>
      <c r="WG587" s="372"/>
      <c r="WH587" s="372"/>
      <c r="WI587" s="372"/>
      <c r="WJ587" s="372"/>
      <c r="WK587" s="372"/>
      <c r="WL587" s="372"/>
      <c r="WM587" s="372"/>
      <c r="WN587" s="372"/>
      <c r="WO587" s="372"/>
      <c r="WP587" s="372"/>
      <c r="WQ587" s="372"/>
      <c r="WR587" s="372"/>
      <c r="WS587" s="372"/>
      <c r="WT587" s="372"/>
      <c r="WU587" s="372"/>
      <c r="WV587" s="372"/>
      <c r="WW587" s="372"/>
      <c r="WX587" s="372"/>
      <c r="WY587" s="372"/>
      <c r="WZ587" s="372"/>
      <c r="XA587" s="372"/>
      <c r="XB587" s="372"/>
      <c r="XC587" s="372"/>
      <c r="XD587" s="372"/>
      <c r="XE587" s="372"/>
      <c r="XF587" s="372"/>
      <c r="XG587" s="372"/>
      <c r="XH587" s="372"/>
      <c r="XI587" s="372"/>
      <c r="XJ587" s="372"/>
      <c r="XK587" s="372"/>
      <c r="XL587" s="372"/>
      <c r="XM587" s="372"/>
      <c r="XN587" s="372"/>
      <c r="XO587" s="372"/>
      <c r="XP587" s="372"/>
      <c r="XQ587" s="372"/>
      <c r="XR587" s="372"/>
      <c r="XS587" s="372"/>
      <c r="XT587" s="372"/>
      <c r="XU587" s="372"/>
      <c r="XV587" s="372"/>
      <c r="XW587" s="372"/>
      <c r="XX587" s="372"/>
      <c r="XY587" s="372"/>
      <c r="XZ587" s="372"/>
      <c r="YA587" s="372"/>
      <c r="YB587" s="372"/>
      <c r="YC587" s="372"/>
      <c r="YD587" s="372"/>
      <c r="YE587" s="372"/>
      <c r="YF587" s="372"/>
      <c r="YG587" s="372"/>
      <c r="YH587" s="372"/>
      <c r="YI587" s="372"/>
      <c r="YJ587" s="372"/>
      <c r="YK587" s="372"/>
      <c r="YL587" s="372"/>
      <c r="YM587" s="372"/>
      <c r="YN587" s="372"/>
      <c r="YO587" s="372"/>
      <c r="YP587" s="372"/>
      <c r="YQ587" s="372"/>
      <c r="YR587" s="372"/>
      <c r="YS587" s="372"/>
      <c r="YT587" s="372"/>
      <c r="YU587" s="372"/>
      <c r="YV587" s="372"/>
      <c r="YW587" s="372"/>
      <c r="YX587" s="372"/>
      <c r="YY587" s="372"/>
      <c r="YZ587" s="372"/>
      <c r="ZA587" s="372"/>
      <c r="ZB587" s="372"/>
      <c r="ZC587" s="372"/>
      <c r="ZD587" s="372"/>
      <c r="ZE587" s="372"/>
      <c r="ZF587" s="372"/>
      <c r="ZG587" s="372"/>
      <c r="ZH587" s="372"/>
      <c r="ZI587" s="372"/>
      <c r="ZJ587" s="372"/>
      <c r="ZK587" s="372"/>
      <c r="ZL587" s="372"/>
      <c r="ZM587" s="372"/>
      <c r="ZN587" s="372"/>
      <c r="ZO587" s="372"/>
      <c r="ZP587" s="372"/>
      <c r="ZQ587" s="372"/>
      <c r="ZR587" s="372"/>
      <c r="ZS587" s="372"/>
      <c r="ZT587" s="372"/>
      <c r="ZU587" s="372"/>
      <c r="ZV587" s="372"/>
      <c r="ZW587" s="372"/>
      <c r="ZX587" s="372"/>
      <c r="ZY587" s="372"/>
      <c r="ZZ587" s="372"/>
      <c r="AAA587" s="372"/>
      <c r="AAB587" s="372"/>
      <c r="AAC587" s="372"/>
      <c r="AAD587" s="372"/>
      <c r="AAE587" s="372"/>
      <c r="AAF587" s="372"/>
      <c r="AAG587" s="372"/>
      <c r="AAH587" s="372"/>
      <c r="AAI587" s="372"/>
      <c r="AAJ587" s="372"/>
      <c r="AAK587" s="372"/>
      <c r="AAL587" s="372"/>
      <c r="AAM587" s="372"/>
      <c r="AAN587" s="372"/>
      <c r="AAO587" s="372"/>
      <c r="AAP587" s="372"/>
      <c r="AAQ587" s="372"/>
      <c r="AAR587" s="372"/>
      <c r="AAS587" s="372"/>
      <c r="AAT587" s="372"/>
      <c r="AAU587" s="372"/>
      <c r="AAV587" s="372"/>
      <c r="AAW587" s="372"/>
      <c r="AAX587" s="372"/>
      <c r="AAY587" s="372"/>
      <c r="AAZ587" s="372"/>
      <c r="ABA587" s="372"/>
      <c r="ABB587" s="372"/>
      <c r="ABC587" s="372"/>
      <c r="ABD587" s="372"/>
      <c r="ABE587" s="372"/>
      <c r="ABF587" s="372"/>
      <c r="ABG587" s="372"/>
      <c r="ABH587" s="372"/>
      <c r="ABI587" s="372"/>
      <c r="ABJ587" s="372"/>
      <c r="ABK587" s="372"/>
      <c r="ABL587" s="372"/>
      <c r="ABM587" s="372"/>
      <c r="ABN587" s="372"/>
      <c r="ABO587" s="372"/>
      <c r="ABP587" s="372"/>
      <c r="ABQ587" s="372"/>
      <c r="ABR587" s="372"/>
      <c r="ABS587" s="372"/>
      <c r="ABT587" s="372"/>
      <c r="ABU587" s="372"/>
      <c r="ABV587" s="372"/>
      <c r="ABW587" s="372"/>
      <c r="ABX587" s="372"/>
      <c r="ABY587" s="372"/>
      <c r="ABZ587" s="372"/>
      <c r="ACA587" s="372"/>
      <c r="ACB587" s="372"/>
      <c r="ACC587" s="372"/>
      <c r="ACD587" s="372"/>
      <c r="ACE587" s="372"/>
      <c r="ACF587" s="372"/>
      <c r="ACG587" s="372"/>
      <c r="ACH587" s="372"/>
      <c r="ACI587" s="372"/>
      <c r="ACJ587" s="372"/>
      <c r="ACK587" s="372"/>
      <c r="ACL587" s="372"/>
      <c r="ACM587" s="372"/>
      <c r="ACN587" s="372"/>
      <c r="ACO587" s="372"/>
      <c r="ACP587" s="372"/>
      <c r="ACQ587" s="372"/>
      <c r="ACR587" s="372"/>
      <c r="ACS587" s="372"/>
      <c r="ACT587" s="372"/>
      <c r="ACU587" s="372"/>
      <c r="ACV587" s="372"/>
      <c r="ACW587" s="372"/>
      <c r="ACX587" s="372"/>
      <c r="ACY587" s="372"/>
      <c r="ACZ587" s="372"/>
      <c r="ADA587" s="372"/>
      <c r="ADB587" s="372"/>
      <c r="ADC587" s="372"/>
      <c r="ADD587" s="372"/>
      <c r="ADE587" s="372"/>
      <c r="ADF587" s="372"/>
      <c r="ADG587" s="372"/>
      <c r="ADH587" s="372"/>
      <c r="ADI587" s="372"/>
      <c r="ADJ587" s="372"/>
      <c r="ADK587" s="372"/>
      <c r="ADL587" s="372"/>
      <c r="ADM587" s="372"/>
      <c r="ADN587" s="372"/>
      <c r="ADO587" s="372"/>
      <c r="ADP587" s="372"/>
      <c r="ADQ587" s="372"/>
      <c r="ADR587" s="372"/>
      <c r="ADS587" s="372"/>
      <c r="ADT587" s="372"/>
      <c r="ADU587" s="372"/>
      <c r="ADV587" s="372"/>
      <c r="ADW587" s="372"/>
      <c r="ADX587" s="372"/>
      <c r="ADY587" s="372"/>
      <c r="ADZ587" s="372"/>
      <c r="AEA587" s="372"/>
      <c r="AEB587" s="372"/>
      <c r="AEC587" s="372"/>
      <c r="AED587" s="372"/>
      <c r="AEE587" s="372"/>
      <c r="AEF587" s="372"/>
    </row>
    <row r="588" spans="1:812" s="373" customFormat="1" x14ac:dyDescent="0.2">
      <c r="A588" s="75">
        <v>7.4</v>
      </c>
      <c r="B588" s="303" t="s">
        <v>136</v>
      </c>
      <c r="C588" s="325">
        <v>3</v>
      </c>
      <c r="D588" s="308" t="s">
        <v>71</v>
      </c>
      <c r="E588" s="109">
        <v>12251.3</v>
      </c>
      <c r="F588" s="91">
        <f t="shared" si="12"/>
        <v>36753.9</v>
      </c>
      <c r="G588" s="372"/>
      <c r="H588" s="372"/>
      <c r="I588" s="372"/>
      <c r="J588" s="372"/>
      <c r="K588" s="372"/>
      <c r="L588" s="372"/>
      <c r="M588" s="372"/>
      <c r="N588" s="372"/>
      <c r="O588" s="372"/>
      <c r="P588" s="372"/>
      <c r="Q588" s="372"/>
      <c r="R588" s="372"/>
      <c r="S588" s="372"/>
      <c r="T588" s="372"/>
      <c r="U588" s="372"/>
      <c r="V588" s="372"/>
      <c r="W588" s="372"/>
      <c r="X588" s="372"/>
      <c r="Y588" s="372"/>
      <c r="Z588" s="372"/>
      <c r="AA588" s="372"/>
      <c r="AB588" s="372"/>
      <c r="AC588" s="372"/>
      <c r="AD588" s="372"/>
      <c r="AE588" s="372"/>
      <c r="AF588" s="372"/>
      <c r="AG588" s="372"/>
      <c r="AH588" s="372"/>
      <c r="AI588" s="372"/>
      <c r="AJ588" s="372"/>
      <c r="AK588" s="372"/>
      <c r="AL588" s="372"/>
      <c r="AM588" s="372"/>
      <c r="AN588" s="372"/>
      <c r="AO588" s="372"/>
      <c r="AP588" s="372"/>
      <c r="AQ588" s="372"/>
      <c r="AR588" s="372"/>
      <c r="AS588" s="372"/>
      <c r="AT588" s="372"/>
      <c r="AU588" s="372"/>
      <c r="AV588" s="372"/>
      <c r="AW588" s="372"/>
      <c r="AX588" s="372"/>
      <c r="AY588" s="372"/>
      <c r="AZ588" s="372"/>
      <c r="BA588" s="663"/>
      <c r="BB588" s="372"/>
      <c r="BC588" s="372"/>
      <c r="BD588" s="372"/>
      <c r="BE588" s="372"/>
      <c r="BF588" s="372"/>
      <c r="BG588" s="372"/>
      <c r="BH588" s="372"/>
      <c r="BI588" s="372"/>
      <c r="BJ588" s="372"/>
      <c r="BK588" s="372"/>
      <c r="BL588" s="372"/>
      <c r="BM588" s="372"/>
      <c r="BN588" s="372"/>
      <c r="BO588" s="372"/>
      <c r="BP588" s="372"/>
      <c r="BQ588" s="372"/>
      <c r="BR588" s="372"/>
      <c r="BS588" s="372"/>
      <c r="BT588" s="372"/>
      <c r="BU588" s="372"/>
      <c r="BV588" s="372"/>
      <c r="BW588" s="372"/>
      <c r="BX588" s="372"/>
      <c r="BY588" s="372"/>
      <c r="BZ588" s="372"/>
      <c r="CA588" s="372"/>
      <c r="CB588" s="372"/>
      <c r="CC588" s="372"/>
      <c r="CD588" s="372"/>
      <c r="CE588" s="372"/>
      <c r="CF588" s="372"/>
      <c r="CG588" s="372"/>
      <c r="CH588" s="372"/>
      <c r="CI588" s="372"/>
      <c r="CJ588" s="372"/>
      <c r="CK588" s="372"/>
      <c r="CL588" s="372"/>
      <c r="CM588" s="372"/>
      <c r="CN588" s="372"/>
      <c r="CO588" s="372"/>
      <c r="CP588" s="372"/>
      <c r="CQ588" s="372"/>
      <c r="CR588" s="372"/>
      <c r="CS588" s="372"/>
      <c r="CT588" s="372"/>
      <c r="CU588" s="372"/>
      <c r="CV588" s="372"/>
      <c r="CW588" s="372"/>
      <c r="CX588" s="372"/>
      <c r="CY588" s="372"/>
      <c r="CZ588" s="372"/>
      <c r="DA588" s="372"/>
      <c r="DB588" s="372"/>
      <c r="DC588" s="372"/>
      <c r="DD588" s="372"/>
      <c r="DE588" s="372"/>
      <c r="DF588" s="372"/>
      <c r="DG588" s="372"/>
      <c r="DH588" s="372"/>
      <c r="DI588" s="372"/>
      <c r="DJ588" s="372"/>
      <c r="DK588" s="372"/>
      <c r="DL588" s="372"/>
      <c r="DM588" s="372"/>
      <c r="DN588" s="372"/>
      <c r="DO588" s="372"/>
      <c r="DP588" s="372"/>
      <c r="DQ588" s="372"/>
      <c r="DR588" s="372"/>
      <c r="DS588" s="372"/>
      <c r="DT588" s="372"/>
      <c r="DU588" s="372"/>
      <c r="DV588" s="372"/>
      <c r="DW588" s="372"/>
      <c r="DX588" s="372"/>
      <c r="DY588" s="372"/>
      <c r="DZ588" s="372"/>
      <c r="EA588" s="372"/>
      <c r="EB588" s="372"/>
      <c r="EC588" s="372"/>
      <c r="ED588" s="372"/>
      <c r="EE588" s="372"/>
      <c r="EF588" s="372"/>
      <c r="EG588" s="372"/>
      <c r="EH588" s="372"/>
      <c r="EI588" s="372"/>
      <c r="EJ588" s="372"/>
      <c r="EK588" s="372"/>
      <c r="EL588" s="372"/>
      <c r="EM588" s="372"/>
      <c r="EN588" s="372"/>
      <c r="EO588" s="372"/>
      <c r="EP588" s="372"/>
      <c r="EQ588" s="372"/>
      <c r="ER588" s="372"/>
      <c r="ES588" s="372"/>
      <c r="ET588" s="372"/>
      <c r="EU588" s="372"/>
      <c r="EV588" s="372"/>
      <c r="EW588" s="372"/>
      <c r="EX588" s="372"/>
      <c r="EY588" s="372"/>
      <c r="EZ588" s="372"/>
      <c r="FA588" s="372"/>
      <c r="FB588" s="372"/>
      <c r="FC588" s="372"/>
      <c r="FD588" s="372"/>
      <c r="FE588" s="372"/>
      <c r="FF588" s="372"/>
      <c r="FG588" s="372"/>
      <c r="FH588" s="372"/>
      <c r="FI588" s="372"/>
      <c r="FJ588" s="372"/>
      <c r="FK588" s="372"/>
      <c r="FL588" s="372"/>
      <c r="FM588" s="372"/>
      <c r="FN588" s="372"/>
      <c r="FO588" s="372"/>
      <c r="FP588" s="372"/>
      <c r="FQ588" s="372"/>
      <c r="FR588" s="372"/>
      <c r="FS588" s="372"/>
      <c r="FT588" s="372"/>
      <c r="FU588" s="372"/>
      <c r="FV588" s="372"/>
      <c r="FW588" s="372"/>
      <c r="FX588" s="372"/>
      <c r="FY588" s="372"/>
      <c r="FZ588" s="372"/>
      <c r="GA588" s="372"/>
      <c r="GB588" s="372"/>
      <c r="GC588" s="372"/>
      <c r="GD588" s="372"/>
      <c r="GE588" s="372"/>
      <c r="GF588" s="372"/>
      <c r="GG588" s="372"/>
      <c r="GH588" s="372"/>
      <c r="GI588" s="372"/>
      <c r="GJ588" s="372"/>
      <c r="GK588" s="372"/>
      <c r="GL588" s="372"/>
      <c r="GM588" s="372"/>
      <c r="GN588" s="372"/>
      <c r="GO588" s="372"/>
      <c r="GP588" s="372"/>
      <c r="GQ588" s="372"/>
      <c r="GR588" s="372"/>
      <c r="GS588" s="372"/>
      <c r="GT588" s="372"/>
      <c r="GU588" s="372"/>
      <c r="GV588" s="372"/>
      <c r="GW588" s="372"/>
      <c r="GX588" s="372"/>
      <c r="GY588" s="372"/>
      <c r="GZ588" s="372"/>
      <c r="HA588" s="372"/>
      <c r="HB588" s="372"/>
      <c r="HC588" s="372"/>
      <c r="HD588" s="372"/>
      <c r="HE588" s="372"/>
      <c r="HF588" s="372"/>
      <c r="HG588" s="372"/>
      <c r="HH588" s="372"/>
      <c r="HI588" s="372"/>
      <c r="HJ588" s="372"/>
      <c r="HK588" s="372"/>
      <c r="HL588" s="372"/>
      <c r="HM588" s="372"/>
      <c r="HN588" s="372"/>
      <c r="HO588" s="372"/>
      <c r="HP588" s="372"/>
      <c r="HQ588" s="372"/>
      <c r="HR588" s="372"/>
      <c r="HS588" s="372"/>
      <c r="HT588" s="372"/>
      <c r="HU588" s="372"/>
      <c r="HV588" s="372"/>
      <c r="HW588" s="372"/>
      <c r="HX588" s="372"/>
      <c r="HY588" s="372"/>
      <c r="HZ588" s="372"/>
      <c r="IA588" s="372"/>
      <c r="IB588" s="372"/>
      <c r="IC588" s="372"/>
      <c r="ID588" s="372"/>
      <c r="IE588" s="372"/>
      <c r="IF588" s="372"/>
      <c r="IG588" s="372"/>
      <c r="IH588" s="372"/>
      <c r="II588" s="372"/>
      <c r="IJ588" s="372"/>
      <c r="IK588" s="372"/>
      <c r="IL588" s="372"/>
      <c r="IM588" s="372"/>
      <c r="IN588" s="372"/>
      <c r="IO588" s="372"/>
      <c r="IP588" s="372"/>
      <c r="IQ588" s="372"/>
      <c r="IR588" s="372"/>
      <c r="IS588" s="372"/>
      <c r="IT588" s="372"/>
      <c r="IU588" s="372"/>
      <c r="IV588" s="372"/>
      <c r="IW588" s="372"/>
      <c r="IX588" s="372"/>
      <c r="IY588" s="372"/>
      <c r="IZ588" s="372"/>
      <c r="JA588" s="372"/>
      <c r="JB588" s="372"/>
      <c r="JC588" s="372"/>
      <c r="JD588" s="372"/>
      <c r="JE588" s="372"/>
      <c r="JF588" s="372"/>
      <c r="JG588" s="372"/>
      <c r="JH588" s="372"/>
      <c r="JI588" s="372"/>
      <c r="JJ588" s="372"/>
      <c r="JK588" s="372"/>
      <c r="JL588" s="372"/>
      <c r="JM588" s="372"/>
      <c r="JN588" s="372"/>
      <c r="JO588" s="372"/>
      <c r="JP588" s="372"/>
      <c r="JQ588" s="372"/>
      <c r="JR588" s="372"/>
      <c r="JS588" s="372"/>
      <c r="JT588" s="372"/>
      <c r="JU588" s="372"/>
      <c r="JV588" s="372"/>
      <c r="JW588" s="372"/>
      <c r="JX588" s="372"/>
      <c r="JY588" s="372"/>
      <c r="JZ588" s="372"/>
      <c r="KA588" s="372"/>
      <c r="KB588" s="372"/>
      <c r="KC588" s="372"/>
      <c r="KD588" s="372"/>
      <c r="KE588" s="372"/>
      <c r="KF588" s="372"/>
      <c r="KG588" s="372"/>
      <c r="KH588" s="372"/>
      <c r="KI588" s="372"/>
      <c r="KJ588" s="372"/>
      <c r="KK588" s="372"/>
      <c r="KL588" s="372"/>
      <c r="KM588" s="372"/>
      <c r="KN588" s="372"/>
      <c r="KO588" s="372"/>
      <c r="KP588" s="372"/>
      <c r="KQ588" s="372"/>
      <c r="KR588" s="372"/>
      <c r="KS588" s="372"/>
      <c r="KT588" s="372"/>
      <c r="KU588" s="372"/>
      <c r="KV588" s="372"/>
      <c r="KW588" s="372"/>
      <c r="KX588" s="372"/>
      <c r="KY588" s="372"/>
      <c r="KZ588" s="372"/>
      <c r="LA588" s="372"/>
      <c r="LB588" s="372"/>
      <c r="LC588" s="372"/>
      <c r="LD588" s="372"/>
      <c r="LE588" s="372"/>
      <c r="LF588" s="372"/>
      <c r="LG588" s="372"/>
      <c r="LH588" s="372"/>
      <c r="LI588" s="372"/>
      <c r="LJ588" s="372"/>
      <c r="LK588" s="372"/>
      <c r="LL588" s="372"/>
      <c r="LM588" s="372"/>
      <c r="LN588" s="372"/>
      <c r="LO588" s="372"/>
      <c r="LP588" s="372"/>
      <c r="LQ588" s="372"/>
      <c r="LR588" s="372"/>
      <c r="LS588" s="372"/>
      <c r="LT588" s="372"/>
      <c r="LU588" s="372"/>
      <c r="LV588" s="372"/>
      <c r="LW588" s="372"/>
      <c r="LX588" s="372"/>
      <c r="LY588" s="372"/>
      <c r="LZ588" s="372"/>
      <c r="MA588" s="372"/>
      <c r="MB588" s="372"/>
      <c r="MC588" s="372"/>
      <c r="MD588" s="372"/>
      <c r="ME588" s="372"/>
      <c r="MF588" s="372"/>
      <c r="MG588" s="372"/>
      <c r="MH588" s="372"/>
      <c r="MI588" s="372"/>
      <c r="MJ588" s="372"/>
      <c r="MK588" s="372"/>
      <c r="ML588" s="372"/>
      <c r="MM588" s="372"/>
      <c r="MN588" s="372"/>
      <c r="MO588" s="372"/>
      <c r="MP588" s="372"/>
      <c r="MQ588" s="372"/>
      <c r="MR588" s="372"/>
      <c r="MS588" s="372"/>
      <c r="MT588" s="372"/>
      <c r="MU588" s="372"/>
      <c r="MV588" s="372"/>
      <c r="MW588" s="372"/>
      <c r="MX588" s="372"/>
      <c r="MY588" s="372"/>
      <c r="MZ588" s="372"/>
      <c r="NA588" s="372"/>
      <c r="NB588" s="372"/>
      <c r="NC588" s="372"/>
      <c r="ND588" s="372"/>
      <c r="NE588" s="372"/>
      <c r="NF588" s="372"/>
      <c r="NG588" s="372"/>
      <c r="NH588" s="372"/>
      <c r="NI588" s="372"/>
      <c r="NJ588" s="372"/>
      <c r="NK588" s="372"/>
      <c r="NL588" s="372"/>
      <c r="NM588" s="372"/>
      <c r="NN588" s="372"/>
      <c r="NO588" s="372"/>
      <c r="NP588" s="372"/>
      <c r="NQ588" s="372"/>
      <c r="NR588" s="372"/>
      <c r="NS588" s="372"/>
      <c r="NT588" s="372"/>
      <c r="NU588" s="372"/>
      <c r="NV588" s="372"/>
      <c r="NW588" s="372"/>
      <c r="NX588" s="372"/>
      <c r="NY588" s="372"/>
      <c r="NZ588" s="372"/>
      <c r="OA588" s="372"/>
      <c r="OB588" s="372"/>
      <c r="OC588" s="372"/>
      <c r="OD588" s="372"/>
      <c r="OE588" s="372"/>
      <c r="OF588" s="372"/>
      <c r="OG588" s="372"/>
      <c r="OH588" s="372"/>
      <c r="OI588" s="372"/>
      <c r="OJ588" s="372"/>
      <c r="OK588" s="372"/>
      <c r="OL588" s="372"/>
      <c r="OM588" s="372"/>
      <c r="ON588" s="372"/>
      <c r="OO588" s="372"/>
      <c r="OP588" s="372"/>
      <c r="OQ588" s="372"/>
      <c r="OR588" s="372"/>
      <c r="OS588" s="372"/>
      <c r="OT588" s="372"/>
      <c r="OU588" s="372"/>
      <c r="OV588" s="372"/>
      <c r="OW588" s="372"/>
      <c r="OX588" s="372"/>
      <c r="OY588" s="372"/>
      <c r="OZ588" s="372"/>
      <c r="PA588" s="372"/>
      <c r="PB588" s="372"/>
      <c r="PC588" s="372"/>
      <c r="PD588" s="372"/>
      <c r="PE588" s="372"/>
      <c r="PF588" s="372"/>
      <c r="PG588" s="372"/>
      <c r="PH588" s="372"/>
      <c r="PI588" s="372"/>
      <c r="PJ588" s="372"/>
      <c r="PK588" s="372"/>
      <c r="PL588" s="372"/>
      <c r="PM588" s="372"/>
      <c r="PN588" s="372"/>
      <c r="PO588" s="372"/>
      <c r="PP588" s="372"/>
      <c r="PQ588" s="372"/>
      <c r="PR588" s="372"/>
      <c r="PS588" s="372"/>
      <c r="PT588" s="372"/>
      <c r="PU588" s="372"/>
      <c r="PV588" s="372"/>
      <c r="PW588" s="372"/>
      <c r="PX588" s="372"/>
      <c r="PY588" s="372"/>
      <c r="PZ588" s="372"/>
      <c r="QA588" s="372"/>
      <c r="QB588" s="372"/>
      <c r="QC588" s="372"/>
      <c r="QD588" s="372"/>
      <c r="QE588" s="372"/>
      <c r="QF588" s="372"/>
      <c r="QG588" s="372"/>
      <c r="QH588" s="372"/>
      <c r="QI588" s="372"/>
      <c r="QJ588" s="372"/>
      <c r="QK588" s="372"/>
      <c r="QL588" s="372"/>
      <c r="QM588" s="372"/>
      <c r="QN588" s="372"/>
      <c r="QO588" s="372"/>
      <c r="QP588" s="372"/>
      <c r="QQ588" s="372"/>
      <c r="QR588" s="372"/>
      <c r="QS588" s="372"/>
      <c r="QT588" s="372"/>
      <c r="QU588" s="372"/>
      <c r="QV588" s="372"/>
      <c r="QW588" s="372"/>
      <c r="QX588" s="372"/>
      <c r="QY588" s="372"/>
      <c r="QZ588" s="372"/>
      <c r="RA588" s="372"/>
      <c r="RB588" s="372"/>
      <c r="RC588" s="372"/>
      <c r="RD588" s="372"/>
      <c r="RE588" s="372"/>
      <c r="RF588" s="372"/>
      <c r="RG588" s="372"/>
      <c r="RH588" s="372"/>
      <c r="RI588" s="372"/>
      <c r="RJ588" s="372"/>
      <c r="RK588" s="372"/>
      <c r="RL588" s="372"/>
      <c r="RM588" s="372"/>
      <c r="RN588" s="372"/>
      <c r="RO588" s="372"/>
      <c r="RP588" s="372"/>
      <c r="RQ588" s="372"/>
      <c r="RR588" s="372"/>
      <c r="RS588" s="372"/>
      <c r="RT588" s="372"/>
      <c r="RU588" s="372"/>
      <c r="RV588" s="372"/>
      <c r="RW588" s="372"/>
      <c r="RX588" s="372"/>
      <c r="RY588" s="372"/>
      <c r="RZ588" s="372"/>
      <c r="SA588" s="372"/>
      <c r="SB588" s="372"/>
      <c r="SC588" s="372"/>
      <c r="SD588" s="372"/>
      <c r="SE588" s="372"/>
      <c r="SF588" s="372"/>
      <c r="SG588" s="372"/>
      <c r="SH588" s="372"/>
      <c r="SI588" s="372"/>
      <c r="SJ588" s="372"/>
      <c r="SK588" s="372"/>
      <c r="SL588" s="372"/>
      <c r="SM588" s="372"/>
      <c r="SN588" s="372"/>
      <c r="SO588" s="372"/>
      <c r="SP588" s="372"/>
      <c r="SQ588" s="372"/>
      <c r="SR588" s="372"/>
      <c r="SS588" s="372"/>
      <c r="ST588" s="372"/>
      <c r="SU588" s="372"/>
      <c r="SV588" s="372"/>
      <c r="SW588" s="372"/>
      <c r="SX588" s="372"/>
      <c r="SY588" s="372"/>
      <c r="SZ588" s="372"/>
      <c r="TA588" s="372"/>
      <c r="TB588" s="372"/>
      <c r="TC588" s="372"/>
      <c r="TD588" s="372"/>
      <c r="TE588" s="372"/>
      <c r="TF588" s="372"/>
      <c r="TG588" s="372"/>
      <c r="TH588" s="372"/>
      <c r="TI588" s="372"/>
      <c r="TJ588" s="372"/>
      <c r="TK588" s="372"/>
      <c r="TL588" s="372"/>
      <c r="TM588" s="372"/>
      <c r="TN588" s="372"/>
      <c r="TO588" s="372"/>
      <c r="TP588" s="372"/>
      <c r="TQ588" s="372"/>
      <c r="TR588" s="372"/>
      <c r="TS588" s="372"/>
      <c r="TT588" s="372"/>
      <c r="TU588" s="372"/>
      <c r="TV588" s="372"/>
      <c r="TW588" s="372"/>
      <c r="TX588" s="372"/>
      <c r="TY588" s="372"/>
      <c r="TZ588" s="372"/>
      <c r="UA588" s="372"/>
      <c r="UB588" s="372"/>
      <c r="UC588" s="372"/>
      <c r="UD588" s="372"/>
      <c r="UE588" s="372"/>
      <c r="UF588" s="372"/>
      <c r="UG588" s="372"/>
      <c r="UH588" s="372"/>
      <c r="UI588" s="372"/>
      <c r="UJ588" s="372"/>
      <c r="UK588" s="372"/>
      <c r="UL588" s="372"/>
      <c r="UM588" s="372"/>
      <c r="UN588" s="372"/>
      <c r="UO588" s="372"/>
      <c r="UP588" s="372"/>
      <c r="UQ588" s="372"/>
      <c r="UR588" s="372"/>
      <c r="US588" s="372"/>
      <c r="UT588" s="372"/>
      <c r="UU588" s="372"/>
      <c r="UV588" s="372"/>
      <c r="UW588" s="372"/>
      <c r="UX588" s="372"/>
      <c r="UY588" s="372"/>
      <c r="UZ588" s="372"/>
      <c r="VA588" s="372"/>
      <c r="VB588" s="372"/>
      <c r="VC588" s="372"/>
      <c r="VD588" s="372"/>
      <c r="VE588" s="372"/>
      <c r="VF588" s="372"/>
      <c r="VG588" s="372"/>
      <c r="VH588" s="372"/>
      <c r="VI588" s="372"/>
      <c r="VJ588" s="372"/>
      <c r="VK588" s="372"/>
      <c r="VL588" s="372"/>
      <c r="VM588" s="372"/>
      <c r="VN588" s="372"/>
      <c r="VO588" s="372"/>
      <c r="VP588" s="372"/>
      <c r="VQ588" s="372"/>
      <c r="VR588" s="372"/>
      <c r="VS588" s="372"/>
      <c r="VT588" s="372"/>
      <c r="VU588" s="372"/>
      <c r="VV588" s="372"/>
      <c r="VW588" s="372"/>
      <c r="VX588" s="372"/>
      <c r="VY588" s="372"/>
      <c r="VZ588" s="372"/>
      <c r="WA588" s="372"/>
      <c r="WB588" s="372"/>
      <c r="WC588" s="372"/>
      <c r="WD588" s="372"/>
      <c r="WE588" s="372"/>
      <c r="WF588" s="372"/>
      <c r="WG588" s="372"/>
      <c r="WH588" s="372"/>
      <c r="WI588" s="372"/>
      <c r="WJ588" s="372"/>
      <c r="WK588" s="372"/>
      <c r="WL588" s="372"/>
      <c r="WM588" s="372"/>
      <c r="WN588" s="372"/>
      <c r="WO588" s="372"/>
      <c r="WP588" s="372"/>
      <c r="WQ588" s="372"/>
      <c r="WR588" s="372"/>
      <c r="WS588" s="372"/>
      <c r="WT588" s="372"/>
      <c r="WU588" s="372"/>
      <c r="WV588" s="372"/>
      <c r="WW588" s="372"/>
      <c r="WX588" s="372"/>
      <c r="WY588" s="372"/>
      <c r="WZ588" s="372"/>
      <c r="XA588" s="372"/>
      <c r="XB588" s="372"/>
      <c r="XC588" s="372"/>
      <c r="XD588" s="372"/>
      <c r="XE588" s="372"/>
      <c r="XF588" s="372"/>
      <c r="XG588" s="372"/>
      <c r="XH588" s="372"/>
      <c r="XI588" s="372"/>
      <c r="XJ588" s="372"/>
      <c r="XK588" s="372"/>
      <c r="XL588" s="372"/>
      <c r="XM588" s="372"/>
      <c r="XN588" s="372"/>
      <c r="XO588" s="372"/>
      <c r="XP588" s="372"/>
      <c r="XQ588" s="372"/>
      <c r="XR588" s="372"/>
      <c r="XS588" s="372"/>
      <c r="XT588" s="372"/>
      <c r="XU588" s="372"/>
      <c r="XV588" s="372"/>
      <c r="XW588" s="372"/>
      <c r="XX588" s="372"/>
      <c r="XY588" s="372"/>
      <c r="XZ588" s="372"/>
      <c r="YA588" s="372"/>
      <c r="YB588" s="372"/>
      <c r="YC588" s="372"/>
      <c r="YD588" s="372"/>
      <c r="YE588" s="372"/>
      <c r="YF588" s="372"/>
      <c r="YG588" s="372"/>
      <c r="YH588" s="372"/>
      <c r="YI588" s="372"/>
      <c r="YJ588" s="372"/>
      <c r="YK588" s="372"/>
      <c r="YL588" s="372"/>
      <c r="YM588" s="372"/>
      <c r="YN588" s="372"/>
      <c r="YO588" s="372"/>
      <c r="YP588" s="372"/>
      <c r="YQ588" s="372"/>
      <c r="YR588" s="372"/>
      <c r="YS588" s="372"/>
      <c r="YT588" s="372"/>
      <c r="YU588" s="372"/>
      <c r="YV588" s="372"/>
      <c r="YW588" s="372"/>
      <c r="YX588" s="372"/>
      <c r="YY588" s="372"/>
      <c r="YZ588" s="372"/>
      <c r="ZA588" s="372"/>
      <c r="ZB588" s="372"/>
      <c r="ZC588" s="372"/>
      <c r="ZD588" s="372"/>
      <c r="ZE588" s="372"/>
      <c r="ZF588" s="372"/>
      <c r="ZG588" s="372"/>
      <c r="ZH588" s="372"/>
      <c r="ZI588" s="372"/>
      <c r="ZJ588" s="372"/>
      <c r="ZK588" s="372"/>
      <c r="ZL588" s="372"/>
      <c r="ZM588" s="372"/>
      <c r="ZN588" s="372"/>
      <c r="ZO588" s="372"/>
      <c r="ZP588" s="372"/>
      <c r="ZQ588" s="372"/>
      <c r="ZR588" s="372"/>
      <c r="ZS588" s="372"/>
      <c r="ZT588" s="372"/>
      <c r="ZU588" s="372"/>
      <c r="ZV588" s="372"/>
      <c r="ZW588" s="372"/>
      <c r="ZX588" s="372"/>
      <c r="ZY588" s="372"/>
      <c r="ZZ588" s="372"/>
      <c r="AAA588" s="372"/>
      <c r="AAB588" s="372"/>
      <c r="AAC588" s="372"/>
      <c r="AAD588" s="372"/>
      <c r="AAE588" s="372"/>
      <c r="AAF588" s="372"/>
      <c r="AAG588" s="372"/>
      <c r="AAH588" s="372"/>
      <c r="AAI588" s="372"/>
      <c r="AAJ588" s="372"/>
      <c r="AAK588" s="372"/>
      <c r="AAL588" s="372"/>
      <c r="AAM588" s="372"/>
      <c r="AAN588" s="372"/>
      <c r="AAO588" s="372"/>
      <c r="AAP588" s="372"/>
      <c r="AAQ588" s="372"/>
      <c r="AAR588" s="372"/>
      <c r="AAS588" s="372"/>
      <c r="AAT588" s="372"/>
      <c r="AAU588" s="372"/>
      <c r="AAV588" s="372"/>
      <c r="AAW588" s="372"/>
      <c r="AAX588" s="372"/>
      <c r="AAY588" s="372"/>
      <c r="AAZ588" s="372"/>
      <c r="ABA588" s="372"/>
      <c r="ABB588" s="372"/>
      <c r="ABC588" s="372"/>
      <c r="ABD588" s="372"/>
      <c r="ABE588" s="372"/>
      <c r="ABF588" s="372"/>
      <c r="ABG588" s="372"/>
      <c r="ABH588" s="372"/>
      <c r="ABI588" s="372"/>
      <c r="ABJ588" s="372"/>
      <c r="ABK588" s="372"/>
      <c r="ABL588" s="372"/>
      <c r="ABM588" s="372"/>
      <c r="ABN588" s="372"/>
      <c r="ABO588" s="372"/>
      <c r="ABP588" s="372"/>
      <c r="ABQ588" s="372"/>
      <c r="ABR588" s="372"/>
      <c r="ABS588" s="372"/>
      <c r="ABT588" s="372"/>
      <c r="ABU588" s="372"/>
      <c r="ABV588" s="372"/>
      <c r="ABW588" s="372"/>
      <c r="ABX588" s="372"/>
      <c r="ABY588" s="372"/>
      <c r="ABZ588" s="372"/>
      <c r="ACA588" s="372"/>
      <c r="ACB588" s="372"/>
      <c r="ACC588" s="372"/>
      <c r="ACD588" s="372"/>
      <c r="ACE588" s="372"/>
      <c r="ACF588" s="372"/>
      <c r="ACG588" s="372"/>
      <c r="ACH588" s="372"/>
      <c r="ACI588" s="372"/>
      <c r="ACJ588" s="372"/>
      <c r="ACK588" s="372"/>
      <c r="ACL588" s="372"/>
      <c r="ACM588" s="372"/>
      <c r="ACN588" s="372"/>
      <c r="ACO588" s="372"/>
      <c r="ACP588" s="372"/>
      <c r="ACQ588" s="372"/>
      <c r="ACR588" s="372"/>
      <c r="ACS588" s="372"/>
      <c r="ACT588" s="372"/>
      <c r="ACU588" s="372"/>
      <c r="ACV588" s="372"/>
      <c r="ACW588" s="372"/>
      <c r="ACX588" s="372"/>
      <c r="ACY588" s="372"/>
      <c r="ACZ588" s="372"/>
      <c r="ADA588" s="372"/>
      <c r="ADB588" s="372"/>
      <c r="ADC588" s="372"/>
      <c r="ADD588" s="372"/>
      <c r="ADE588" s="372"/>
      <c r="ADF588" s="372"/>
      <c r="ADG588" s="372"/>
      <c r="ADH588" s="372"/>
      <c r="ADI588" s="372"/>
      <c r="ADJ588" s="372"/>
      <c r="ADK588" s="372"/>
      <c r="ADL588" s="372"/>
      <c r="ADM588" s="372"/>
      <c r="ADN588" s="372"/>
      <c r="ADO588" s="372"/>
      <c r="ADP588" s="372"/>
      <c r="ADQ588" s="372"/>
      <c r="ADR588" s="372"/>
      <c r="ADS588" s="372"/>
      <c r="ADT588" s="372"/>
      <c r="ADU588" s="372"/>
      <c r="ADV588" s="372"/>
      <c r="ADW588" s="372"/>
      <c r="ADX588" s="372"/>
      <c r="ADY588" s="372"/>
      <c r="ADZ588" s="372"/>
      <c r="AEA588" s="372"/>
      <c r="AEB588" s="372"/>
      <c r="AEC588" s="372"/>
      <c r="AED588" s="372"/>
      <c r="AEE588" s="372"/>
      <c r="AEF588" s="372"/>
    </row>
    <row r="589" spans="1:812" s="373" customFormat="1" ht="6" customHeight="1" x14ac:dyDescent="0.2">
      <c r="A589" s="75"/>
      <c r="B589" s="329"/>
      <c r="C589" s="325"/>
      <c r="D589" s="71"/>
      <c r="E589" s="109"/>
      <c r="F589" s="91"/>
      <c r="G589" s="372"/>
      <c r="H589" s="372"/>
      <c r="I589" s="372"/>
      <c r="J589" s="372"/>
      <c r="K589" s="372"/>
      <c r="L589" s="372"/>
      <c r="M589" s="372"/>
      <c r="N589" s="372"/>
      <c r="O589" s="372"/>
      <c r="P589" s="372"/>
      <c r="Q589" s="372"/>
      <c r="R589" s="372"/>
      <c r="S589" s="372"/>
      <c r="T589" s="372"/>
      <c r="U589" s="372"/>
      <c r="V589" s="372"/>
      <c r="W589" s="372"/>
      <c r="X589" s="372"/>
      <c r="Y589" s="372"/>
      <c r="Z589" s="372"/>
      <c r="AA589" s="372"/>
      <c r="AB589" s="372"/>
      <c r="AC589" s="372"/>
      <c r="AD589" s="372"/>
      <c r="AE589" s="372"/>
      <c r="AF589" s="372"/>
      <c r="AG589" s="372"/>
      <c r="AH589" s="372"/>
      <c r="AI589" s="372"/>
      <c r="AJ589" s="372"/>
      <c r="AK589" s="372"/>
      <c r="AL589" s="372"/>
      <c r="AM589" s="372"/>
      <c r="AN589" s="372"/>
      <c r="AO589" s="372"/>
      <c r="AP589" s="372"/>
      <c r="AQ589" s="372"/>
      <c r="AR589" s="372"/>
      <c r="AS589" s="372"/>
      <c r="AT589" s="372"/>
      <c r="AU589" s="372"/>
      <c r="AV589" s="372"/>
      <c r="AW589" s="372"/>
      <c r="AX589" s="372"/>
      <c r="AY589" s="372"/>
      <c r="AZ589" s="372"/>
      <c r="BA589" s="663"/>
      <c r="BB589" s="372"/>
      <c r="BC589" s="372"/>
      <c r="BD589" s="372"/>
      <c r="BE589" s="372"/>
      <c r="BF589" s="372"/>
      <c r="BG589" s="372"/>
      <c r="BH589" s="372"/>
      <c r="BI589" s="372"/>
      <c r="BJ589" s="372"/>
      <c r="BK589" s="372"/>
      <c r="BL589" s="372"/>
      <c r="BM589" s="372"/>
      <c r="BN589" s="372"/>
      <c r="BO589" s="372"/>
      <c r="BP589" s="372"/>
      <c r="BQ589" s="372"/>
      <c r="BR589" s="372"/>
      <c r="BS589" s="372"/>
      <c r="BT589" s="372"/>
      <c r="BU589" s="372"/>
      <c r="BV589" s="372"/>
      <c r="BW589" s="372"/>
      <c r="BX589" s="372"/>
      <c r="BY589" s="372"/>
      <c r="BZ589" s="372"/>
      <c r="CA589" s="372"/>
      <c r="CB589" s="372"/>
      <c r="CC589" s="372"/>
      <c r="CD589" s="372"/>
      <c r="CE589" s="372"/>
      <c r="CF589" s="372"/>
      <c r="CG589" s="372"/>
      <c r="CH589" s="372"/>
      <c r="CI589" s="372"/>
      <c r="CJ589" s="372"/>
      <c r="CK589" s="372"/>
      <c r="CL589" s="372"/>
      <c r="CM589" s="372"/>
      <c r="CN589" s="372"/>
      <c r="CO589" s="372"/>
      <c r="CP589" s="372"/>
      <c r="CQ589" s="372"/>
      <c r="CR589" s="372"/>
      <c r="CS589" s="372"/>
      <c r="CT589" s="372"/>
      <c r="CU589" s="372"/>
      <c r="CV589" s="372"/>
      <c r="CW589" s="372"/>
      <c r="CX589" s="372"/>
      <c r="CY589" s="372"/>
      <c r="CZ589" s="372"/>
      <c r="DA589" s="372"/>
      <c r="DB589" s="372"/>
      <c r="DC589" s="372"/>
      <c r="DD589" s="372"/>
      <c r="DE589" s="372"/>
      <c r="DF589" s="372"/>
      <c r="DG589" s="372"/>
      <c r="DH589" s="372"/>
      <c r="DI589" s="372"/>
      <c r="DJ589" s="372"/>
      <c r="DK589" s="372"/>
      <c r="DL589" s="372"/>
      <c r="DM589" s="372"/>
      <c r="DN589" s="372"/>
      <c r="DO589" s="372"/>
      <c r="DP589" s="372"/>
      <c r="DQ589" s="372"/>
      <c r="DR589" s="372"/>
      <c r="DS589" s="372"/>
      <c r="DT589" s="372"/>
      <c r="DU589" s="372"/>
      <c r="DV589" s="372"/>
      <c r="DW589" s="372"/>
      <c r="DX589" s="372"/>
      <c r="DY589" s="372"/>
      <c r="DZ589" s="372"/>
      <c r="EA589" s="372"/>
      <c r="EB589" s="372"/>
      <c r="EC589" s="372"/>
      <c r="ED589" s="372"/>
      <c r="EE589" s="372"/>
      <c r="EF589" s="372"/>
      <c r="EG589" s="372"/>
      <c r="EH589" s="372"/>
      <c r="EI589" s="372"/>
      <c r="EJ589" s="372"/>
      <c r="EK589" s="372"/>
      <c r="EL589" s="372"/>
      <c r="EM589" s="372"/>
      <c r="EN589" s="372"/>
      <c r="EO589" s="372"/>
      <c r="EP589" s="372"/>
      <c r="EQ589" s="372"/>
      <c r="ER589" s="372"/>
      <c r="ES589" s="372"/>
      <c r="ET589" s="372"/>
      <c r="EU589" s="372"/>
      <c r="EV589" s="372"/>
      <c r="EW589" s="372"/>
      <c r="EX589" s="372"/>
      <c r="EY589" s="372"/>
      <c r="EZ589" s="372"/>
      <c r="FA589" s="372"/>
      <c r="FB589" s="372"/>
      <c r="FC589" s="372"/>
      <c r="FD589" s="372"/>
      <c r="FE589" s="372"/>
      <c r="FF589" s="372"/>
      <c r="FG589" s="372"/>
      <c r="FH589" s="372"/>
      <c r="FI589" s="372"/>
      <c r="FJ589" s="372"/>
      <c r="FK589" s="372"/>
      <c r="FL589" s="372"/>
      <c r="FM589" s="372"/>
      <c r="FN589" s="372"/>
      <c r="FO589" s="372"/>
      <c r="FP589" s="372"/>
      <c r="FQ589" s="372"/>
      <c r="FR589" s="372"/>
      <c r="FS589" s="372"/>
      <c r="FT589" s="372"/>
      <c r="FU589" s="372"/>
      <c r="FV589" s="372"/>
      <c r="FW589" s="372"/>
      <c r="FX589" s="372"/>
      <c r="FY589" s="372"/>
      <c r="FZ589" s="372"/>
      <c r="GA589" s="372"/>
      <c r="GB589" s="372"/>
      <c r="GC589" s="372"/>
      <c r="GD589" s="372"/>
      <c r="GE589" s="372"/>
      <c r="GF589" s="372"/>
      <c r="GG589" s="372"/>
      <c r="GH589" s="372"/>
      <c r="GI589" s="372"/>
      <c r="GJ589" s="372"/>
      <c r="GK589" s="372"/>
      <c r="GL589" s="372"/>
      <c r="GM589" s="372"/>
      <c r="GN589" s="372"/>
      <c r="GO589" s="372"/>
      <c r="GP589" s="372"/>
      <c r="GQ589" s="372"/>
      <c r="GR589" s="372"/>
      <c r="GS589" s="372"/>
      <c r="GT589" s="372"/>
      <c r="GU589" s="372"/>
      <c r="GV589" s="372"/>
      <c r="GW589" s="372"/>
      <c r="GX589" s="372"/>
      <c r="GY589" s="372"/>
      <c r="GZ589" s="372"/>
      <c r="HA589" s="372"/>
      <c r="HB589" s="372"/>
      <c r="HC589" s="372"/>
      <c r="HD589" s="372"/>
      <c r="HE589" s="372"/>
      <c r="HF589" s="372"/>
      <c r="HG589" s="372"/>
      <c r="HH589" s="372"/>
      <c r="HI589" s="372"/>
      <c r="HJ589" s="372"/>
      <c r="HK589" s="372"/>
      <c r="HL589" s="372"/>
      <c r="HM589" s="372"/>
      <c r="HN589" s="372"/>
      <c r="HO589" s="372"/>
      <c r="HP589" s="372"/>
      <c r="HQ589" s="372"/>
      <c r="HR589" s="372"/>
      <c r="HS589" s="372"/>
      <c r="HT589" s="372"/>
      <c r="HU589" s="372"/>
      <c r="HV589" s="372"/>
      <c r="HW589" s="372"/>
      <c r="HX589" s="372"/>
      <c r="HY589" s="372"/>
      <c r="HZ589" s="372"/>
      <c r="IA589" s="372"/>
      <c r="IB589" s="372"/>
      <c r="IC589" s="372"/>
      <c r="ID589" s="372"/>
      <c r="IE589" s="372"/>
      <c r="IF589" s="372"/>
      <c r="IG589" s="372"/>
      <c r="IH589" s="372"/>
      <c r="II589" s="372"/>
      <c r="IJ589" s="372"/>
      <c r="IK589" s="372"/>
      <c r="IL589" s="372"/>
      <c r="IM589" s="372"/>
      <c r="IN589" s="372"/>
      <c r="IO589" s="372"/>
      <c r="IP589" s="372"/>
      <c r="IQ589" s="372"/>
      <c r="IR589" s="372"/>
      <c r="IS589" s="372"/>
      <c r="IT589" s="372"/>
      <c r="IU589" s="372"/>
      <c r="IV589" s="372"/>
      <c r="IW589" s="372"/>
      <c r="IX589" s="372"/>
      <c r="IY589" s="372"/>
      <c r="IZ589" s="372"/>
      <c r="JA589" s="372"/>
      <c r="JB589" s="372"/>
      <c r="JC589" s="372"/>
      <c r="JD589" s="372"/>
      <c r="JE589" s="372"/>
      <c r="JF589" s="372"/>
      <c r="JG589" s="372"/>
      <c r="JH589" s="372"/>
      <c r="JI589" s="372"/>
      <c r="JJ589" s="372"/>
      <c r="JK589" s="372"/>
      <c r="JL589" s="372"/>
      <c r="JM589" s="372"/>
      <c r="JN589" s="372"/>
      <c r="JO589" s="372"/>
      <c r="JP589" s="372"/>
      <c r="JQ589" s="372"/>
      <c r="JR589" s="372"/>
      <c r="JS589" s="372"/>
      <c r="JT589" s="372"/>
      <c r="JU589" s="372"/>
      <c r="JV589" s="372"/>
      <c r="JW589" s="372"/>
      <c r="JX589" s="372"/>
      <c r="JY589" s="372"/>
      <c r="JZ589" s="372"/>
      <c r="KA589" s="372"/>
      <c r="KB589" s="372"/>
      <c r="KC589" s="372"/>
      <c r="KD589" s="372"/>
      <c r="KE589" s="372"/>
      <c r="KF589" s="372"/>
      <c r="KG589" s="372"/>
      <c r="KH589" s="372"/>
      <c r="KI589" s="372"/>
      <c r="KJ589" s="372"/>
      <c r="KK589" s="372"/>
      <c r="KL589" s="372"/>
      <c r="KM589" s="372"/>
      <c r="KN589" s="372"/>
      <c r="KO589" s="372"/>
      <c r="KP589" s="372"/>
      <c r="KQ589" s="372"/>
      <c r="KR589" s="372"/>
      <c r="KS589" s="372"/>
      <c r="KT589" s="372"/>
      <c r="KU589" s="372"/>
      <c r="KV589" s="372"/>
      <c r="KW589" s="372"/>
      <c r="KX589" s="372"/>
      <c r="KY589" s="372"/>
      <c r="KZ589" s="372"/>
      <c r="LA589" s="372"/>
      <c r="LB589" s="372"/>
      <c r="LC589" s="372"/>
      <c r="LD589" s="372"/>
      <c r="LE589" s="372"/>
      <c r="LF589" s="372"/>
      <c r="LG589" s="372"/>
      <c r="LH589" s="372"/>
      <c r="LI589" s="372"/>
      <c r="LJ589" s="372"/>
      <c r="LK589" s="372"/>
      <c r="LL589" s="372"/>
      <c r="LM589" s="372"/>
      <c r="LN589" s="372"/>
      <c r="LO589" s="372"/>
      <c r="LP589" s="372"/>
      <c r="LQ589" s="372"/>
      <c r="LR589" s="372"/>
      <c r="LS589" s="372"/>
      <c r="LT589" s="372"/>
      <c r="LU589" s="372"/>
      <c r="LV589" s="372"/>
      <c r="LW589" s="372"/>
      <c r="LX589" s="372"/>
      <c r="LY589" s="372"/>
      <c r="LZ589" s="372"/>
      <c r="MA589" s="372"/>
      <c r="MB589" s="372"/>
      <c r="MC589" s="372"/>
      <c r="MD589" s="372"/>
      <c r="ME589" s="372"/>
      <c r="MF589" s="372"/>
      <c r="MG589" s="372"/>
      <c r="MH589" s="372"/>
      <c r="MI589" s="372"/>
      <c r="MJ589" s="372"/>
      <c r="MK589" s="372"/>
      <c r="ML589" s="372"/>
      <c r="MM589" s="372"/>
      <c r="MN589" s="372"/>
      <c r="MO589" s="372"/>
      <c r="MP589" s="372"/>
      <c r="MQ589" s="372"/>
      <c r="MR589" s="372"/>
      <c r="MS589" s="372"/>
      <c r="MT589" s="372"/>
      <c r="MU589" s="372"/>
      <c r="MV589" s="372"/>
      <c r="MW589" s="372"/>
      <c r="MX589" s="372"/>
      <c r="MY589" s="372"/>
      <c r="MZ589" s="372"/>
      <c r="NA589" s="372"/>
      <c r="NB589" s="372"/>
      <c r="NC589" s="372"/>
      <c r="ND589" s="372"/>
      <c r="NE589" s="372"/>
      <c r="NF589" s="372"/>
      <c r="NG589" s="372"/>
      <c r="NH589" s="372"/>
      <c r="NI589" s="372"/>
      <c r="NJ589" s="372"/>
      <c r="NK589" s="372"/>
      <c r="NL589" s="372"/>
      <c r="NM589" s="372"/>
      <c r="NN589" s="372"/>
      <c r="NO589" s="372"/>
      <c r="NP589" s="372"/>
      <c r="NQ589" s="372"/>
      <c r="NR589" s="372"/>
      <c r="NS589" s="372"/>
      <c r="NT589" s="372"/>
      <c r="NU589" s="372"/>
      <c r="NV589" s="372"/>
      <c r="NW589" s="372"/>
      <c r="NX589" s="372"/>
      <c r="NY589" s="372"/>
      <c r="NZ589" s="372"/>
      <c r="OA589" s="372"/>
      <c r="OB589" s="372"/>
      <c r="OC589" s="372"/>
      <c r="OD589" s="372"/>
      <c r="OE589" s="372"/>
      <c r="OF589" s="372"/>
      <c r="OG589" s="372"/>
      <c r="OH589" s="372"/>
      <c r="OI589" s="372"/>
      <c r="OJ589" s="372"/>
      <c r="OK589" s="372"/>
      <c r="OL589" s="372"/>
      <c r="OM589" s="372"/>
      <c r="ON589" s="372"/>
      <c r="OO589" s="372"/>
      <c r="OP589" s="372"/>
      <c r="OQ589" s="372"/>
      <c r="OR589" s="372"/>
      <c r="OS589" s="372"/>
      <c r="OT589" s="372"/>
      <c r="OU589" s="372"/>
      <c r="OV589" s="372"/>
      <c r="OW589" s="372"/>
      <c r="OX589" s="372"/>
      <c r="OY589" s="372"/>
      <c r="OZ589" s="372"/>
      <c r="PA589" s="372"/>
      <c r="PB589" s="372"/>
      <c r="PC589" s="372"/>
      <c r="PD589" s="372"/>
      <c r="PE589" s="372"/>
      <c r="PF589" s="372"/>
      <c r="PG589" s="372"/>
      <c r="PH589" s="372"/>
      <c r="PI589" s="372"/>
      <c r="PJ589" s="372"/>
      <c r="PK589" s="372"/>
      <c r="PL589" s="372"/>
      <c r="PM589" s="372"/>
      <c r="PN589" s="372"/>
      <c r="PO589" s="372"/>
      <c r="PP589" s="372"/>
      <c r="PQ589" s="372"/>
      <c r="PR589" s="372"/>
      <c r="PS589" s="372"/>
      <c r="PT589" s="372"/>
      <c r="PU589" s="372"/>
      <c r="PV589" s="372"/>
      <c r="PW589" s="372"/>
      <c r="PX589" s="372"/>
      <c r="PY589" s="372"/>
      <c r="PZ589" s="372"/>
      <c r="QA589" s="372"/>
      <c r="QB589" s="372"/>
      <c r="QC589" s="372"/>
      <c r="QD589" s="372"/>
      <c r="QE589" s="372"/>
      <c r="QF589" s="372"/>
      <c r="QG589" s="372"/>
      <c r="QH589" s="372"/>
      <c r="QI589" s="372"/>
      <c r="QJ589" s="372"/>
      <c r="QK589" s="372"/>
      <c r="QL589" s="372"/>
      <c r="QM589" s="372"/>
      <c r="QN589" s="372"/>
      <c r="QO589" s="372"/>
      <c r="QP589" s="372"/>
      <c r="QQ589" s="372"/>
      <c r="QR589" s="372"/>
      <c r="QS589" s="372"/>
      <c r="QT589" s="372"/>
      <c r="QU589" s="372"/>
      <c r="QV589" s="372"/>
      <c r="QW589" s="372"/>
      <c r="QX589" s="372"/>
      <c r="QY589" s="372"/>
      <c r="QZ589" s="372"/>
      <c r="RA589" s="372"/>
      <c r="RB589" s="372"/>
      <c r="RC589" s="372"/>
      <c r="RD589" s="372"/>
      <c r="RE589" s="372"/>
      <c r="RF589" s="372"/>
      <c r="RG589" s="372"/>
      <c r="RH589" s="372"/>
      <c r="RI589" s="372"/>
      <c r="RJ589" s="372"/>
      <c r="RK589" s="372"/>
      <c r="RL589" s="372"/>
      <c r="RM589" s="372"/>
      <c r="RN589" s="372"/>
      <c r="RO589" s="372"/>
      <c r="RP589" s="372"/>
      <c r="RQ589" s="372"/>
      <c r="RR589" s="372"/>
      <c r="RS589" s="372"/>
      <c r="RT589" s="372"/>
      <c r="RU589" s="372"/>
      <c r="RV589" s="372"/>
      <c r="RW589" s="372"/>
      <c r="RX589" s="372"/>
      <c r="RY589" s="372"/>
      <c r="RZ589" s="372"/>
      <c r="SA589" s="372"/>
      <c r="SB589" s="372"/>
      <c r="SC589" s="372"/>
      <c r="SD589" s="372"/>
      <c r="SE589" s="372"/>
      <c r="SF589" s="372"/>
      <c r="SG589" s="372"/>
      <c r="SH589" s="372"/>
      <c r="SI589" s="372"/>
      <c r="SJ589" s="372"/>
      <c r="SK589" s="372"/>
      <c r="SL589" s="372"/>
      <c r="SM589" s="372"/>
      <c r="SN589" s="372"/>
      <c r="SO589" s="372"/>
      <c r="SP589" s="372"/>
      <c r="SQ589" s="372"/>
      <c r="SR589" s="372"/>
      <c r="SS589" s="372"/>
      <c r="ST589" s="372"/>
      <c r="SU589" s="372"/>
      <c r="SV589" s="372"/>
      <c r="SW589" s="372"/>
      <c r="SX589" s="372"/>
      <c r="SY589" s="372"/>
      <c r="SZ589" s="372"/>
      <c r="TA589" s="372"/>
      <c r="TB589" s="372"/>
      <c r="TC589" s="372"/>
      <c r="TD589" s="372"/>
      <c r="TE589" s="372"/>
      <c r="TF589" s="372"/>
      <c r="TG589" s="372"/>
      <c r="TH589" s="372"/>
      <c r="TI589" s="372"/>
      <c r="TJ589" s="372"/>
      <c r="TK589" s="372"/>
      <c r="TL589" s="372"/>
      <c r="TM589" s="372"/>
      <c r="TN589" s="372"/>
      <c r="TO589" s="372"/>
      <c r="TP589" s="372"/>
      <c r="TQ589" s="372"/>
      <c r="TR589" s="372"/>
      <c r="TS589" s="372"/>
      <c r="TT589" s="372"/>
      <c r="TU589" s="372"/>
      <c r="TV589" s="372"/>
      <c r="TW589" s="372"/>
      <c r="TX589" s="372"/>
      <c r="TY589" s="372"/>
      <c r="TZ589" s="372"/>
      <c r="UA589" s="372"/>
      <c r="UB589" s="372"/>
      <c r="UC589" s="372"/>
      <c r="UD589" s="372"/>
      <c r="UE589" s="372"/>
      <c r="UF589" s="372"/>
      <c r="UG589" s="372"/>
      <c r="UH589" s="372"/>
      <c r="UI589" s="372"/>
      <c r="UJ589" s="372"/>
      <c r="UK589" s="372"/>
      <c r="UL589" s="372"/>
      <c r="UM589" s="372"/>
      <c r="UN589" s="372"/>
      <c r="UO589" s="372"/>
      <c r="UP589" s="372"/>
      <c r="UQ589" s="372"/>
      <c r="UR589" s="372"/>
      <c r="US589" s="372"/>
      <c r="UT589" s="372"/>
      <c r="UU589" s="372"/>
      <c r="UV589" s="372"/>
      <c r="UW589" s="372"/>
      <c r="UX589" s="372"/>
      <c r="UY589" s="372"/>
      <c r="UZ589" s="372"/>
      <c r="VA589" s="372"/>
      <c r="VB589" s="372"/>
      <c r="VC589" s="372"/>
      <c r="VD589" s="372"/>
      <c r="VE589" s="372"/>
      <c r="VF589" s="372"/>
      <c r="VG589" s="372"/>
      <c r="VH589" s="372"/>
      <c r="VI589" s="372"/>
      <c r="VJ589" s="372"/>
      <c r="VK589" s="372"/>
      <c r="VL589" s="372"/>
      <c r="VM589" s="372"/>
      <c r="VN589" s="372"/>
      <c r="VO589" s="372"/>
      <c r="VP589" s="372"/>
      <c r="VQ589" s="372"/>
      <c r="VR589" s="372"/>
      <c r="VS589" s="372"/>
      <c r="VT589" s="372"/>
      <c r="VU589" s="372"/>
      <c r="VV589" s="372"/>
      <c r="VW589" s="372"/>
      <c r="VX589" s="372"/>
      <c r="VY589" s="372"/>
      <c r="VZ589" s="372"/>
      <c r="WA589" s="372"/>
      <c r="WB589" s="372"/>
      <c r="WC589" s="372"/>
      <c r="WD589" s="372"/>
      <c r="WE589" s="372"/>
      <c r="WF589" s="372"/>
      <c r="WG589" s="372"/>
      <c r="WH589" s="372"/>
      <c r="WI589" s="372"/>
      <c r="WJ589" s="372"/>
      <c r="WK589" s="372"/>
      <c r="WL589" s="372"/>
      <c r="WM589" s="372"/>
      <c r="WN589" s="372"/>
      <c r="WO589" s="372"/>
      <c r="WP589" s="372"/>
      <c r="WQ589" s="372"/>
      <c r="WR589" s="372"/>
      <c r="WS589" s="372"/>
      <c r="WT589" s="372"/>
      <c r="WU589" s="372"/>
      <c r="WV589" s="372"/>
      <c r="WW589" s="372"/>
      <c r="WX589" s="372"/>
      <c r="WY589" s="372"/>
      <c r="WZ589" s="372"/>
      <c r="XA589" s="372"/>
      <c r="XB589" s="372"/>
      <c r="XC589" s="372"/>
      <c r="XD589" s="372"/>
      <c r="XE589" s="372"/>
      <c r="XF589" s="372"/>
      <c r="XG589" s="372"/>
      <c r="XH589" s="372"/>
      <c r="XI589" s="372"/>
      <c r="XJ589" s="372"/>
      <c r="XK589" s="372"/>
      <c r="XL589" s="372"/>
      <c r="XM589" s="372"/>
      <c r="XN589" s="372"/>
      <c r="XO589" s="372"/>
      <c r="XP589" s="372"/>
      <c r="XQ589" s="372"/>
      <c r="XR589" s="372"/>
      <c r="XS589" s="372"/>
      <c r="XT589" s="372"/>
      <c r="XU589" s="372"/>
      <c r="XV589" s="372"/>
      <c r="XW589" s="372"/>
      <c r="XX589" s="372"/>
      <c r="XY589" s="372"/>
      <c r="XZ589" s="372"/>
      <c r="YA589" s="372"/>
      <c r="YB589" s="372"/>
      <c r="YC589" s="372"/>
      <c r="YD589" s="372"/>
      <c r="YE589" s="372"/>
      <c r="YF589" s="372"/>
      <c r="YG589" s="372"/>
      <c r="YH589" s="372"/>
      <c r="YI589" s="372"/>
      <c r="YJ589" s="372"/>
      <c r="YK589" s="372"/>
      <c r="YL589" s="372"/>
      <c r="YM589" s="372"/>
      <c r="YN589" s="372"/>
      <c r="YO589" s="372"/>
      <c r="YP589" s="372"/>
      <c r="YQ589" s="372"/>
      <c r="YR589" s="372"/>
      <c r="YS589" s="372"/>
      <c r="YT589" s="372"/>
      <c r="YU589" s="372"/>
      <c r="YV589" s="372"/>
      <c r="YW589" s="372"/>
      <c r="YX589" s="372"/>
      <c r="YY589" s="372"/>
      <c r="YZ589" s="372"/>
      <c r="ZA589" s="372"/>
      <c r="ZB589" s="372"/>
      <c r="ZC589" s="372"/>
      <c r="ZD589" s="372"/>
      <c r="ZE589" s="372"/>
      <c r="ZF589" s="372"/>
      <c r="ZG589" s="372"/>
      <c r="ZH589" s="372"/>
      <c r="ZI589" s="372"/>
      <c r="ZJ589" s="372"/>
      <c r="ZK589" s="372"/>
      <c r="ZL589" s="372"/>
      <c r="ZM589" s="372"/>
      <c r="ZN589" s="372"/>
      <c r="ZO589" s="372"/>
      <c r="ZP589" s="372"/>
      <c r="ZQ589" s="372"/>
      <c r="ZR589" s="372"/>
      <c r="ZS589" s="372"/>
      <c r="ZT589" s="372"/>
      <c r="ZU589" s="372"/>
      <c r="ZV589" s="372"/>
      <c r="ZW589" s="372"/>
      <c r="ZX589" s="372"/>
      <c r="ZY589" s="372"/>
      <c r="ZZ589" s="372"/>
      <c r="AAA589" s="372"/>
      <c r="AAB589" s="372"/>
      <c r="AAC589" s="372"/>
      <c r="AAD589" s="372"/>
      <c r="AAE589" s="372"/>
      <c r="AAF589" s="372"/>
      <c r="AAG589" s="372"/>
      <c r="AAH589" s="372"/>
      <c r="AAI589" s="372"/>
      <c r="AAJ589" s="372"/>
      <c r="AAK589" s="372"/>
      <c r="AAL589" s="372"/>
      <c r="AAM589" s="372"/>
      <c r="AAN589" s="372"/>
      <c r="AAO589" s="372"/>
      <c r="AAP589" s="372"/>
      <c r="AAQ589" s="372"/>
      <c r="AAR589" s="372"/>
      <c r="AAS589" s="372"/>
      <c r="AAT589" s="372"/>
      <c r="AAU589" s="372"/>
      <c r="AAV589" s="372"/>
      <c r="AAW589" s="372"/>
      <c r="AAX589" s="372"/>
      <c r="AAY589" s="372"/>
      <c r="AAZ589" s="372"/>
      <c r="ABA589" s="372"/>
      <c r="ABB589" s="372"/>
      <c r="ABC589" s="372"/>
      <c r="ABD589" s="372"/>
      <c r="ABE589" s="372"/>
      <c r="ABF589" s="372"/>
      <c r="ABG589" s="372"/>
      <c r="ABH589" s="372"/>
      <c r="ABI589" s="372"/>
      <c r="ABJ589" s="372"/>
      <c r="ABK589" s="372"/>
      <c r="ABL589" s="372"/>
      <c r="ABM589" s="372"/>
      <c r="ABN589" s="372"/>
      <c r="ABO589" s="372"/>
      <c r="ABP589" s="372"/>
      <c r="ABQ589" s="372"/>
      <c r="ABR589" s="372"/>
      <c r="ABS589" s="372"/>
      <c r="ABT589" s="372"/>
      <c r="ABU589" s="372"/>
      <c r="ABV589" s="372"/>
      <c r="ABW589" s="372"/>
      <c r="ABX589" s="372"/>
      <c r="ABY589" s="372"/>
      <c r="ABZ589" s="372"/>
      <c r="ACA589" s="372"/>
      <c r="ACB589" s="372"/>
      <c r="ACC589" s="372"/>
      <c r="ACD589" s="372"/>
      <c r="ACE589" s="372"/>
      <c r="ACF589" s="372"/>
      <c r="ACG589" s="372"/>
      <c r="ACH589" s="372"/>
      <c r="ACI589" s="372"/>
      <c r="ACJ589" s="372"/>
      <c r="ACK589" s="372"/>
      <c r="ACL589" s="372"/>
      <c r="ACM589" s="372"/>
      <c r="ACN589" s="372"/>
      <c r="ACO589" s="372"/>
      <c r="ACP589" s="372"/>
      <c r="ACQ589" s="372"/>
      <c r="ACR589" s="372"/>
      <c r="ACS589" s="372"/>
      <c r="ACT589" s="372"/>
      <c r="ACU589" s="372"/>
      <c r="ACV589" s="372"/>
      <c r="ACW589" s="372"/>
      <c r="ACX589" s="372"/>
      <c r="ACY589" s="372"/>
      <c r="ACZ589" s="372"/>
      <c r="ADA589" s="372"/>
      <c r="ADB589" s="372"/>
      <c r="ADC589" s="372"/>
      <c r="ADD589" s="372"/>
      <c r="ADE589" s="372"/>
      <c r="ADF589" s="372"/>
      <c r="ADG589" s="372"/>
      <c r="ADH589" s="372"/>
      <c r="ADI589" s="372"/>
      <c r="ADJ589" s="372"/>
      <c r="ADK589" s="372"/>
      <c r="ADL589" s="372"/>
      <c r="ADM589" s="372"/>
      <c r="ADN589" s="372"/>
      <c r="ADO589" s="372"/>
      <c r="ADP589" s="372"/>
      <c r="ADQ589" s="372"/>
      <c r="ADR589" s="372"/>
      <c r="ADS589" s="372"/>
      <c r="ADT589" s="372"/>
      <c r="ADU589" s="372"/>
      <c r="ADV589" s="372"/>
      <c r="ADW589" s="372"/>
      <c r="ADX589" s="372"/>
      <c r="ADY589" s="372"/>
      <c r="ADZ589" s="372"/>
      <c r="AEA589" s="372"/>
      <c r="AEB589" s="372"/>
      <c r="AEC589" s="372"/>
      <c r="AED589" s="372"/>
      <c r="AEE589" s="372"/>
      <c r="AEF589" s="372"/>
    </row>
    <row r="590" spans="1:812" s="373" customFormat="1" x14ac:dyDescent="0.2">
      <c r="A590" s="75">
        <v>8</v>
      </c>
      <c r="B590" s="327" t="s">
        <v>419</v>
      </c>
      <c r="C590" s="325"/>
      <c r="D590" s="71"/>
      <c r="E590" s="109"/>
      <c r="F590" s="91"/>
      <c r="G590" s="372"/>
      <c r="H590" s="372"/>
      <c r="I590" s="372"/>
      <c r="J590" s="372"/>
      <c r="K590" s="372"/>
      <c r="L590" s="372"/>
      <c r="M590" s="372"/>
      <c r="N590" s="372"/>
      <c r="O590" s="372"/>
      <c r="P590" s="372"/>
      <c r="Q590" s="372"/>
      <c r="R590" s="372"/>
      <c r="S590" s="372"/>
      <c r="T590" s="372"/>
      <c r="U590" s="372"/>
      <c r="V590" s="372"/>
      <c r="W590" s="372"/>
      <c r="X590" s="372"/>
      <c r="Y590" s="372"/>
      <c r="Z590" s="372"/>
      <c r="AA590" s="372"/>
      <c r="AB590" s="372"/>
      <c r="AC590" s="372"/>
      <c r="AD590" s="372"/>
      <c r="AE590" s="372"/>
      <c r="AF590" s="372"/>
      <c r="AG590" s="372"/>
      <c r="AH590" s="372"/>
      <c r="AI590" s="372"/>
      <c r="AJ590" s="372"/>
      <c r="AK590" s="372"/>
      <c r="AL590" s="372"/>
      <c r="AM590" s="372"/>
      <c r="AN590" s="372"/>
      <c r="AO590" s="372"/>
      <c r="AP590" s="372"/>
      <c r="AQ590" s="372"/>
      <c r="AR590" s="372"/>
      <c r="AS590" s="372"/>
      <c r="AT590" s="372"/>
      <c r="AU590" s="372"/>
      <c r="AV590" s="372"/>
      <c r="AW590" s="372"/>
      <c r="AX590" s="372"/>
      <c r="AY590" s="372"/>
      <c r="AZ590" s="372"/>
      <c r="BA590" s="663"/>
      <c r="BB590" s="372"/>
      <c r="BC590" s="372"/>
      <c r="BD590" s="372"/>
      <c r="BE590" s="372"/>
      <c r="BF590" s="372"/>
      <c r="BG590" s="372"/>
      <c r="BH590" s="372"/>
      <c r="BI590" s="372"/>
      <c r="BJ590" s="372"/>
      <c r="BK590" s="372"/>
      <c r="BL590" s="372"/>
      <c r="BM590" s="372"/>
      <c r="BN590" s="372"/>
      <c r="BO590" s="372"/>
      <c r="BP590" s="372"/>
      <c r="BQ590" s="372"/>
      <c r="BR590" s="372"/>
      <c r="BS590" s="372"/>
      <c r="BT590" s="372"/>
      <c r="BU590" s="372"/>
      <c r="BV590" s="372"/>
      <c r="BW590" s="372"/>
      <c r="BX590" s="372"/>
      <c r="BY590" s="372"/>
      <c r="BZ590" s="372"/>
      <c r="CA590" s="372"/>
      <c r="CB590" s="372"/>
      <c r="CC590" s="372"/>
      <c r="CD590" s="372"/>
      <c r="CE590" s="372"/>
      <c r="CF590" s="372"/>
      <c r="CG590" s="372"/>
      <c r="CH590" s="372"/>
      <c r="CI590" s="372"/>
      <c r="CJ590" s="372"/>
      <c r="CK590" s="372"/>
      <c r="CL590" s="372"/>
      <c r="CM590" s="372"/>
      <c r="CN590" s="372"/>
      <c r="CO590" s="372"/>
      <c r="CP590" s="372"/>
      <c r="CQ590" s="372"/>
      <c r="CR590" s="372"/>
      <c r="CS590" s="372"/>
      <c r="CT590" s="372"/>
      <c r="CU590" s="372"/>
      <c r="CV590" s="372"/>
      <c r="CW590" s="372"/>
      <c r="CX590" s="372"/>
      <c r="CY590" s="372"/>
      <c r="CZ590" s="372"/>
      <c r="DA590" s="372"/>
      <c r="DB590" s="372"/>
      <c r="DC590" s="372"/>
      <c r="DD590" s="372"/>
      <c r="DE590" s="372"/>
      <c r="DF590" s="372"/>
      <c r="DG590" s="372"/>
      <c r="DH590" s="372"/>
      <c r="DI590" s="372"/>
      <c r="DJ590" s="372"/>
      <c r="DK590" s="372"/>
      <c r="DL590" s="372"/>
      <c r="DM590" s="372"/>
      <c r="DN590" s="372"/>
      <c r="DO590" s="372"/>
      <c r="DP590" s="372"/>
      <c r="DQ590" s="372"/>
      <c r="DR590" s="372"/>
      <c r="DS590" s="372"/>
      <c r="DT590" s="372"/>
      <c r="DU590" s="372"/>
      <c r="DV590" s="372"/>
      <c r="DW590" s="372"/>
      <c r="DX590" s="372"/>
      <c r="DY590" s="372"/>
      <c r="DZ590" s="372"/>
      <c r="EA590" s="372"/>
      <c r="EB590" s="372"/>
      <c r="EC590" s="372"/>
      <c r="ED590" s="372"/>
      <c r="EE590" s="372"/>
      <c r="EF590" s="372"/>
      <c r="EG590" s="372"/>
      <c r="EH590" s="372"/>
      <c r="EI590" s="372"/>
      <c r="EJ590" s="372"/>
      <c r="EK590" s="372"/>
      <c r="EL590" s="372"/>
      <c r="EM590" s="372"/>
      <c r="EN590" s="372"/>
      <c r="EO590" s="372"/>
      <c r="EP590" s="372"/>
      <c r="EQ590" s="372"/>
      <c r="ER590" s="372"/>
      <c r="ES590" s="372"/>
      <c r="ET590" s="372"/>
      <c r="EU590" s="372"/>
      <c r="EV590" s="372"/>
      <c r="EW590" s="372"/>
      <c r="EX590" s="372"/>
      <c r="EY590" s="372"/>
      <c r="EZ590" s="372"/>
      <c r="FA590" s="372"/>
      <c r="FB590" s="372"/>
      <c r="FC590" s="372"/>
      <c r="FD590" s="372"/>
      <c r="FE590" s="372"/>
      <c r="FF590" s="372"/>
      <c r="FG590" s="372"/>
      <c r="FH590" s="372"/>
      <c r="FI590" s="372"/>
      <c r="FJ590" s="372"/>
      <c r="FK590" s="372"/>
      <c r="FL590" s="372"/>
      <c r="FM590" s="372"/>
      <c r="FN590" s="372"/>
      <c r="FO590" s="372"/>
      <c r="FP590" s="372"/>
      <c r="FQ590" s="372"/>
      <c r="FR590" s="372"/>
      <c r="FS590" s="372"/>
      <c r="FT590" s="372"/>
      <c r="FU590" s="372"/>
      <c r="FV590" s="372"/>
      <c r="FW590" s="372"/>
      <c r="FX590" s="372"/>
      <c r="FY590" s="372"/>
      <c r="FZ590" s="372"/>
      <c r="GA590" s="372"/>
      <c r="GB590" s="372"/>
      <c r="GC590" s="372"/>
      <c r="GD590" s="372"/>
      <c r="GE590" s="372"/>
      <c r="GF590" s="372"/>
      <c r="GG590" s="372"/>
      <c r="GH590" s="372"/>
      <c r="GI590" s="372"/>
      <c r="GJ590" s="372"/>
      <c r="GK590" s="372"/>
      <c r="GL590" s="372"/>
      <c r="GM590" s="372"/>
      <c r="GN590" s="372"/>
      <c r="GO590" s="372"/>
      <c r="GP590" s="372"/>
      <c r="GQ590" s="372"/>
      <c r="GR590" s="372"/>
      <c r="GS590" s="372"/>
      <c r="GT590" s="372"/>
      <c r="GU590" s="372"/>
      <c r="GV590" s="372"/>
      <c r="GW590" s="372"/>
      <c r="GX590" s="372"/>
      <c r="GY590" s="372"/>
      <c r="GZ590" s="372"/>
      <c r="HA590" s="372"/>
      <c r="HB590" s="372"/>
      <c r="HC590" s="372"/>
      <c r="HD590" s="372"/>
      <c r="HE590" s="372"/>
      <c r="HF590" s="372"/>
      <c r="HG590" s="372"/>
      <c r="HH590" s="372"/>
      <c r="HI590" s="372"/>
      <c r="HJ590" s="372"/>
      <c r="HK590" s="372"/>
      <c r="HL590" s="372"/>
      <c r="HM590" s="372"/>
      <c r="HN590" s="372"/>
      <c r="HO590" s="372"/>
      <c r="HP590" s="372"/>
      <c r="HQ590" s="372"/>
      <c r="HR590" s="372"/>
      <c r="HS590" s="372"/>
      <c r="HT590" s="372"/>
      <c r="HU590" s="372"/>
      <c r="HV590" s="372"/>
      <c r="HW590" s="372"/>
      <c r="HX590" s="372"/>
      <c r="HY590" s="372"/>
      <c r="HZ590" s="372"/>
      <c r="IA590" s="372"/>
      <c r="IB590" s="372"/>
      <c r="IC590" s="372"/>
      <c r="ID590" s="372"/>
      <c r="IE590" s="372"/>
      <c r="IF590" s="372"/>
      <c r="IG590" s="372"/>
      <c r="IH590" s="372"/>
      <c r="II590" s="372"/>
      <c r="IJ590" s="372"/>
      <c r="IK590" s="372"/>
      <c r="IL590" s="372"/>
      <c r="IM590" s="372"/>
      <c r="IN590" s="372"/>
      <c r="IO590" s="372"/>
      <c r="IP590" s="372"/>
      <c r="IQ590" s="372"/>
      <c r="IR590" s="372"/>
      <c r="IS590" s="372"/>
      <c r="IT590" s="372"/>
      <c r="IU590" s="372"/>
      <c r="IV590" s="372"/>
      <c r="IW590" s="372"/>
      <c r="IX590" s="372"/>
      <c r="IY590" s="372"/>
      <c r="IZ590" s="372"/>
      <c r="JA590" s="372"/>
      <c r="JB590" s="372"/>
      <c r="JC590" s="372"/>
      <c r="JD590" s="372"/>
      <c r="JE590" s="372"/>
      <c r="JF590" s="372"/>
      <c r="JG590" s="372"/>
      <c r="JH590" s="372"/>
      <c r="JI590" s="372"/>
      <c r="JJ590" s="372"/>
      <c r="JK590" s="372"/>
      <c r="JL590" s="372"/>
      <c r="JM590" s="372"/>
      <c r="JN590" s="372"/>
      <c r="JO590" s="372"/>
      <c r="JP590" s="372"/>
      <c r="JQ590" s="372"/>
      <c r="JR590" s="372"/>
      <c r="JS590" s="372"/>
      <c r="JT590" s="372"/>
      <c r="JU590" s="372"/>
      <c r="JV590" s="372"/>
      <c r="JW590" s="372"/>
      <c r="JX590" s="372"/>
      <c r="JY590" s="372"/>
      <c r="JZ590" s="372"/>
      <c r="KA590" s="372"/>
      <c r="KB590" s="372"/>
      <c r="KC590" s="372"/>
      <c r="KD590" s="372"/>
      <c r="KE590" s="372"/>
      <c r="KF590" s="372"/>
      <c r="KG590" s="372"/>
      <c r="KH590" s="372"/>
      <c r="KI590" s="372"/>
      <c r="KJ590" s="372"/>
      <c r="KK590" s="372"/>
      <c r="KL590" s="372"/>
      <c r="KM590" s="372"/>
      <c r="KN590" s="372"/>
      <c r="KO590" s="372"/>
      <c r="KP590" s="372"/>
      <c r="KQ590" s="372"/>
      <c r="KR590" s="372"/>
      <c r="KS590" s="372"/>
      <c r="KT590" s="372"/>
      <c r="KU590" s="372"/>
      <c r="KV590" s="372"/>
      <c r="KW590" s="372"/>
      <c r="KX590" s="372"/>
      <c r="KY590" s="372"/>
      <c r="KZ590" s="372"/>
      <c r="LA590" s="372"/>
      <c r="LB590" s="372"/>
      <c r="LC590" s="372"/>
      <c r="LD590" s="372"/>
      <c r="LE590" s="372"/>
      <c r="LF590" s="372"/>
      <c r="LG590" s="372"/>
      <c r="LH590" s="372"/>
      <c r="LI590" s="372"/>
      <c r="LJ590" s="372"/>
      <c r="LK590" s="372"/>
      <c r="LL590" s="372"/>
      <c r="LM590" s="372"/>
      <c r="LN590" s="372"/>
      <c r="LO590" s="372"/>
      <c r="LP590" s="372"/>
      <c r="LQ590" s="372"/>
      <c r="LR590" s="372"/>
      <c r="LS590" s="372"/>
      <c r="LT590" s="372"/>
      <c r="LU590" s="372"/>
      <c r="LV590" s="372"/>
      <c r="LW590" s="372"/>
      <c r="LX590" s="372"/>
      <c r="LY590" s="372"/>
      <c r="LZ590" s="372"/>
      <c r="MA590" s="372"/>
      <c r="MB590" s="372"/>
      <c r="MC590" s="372"/>
      <c r="MD590" s="372"/>
      <c r="ME590" s="372"/>
      <c r="MF590" s="372"/>
      <c r="MG590" s="372"/>
      <c r="MH590" s="372"/>
      <c r="MI590" s="372"/>
      <c r="MJ590" s="372"/>
      <c r="MK590" s="372"/>
      <c r="ML590" s="372"/>
      <c r="MM590" s="372"/>
      <c r="MN590" s="372"/>
      <c r="MO590" s="372"/>
      <c r="MP590" s="372"/>
      <c r="MQ590" s="372"/>
      <c r="MR590" s="372"/>
      <c r="MS590" s="372"/>
      <c r="MT590" s="372"/>
      <c r="MU590" s="372"/>
      <c r="MV590" s="372"/>
      <c r="MW590" s="372"/>
      <c r="MX590" s="372"/>
      <c r="MY590" s="372"/>
      <c r="MZ590" s="372"/>
      <c r="NA590" s="372"/>
      <c r="NB590" s="372"/>
      <c r="NC590" s="372"/>
      <c r="ND590" s="372"/>
      <c r="NE590" s="372"/>
      <c r="NF590" s="372"/>
      <c r="NG590" s="372"/>
      <c r="NH590" s="372"/>
      <c r="NI590" s="372"/>
      <c r="NJ590" s="372"/>
      <c r="NK590" s="372"/>
      <c r="NL590" s="372"/>
      <c r="NM590" s="372"/>
      <c r="NN590" s="372"/>
      <c r="NO590" s="372"/>
      <c r="NP590" s="372"/>
      <c r="NQ590" s="372"/>
      <c r="NR590" s="372"/>
      <c r="NS590" s="372"/>
      <c r="NT590" s="372"/>
      <c r="NU590" s="372"/>
      <c r="NV590" s="372"/>
      <c r="NW590" s="372"/>
      <c r="NX590" s="372"/>
      <c r="NY590" s="372"/>
      <c r="NZ590" s="372"/>
      <c r="OA590" s="372"/>
      <c r="OB590" s="372"/>
      <c r="OC590" s="372"/>
      <c r="OD590" s="372"/>
      <c r="OE590" s="372"/>
      <c r="OF590" s="372"/>
      <c r="OG590" s="372"/>
      <c r="OH590" s="372"/>
      <c r="OI590" s="372"/>
      <c r="OJ590" s="372"/>
      <c r="OK590" s="372"/>
      <c r="OL590" s="372"/>
      <c r="OM590" s="372"/>
      <c r="ON590" s="372"/>
      <c r="OO590" s="372"/>
      <c r="OP590" s="372"/>
      <c r="OQ590" s="372"/>
      <c r="OR590" s="372"/>
      <c r="OS590" s="372"/>
      <c r="OT590" s="372"/>
      <c r="OU590" s="372"/>
      <c r="OV590" s="372"/>
      <c r="OW590" s="372"/>
      <c r="OX590" s="372"/>
      <c r="OY590" s="372"/>
      <c r="OZ590" s="372"/>
      <c r="PA590" s="372"/>
      <c r="PB590" s="372"/>
      <c r="PC590" s="372"/>
      <c r="PD590" s="372"/>
      <c r="PE590" s="372"/>
      <c r="PF590" s="372"/>
      <c r="PG590" s="372"/>
      <c r="PH590" s="372"/>
      <c r="PI590" s="372"/>
      <c r="PJ590" s="372"/>
      <c r="PK590" s="372"/>
      <c r="PL590" s="372"/>
      <c r="PM590" s="372"/>
      <c r="PN590" s="372"/>
      <c r="PO590" s="372"/>
      <c r="PP590" s="372"/>
      <c r="PQ590" s="372"/>
      <c r="PR590" s="372"/>
      <c r="PS590" s="372"/>
      <c r="PT590" s="372"/>
      <c r="PU590" s="372"/>
      <c r="PV590" s="372"/>
      <c r="PW590" s="372"/>
      <c r="PX590" s="372"/>
      <c r="PY590" s="372"/>
      <c r="PZ590" s="372"/>
      <c r="QA590" s="372"/>
      <c r="QB590" s="372"/>
      <c r="QC590" s="372"/>
      <c r="QD590" s="372"/>
      <c r="QE590" s="372"/>
      <c r="QF590" s="372"/>
      <c r="QG590" s="372"/>
      <c r="QH590" s="372"/>
      <c r="QI590" s="372"/>
      <c r="QJ590" s="372"/>
      <c r="QK590" s="372"/>
      <c r="QL590" s="372"/>
      <c r="QM590" s="372"/>
      <c r="QN590" s="372"/>
      <c r="QO590" s="372"/>
      <c r="QP590" s="372"/>
      <c r="QQ590" s="372"/>
      <c r="QR590" s="372"/>
      <c r="QS590" s="372"/>
      <c r="QT590" s="372"/>
      <c r="QU590" s="372"/>
      <c r="QV590" s="372"/>
      <c r="QW590" s="372"/>
      <c r="QX590" s="372"/>
      <c r="QY590" s="372"/>
      <c r="QZ590" s="372"/>
      <c r="RA590" s="372"/>
      <c r="RB590" s="372"/>
      <c r="RC590" s="372"/>
      <c r="RD590" s="372"/>
      <c r="RE590" s="372"/>
      <c r="RF590" s="372"/>
      <c r="RG590" s="372"/>
      <c r="RH590" s="372"/>
      <c r="RI590" s="372"/>
      <c r="RJ590" s="372"/>
      <c r="RK590" s="372"/>
      <c r="RL590" s="372"/>
      <c r="RM590" s="372"/>
      <c r="RN590" s="372"/>
      <c r="RO590" s="372"/>
      <c r="RP590" s="372"/>
      <c r="RQ590" s="372"/>
      <c r="RR590" s="372"/>
      <c r="RS590" s="372"/>
      <c r="RT590" s="372"/>
      <c r="RU590" s="372"/>
      <c r="RV590" s="372"/>
      <c r="RW590" s="372"/>
      <c r="RX590" s="372"/>
      <c r="RY590" s="372"/>
      <c r="RZ590" s="372"/>
      <c r="SA590" s="372"/>
      <c r="SB590" s="372"/>
      <c r="SC590" s="372"/>
      <c r="SD590" s="372"/>
      <c r="SE590" s="372"/>
      <c r="SF590" s="372"/>
      <c r="SG590" s="372"/>
      <c r="SH590" s="372"/>
      <c r="SI590" s="372"/>
      <c r="SJ590" s="372"/>
      <c r="SK590" s="372"/>
      <c r="SL590" s="372"/>
      <c r="SM590" s="372"/>
      <c r="SN590" s="372"/>
      <c r="SO590" s="372"/>
      <c r="SP590" s="372"/>
      <c r="SQ590" s="372"/>
      <c r="SR590" s="372"/>
      <c r="SS590" s="372"/>
      <c r="ST590" s="372"/>
      <c r="SU590" s="372"/>
      <c r="SV590" s="372"/>
      <c r="SW590" s="372"/>
      <c r="SX590" s="372"/>
      <c r="SY590" s="372"/>
      <c r="SZ590" s="372"/>
      <c r="TA590" s="372"/>
      <c r="TB590" s="372"/>
      <c r="TC590" s="372"/>
      <c r="TD590" s="372"/>
      <c r="TE590" s="372"/>
      <c r="TF590" s="372"/>
      <c r="TG590" s="372"/>
      <c r="TH590" s="372"/>
      <c r="TI590" s="372"/>
      <c r="TJ590" s="372"/>
      <c r="TK590" s="372"/>
      <c r="TL590" s="372"/>
      <c r="TM590" s="372"/>
      <c r="TN590" s="372"/>
      <c r="TO590" s="372"/>
      <c r="TP590" s="372"/>
      <c r="TQ590" s="372"/>
      <c r="TR590" s="372"/>
      <c r="TS590" s="372"/>
      <c r="TT590" s="372"/>
      <c r="TU590" s="372"/>
      <c r="TV590" s="372"/>
      <c r="TW590" s="372"/>
      <c r="TX590" s="372"/>
      <c r="TY590" s="372"/>
      <c r="TZ590" s="372"/>
      <c r="UA590" s="372"/>
      <c r="UB590" s="372"/>
      <c r="UC590" s="372"/>
      <c r="UD590" s="372"/>
      <c r="UE590" s="372"/>
      <c r="UF590" s="372"/>
      <c r="UG590" s="372"/>
      <c r="UH590" s="372"/>
      <c r="UI590" s="372"/>
      <c r="UJ590" s="372"/>
      <c r="UK590" s="372"/>
      <c r="UL590" s="372"/>
      <c r="UM590" s="372"/>
      <c r="UN590" s="372"/>
      <c r="UO590" s="372"/>
      <c r="UP590" s="372"/>
      <c r="UQ590" s="372"/>
      <c r="UR590" s="372"/>
      <c r="US590" s="372"/>
      <c r="UT590" s="372"/>
      <c r="UU590" s="372"/>
      <c r="UV590" s="372"/>
      <c r="UW590" s="372"/>
      <c r="UX590" s="372"/>
      <c r="UY590" s="372"/>
      <c r="UZ590" s="372"/>
      <c r="VA590" s="372"/>
      <c r="VB590" s="372"/>
      <c r="VC590" s="372"/>
      <c r="VD590" s="372"/>
      <c r="VE590" s="372"/>
      <c r="VF590" s="372"/>
      <c r="VG590" s="372"/>
      <c r="VH590" s="372"/>
      <c r="VI590" s="372"/>
      <c r="VJ590" s="372"/>
      <c r="VK590" s="372"/>
      <c r="VL590" s="372"/>
      <c r="VM590" s="372"/>
      <c r="VN590" s="372"/>
      <c r="VO590" s="372"/>
      <c r="VP590" s="372"/>
      <c r="VQ590" s="372"/>
      <c r="VR590" s="372"/>
      <c r="VS590" s="372"/>
      <c r="VT590" s="372"/>
      <c r="VU590" s="372"/>
      <c r="VV590" s="372"/>
      <c r="VW590" s="372"/>
      <c r="VX590" s="372"/>
      <c r="VY590" s="372"/>
      <c r="VZ590" s="372"/>
      <c r="WA590" s="372"/>
      <c r="WB590" s="372"/>
      <c r="WC590" s="372"/>
      <c r="WD590" s="372"/>
      <c r="WE590" s="372"/>
      <c r="WF590" s="372"/>
      <c r="WG590" s="372"/>
      <c r="WH590" s="372"/>
      <c r="WI590" s="372"/>
      <c r="WJ590" s="372"/>
      <c r="WK590" s="372"/>
      <c r="WL590" s="372"/>
      <c r="WM590" s="372"/>
      <c r="WN590" s="372"/>
      <c r="WO590" s="372"/>
      <c r="WP590" s="372"/>
      <c r="WQ590" s="372"/>
      <c r="WR590" s="372"/>
      <c r="WS590" s="372"/>
      <c r="WT590" s="372"/>
      <c r="WU590" s="372"/>
      <c r="WV590" s="372"/>
      <c r="WW590" s="372"/>
      <c r="WX590" s="372"/>
      <c r="WY590" s="372"/>
      <c r="WZ590" s="372"/>
      <c r="XA590" s="372"/>
      <c r="XB590" s="372"/>
      <c r="XC590" s="372"/>
      <c r="XD590" s="372"/>
      <c r="XE590" s="372"/>
      <c r="XF590" s="372"/>
      <c r="XG590" s="372"/>
      <c r="XH590" s="372"/>
      <c r="XI590" s="372"/>
      <c r="XJ590" s="372"/>
      <c r="XK590" s="372"/>
      <c r="XL590" s="372"/>
      <c r="XM590" s="372"/>
      <c r="XN590" s="372"/>
      <c r="XO590" s="372"/>
      <c r="XP590" s="372"/>
      <c r="XQ590" s="372"/>
      <c r="XR590" s="372"/>
      <c r="XS590" s="372"/>
      <c r="XT590" s="372"/>
      <c r="XU590" s="372"/>
      <c r="XV590" s="372"/>
      <c r="XW590" s="372"/>
      <c r="XX590" s="372"/>
      <c r="XY590" s="372"/>
      <c r="XZ590" s="372"/>
      <c r="YA590" s="372"/>
      <c r="YB590" s="372"/>
      <c r="YC590" s="372"/>
      <c r="YD590" s="372"/>
      <c r="YE590" s="372"/>
      <c r="YF590" s="372"/>
      <c r="YG590" s="372"/>
      <c r="YH590" s="372"/>
      <c r="YI590" s="372"/>
      <c r="YJ590" s="372"/>
      <c r="YK590" s="372"/>
      <c r="YL590" s="372"/>
      <c r="YM590" s="372"/>
      <c r="YN590" s="372"/>
      <c r="YO590" s="372"/>
      <c r="YP590" s="372"/>
      <c r="YQ590" s="372"/>
      <c r="YR590" s="372"/>
      <c r="YS590" s="372"/>
      <c r="YT590" s="372"/>
      <c r="YU590" s="372"/>
      <c r="YV590" s="372"/>
      <c r="YW590" s="372"/>
      <c r="YX590" s="372"/>
      <c r="YY590" s="372"/>
      <c r="YZ590" s="372"/>
      <c r="ZA590" s="372"/>
      <c r="ZB590" s="372"/>
      <c r="ZC590" s="372"/>
      <c r="ZD590" s="372"/>
      <c r="ZE590" s="372"/>
      <c r="ZF590" s="372"/>
      <c r="ZG590" s="372"/>
      <c r="ZH590" s="372"/>
      <c r="ZI590" s="372"/>
      <c r="ZJ590" s="372"/>
      <c r="ZK590" s="372"/>
      <c r="ZL590" s="372"/>
      <c r="ZM590" s="372"/>
      <c r="ZN590" s="372"/>
      <c r="ZO590" s="372"/>
      <c r="ZP590" s="372"/>
      <c r="ZQ590" s="372"/>
      <c r="ZR590" s="372"/>
      <c r="ZS590" s="372"/>
      <c r="ZT590" s="372"/>
      <c r="ZU590" s="372"/>
      <c r="ZV590" s="372"/>
      <c r="ZW590" s="372"/>
      <c r="ZX590" s="372"/>
      <c r="ZY590" s="372"/>
      <c r="ZZ590" s="372"/>
      <c r="AAA590" s="372"/>
      <c r="AAB590" s="372"/>
      <c r="AAC590" s="372"/>
      <c r="AAD590" s="372"/>
      <c r="AAE590" s="372"/>
      <c r="AAF590" s="372"/>
      <c r="AAG590" s="372"/>
      <c r="AAH590" s="372"/>
      <c r="AAI590" s="372"/>
      <c r="AAJ590" s="372"/>
      <c r="AAK590" s="372"/>
      <c r="AAL590" s="372"/>
      <c r="AAM590" s="372"/>
      <c r="AAN590" s="372"/>
      <c r="AAO590" s="372"/>
      <c r="AAP590" s="372"/>
      <c r="AAQ590" s="372"/>
      <c r="AAR590" s="372"/>
      <c r="AAS590" s="372"/>
      <c r="AAT590" s="372"/>
      <c r="AAU590" s="372"/>
      <c r="AAV590" s="372"/>
      <c r="AAW590" s="372"/>
      <c r="AAX590" s="372"/>
      <c r="AAY590" s="372"/>
      <c r="AAZ590" s="372"/>
      <c r="ABA590" s="372"/>
      <c r="ABB590" s="372"/>
      <c r="ABC590" s="372"/>
      <c r="ABD590" s="372"/>
      <c r="ABE590" s="372"/>
      <c r="ABF590" s="372"/>
      <c r="ABG590" s="372"/>
      <c r="ABH590" s="372"/>
      <c r="ABI590" s="372"/>
      <c r="ABJ590" s="372"/>
      <c r="ABK590" s="372"/>
      <c r="ABL590" s="372"/>
      <c r="ABM590" s="372"/>
      <c r="ABN590" s="372"/>
      <c r="ABO590" s="372"/>
      <c r="ABP590" s="372"/>
      <c r="ABQ590" s="372"/>
      <c r="ABR590" s="372"/>
      <c r="ABS590" s="372"/>
      <c r="ABT590" s="372"/>
      <c r="ABU590" s="372"/>
      <c r="ABV590" s="372"/>
      <c r="ABW590" s="372"/>
      <c r="ABX590" s="372"/>
      <c r="ABY590" s="372"/>
      <c r="ABZ590" s="372"/>
      <c r="ACA590" s="372"/>
      <c r="ACB590" s="372"/>
      <c r="ACC590" s="372"/>
      <c r="ACD590" s="372"/>
      <c r="ACE590" s="372"/>
      <c r="ACF590" s="372"/>
      <c r="ACG590" s="372"/>
      <c r="ACH590" s="372"/>
      <c r="ACI590" s="372"/>
      <c r="ACJ590" s="372"/>
      <c r="ACK590" s="372"/>
      <c r="ACL590" s="372"/>
      <c r="ACM590" s="372"/>
      <c r="ACN590" s="372"/>
      <c r="ACO590" s="372"/>
      <c r="ACP590" s="372"/>
      <c r="ACQ590" s="372"/>
      <c r="ACR590" s="372"/>
      <c r="ACS590" s="372"/>
      <c r="ACT590" s="372"/>
      <c r="ACU590" s="372"/>
      <c r="ACV590" s="372"/>
      <c r="ACW590" s="372"/>
      <c r="ACX590" s="372"/>
      <c r="ACY590" s="372"/>
      <c r="ACZ590" s="372"/>
      <c r="ADA590" s="372"/>
      <c r="ADB590" s="372"/>
      <c r="ADC590" s="372"/>
      <c r="ADD590" s="372"/>
      <c r="ADE590" s="372"/>
      <c r="ADF590" s="372"/>
      <c r="ADG590" s="372"/>
      <c r="ADH590" s="372"/>
      <c r="ADI590" s="372"/>
      <c r="ADJ590" s="372"/>
      <c r="ADK590" s="372"/>
      <c r="ADL590" s="372"/>
      <c r="ADM590" s="372"/>
      <c r="ADN590" s="372"/>
      <c r="ADO590" s="372"/>
      <c r="ADP590" s="372"/>
      <c r="ADQ590" s="372"/>
      <c r="ADR590" s="372"/>
      <c r="ADS590" s="372"/>
      <c r="ADT590" s="372"/>
      <c r="ADU590" s="372"/>
      <c r="ADV590" s="372"/>
      <c r="ADW590" s="372"/>
      <c r="ADX590" s="372"/>
      <c r="ADY590" s="372"/>
      <c r="ADZ590" s="372"/>
      <c r="AEA590" s="372"/>
      <c r="AEB590" s="372"/>
      <c r="AEC590" s="372"/>
      <c r="AED590" s="372"/>
      <c r="AEE590" s="372"/>
      <c r="AEF590" s="372"/>
    </row>
    <row r="591" spans="1:812" s="373" customFormat="1" ht="38.25" x14ac:dyDescent="0.2">
      <c r="A591" s="316">
        <v>8.1</v>
      </c>
      <c r="B591" s="81" t="s">
        <v>464</v>
      </c>
      <c r="C591" s="333"/>
      <c r="D591" s="334"/>
      <c r="E591" s="293"/>
      <c r="F591" s="91"/>
      <c r="G591" s="372"/>
      <c r="H591" s="372"/>
      <c r="I591" s="372"/>
      <c r="J591" s="372"/>
      <c r="K591" s="372"/>
      <c r="L591" s="372"/>
      <c r="M591" s="372"/>
      <c r="N591" s="372"/>
      <c r="O591" s="372"/>
      <c r="P591" s="372"/>
      <c r="Q591" s="372"/>
      <c r="R591" s="372"/>
      <c r="S591" s="372"/>
      <c r="T591" s="372"/>
      <c r="U591" s="372"/>
      <c r="V591" s="372"/>
      <c r="W591" s="372"/>
      <c r="X591" s="372"/>
      <c r="Y591" s="372"/>
      <c r="Z591" s="372"/>
      <c r="AA591" s="372"/>
      <c r="AB591" s="372"/>
      <c r="AC591" s="372"/>
      <c r="AD591" s="372"/>
      <c r="AE591" s="372"/>
      <c r="AF591" s="372"/>
      <c r="AG591" s="372"/>
      <c r="AH591" s="372"/>
      <c r="AI591" s="372"/>
      <c r="AJ591" s="372"/>
      <c r="AK591" s="372"/>
      <c r="AL591" s="372"/>
      <c r="AM591" s="372"/>
      <c r="AN591" s="372"/>
      <c r="AO591" s="372"/>
      <c r="AP591" s="372"/>
      <c r="AQ591" s="372"/>
      <c r="AR591" s="372"/>
      <c r="AS591" s="372"/>
      <c r="AT591" s="372"/>
      <c r="AU591" s="372"/>
      <c r="AV591" s="372"/>
      <c r="AW591" s="372"/>
      <c r="AX591" s="372"/>
      <c r="AY591" s="372"/>
      <c r="AZ591" s="372"/>
      <c r="BA591" s="663"/>
      <c r="BB591" s="372"/>
      <c r="BC591" s="372"/>
      <c r="BD591" s="372"/>
      <c r="BE591" s="372"/>
      <c r="BF591" s="372"/>
      <c r="BG591" s="372"/>
      <c r="BH591" s="372"/>
      <c r="BI591" s="372"/>
      <c r="BJ591" s="372"/>
      <c r="BK591" s="372"/>
      <c r="BL591" s="372"/>
      <c r="BM591" s="372"/>
      <c r="BN591" s="372"/>
      <c r="BO591" s="372"/>
      <c r="BP591" s="372"/>
      <c r="BQ591" s="372"/>
      <c r="BR591" s="372"/>
      <c r="BS591" s="372"/>
      <c r="BT591" s="372"/>
      <c r="BU591" s="372"/>
      <c r="BV591" s="372"/>
      <c r="BW591" s="372"/>
      <c r="BX591" s="372"/>
      <c r="BY591" s="372"/>
      <c r="BZ591" s="372"/>
      <c r="CA591" s="372"/>
      <c r="CB591" s="372"/>
      <c r="CC591" s="372"/>
      <c r="CD591" s="372"/>
      <c r="CE591" s="372"/>
      <c r="CF591" s="372"/>
      <c r="CG591" s="372"/>
      <c r="CH591" s="372"/>
      <c r="CI591" s="372"/>
      <c r="CJ591" s="372"/>
      <c r="CK591" s="372"/>
      <c r="CL591" s="372"/>
      <c r="CM591" s="372"/>
      <c r="CN591" s="372"/>
      <c r="CO591" s="372"/>
      <c r="CP591" s="372"/>
      <c r="CQ591" s="372"/>
      <c r="CR591" s="372"/>
      <c r="CS591" s="372"/>
      <c r="CT591" s="372"/>
      <c r="CU591" s="372"/>
      <c r="CV591" s="372"/>
      <c r="CW591" s="372"/>
      <c r="CX591" s="372"/>
      <c r="CY591" s="372"/>
      <c r="CZ591" s="372"/>
      <c r="DA591" s="372"/>
      <c r="DB591" s="372"/>
      <c r="DC591" s="372"/>
      <c r="DD591" s="372"/>
      <c r="DE591" s="372"/>
      <c r="DF591" s="372"/>
      <c r="DG591" s="372"/>
      <c r="DH591" s="372"/>
      <c r="DI591" s="372"/>
      <c r="DJ591" s="372"/>
      <c r="DK591" s="372"/>
      <c r="DL591" s="372"/>
      <c r="DM591" s="372"/>
      <c r="DN591" s="372"/>
      <c r="DO591" s="372"/>
      <c r="DP591" s="372"/>
      <c r="DQ591" s="372"/>
      <c r="DR591" s="372"/>
      <c r="DS591" s="372"/>
      <c r="DT591" s="372"/>
      <c r="DU591" s="372"/>
      <c r="DV591" s="372"/>
      <c r="DW591" s="372"/>
      <c r="DX591" s="372"/>
      <c r="DY591" s="372"/>
      <c r="DZ591" s="372"/>
      <c r="EA591" s="372"/>
      <c r="EB591" s="372"/>
      <c r="EC591" s="372"/>
      <c r="ED591" s="372"/>
      <c r="EE591" s="372"/>
      <c r="EF591" s="372"/>
      <c r="EG591" s="372"/>
      <c r="EH591" s="372"/>
      <c r="EI591" s="372"/>
      <c r="EJ591" s="372"/>
      <c r="EK591" s="372"/>
      <c r="EL591" s="372"/>
      <c r="EM591" s="372"/>
      <c r="EN591" s="372"/>
      <c r="EO591" s="372"/>
      <c r="EP591" s="372"/>
      <c r="EQ591" s="372"/>
      <c r="ER591" s="372"/>
      <c r="ES591" s="372"/>
      <c r="ET591" s="372"/>
      <c r="EU591" s="372"/>
      <c r="EV591" s="372"/>
      <c r="EW591" s="372"/>
      <c r="EX591" s="372"/>
      <c r="EY591" s="372"/>
      <c r="EZ591" s="372"/>
      <c r="FA591" s="372"/>
      <c r="FB591" s="372"/>
      <c r="FC591" s="372"/>
      <c r="FD591" s="372"/>
      <c r="FE591" s="372"/>
      <c r="FF591" s="372"/>
      <c r="FG591" s="372"/>
      <c r="FH591" s="372"/>
      <c r="FI591" s="372"/>
      <c r="FJ591" s="372"/>
      <c r="FK591" s="372"/>
      <c r="FL591" s="372"/>
      <c r="FM591" s="372"/>
      <c r="FN591" s="372"/>
      <c r="FO591" s="372"/>
      <c r="FP591" s="372"/>
      <c r="FQ591" s="372"/>
      <c r="FR591" s="372"/>
      <c r="FS591" s="372"/>
      <c r="FT591" s="372"/>
      <c r="FU591" s="372"/>
      <c r="FV591" s="372"/>
      <c r="FW591" s="372"/>
      <c r="FX591" s="372"/>
      <c r="FY591" s="372"/>
      <c r="FZ591" s="372"/>
      <c r="GA591" s="372"/>
      <c r="GB591" s="372"/>
      <c r="GC591" s="372"/>
      <c r="GD591" s="372"/>
      <c r="GE591" s="372"/>
      <c r="GF591" s="372"/>
      <c r="GG591" s="372"/>
      <c r="GH591" s="372"/>
      <c r="GI591" s="372"/>
      <c r="GJ591" s="372"/>
      <c r="GK591" s="372"/>
      <c r="GL591" s="372"/>
      <c r="GM591" s="372"/>
      <c r="GN591" s="372"/>
      <c r="GO591" s="372"/>
      <c r="GP591" s="372"/>
      <c r="GQ591" s="372"/>
      <c r="GR591" s="372"/>
      <c r="GS591" s="372"/>
      <c r="GT591" s="372"/>
      <c r="GU591" s="372"/>
      <c r="GV591" s="372"/>
      <c r="GW591" s="372"/>
      <c r="GX591" s="372"/>
      <c r="GY591" s="372"/>
      <c r="GZ591" s="372"/>
      <c r="HA591" s="372"/>
      <c r="HB591" s="372"/>
      <c r="HC591" s="372"/>
      <c r="HD591" s="372"/>
      <c r="HE591" s="372"/>
      <c r="HF591" s="372"/>
      <c r="HG591" s="372"/>
      <c r="HH591" s="372"/>
      <c r="HI591" s="372"/>
      <c r="HJ591" s="372"/>
      <c r="HK591" s="372"/>
      <c r="HL591" s="372"/>
      <c r="HM591" s="372"/>
      <c r="HN591" s="372"/>
      <c r="HO591" s="372"/>
      <c r="HP591" s="372"/>
      <c r="HQ591" s="372"/>
      <c r="HR591" s="372"/>
      <c r="HS591" s="372"/>
      <c r="HT591" s="372"/>
      <c r="HU591" s="372"/>
      <c r="HV591" s="372"/>
      <c r="HW591" s="372"/>
      <c r="HX591" s="372"/>
      <c r="HY591" s="372"/>
      <c r="HZ591" s="372"/>
      <c r="IA591" s="372"/>
      <c r="IB591" s="372"/>
      <c r="IC591" s="372"/>
      <c r="ID591" s="372"/>
      <c r="IE591" s="372"/>
      <c r="IF591" s="372"/>
      <c r="IG591" s="372"/>
      <c r="IH591" s="372"/>
      <c r="II591" s="372"/>
      <c r="IJ591" s="372"/>
      <c r="IK591" s="372"/>
      <c r="IL591" s="372"/>
      <c r="IM591" s="372"/>
      <c r="IN591" s="372"/>
      <c r="IO591" s="372"/>
      <c r="IP591" s="372"/>
      <c r="IQ591" s="372"/>
      <c r="IR591" s="372"/>
      <c r="IS591" s="372"/>
      <c r="IT591" s="372"/>
      <c r="IU591" s="372"/>
      <c r="IV591" s="372"/>
      <c r="IW591" s="372"/>
      <c r="IX591" s="372"/>
      <c r="IY591" s="372"/>
      <c r="IZ591" s="372"/>
      <c r="JA591" s="372"/>
      <c r="JB591" s="372"/>
      <c r="JC591" s="372"/>
      <c r="JD591" s="372"/>
      <c r="JE591" s="372"/>
      <c r="JF591" s="372"/>
      <c r="JG591" s="372"/>
      <c r="JH591" s="372"/>
      <c r="JI591" s="372"/>
      <c r="JJ591" s="372"/>
      <c r="JK591" s="372"/>
      <c r="JL591" s="372"/>
      <c r="JM591" s="372"/>
      <c r="JN591" s="372"/>
      <c r="JO591" s="372"/>
      <c r="JP591" s="372"/>
      <c r="JQ591" s="372"/>
      <c r="JR591" s="372"/>
      <c r="JS591" s="372"/>
      <c r="JT591" s="372"/>
      <c r="JU591" s="372"/>
      <c r="JV591" s="372"/>
      <c r="JW591" s="372"/>
      <c r="JX591" s="372"/>
      <c r="JY591" s="372"/>
      <c r="JZ591" s="372"/>
      <c r="KA591" s="372"/>
      <c r="KB591" s="372"/>
      <c r="KC591" s="372"/>
      <c r="KD591" s="372"/>
      <c r="KE591" s="372"/>
      <c r="KF591" s="372"/>
      <c r="KG591" s="372"/>
      <c r="KH591" s="372"/>
      <c r="KI591" s="372"/>
      <c r="KJ591" s="372"/>
      <c r="KK591" s="372"/>
      <c r="KL591" s="372"/>
      <c r="KM591" s="372"/>
      <c r="KN591" s="372"/>
      <c r="KO591" s="372"/>
      <c r="KP591" s="372"/>
      <c r="KQ591" s="372"/>
      <c r="KR591" s="372"/>
      <c r="KS591" s="372"/>
      <c r="KT591" s="372"/>
      <c r="KU591" s="372"/>
      <c r="KV591" s="372"/>
      <c r="KW591" s="372"/>
      <c r="KX591" s="372"/>
      <c r="KY591" s="372"/>
      <c r="KZ591" s="372"/>
      <c r="LA591" s="372"/>
      <c r="LB591" s="372"/>
      <c r="LC591" s="372"/>
      <c r="LD591" s="372"/>
      <c r="LE591" s="372"/>
      <c r="LF591" s="372"/>
      <c r="LG591" s="372"/>
      <c r="LH591" s="372"/>
      <c r="LI591" s="372"/>
      <c r="LJ591" s="372"/>
      <c r="LK591" s="372"/>
      <c r="LL591" s="372"/>
      <c r="LM591" s="372"/>
      <c r="LN591" s="372"/>
      <c r="LO591" s="372"/>
      <c r="LP591" s="372"/>
      <c r="LQ591" s="372"/>
      <c r="LR591" s="372"/>
      <c r="LS591" s="372"/>
      <c r="LT591" s="372"/>
      <c r="LU591" s="372"/>
      <c r="LV591" s="372"/>
      <c r="LW591" s="372"/>
      <c r="LX591" s="372"/>
      <c r="LY591" s="372"/>
      <c r="LZ591" s="372"/>
      <c r="MA591" s="372"/>
      <c r="MB591" s="372"/>
      <c r="MC591" s="372"/>
      <c r="MD591" s="372"/>
      <c r="ME591" s="372"/>
      <c r="MF591" s="372"/>
      <c r="MG591" s="372"/>
      <c r="MH591" s="372"/>
      <c r="MI591" s="372"/>
      <c r="MJ591" s="372"/>
      <c r="MK591" s="372"/>
      <c r="ML591" s="372"/>
      <c r="MM591" s="372"/>
      <c r="MN591" s="372"/>
      <c r="MO591" s="372"/>
      <c r="MP591" s="372"/>
      <c r="MQ591" s="372"/>
      <c r="MR591" s="372"/>
      <c r="MS591" s="372"/>
      <c r="MT591" s="372"/>
      <c r="MU591" s="372"/>
      <c r="MV591" s="372"/>
      <c r="MW591" s="372"/>
      <c r="MX591" s="372"/>
      <c r="MY591" s="372"/>
      <c r="MZ591" s="372"/>
      <c r="NA591" s="372"/>
      <c r="NB591" s="372"/>
      <c r="NC591" s="372"/>
      <c r="ND591" s="372"/>
      <c r="NE591" s="372"/>
      <c r="NF591" s="372"/>
      <c r="NG591" s="372"/>
      <c r="NH591" s="372"/>
      <c r="NI591" s="372"/>
      <c r="NJ591" s="372"/>
      <c r="NK591" s="372"/>
      <c r="NL591" s="372"/>
      <c r="NM591" s="372"/>
      <c r="NN591" s="372"/>
      <c r="NO591" s="372"/>
      <c r="NP591" s="372"/>
      <c r="NQ591" s="372"/>
      <c r="NR591" s="372"/>
      <c r="NS591" s="372"/>
      <c r="NT591" s="372"/>
      <c r="NU591" s="372"/>
      <c r="NV591" s="372"/>
      <c r="NW591" s="372"/>
      <c r="NX591" s="372"/>
      <c r="NY591" s="372"/>
      <c r="NZ591" s="372"/>
      <c r="OA591" s="372"/>
      <c r="OB591" s="372"/>
      <c r="OC591" s="372"/>
      <c r="OD591" s="372"/>
      <c r="OE591" s="372"/>
      <c r="OF591" s="372"/>
      <c r="OG591" s="372"/>
      <c r="OH591" s="372"/>
      <c r="OI591" s="372"/>
      <c r="OJ591" s="372"/>
      <c r="OK591" s="372"/>
      <c r="OL591" s="372"/>
      <c r="OM591" s="372"/>
      <c r="ON591" s="372"/>
      <c r="OO591" s="372"/>
      <c r="OP591" s="372"/>
      <c r="OQ591" s="372"/>
      <c r="OR591" s="372"/>
      <c r="OS591" s="372"/>
      <c r="OT591" s="372"/>
      <c r="OU591" s="372"/>
      <c r="OV591" s="372"/>
      <c r="OW591" s="372"/>
      <c r="OX591" s="372"/>
      <c r="OY591" s="372"/>
      <c r="OZ591" s="372"/>
      <c r="PA591" s="372"/>
      <c r="PB591" s="372"/>
      <c r="PC591" s="372"/>
      <c r="PD591" s="372"/>
      <c r="PE591" s="372"/>
      <c r="PF591" s="372"/>
      <c r="PG591" s="372"/>
      <c r="PH591" s="372"/>
      <c r="PI591" s="372"/>
      <c r="PJ591" s="372"/>
      <c r="PK591" s="372"/>
      <c r="PL591" s="372"/>
      <c r="PM591" s="372"/>
      <c r="PN591" s="372"/>
      <c r="PO591" s="372"/>
      <c r="PP591" s="372"/>
      <c r="PQ591" s="372"/>
      <c r="PR591" s="372"/>
      <c r="PS591" s="372"/>
      <c r="PT591" s="372"/>
      <c r="PU591" s="372"/>
      <c r="PV591" s="372"/>
      <c r="PW591" s="372"/>
      <c r="PX591" s="372"/>
      <c r="PY591" s="372"/>
      <c r="PZ591" s="372"/>
      <c r="QA591" s="372"/>
      <c r="QB591" s="372"/>
      <c r="QC591" s="372"/>
      <c r="QD591" s="372"/>
      <c r="QE591" s="372"/>
      <c r="QF591" s="372"/>
      <c r="QG591" s="372"/>
      <c r="QH591" s="372"/>
      <c r="QI591" s="372"/>
      <c r="QJ591" s="372"/>
      <c r="QK591" s="372"/>
      <c r="QL591" s="372"/>
      <c r="QM591" s="372"/>
      <c r="QN591" s="372"/>
      <c r="QO591" s="372"/>
      <c r="QP591" s="372"/>
      <c r="QQ591" s="372"/>
      <c r="QR591" s="372"/>
      <c r="QS591" s="372"/>
      <c r="QT591" s="372"/>
      <c r="QU591" s="372"/>
      <c r="QV591" s="372"/>
      <c r="QW591" s="372"/>
      <c r="QX591" s="372"/>
      <c r="QY591" s="372"/>
      <c r="QZ591" s="372"/>
      <c r="RA591" s="372"/>
      <c r="RB591" s="372"/>
      <c r="RC591" s="372"/>
      <c r="RD591" s="372"/>
      <c r="RE591" s="372"/>
      <c r="RF591" s="372"/>
      <c r="RG591" s="372"/>
      <c r="RH591" s="372"/>
      <c r="RI591" s="372"/>
      <c r="RJ591" s="372"/>
      <c r="RK591" s="372"/>
      <c r="RL591" s="372"/>
      <c r="RM591" s="372"/>
      <c r="RN591" s="372"/>
      <c r="RO591" s="372"/>
      <c r="RP591" s="372"/>
      <c r="RQ591" s="372"/>
      <c r="RR591" s="372"/>
      <c r="RS591" s="372"/>
      <c r="RT591" s="372"/>
      <c r="RU591" s="372"/>
      <c r="RV591" s="372"/>
      <c r="RW591" s="372"/>
      <c r="RX591" s="372"/>
      <c r="RY591" s="372"/>
      <c r="RZ591" s="372"/>
      <c r="SA591" s="372"/>
      <c r="SB591" s="372"/>
      <c r="SC591" s="372"/>
      <c r="SD591" s="372"/>
      <c r="SE591" s="372"/>
      <c r="SF591" s="372"/>
      <c r="SG591" s="372"/>
      <c r="SH591" s="372"/>
      <c r="SI591" s="372"/>
      <c r="SJ591" s="372"/>
      <c r="SK591" s="372"/>
      <c r="SL591" s="372"/>
      <c r="SM591" s="372"/>
      <c r="SN591" s="372"/>
      <c r="SO591" s="372"/>
      <c r="SP591" s="372"/>
      <c r="SQ591" s="372"/>
      <c r="SR591" s="372"/>
      <c r="SS591" s="372"/>
      <c r="ST591" s="372"/>
      <c r="SU591" s="372"/>
      <c r="SV591" s="372"/>
      <c r="SW591" s="372"/>
      <c r="SX591" s="372"/>
      <c r="SY591" s="372"/>
      <c r="SZ591" s="372"/>
      <c r="TA591" s="372"/>
      <c r="TB591" s="372"/>
      <c r="TC591" s="372"/>
      <c r="TD591" s="372"/>
      <c r="TE591" s="372"/>
      <c r="TF591" s="372"/>
      <c r="TG591" s="372"/>
      <c r="TH591" s="372"/>
      <c r="TI591" s="372"/>
      <c r="TJ591" s="372"/>
      <c r="TK591" s="372"/>
      <c r="TL591" s="372"/>
      <c r="TM591" s="372"/>
      <c r="TN591" s="372"/>
      <c r="TO591" s="372"/>
      <c r="TP591" s="372"/>
      <c r="TQ591" s="372"/>
      <c r="TR591" s="372"/>
      <c r="TS591" s="372"/>
      <c r="TT591" s="372"/>
      <c r="TU591" s="372"/>
      <c r="TV591" s="372"/>
      <c r="TW591" s="372"/>
      <c r="TX591" s="372"/>
      <c r="TY591" s="372"/>
      <c r="TZ591" s="372"/>
      <c r="UA591" s="372"/>
      <c r="UB591" s="372"/>
      <c r="UC591" s="372"/>
      <c r="UD591" s="372"/>
      <c r="UE591" s="372"/>
      <c r="UF591" s="372"/>
      <c r="UG591" s="372"/>
      <c r="UH591" s="372"/>
      <c r="UI591" s="372"/>
      <c r="UJ591" s="372"/>
      <c r="UK591" s="372"/>
      <c r="UL591" s="372"/>
      <c r="UM591" s="372"/>
      <c r="UN591" s="372"/>
      <c r="UO591" s="372"/>
      <c r="UP591" s="372"/>
      <c r="UQ591" s="372"/>
      <c r="UR591" s="372"/>
      <c r="US591" s="372"/>
      <c r="UT591" s="372"/>
      <c r="UU591" s="372"/>
      <c r="UV591" s="372"/>
      <c r="UW591" s="372"/>
      <c r="UX591" s="372"/>
      <c r="UY591" s="372"/>
      <c r="UZ591" s="372"/>
      <c r="VA591" s="372"/>
      <c r="VB591" s="372"/>
      <c r="VC591" s="372"/>
      <c r="VD591" s="372"/>
      <c r="VE591" s="372"/>
      <c r="VF591" s="372"/>
      <c r="VG591" s="372"/>
      <c r="VH591" s="372"/>
      <c r="VI591" s="372"/>
      <c r="VJ591" s="372"/>
      <c r="VK591" s="372"/>
      <c r="VL591" s="372"/>
      <c r="VM591" s="372"/>
      <c r="VN591" s="372"/>
      <c r="VO591" s="372"/>
      <c r="VP591" s="372"/>
      <c r="VQ591" s="372"/>
      <c r="VR591" s="372"/>
      <c r="VS591" s="372"/>
      <c r="VT591" s="372"/>
      <c r="VU591" s="372"/>
      <c r="VV591" s="372"/>
      <c r="VW591" s="372"/>
      <c r="VX591" s="372"/>
      <c r="VY591" s="372"/>
      <c r="VZ591" s="372"/>
      <c r="WA591" s="372"/>
      <c r="WB591" s="372"/>
      <c r="WC591" s="372"/>
      <c r="WD591" s="372"/>
      <c r="WE591" s="372"/>
      <c r="WF591" s="372"/>
      <c r="WG591" s="372"/>
      <c r="WH591" s="372"/>
      <c r="WI591" s="372"/>
      <c r="WJ591" s="372"/>
      <c r="WK591" s="372"/>
      <c r="WL591" s="372"/>
      <c r="WM591" s="372"/>
      <c r="WN591" s="372"/>
      <c r="WO591" s="372"/>
      <c r="WP591" s="372"/>
      <c r="WQ591" s="372"/>
      <c r="WR591" s="372"/>
      <c r="WS591" s="372"/>
      <c r="WT591" s="372"/>
      <c r="WU591" s="372"/>
      <c r="WV591" s="372"/>
      <c r="WW591" s="372"/>
      <c r="WX591" s="372"/>
      <c r="WY591" s="372"/>
      <c r="WZ591" s="372"/>
      <c r="XA591" s="372"/>
      <c r="XB591" s="372"/>
      <c r="XC591" s="372"/>
      <c r="XD591" s="372"/>
      <c r="XE591" s="372"/>
      <c r="XF591" s="372"/>
      <c r="XG591" s="372"/>
      <c r="XH591" s="372"/>
      <c r="XI591" s="372"/>
      <c r="XJ591" s="372"/>
      <c r="XK591" s="372"/>
      <c r="XL591" s="372"/>
      <c r="XM591" s="372"/>
      <c r="XN591" s="372"/>
      <c r="XO591" s="372"/>
      <c r="XP591" s="372"/>
      <c r="XQ591" s="372"/>
      <c r="XR591" s="372"/>
      <c r="XS591" s="372"/>
      <c r="XT591" s="372"/>
      <c r="XU591" s="372"/>
      <c r="XV591" s="372"/>
      <c r="XW591" s="372"/>
      <c r="XX591" s="372"/>
      <c r="XY591" s="372"/>
      <c r="XZ591" s="372"/>
      <c r="YA591" s="372"/>
      <c r="YB591" s="372"/>
      <c r="YC591" s="372"/>
      <c r="YD591" s="372"/>
      <c r="YE591" s="372"/>
      <c r="YF591" s="372"/>
      <c r="YG591" s="372"/>
      <c r="YH591" s="372"/>
      <c r="YI591" s="372"/>
      <c r="YJ591" s="372"/>
      <c r="YK591" s="372"/>
      <c r="YL591" s="372"/>
      <c r="YM591" s="372"/>
      <c r="YN591" s="372"/>
      <c r="YO591" s="372"/>
      <c r="YP591" s="372"/>
      <c r="YQ591" s="372"/>
      <c r="YR591" s="372"/>
      <c r="YS591" s="372"/>
      <c r="YT591" s="372"/>
      <c r="YU591" s="372"/>
      <c r="YV591" s="372"/>
      <c r="YW591" s="372"/>
      <c r="YX591" s="372"/>
      <c r="YY591" s="372"/>
      <c r="YZ591" s="372"/>
      <c r="ZA591" s="372"/>
      <c r="ZB591" s="372"/>
      <c r="ZC591" s="372"/>
      <c r="ZD591" s="372"/>
      <c r="ZE591" s="372"/>
      <c r="ZF591" s="372"/>
      <c r="ZG591" s="372"/>
      <c r="ZH591" s="372"/>
      <c r="ZI591" s="372"/>
      <c r="ZJ591" s="372"/>
      <c r="ZK591" s="372"/>
      <c r="ZL591" s="372"/>
      <c r="ZM591" s="372"/>
      <c r="ZN591" s="372"/>
      <c r="ZO591" s="372"/>
      <c r="ZP591" s="372"/>
      <c r="ZQ591" s="372"/>
      <c r="ZR591" s="372"/>
      <c r="ZS591" s="372"/>
      <c r="ZT591" s="372"/>
      <c r="ZU591" s="372"/>
      <c r="ZV591" s="372"/>
      <c r="ZW591" s="372"/>
      <c r="ZX591" s="372"/>
      <c r="ZY591" s="372"/>
      <c r="ZZ591" s="372"/>
      <c r="AAA591" s="372"/>
      <c r="AAB591" s="372"/>
      <c r="AAC591" s="372"/>
      <c r="AAD591" s="372"/>
      <c r="AAE591" s="372"/>
      <c r="AAF591" s="372"/>
      <c r="AAG591" s="372"/>
      <c r="AAH591" s="372"/>
      <c r="AAI591" s="372"/>
      <c r="AAJ591" s="372"/>
      <c r="AAK591" s="372"/>
      <c r="AAL591" s="372"/>
      <c r="AAM591" s="372"/>
      <c r="AAN591" s="372"/>
      <c r="AAO591" s="372"/>
      <c r="AAP591" s="372"/>
      <c r="AAQ591" s="372"/>
      <c r="AAR591" s="372"/>
      <c r="AAS591" s="372"/>
      <c r="AAT591" s="372"/>
      <c r="AAU591" s="372"/>
      <c r="AAV591" s="372"/>
      <c r="AAW591" s="372"/>
      <c r="AAX591" s="372"/>
      <c r="AAY591" s="372"/>
      <c r="AAZ591" s="372"/>
      <c r="ABA591" s="372"/>
      <c r="ABB591" s="372"/>
      <c r="ABC591" s="372"/>
      <c r="ABD591" s="372"/>
      <c r="ABE591" s="372"/>
      <c r="ABF591" s="372"/>
      <c r="ABG591" s="372"/>
      <c r="ABH591" s="372"/>
      <c r="ABI591" s="372"/>
      <c r="ABJ591" s="372"/>
      <c r="ABK591" s="372"/>
      <c r="ABL591" s="372"/>
      <c r="ABM591" s="372"/>
      <c r="ABN591" s="372"/>
      <c r="ABO591" s="372"/>
      <c r="ABP591" s="372"/>
      <c r="ABQ591" s="372"/>
      <c r="ABR591" s="372"/>
      <c r="ABS591" s="372"/>
      <c r="ABT591" s="372"/>
      <c r="ABU591" s="372"/>
      <c r="ABV591" s="372"/>
      <c r="ABW591" s="372"/>
      <c r="ABX591" s="372"/>
      <c r="ABY591" s="372"/>
      <c r="ABZ591" s="372"/>
      <c r="ACA591" s="372"/>
      <c r="ACB591" s="372"/>
      <c r="ACC591" s="372"/>
      <c r="ACD591" s="372"/>
      <c r="ACE591" s="372"/>
      <c r="ACF591" s="372"/>
      <c r="ACG591" s="372"/>
      <c r="ACH591" s="372"/>
      <c r="ACI591" s="372"/>
      <c r="ACJ591" s="372"/>
      <c r="ACK591" s="372"/>
      <c r="ACL591" s="372"/>
      <c r="ACM591" s="372"/>
      <c r="ACN591" s="372"/>
      <c r="ACO591" s="372"/>
      <c r="ACP591" s="372"/>
      <c r="ACQ591" s="372"/>
      <c r="ACR591" s="372"/>
      <c r="ACS591" s="372"/>
      <c r="ACT591" s="372"/>
      <c r="ACU591" s="372"/>
      <c r="ACV591" s="372"/>
      <c r="ACW591" s="372"/>
      <c r="ACX591" s="372"/>
      <c r="ACY591" s="372"/>
      <c r="ACZ591" s="372"/>
      <c r="ADA591" s="372"/>
      <c r="ADB591" s="372"/>
      <c r="ADC591" s="372"/>
      <c r="ADD591" s="372"/>
      <c r="ADE591" s="372"/>
      <c r="ADF591" s="372"/>
      <c r="ADG591" s="372"/>
      <c r="ADH591" s="372"/>
      <c r="ADI591" s="372"/>
      <c r="ADJ591" s="372"/>
      <c r="ADK591" s="372"/>
      <c r="ADL591" s="372"/>
      <c r="ADM591" s="372"/>
      <c r="ADN591" s="372"/>
      <c r="ADO591" s="372"/>
      <c r="ADP591" s="372"/>
      <c r="ADQ591" s="372"/>
      <c r="ADR591" s="372"/>
      <c r="ADS591" s="372"/>
      <c r="ADT591" s="372"/>
      <c r="ADU591" s="372"/>
      <c r="ADV591" s="372"/>
      <c r="ADW591" s="372"/>
      <c r="ADX591" s="372"/>
      <c r="ADY591" s="372"/>
      <c r="ADZ591" s="372"/>
      <c r="AEA591" s="372"/>
      <c r="AEB591" s="372"/>
      <c r="AEC591" s="372"/>
      <c r="AED591" s="372"/>
      <c r="AEE591" s="372"/>
      <c r="AEF591" s="372"/>
    </row>
    <row r="592" spans="1:812" s="373" customFormat="1" x14ac:dyDescent="0.2">
      <c r="A592" s="71" t="s">
        <v>420</v>
      </c>
      <c r="B592" s="87" t="s">
        <v>70</v>
      </c>
      <c r="C592" s="336">
        <v>24</v>
      </c>
      <c r="D592" s="337" t="s">
        <v>82</v>
      </c>
      <c r="E592" s="293">
        <v>5.5</v>
      </c>
      <c r="F592" s="91">
        <f t="shared" ref="F592:F599" si="13">ROUND(C592*E592,2)</f>
        <v>132</v>
      </c>
      <c r="G592" s="372"/>
      <c r="H592" s="372"/>
      <c r="I592" s="372"/>
      <c r="J592" s="372"/>
      <c r="K592" s="372"/>
      <c r="L592" s="372"/>
      <c r="M592" s="372"/>
      <c r="N592" s="372"/>
      <c r="O592" s="372"/>
      <c r="P592" s="372"/>
      <c r="Q592" s="372"/>
      <c r="R592" s="372"/>
      <c r="S592" s="372"/>
      <c r="T592" s="372"/>
      <c r="U592" s="372"/>
      <c r="V592" s="372"/>
      <c r="W592" s="372"/>
      <c r="X592" s="372"/>
      <c r="Y592" s="372"/>
      <c r="Z592" s="372"/>
      <c r="AA592" s="372"/>
      <c r="AB592" s="372"/>
      <c r="AC592" s="372"/>
      <c r="AD592" s="372"/>
      <c r="AE592" s="372"/>
      <c r="AF592" s="372"/>
      <c r="AG592" s="372"/>
      <c r="AH592" s="372"/>
      <c r="AI592" s="372"/>
      <c r="AJ592" s="372"/>
      <c r="AK592" s="372"/>
      <c r="AL592" s="372"/>
      <c r="AM592" s="372"/>
      <c r="AN592" s="372"/>
      <c r="AO592" s="372"/>
      <c r="AP592" s="372"/>
      <c r="AQ592" s="372"/>
      <c r="AR592" s="372"/>
      <c r="AS592" s="372"/>
      <c r="AT592" s="372"/>
      <c r="AU592" s="372"/>
      <c r="AV592" s="372"/>
      <c r="AW592" s="372"/>
      <c r="AX592" s="372"/>
      <c r="AY592" s="372"/>
      <c r="AZ592" s="372"/>
      <c r="BA592" s="663"/>
      <c r="BB592" s="372"/>
      <c r="BC592" s="372"/>
      <c r="BD592" s="372"/>
      <c r="BE592" s="372"/>
      <c r="BF592" s="372"/>
      <c r="BG592" s="372"/>
      <c r="BH592" s="372"/>
      <c r="BI592" s="372"/>
      <c r="BJ592" s="372"/>
      <c r="BK592" s="372"/>
      <c r="BL592" s="372"/>
      <c r="BM592" s="372"/>
      <c r="BN592" s="372"/>
      <c r="BO592" s="372"/>
      <c r="BP592" s="372"/>
      <c r="BQ592" s="372"/>
      <c r="BR592" s="372"/>
      <c r="BS592" s="372"/>
      <c r="BT592" s="372"/>
      <c r="BU592" s="372"/>
      <c r="BV592" s="372"/>
      <c r="BW592" s="372"/>
      <c r="BX592" s="372"/>
      <c r="BY592" s="372"/>
      <c r="BZ592" s="372"/>
      <c r="CA592" s="372"/>
      <c r="CB592" s="372"/>
      <c r="CC592" s="372"/>
      <c r="CD592" s="372"/>
      <c r="CE592" s="372"/>
      <c r="CF592" s="372"/>
      <c r="CG592" s="372"/>
      <c r="CH592" s="372"/>
      <c r="CI592" s="372"/>
      <c r="CJ592" s="372"/>
      <c r="CK592" s="372"/>
      <c r="CL592" s="372"/>
      <c r="CM592" s="372"/>
      <c r="CN592" s="372"/>
      <c r="CO592" s="372"/>
      <c r="CP592" s="372"/>
      <c r="CQ592" s="372"/>
      <c r="CR592" s="372"/>
      <c r="CS592" s="372"/>
      <c r="CT592" s="372"/>
      <c r="CU592" s="372"/>
      <c r="CV592" s="372"/>
      <c r="CW592" s="372"/>
      <c r="CX592" s="372"/>
      <c r="CY592" s="372"/>
      <c r="CZ592" s="372"/>
      <c r="DA592" s="372"/>
      <c r="DB592" s="372"/>
      <c r="DC592" s="372"/>
      <c r="DD592" s="372"/>
      <c r="DE592" s="372"/>
      <c r="DF592" s="372"/>
      <c r="DG592" s="372"/>
      <c r="DH592" s="372"/>
      <c r="DI592" s="372"/>
      <c r="DJ592" s="372"/>
      <c r="DK592" s="372"/>
      <c r="DL592" s="372"/>
      <c r="DM592" s="372"/>
      <c r="DN592" s="372"/>
      <c r="DO592" s="372"/>
      <c r="DP592" s="372"/>
      <c r="DQ592" s="372"/>
      <c r="DR592" s="372"/>
      <c r="DS592" s="372"/>
      <c r="DT592" s="372"/>
      <c r="DU592" s="372"/>
      <c r="DV592" s="372"/>
      <c r="DW592" s="372"/>
      <c r="DX592" s="372"/>
      <c r="DY592" s="372"/>
      <c r="DZ592" s="372"/>
      <c r="EA592" s="372"/>
      <c r="EB592" s="372"/>
      <c r="EC592" s="372"/>
      <c r="ED592" s="372"/>
      <c r="EE592" s="372"/>
      <c r="EF592" s="372"/>
      <c r="EG592" s="372"/>
      <c r="EH592" s="372"/>
      <c r="EI592" s="372"/>
      <c r="EJ592" s="372"/>
      <c r="EK592" s="372"/>
      <c r="EL592" s="372"/>
      <c r="EM592" s="372"/>
      <c r="EN592" s="372"/>
      <c r="EO592" s="372"/>
      <c r="EP592" s="372"/>
      <c r="EQ592" s="372"/>
      <c r="ER592" s="372"/>
      <c r="ES592" s="372"/>
      <c r="ET592" s="372"/>
      <c r="EU592" s="372"/>
      <c r="EV592" s="372"/>
      <c r="EW592" s="372"/>
      <c r="EX592" s="372"/>
      <c r="EY592" s="372"/>
      <c r="EZ592" s="372"/>
      <c r="FA592" s="372"/>
      <c r="FB592" s="372"/>
      <c r="FC592" s="372"/>
      <c r="FD592" s="372"/>
      <c r="FE592" s="372"/>
      <c r="FF592" s="372"/>
      <c r="FG592" s="372"/>
      <c r="FH592" s="372"/>
      <c r="FI592" s="372"/>
      <c r="FJ592" s="372"/>
      <c r="FK592" s="372"/>
      <c r="FL592" s="372"/>
      <c r="FM592" s="372"/>
      <c r="FN592" s="372"/>
      <c r="FO592" s="372"/>
      <c r="FP592" s="372"/>
      <c r="FQ592" s="372"/>
      <c r="FR592" s="372"/>
      <c r="FS592" s="372"/>
      <c r="FT592" s="372"/>
      <c r="FU592" s="372"/>
      <c r="FV592" s="372"/>
      <c r="FW592" s="372"/>
      <c r="FX592" s="372"/>
      <c r="FY592" s="372"/>
      <c r="FZ592" s="372"/>
      <c r="GA592" s="372"/>
      <c r="GB592" s="372"/>
      <c r="GC592" s="372"/>
      <c r="GD592" s="372"/>
      <c r="GE592" s="372"/>
      <c r="GF592" s="372"/>
      <c r="GG592" s="372"/>
      <c r="GH592" s="372"/>
      <c r="GI592" s="372"/>
      <c r="GJ592" s="372"/>
      <c r="GK592" s="372"/>
      <c r="GL592" s="372"/>
      <c r="GM592" s="372"/>
      <c r="GN592" s="372"/>
      <c r="GO592" s="372"/>
      <c r="GP592" s="372"/>
      <c r="GQ592" s="372"/>
      <c r="GR592" s="372"/>
      <c r="GS592" s="372"/>
      <c r="GT592" s="372"/>
      <c r="GU592" s="372"/>
      <c r="GV592" s="372"/>
      <c r="GW592" s="372"/>
      <c r="GX592" s="372"/>
      <c r="GY592" s="372"/>
      <c r="GZ592" s="372"/>
      <c r="HA592" s="372"/>
      <c r="HB592" s="372"/>
      <c r="HC592" s="372"/>
      <c r="HD592" s="372"/>
      <c r="HE592" s="372"/>
      <c r="HF592" s="372"/>
      <c r="HG592" s="372"/>
      <c r="HH592" s="372"/>
      <c r="HI592" s="372"/>
      <c r="HJ592" s="372"/>
      <c r="HK592" s="372"/>
      <c r="HL592" s="372"/>
      <c r="HM592" s="372"/>
      <c r="HN592" s="372"/>
      <c r="HO592" s="372"/>
      <c r="HP592" s="372"/>
      <c r="HQ592" s="372"/>
      <c r="HR592" s="372"/>
      <c r="HS592" s="372"/>
      <c r="HT592" s="372"/>
      <c r="HU592" s="372"/>
      <c r="HV592" s="372"/>
      <c r="HW592" s="372"/>
      <c r="HX592" s="372"/>
      <c r="HY592" s="372"/>
      <c r="HZ592" s="372"/>
      <c r="IA592" s="372"/>
      <c r="IB592" s="372"/>
      <c r="IC592" s="372"/>
      <c r="ID592" s="372"/>
      <c r="IE592" s="372"/>
      <c r="IF592" s="372"/>
      <c r="IG592" s="372"/>
      <c r="IH592" s="372"/>
      <c r="II592" s="372"/>
      <c r="IJ592" s="372"/>
      <c r="IK592" s="372"/>
      <c r="IL592" s="372"/>
      <c r="IM592" s="372"/>
      <c r="IN592" s="372"/>
      <c r="IO592" s="372"/>
      <c r="IP592" s="372"/>
      <c r="IQ592" s="372"/>
      <c r="IR592" s="372"/>
      <c r="IS592" s="372"/>
      <c r="IT592" s="372"/>
      <c r="IU592" s="372"/>
      <c r="IV592" s="372"/>
      <c r="IW592" s="372"/>
      <c r="IX592" s="372"/>
      <c r="IY592" s="372"/>
      <c r="IZ592" s="372"/>
      <c r="JA592" s="372"/>
      <c r="JB592" s="372"/>
      <c r="JC592" s="372"/>
      <c r="JD592" s="372"/>
      <c r="JE592" s="372"/>
      <c r="JF592" s="372"/>
      <c r="JG592" s="372"/>
      <c r="JH592" s="372"/>
      <c r="JI592" s="372"/>
      <c r="JJ592" s="372"/>
      <c r="JK592" s="372"/>
      <c r="JL592" s="372"/>
      <c r="JM592" s="372"/>
      <c r="JN592" s="372"/>
      <c r="JO592" s="372"/>
      <c r="JP592" s="372"/>
      <c r="JQ592" s="372"/>
      <c r="JR592" s="372"/>
      <c r="JS592" s="372"/>
      <c r="JT592" s="372"/>
      <c r="JU592" s="372"/>
      <c r="JV592" s="372"/>
      <c r="JW592" s="372"/>
      <c r="JX592" s="372"/>
      <c r="JY592" s="372"/>
      <c r="JZ592" s="372"/>
      <c r="KA592" s="372"/>
      <c r="KB592" s="372"/>
      <c r="KC592" s="372"/>
      <c r="KD592" s="372"/>
      <c r="KE592" s="372"/>
      <c r="KF592" s="372"/>
      <c r="KG592" s="372"/>
      <c r="KH592" s="372"/>
      <c r="KI592" s="372"/>
      <c r="KJ592" s="372"/>
      <c r="KK592" s="372"/>
      <c r="KL592" s="372"/>
      <c r="KM592" s="372"/>
      <c r="KN592" s="372"/>
      <c r="KO592" s="372"/>
      <c r="KP592" s="372"/>
      <c r="KQ592" s="372"/>
      <c r="KR592" s="372"/>
      <c r="KS592" s="372"/>
      <c r="KT592" s="372"/>
      <c r="KU592" s="372"/>
      <c r="KV592" s="372"/>
      <c r="KW592" s="372"/>
      <c r="KX592" s="372"/>
      <c r="KY592" s="372"/>
      <c r="KZ592" s="372"/>
      <c r="LA592" s="372"/>
      <c r="LB592" s="372"/>
      <c r="LC592" s="372"/>
      <c r="LD592" s="372"/>
      <c r="LE592" s="372"/>
      <c r="LF592" s="372"/>
      <c r="LG592" s="372"/>
      <c r="LH592" s="372"/>
      <c r="LI592" s="372"/>
      <c r="LJ592" s="372"/>
      <c r="LK592" s="372"/>
      <c r="LL592" s="372"/>
      <c r="LM592" s="372"/>
      <c r="LN592" s="372"/>
      <c r="LO592" s="372"/>
      <c r="LP592" s="372"/>
      <c r="LQ592" s="372"/>
      <c r="LR592" s="372"/>
      <c r="LS592" s="372"/>
      <c r="LT592" s="372"/>
      <c r="LU592" s="372"/>
      <c r="LV592" s="372"/>
      <c r="LW592" s="372"/>
      <c r="LX592" s="372"/>
      <c r="LY592" s="372"/>
      <c r="LZ592" s="372"/>
      <c r="MA592" s="372"/>
      <c r="MB592" s="372"/>
      <c r="MC592" s="372"/>
      <c r="MD592" s="372"/>
      <c r="ME592" s="372"/>
      <c r="MF592" s="372"/>
      <c r="MG592" s="372"/>
      <c r="MH592" s="372"/>
      <c r="MI592" s="372"/>
      <c r="MJ592" s="372"/>
      <c r="MK592" s="372"/>
      <c r="ML592" s="372"/>
      <c r="MM592" s="372"/>
      <c r="MN592" s="372"/>
      <c r="MO592" s="372"/>
      <c r="MP592" s="372"/>
      <c r="MQ592" s="372"/>
      <c r="MR592" s="372"/>
      <c r="MS592" s="372"/>
      <c r="MT592" s="372"/>
      <c r="MU592" s="372"/>
      <c r="MV592" s="372"/>
      <c r="MW592" s="372"/>
      <c r="MX592" s="372"/>
      <c r="MY592" s="372"/>
      <c r="MZ592" s="372"/>
      <c r="NA592" s="372"/>
      <c r="NB592" s="372"/>
      <c r="NC592" s="372"/>
      <c r="ND592" s="372"/>
      <c r="NE592" s="372"/>
      <c r="NF592" s="372"/>
      <c r="NG592" s="372"/>
      <c r="NH592" s="372"/>
      <c r="NI592" s="372"/>
      <c r="NJ592" s="372"/>
      <c r="NK592" s="372"/>
      <c r="NL592" s="372"/>
      <c r="NM592" s="372"/>
      <c r="NN592" s="372"/>
      <c r="NO592" s="372"/>
      <c r="NP592" s="372"/>
      <c r="NQ592" s="372"/>
      <c r="NR592" s="372"/>
      <c r="NS592" s="372"/>
      <c r="NT592" s="372"/>
      <c r="NU592" s="372"/>
      <c r="NV592" s="372"/>
      <c r="NW592" s="372"/>
      <c r="NX592" s="372"/>
      <c r="NY592" s="372"/>
      <c r="NZ592" s="372"/>
      <c r="OA592" s="372"/>
      <c r="OB592" s="372"/>
      <c r="OC592" s="372"/>
      <c r="OD592" s="372"/>
      <c r="OE592" s="372"/>
      <c r="OF592" s="372"/>
      <c r="OG592" s="372"/>
      <c r="OH592" s="372"/>
      <c r="OI592" s="372"/>
      <c r="OJ592" s="372"/>
      <c r="OK592" s="372"/>
      <c r="OL592" s="372"/>
      <c r="OM592" s="372"/>
      <c r="ON592" s="372"/>
      <c r="OO592" s="372"/>
      <c r="OP592" s="372"/>
      <c r="OQ592" s="372"/>
      <c r="OR592" s="372"/>
      <c r="OS592" s="372"/>
      <c r="OT592" s="372"/>
      <c r="OU592" s="372"/>
      <c r="OV592" s="372"/>
      <c r="OW592" s="372"/>
      <c r="OX592" s="372"/>
      <c r="OY592" s="372"/>
      <c r="OZ592" s="372"/>
      <c r="PA592" s="372"/>
      <c r="PB592" s="372"/>
      <c r="PC592" s="372"/>
      <c r="PD592" s="372"/>
      <c r="PE592" s="372"/>
      <c r="PF592" s="372"/>
      <c r="PG592" s="372"/>
      <c r="PH592" s="372"/>
      <c r="PI592" s="372"/>
      <c r="PJ592" s="372"/>
      <c r="PK592" s="372"/>
      <c r="PL592" s="372"/>
      <c r="PM592" s="372"/>
      <c r="PN592" s="372"/>
      <c r="PO592" s="372"/>
      <c r="PP592" s="372"/>
      <c r="PQ592" s="372"/>
      <c r="PR592" s="372"/>
      <c r="PS592" s="372"/>
      <c r="PT592" s="372"/>
      <c r="PU592" s="372"/>
      <c r="PV592" s="372"/>
      <c r="PW592" s="372"/>
      <c r="PX592" s="372"/>
      <c r="PY592" s="372"/>
      <c r="PZ592" s="372"/>
      <c r="QA592" s="372"/>
      <c r="QB592" s="372"/>
      <c r="QC592" s="372"/>
      <c r="QD592" s="372"/>
      <c r="QE592" s="372"/>
      <c r="QF592" s="372"/>
      <c r="QG592" s="372"/>
      <c r="QH592" s="372"/>
      <c r="QI592" s="372"/>
      <c r="QJ592" s="372"/>
      <c r="QK592" s="372"/>
      <c r="QL592" s="372"/>
      <c r="QM592" s="372"/>
      <c r="QN592" s="372"/>
      <c r="QO592" s="372"/>
      <c r="QP592" s="372"/>
      <c r="QQ592" s="372"/>
      <c r="QR592" s="372"/>
      <c r="QS592" s="372"/>
      <c r="QT592" s="372"/>
      <c r="QU592" s="372"/>
      <c r="QV592" s="372"/>
      <c r="QW592" s="372"/>
      <c r="QX592" s="372"/>
      <c r="QY592" s="372"/>
      <c r="QZ592" s="372"/>
      <c r="RA592" s="372"/>
      <c r="RB592" s="372"/>
      <c r="RC592" s="372"/>
      <c r="RD592" s="372"/>
      <c r="RE592" s="372"/>
      <c r="RF592" s="372"/>
      <c r="RG592" s="372"/>
      <c r="RH592" s="372"/>
      <c r="RI592" s="372"/>
      <c r="RJ592" s="372"/>
      <c r="RK592" s="372"/>
      <c r="RL592" s="372"/>
      <c r="RM592" s="372"/>
      <c r="RN592" s="372"/>
      <c r="RO592" s="372"/>
      <c r="RP592" s="372"/>
      <c r="RQ592" s="372"/>
      <c r="RR592" s="372"/>
      <c r="RS592" s="372"/>
      <c r="RT592" s="372"/>
      <c r="RU592" s="372"/>
      <c r="RV592" s="372"/>
      <c r="RW592" s="372"/>
      <c r="RX592" s="372"/>
      <c r="RY592" s="372"/>
      <c r="RZ592" s="372"/>
      <c r="SA592" s="372"/>
      <c r="SB592" s="372"/>
      <c r="SC592" s="372"/>
      <c r="SD592" s="372"/>
      <c r="SE592" s="372"/>
      <c r="SF592" s="372"/>
      <c r="SG592" s="372"/>
      <c r="SH592" s="372"/>
      <c r="SI592" s="372"/>
      <c r="SJ592" s="372"/>
      <c r="SK592" s="372"/>
      <c r="SL592" s="372"/>
      <c r="SM592" s="372"/>
      <c r="SN592" s="372"/>
      <c r="SO592" s="372"/>
      <c r="SP592" s="372"/>
      <c r="SQ592" s="372"/>
      <c r="SR592" s="372"/>
      <c r="SS592" s="372"/>
      <c r="ST592" s="372"/>
      <c r="SU592" s="372"/>
      <c r="SV592" s="372"/>
      <c r="SW592" s="372"/>
      <c r="SX592" s="372"/>
      <c r="SY592" s="372"/>
      <c r="SZ592" s="372"/>
      <c r="TA592" s="372"/>
      <c r="TB592" s="372"/>
      <c r="TC592" s="372"/>
      <c r="TD592" s="372"/>
      <c r="TE592" s="372"/>
      <c r="TF592" s="372"/>
      <c r="TG592" s="372"/>
      <c r="TH592" s="372"/>
      <c r="TI592" s="372"/>
      <c r="TJ592" s="372"/>
      <c r="TK592" s="372"/>
      <c r="TL592" s="372"/>
      <c r="TM592" s="372"/>
      <c r="TN592" s="372"/>
      <c r="TO592" s="372"/>
      <c r="TP592" s="372"/>
      <c r="TQ592" s="372"/>
      <c r="TR592" s="372"/>
      <c r="TS592" s="372"/>
      <c r="TT592" s="372"/>
      <c r="TU592" s="372"/>
      <c r="TV592" s="372"/>
      <c r="TW592" s="372"/>
      <c r="TX592" s="372"/>
      <c r="TY592" s="372"/>
      <c r="TZ592" s="372"/>
      <c r="UA592" s="372"/>
      <c r="UB592" s="372"/>
      <c r="UC592" s="372"/>
      <c r="UD592" s="372"/>
      <c r="UE592" s="372"/>
      <c r="UF592" s="372"/>
      <c r="UG592" s="372"/>
      <c r="UH592" s="372"/>
      <c r="UI592" s="372"/>
      <c r="UJ592" s="372"/>
      <c r="UK592" s="372"/>
      <c r="UL592" s="372"/>
      <c r="UM592" s="372"/>
      <c r="UN592" s="372"/>
      <c r="UO592" s="372"/>
      <c r="UP592" s="372"/>
      <c r="UQ592" s="372"/>
      <c r="UR592" s="372"/>
      <c r="US592" s="372"/>
      <c r="UT592" s="372"/>
      <c r="UU592" s="372"/>
      <c r="UV592" s="372"/>
      <c r="UW592" s="372"/>
      <c r="UX592" s="372"/>
      <c r="UY592" s="372"/>
      <c r="UZ592" s="372"/>
      <c r="VA592" s="372"/>
      <c r="VB592" s="372"/>
      <c r="VC592" s="372"/>
      <c r="VD592" s="372"/>
      <c r="VE592" s="372"/>
      <c r="VF592" s="372"/>
      <c r="VG592" s="372"/>
      <c r="VH592" s="372"/>
      <c r="VI592" s="372"/>
      <c r="VJ592" s="372"/>
      <c r="VK592" s="372"/>
      <c r="VL592" s="372"/>
      <c r="VM592" s="372"/>
      <c r="VN592" s="372"/>
      <c r="VO592" s="372"/>
      <c r="VP592" s="372"/>
      <c r="VQ592" s="372"/>
      <c r="VR592" s="372"/>
      <c r="VS592" s="372"/>
      <c r="VT592" s="372"/>
      <c r="VU592" s="372"/>
      <c r="VV592" s="372"/>
      <c r="VW592" s="372"/>
      <c r="VX592" s="372"/>
      <c r="VY592" s="372"/>
      <c r="VZ592" s="372"/>
      <c r="WA592" s="372"/>
      <c r="WB592" s="372"/>
      <c r="WC592" s="372"/>
      <c r="WD592" s="372"/>
      <c r="WE592" s="372"/>
      <c r="WF592" s="372"/>
      <c r="WG592" s="372"/>
      <c r="WH592" s="372"/>
      <c r="WI592" s="372"/>
      <c r="WJ592" s="372"/>
      <c r="WK592" s="372"/>
      <c r="WL592" s="372"/>
      <c r="WM592" s="372"/>
      <c r="WN592" s="372"/>
      <c r="WO592" s="372"/>
      <c r="WP592" s="372"/>
      <c r="WQ592" s="372"/>
      <c r="WR592" s="372"/>
      <c r="WS592" s="372"/>
      <c r="WT592" s="372"/>
      <c r="WU592" s="372"/>
      <c r="WV592" s="372"/>
      <c r="WW592" s="372"/>
      <c r="WX592" s="372"/>
      <c r="WY592" s="372"/>
      <c r="WZ592" s="372"/>
      <c r="XA592" s="372"/>
      <c r="XB592" s="372"/>
      <c r="XC592" s="372"/>
      <c r="XD592" s="372"/>
      <c r="XE592" s="372"/>
      <c r="XF592" s="372"/>
      <c r="XG592" s="372"/>
      <c r="XH592" s="372"/>
      <c r="XI592" s="372"/>
      <c r="XJ592" s="372"/>
      <c r="XK592" s="372"/>
      <c r="XL592" s="372"/>
      <c r="XM592" s="372"/>
      <c r="XN592" s="372"/>
      <c r="XO592" s="372"/>
      <c r="XP592" s="372"/>
      <c r="XQ592" s="372"/>
      <c r="XR592" s="372"/>
      <c r="XS592" s="372"/>
      <c r="XT592" s="372"/>
      <c r="XU592" s="372"/>
      <c r="XV592" s="372"/>
      <c r="XW592" s="372"/>
      <c r="XX592" s="372"/>
      <c r="XY592" s="372"/>
      <c r="XZ592" s="372"/>
      <c r="YA592" s="372"/>
      <c r="YB592" s="372"/>
      <c r="YC592" s="372"/>
      <c r="YD592" s="372"/>
      <c r="YE592" s="372"/>
      <c r="YF592" s="372"/>
      <c r="YG592" s="372"/>
      <c r="YH592" s="372"/>
      <c r="YI592" s="372"/>
      <c r="YJ592" s="372"/>
      <c r="YK592" s="372"/>
      <c r="YL592" s="372"/>
      <c r="YM592" s="372"/>
      <c r="YN592" s="372"/>
      <c r="YO592" s="372"/>
      <c r="YP592" s="372"/>
      <c r="YQ592" s="372"/>
      <c r="YR592" s="372"/>
      <c r="YS592" s="372"/>
      <c r="YT592" s="372"/>
      <c r="YU592" s="372"/>
      <c r="YV592" s="372"/>
      <c r="YW592" s="372"/>
      <c r="YX592" s="372"/>
      <c r="YY592" s="372"/>
      <c r="YZ592" s="372"/>
      <c r="ZA592" s="372"/>
      <c r="ZB592" s="372"/>
      <c r="ZC592" s="372"/>
      <c r="ZD592" s="372"/>
      <c r="ZE592" s="372"/>
      <c r="ZF592" s="372"/>
      <c r="ZG592" s="372"/>
      <c r="ZH592" s="372"/>
      <c r="ZI592" s="372"/>
      <c r="ZJ592" s="372"/>
      <c r="ZK592" s="372"/>
      <c r="ZL592" s="372"/>
      <c r="ZM592" s="372"/>
      <c r="ZN592" s="372"/>
      <c r="ZO592" s="372"/>
      <c r="ZP592" s="372"/>
      <c r="ZQ592" s="372"/>
      <c r="ZR592" s="372"/>
      <c r="ZS592" s="372"/>
      <c r="ZT592" s="372"/>
      <c r="ZU592" s="372"/>
      <c r="ZV592" s="372"/>
      <c r="ZW592" s="372"/>
      <c r="ZX592" s="372"/>
      <c r="ZY592" s="372"/>
      <c r="ZZ592" s="372"/>
      <c r="AAA592" s="372"/>
      <c r="AAB592" s="372"/>
      <c r="AAC592" s="372"/>
      <c r="AAD592" s="372"/>
      <c r="AAE592" s="372"/>
      <c r="AAF592" s="372"/>
      <c r="AAG592" s="372"/>
      <c r="AAH592" s="372"/>
      <c r="AAI592" s="372"/>
      <c r="AAJ592" s="372"/>
      <c r="AAK592" s="372"/>
      <c r="AAL592" s="372"/>
      <c r="AAM592" s="372"/>
      <c r="AAN592" s="372"/>
      <c r="AAO592" s="372"/>
      <c r="AAP592" s="372"/>
      <c r="AAQ592" s="372"/>
      <c r="AAR592" s="372"/>
      <c r="AAS592" s="372"/>
      <c r="AAT592" s="372"/>
      <c r="AAU592" s="372"/>
      <c r="AAV592" s="372"/>
      <c r="AAW592" s="372"/>
      <c r="AAX592" s="372"/>
      <c r="AAY592" s="372"/>
      <c r="AAZ592" s="372"/>
      <c r="ABA592" s="372"/>
      <c r="ABB592" s="372"/>
      <c r="ABC592" s="372"/>
      <c r="ABD592" s="372"/>
      <c r="ABE592" s="372"/>
      <c r="ABF592" s="372"/>
      <c r="ABG592" s="372"/>
      <c r="ABH592" s="372"/>
      <c r="ABI592" s="372"/>
      <c r="ABJ592" s="372"/>
      <c r="ABK592" s="372"/>
      <c r="ABL592" s="372"/>
      <c r="ABM592" s="372"/>
      <c r="ABN592" s="372"/>
      <c r="ABO592" s="372"/>
      <c r="ABP592" s="372"/>
      <c r="ABQ592" s="372"/>
      <c r="ABR592" s="372"/>
      <c r="ABS592" s="372"/>
      <c r="ABT592" s="372"/>
      <c r="ABU592" s="372"/>
      <c r="ABV592" s="372"/>
      <c r="ABW592" s="372"/>
      <c r="ABX592" s="372"/>
      <c r="ABY592" s="372"/>
      <c r="ABZ592" s="372"/>
      <c r="ACA592" s="372"/>
      <c r="ACB592" s="372"/>
      <c r="ACC592" s="372"/>
      <c r="ACD592" s="372"/>
      <c r="ACE592" s="372"/>
      <c r="ACF592" s="372"/>
      <c r="ACG592" s="372"/>
      <c r="ACH592" s="372"/>
      <c r="ACI592" s="372"/>
      <c r="ACJ592" s="372"/>
      <c r="ACK592" s="372"/>
      <c r="ACL592" s="372"/>
      <c r="ACM592" s="372"/>
      <c r="ACN592" s="372"/>
      <c r="ACO592" s="372"/>
      <c r="ACP592" s="372"/>
      <c r="ACQ592" s="372"/>
      <c r="ACR592" s="372"/>
      <c r="ACS592" s="372"/>
      <c r="ACT592" s="372"/>
      <c r="ACU592" s="372"/>
      <c r="ACV592" s="372"/>
      <c r="ACW592" s="372"/>
      <c r="ACX592" s="372"/>
      <c r="ACY592" s="372"/>
      <c r="ACZ592" s="372"/>
      <c r="ADA592" s="372"/>
      <c r="ADB592" s="372"/>
      <c r="ADC592" s="372"/>
      <c r="ADD592" s="372"/>
      <c r="ADE592" s="372"/>
      <c r="ADF592" s="372"/>
      <c r="ADG592" s="372"/>
      <c r="ADH592" s="372"/>
      <c r="ADI592" s="372"/>
      <c r="ADJ592" s="372"/>
      <c r="ADK592" s="372"/>
      <c r="ADL592" s="372"/>
      <c r="ADM592" s="372"/>
      <c r="ADN592" s="372"/>
      <c r="ADO592" s="372"/>
      <c r="ADP592" s="372"/>
      <c r="ADQ592" s="372"/>
      <c r="ADR592" s="372"/>
      <c r="ADS592" s="372"/>
      <c r="ADT592" s="372"/>
      <c r="ADU592" s="372"/>
      <c r="ADV592" s="372"/>
      <c r="ADW592" s="372"/>
      <c r="ADX592" s="372"/>
      <c r="ADY592" s="372"/>
      <c r="ADZ592" s="372"/>
      <c r="AEA592" s="372"/>
      <c r="AEB592" s="372"/>
      <c r="AEC592" s="372"/>
      <c r="AED592" s="372"/>
      <c r="AEE592" s="372"/>
      <c r="AEF592" s="372"/>
    </row>
    <row r="593" spans="1:812" s="373" customFormat="1" x14ac:dyDescent="0.2">
      <c r="A593" s="71" t="s">
        <v>421</v>
      </c>
      <c r="B593" s="99" t="s">
        <v>456</v>
      </c>
      <c r="C593" s="338">
        <v>24</v>
      </c>
      <c r="D593" s="101" t="s">
        <v>82</v>
      </c>
      <c r="E593" s="109">
        <v>4565.1099999999997</v>
      </c>
      <c r="F593" s="91">
        <f t="shared" si="13"/>
        <v>109562.64</v>
      </c>
      <c r="G593" s="372"/>
      <c r="H593" s="372"/>
      <c r="I593" s="372"/>
      <c r="J593" s="372"/>
      <c r="K593" s="372"/>
      <c r="L593" s="372"/>
      <c r="M593" s="372"/>
      <c r="N593" s="372"/>
      <c r="O593" s="372"/>
      <c r="P593" s="372"/>
      <c r="Q593" s="372"/>
      <c r="R593" s="372"/>
      <c r="S593" s="372"/>
      <c r="T593" s="372"/>
      <c r="U593" s="372"/>
      <c r="V593" s="372"/>
      <c r="W593" s="372"/>
      <c r="X593" s="372"/>
      <c r="Y593" s="372"/>
      <c r="Z593" s="372"/>
      <c r="AA593" s="372"/>
      <c r="AB593" s="372"/>
      <c r="AC593" s="372"/>
      <c r="AD593" s="372"/>
      <c r="AE593" s="372"/>
      <c r="AF593" s="372"/>
      <c r="AG593" s="372"/>
      <c r="AH593" s="372"/>
      <c r="AI593" s="372"/>
      <c r="AJ593" s="372"/>
      <c r="AK593" s="372"/>
      <c r="AL593" s="372"/>
      <c r="AM593" s="372"/>
      <c r="AN593" s="372"/>
      <c r="AO593" s="372"/>
      <c r="AP593" s="372"/>
      <c r="AQ593" s="372"/>
      <c r="AR593" s="372"/>
      <c r="AS593" s="372"/>
      <c r="AT593" s="372"/>
      <c r="AU593" s="372"/>
      <c r="AV593" s="372"/>
      <c r="AW593" s="372"/>
      <c r="AX593" s="372"/>
      <c r="AY593" s="372"/>
      <c r="AZ593" s="372"/>
      <c r="BA593" s="663"/>
      <c r="BB593" s="372"/>
      <c r="BC593" s="372"/>
      <c r="BD593" s="372"/>
      <c r="BE593" s="372"/>
      <c r="BF593" s="372"/>
      <c r="BG593" s="372"/>
      <c r="BH593" s="372"/>
      <c r="BI593" s="372"/>
      <c r="BJ593" s="372"/>
      <c r="BK593" s="372"/>
      <c r="BL593" s="372"/>
      <c r="BM593" s="372"/>
      <c r="BN593" s="372"/>
      <c r="BO593" s="372"/>
      <c r="BP593" s="372"/>
      <c r="BQ593" s="372"/>
      <c r="BR593" s="372"/>
      <c r="BS593" s="372"/>
      <c r="BT593" s="372"/>
      <c r="BU593" s="372"/>
      <c r="BV593" s="372"/>
      <c r="BW593" s="372"/>
      <c r="BX593" s="372"/>
      <c r="BY593" s="372"/>
      <c r="BZ593" s="372"/>
      <c r="CA593" s="372"/>
      <c r="CB593" s="372"/>
      <c r="CC593" s="372"/>
      <c r="CD593" s="372"/>
      <c r="CE593" s="372"/>
      <c r="CF593" s="372"/>
      <c r="CG593" s="372"/>
      <c r="CH593" s="372"/>
      <c r="CI593" s="372"/>
      <c r="CJ593" s="372"/>
      <c r="CK593" s="372"/>
      <c r="CL593" s="372"/>
      <c r="CM593" s="372"/>
      <c r="CN593" s="372"/>
      <c r="CO593" s="372"/>
      <c r="CP593" s="372"/>
      <c r="CQ593" s="372"/>
      <c r="CR593" s="372"/>
      <c r="CS593" s="372"/>
      <c r="CT593" s="372"/>
      <c r="CU593" s="372"/>
      <c r="CV593" s="372"/>
      <c r="CW593" s="372"/>
      <c r="CX593" s="372"/>
      <c r="CY593" s="372"/>
      <c r="CZ593" s="372"/>
      <c r="DA593" s="372"/>
      <c r="DB593" s="372"/>
      <c r="DC593" s="372"/>
      <c r="DD593" s="372"/>
      <c r="DE593" s="372"/>
      <c r="DF593" s="372"/>
      <c r="DG593" s="372"/>
      <c r="DH593" s="372"/>
      <c r="DI593" s="372"/>
      <c r="DJ593" s="372"/>
      <c r="DK593" s="372"/>
      <c r="DL593" s="372"/>
      <c r="DM593" s="372"/>
      <c r="DN593" s="372"/>
      <c r="DO593" s="372"/>
      <c r="DP593" s="372"/>
      <c r="DQ593" s="372"/>
      <c r="DR593" s="372"/>
      <c r="DS593" s="372"/>
      <c r="DT593" s="372"/>
      <c r="DU593" s="372"/>
      <c r="DV593" s="372"/>
      <c r="DW593" s="372"/>
      <c r="DX593" s="372"/>
      <c r="DY593" s="372"/>
      <c r="DZ593" s="372"/>
      <c r="EA593" s="372"/>
      <c r="EB593" s="372"/>
      <c r="EC593" s="372"/>
      <c r="ED593" s="372"/>
      <c r="EE593" s="372"/>
      <c r="EF593" s="372"/>
      <c r="EG593" s="372"/>
      <c r="EH593" s="372"/>
      <c r="EI593" s="372"/>
      <c r="EJ593" s="372"/>
      <c r="EK593" s="372"/>
      <c r="EL593" s="372"/>
      <c r="EM593" s="372"/>
      <c r="EN593" s="372"/>
      <c r="EO593" s="372"/>
      <c r="EP593" s="372"/>
      <c r="EQ593" s="372"/>
      <c r="ER593" s="372"/>
      <c r="ES593" s="372"/>
      <c r="ET593" s="372"/>
      <c r="EU593" s="372"/>
      <c r="EV593" s="372"/>
      <c r="EW593" s="372"/>
      <c r="EX593" s="372"/>
      <c r="EY593" s="372"/>
      <c r="EZ593" s="372"/>
      <c r="FA593" s="372"/>
      <c r="FB593" s="372"/>
      <c r="FC593" s="372"/>
      <c r="FD593" s="372"/>
      <c r="FE593" s="372"/>
      <c r="FF593" s="372"/>
      <c r="FG593" s="372"/>
      <c r="FH593" s="372"/>
      <c r="FI593" s="372"/>
      <c r="FJ593" s="372"/>
      <c r="FK593" s="372"/>
      <c r="FL593" s="372"/>
      <c r="FM593" s="372"/>
      <c r="FN593" s="372"/>
      <c r="FO593" s="372"/>
      <c r="FP593" s="372"/>
      <c r="FQ593" s="372"/>
      <c r="FR593" s="372"/>
      <c r="FS593" s="372"/>
      <c r="FT593" s="372"/>
      <c r="FU593" s="372"/>
      <c r="FV593" s="372"/>
      <c r="FW593" s="372"/>
      <c r="FX593" s="372"/>
      <c r="FY593" s="372"/>
      <c r="FZ593" s="372"/>
      <c r="GA593" s="372"/>
      <c r="GB593" s="372"/>
      <c r="GC593" s="372"/>
      <c r="GD593" s="372"/>
      <c r="GE593" s="372"/>
      <c r="GF593" s="372"/>
      <c r="GG593" s="372"/>
      <c r="GH593" s="372"/>
      <c r="GI593" s="372"/>
      <c r="GJ593" s="372"/>
      <c r="GK593" s="372"/>
      <c r="GL593" s="372"/>
      <c r="GM593" s="372"/>
      <c r="GN593" s="372"/>
      <c r="GO593" s="372"/>
      <c r="GP593" s="372"/>
      <c r="GQ593" s="372"/>
      <c r="GR593" s="372"/>
      <c r="GS593" s="372"/>
      <c r="GT593" s="372"/>
      <c r="GU593" s="372"/>
      <c r="GV593" s="372"/>
      <c r="GW593" s="372"/>
      <c r="GX593" s="372"/>
      <c r="GY593" s="372"/>
      <c r="GZ593" s="372"/>
      <c r="HA593" s="372"/>
      <c r="HB593" s="372"/>
      <c r="HC593" s="372"/>
      <c r="HD593" s="372"/>
      <c r="HE593" s="372"/>
      <c r="HF593" s="372"/>
      <c r="HG593" s="372"/>
      <c r="HH593" s="372"/>
      <c r="HI593" s="372"/>
      <c r="HJ593" s="372"/>
      <c r="HK593" s="372"/>
      <c r="HL593" s="372"/>
      <c r="HM593" s="372"/>
      <c r="HN593" s="372"/>
      <c r="HO593" s="372"/>
      <c r="HP593" s="372"/>
      <c r="HQ593" s="372"/>
      <c r="HR593" s="372"/>
      <c r="HS593" s="372"/>
      <c r="HT593" s="372"/>
      <c r="HU593" s="372"/>
      <c r="HV593" s="372"/>
      <c r="HW593" s="372"/>
      <c r="HX593" s="372"/>
      <c r="HY593" s="372"/>
      <c r="HZ593" s="372"/>
      <c r="IA593" s="372"/>
      <c r="IB593" s="372"/>
      <c r="IC593" s="372"/>
      <c r="ID593" s="372"/>
      <c r="IE593" s="372"/>
      <c r="IF593" s="372"/>
      <c r="IG593" s="372"/>
      <c r="IH593" s="372"/>
      <c r="II593" s="372"/>
      <c r="IJ593" s="372"/>
      <c r="IK593" s="372"/>
      <c r="IL593" s="372"/>
      <c r="IM593" s="372"/>
      <c r="IN593" s="372"/>
      <c r="IO593" s="372"/>
      <c r="IP593" s="372"/>
      <c r="IQ593" s="372"/>
      <c r="IR593" s="372"/>
      <c r="IS593" s="372"/>
      <c r="IT593" s="372"/>
      <c r="IU593" s="372"/>
      <c r="IV593" s="372"/>
      <c r="IW593" s="372"/>
      <c r="IX593" s="372"/>
      <c r="IY593" s="372"/>
      <c r="IZ593" s="372"/>
      <c r="JA593" s="372"/>
      <c r="JB593" s="372"/>
      <c r="JC593" s="372"/>
      <c r="JD593" s="372"/>
      <c r="JE593" s="372"/>
      <c r="JF593" s="372"/>
      <c r="JG593" s="372"/>
      <c r="JH593" s="372"/>
      <c r="JI593" s="372"/>
      <c r="JJ593" s="372"/>
      <c r="JK593" s="372"/>
      <c r="JL593" s="372"/>
      <c r="JM593" s="372"/>
      <c r="JN593" s="372"/>
      <c r="JO593" s="372"/>
      <c r="JP593" s="372"/>
      <c r="JQ593" s="372"/>
      <c r="JR593" s="372"/>
      <c r="JS593" s="372"/>
      <c r="JT593" s="372"/>
      <c r="JU593" s="372"/>
      <c r="JV593" s="372"/>
      <c r="JW593" s="372"/>
      <c r="JX593" s="372"/>
      <c r="JY593" s="372"/>
      <c r="JZ593" s="372"/>
      <c r="KA593" s="372"/>
      <c r="KB593" s="372"/>
      <c r="KC593" s="372"/>
      <c r="KD593" s="372"/>
      <c r="KE593" s="372"/>
      <c r="KF593" s="372"/>
      <c r="KG593" s="372"/>
      <c r="KH593" s="372"/>
      <c r="KI593" s="372"/>
      <c r="KJ593" s="372"/>
      <c r="KK593" s="372"/>
      <c r="KL593" s="372"/>
      <c r="KM593" s="372"/>
      <c r="KN593" s="372"/>
      <c r="KO593" s="372"/>
      <c r="KP593" s="372"/>
      <c r="KQ593" s="372"/>
      <c r="KR593" s="372"/>
      <c r="KS593" s="372"/>
      <c r="KT593" s="372"/>
      <c r="KU593" s="372"/>
      <c r="KV593" s="372"/>
      <c r="KW593" s="372"/>
      <c r="KX593" s="372"/>
      <c r="KY593" s="372"/>
      <c r="KZ593" s="372"/>
      <c r="LA593" s="372"/>
      <c r="LB593" s="372"/>
      <c r="LC593" s="372"/>
      <c r="LD593" s="372"/>
      <c r="LE593" s="372"/>
      <c r="LF593" s="372"/>
      <c r="LG593" s="372"/>
      <c r="LH593" s="372"/>
      <c r="LI593" s="372"/>
      <c r="LJ593" s="372"/>
      <c r="LK593" s="372"/>
      <c r="LL593" s="372"/>
      <c r="LM593" s="372"/>
      <c r="LN593" s="372"/>
      <c r="LO593" s="372"/>
      <c r="LP593" s="372"/>
      <c r="LQ593" s="372"/>
      <c r="LR593" s="372"/>
      <c r="LS593" s="372"/>
      <c r="LT593" s="372"/>
      <c r="LU593" s="372"/>
      <c r="LV593" s="372"/>
      <c r="LW593" s="372"/>
      <c r="LX593" s="372"/>
      <c r="LY593" s="372"/>
      <c r="LZ593" s="372"/>
      <c r="MA593" s="372"/>
      <c r="MB593" s="372"/>
      <c r="MC593" s="372"/>
      <c r="MD593" s="372"/>
      <c r="ME593" s="372"/>
      <c r="MF593" s="372"/>
      <c r="MG593" s="372"/>
      <c r="MH593" s="372"/>
      <c r="MI593" s="372"/>
      <c r="MJ593" s="372"/>
      <c r="MK593" s="372"/>
      <c r="ML593" s="372"/>
      <c r="MM593" s="372"/>
      <c r="MN593" s="372"/>
      <c r="MO593" s="372"/>
      <c r="MP593" s="372"/>
      <c r="MQ593" s="372"/>
      <c r="MR593" s="372"/>
      <c r="MS593" s="372"/>
      <c r="MT593" s="372"/>
      <c r="MU593" s="372"/>
      <c r="MV593" s="372"/>
      <c r="MW593" s="372"/>
      <c r="MX593" s="372"/>
      <c r="MY593" s="372"/>
      <c r="MZ593" s="372"/>
      <c r="NA593" s="372"/>
      <c r="NB593" s="372"/>
      <c r="NC593" s="372"/>
      <c r="ND593" s="372"/>
      <c r="NE593" s="372"/>
      <c r="NF593" s="372"/>
      <c r="NG593" s="372"/>
      <c r="NH593" s="372"/>
      <c r="NI593" s="372"/>
      <c r="NJ593" s="372"/>
      <c r="NK593" s="372"/>
      <c r="NL593" s="372"/>
      <c r="NM593" s="372"/>
      <c r="NN593" s="372"/>
      <c r="NO593" s="372"/>
      <c r="NP593" s="372"/>
      <c r="NQ593" s="372"/>
      <c r="NR593" s="372"/>
      <c r="NS593" s="372"/>
      <c r="NT593" s="372"/>
      <c r="NU593" s="372"/>
      <c r="NV593" s="372"/>
      <c r="NW593" s="372"/>
      <c r="NX593" s="372"/>
      <c r="NY593" s="372"/>
      <c r="NZ593" s="372"/>
      <c r="OA593" s="372"/>
      <c r="OB593" s="372"/>
      <c r="OC593" s="372"/>
      <c r="OD593" s="372"/>
      <c r="OE593" s="372"/>
      <c r="OF593" s="372"/>
      <c r="OG593" s="372"/>
      <c r="OH593" s="372"/>
      <c r="OI593" s="372"/>
      <c r="OJ593" s="372"/>
      <c r="OK593" s="372"/>
      <c r="OL593" s="372"/>
      <c r="OM593" s="372"/>
      <c r="ON593" s="372"/>
      <c r="OO593" s="372"/>
      <c r="OP593" s="372"/>
      <c r="OQ593" s="372"/>
      <c r="OR593" s="372"/>
      <c r="OS593" s="372"/>
      <c r="OT593" s="372"/>
      <c r="OU593" s="372"/>
      <c r="OV593" s="372"/>
      <c r="OW593" s="372"/>
      <c r="OX593" s="372"/>
      <c r="OY593" s="372"/>
      <c r="OZ593" s="372"/>
      <c r="PA593" s="372"/>
      <c r="PB593" s="372"/>
      <c r="PC593" s="372"/>
      <c r="PD593" s="372"/>
      <c r="PE593" s="372"/>
      <c r="PF593" s="372"/>
      <c r="PG593" s="372"/>
      <c r="PH593" s="372"/>
      <c r="PI593" s="372"/>
      <c r="PJ593" s="372"/>
      <c r="PK593" s="372"/>
      <c r="PL593" s="372"/>
      <c r="PM593" s="372"/>
      <c r="PN593" s="372"/>
      <c r="PO593" s="372"/>
      <c r="PP593" s="372"/>
      <c r="PQ593" s="372"/>
      <c r="PR593" s="372"/>
      <c r="PS593" s="372"/>
      <c r="PT593" s="372"/>
      <c r="PU593" s="372"/>
      <c r="PV593" s="372"/>
      <c r="PW593" s="372"/>
      <c r="PX593" s="372"/>
      <c r="PY593" s="372"/>
      <c r="PZ593" s="372"/>
      <c r="QA593" s="372"/>
      <c r="QB593" s="372"/>
      <c r="QC593" s="372"/>
      <c r="QD593" s="372"/>
      <c r="QE593" s="372"/>
      <c r="QF593" s="372"/>
      <c r="QG593" s="372"/>
      <c r="QH593" s="372"/>
      <c r="QI593" s="372"/>
      <c r="QJ593" s="372"/>
      <c r="QK593" s="372"/>
      <c r="QL593" s="372"/>
      <c r="QM593" s="372"/>
      <c r="QN593" s="372"/>
      <c r="QO593" s="372"/>
      <c r="QP593" s="372"/>
      <c r="QQ593" s="372"/>
      <c r="QR593" s="372"/>
      <c r="QS593" s="372"/>
      <c r="QT593" s="372"/>
      <c r="QU593" s="372"/>
      <c r="QV593" s="372"/>
      <c r="QW593" s="372"/>
      <c r="QX593" s="372"/>
      <c r="QY593" s="372"/>
      <c r="QZ593" s="372"/>
      <c r="RA593" s="372"/>
      <c r="RB593" s="372"/>
      <c r="RC593" s="372"/>
      <c r="RD593" s="372"/>
      <c r="RE593" s="372"/>
      <c r="RF593" s="372"/>
      <c r="RG593" s="372"/>
      <c r="RH593" s="372"/>
      <c r="RI593" s="372"/>
      <c r="RJ593" s="372"/>
      <c r="RK593" s="372"/>
      <c r="RL593" s="372"/>
      <c r="RM593" s="372"/>
      <c r="RN593" s="372"/>
      <c r="RO593" s="372"/>
      <c r="RP593" s="372"/>
      <c r="RQ593" s="372"/>
      <c r="RR593" s="372"/>
      <c r="RS593" s="372"/>
      <c r="RT593" s="372"/>
      <c r="RU593" s="372"/>
      <c r="RV593" s="372"/>
      <c r="RW593" s="372"/>
      <c r="RX593" s="372"/>
      <c r="RY593" s="372"/>
      <c r="RZ593" s="372"/>
      <c r="SA593" s="372"/>
      <c r="SB593" s="372"/>
      <c r="SC593" s="372"/>
      <c r="SD593" s="372"/>
      <c r="SE593" s="372"/>
      <c r="SF593" s="372"/>
      <c r="SG593" s="372"/>
      <c r="SH593" s="372"/>
      <c r="SI593" s="372"/>
      <c r="SJ593" s="372"/>
      <c r="SK593" s="372"/>
      <c r="SL593" s="372"/>
      <c r="SM593" s="372"/>
      <c r="SN593" s="372"/>
      <c r="SO593" s="372"/>
      <c r="SP593" s="372"/>
      <c r="SQ593" s="372"/>
      <c r="SR593" s="372"/>
      <c r="SS593" s="372"/>
      <c r="ST593" s="372"/>
      <c r="SU593" s="372"/>
      <c r="SV593" s="372"/>
      <c r="SW593" s="372"/>
      <c r="SX593" s="372"/>
      <c r="SY593" s="372"/>
      <c r="SZ593" s="372"/>
      <c r="TA593" s="372"/>
      <c r="TB593" s="372"/>
      <c r="TC593" s="372"/>
      <c r="TD593" s="372"/>
      <c r="TE593" s="372"/>
      <c r="TF593" s="372"/>
      <c r="TG593" s="372"/>
      <c r="TH593" s="372"/>
      <c r="TI593" s="372"/>
      <c r="TJ593" s="372"/>
      <c r="TK593" s="372"/>
      <c r="TL593" s="372"/>
      <c r="TM593" s="372"/>
      <c r="TN593" s="372"/>
      <c r="TO593" s="372"/>
      <c r="TP593" s="372"/>
      <c r="TQ593" s="372"/>
      <c r="TR593" s="372"/>
      <c r="TS593" s="372"/>
      <c r="TT593" s="372"/>
      <c r="TU593" s="372"/>
      <c r="TV593" s="372"/>
      <c r="TW593" s="372"/>
      <c r="TX593" s="372"/>
      <c r="TY593" s="372"/>
      <c r="TZ593" s="372"/>
      <c r="UA593" s="372"/>
      <c r="UB593" s="372"/>
      <c r="UC593" s="372"/>
      <c r="UD593" s="372"/>
      <c r="UE593" s="372"/>
      <c r="UF593" s="372"/>
      <c r="UG593" s="372"/>
      <c r="UH593" s="372"/>
      <c r="UI593" s="372"/>
      <c r="UJ593" s="372"/>
      <c r="UK593" s="372"/>
      <c r="UL593" s="372"/>
      <c r="UM593" s="372"/>
      <c r="UN593" s="372"/>
      <c r="UO593" s="372"/>
      <c r="UP593" s="372"/>
      <c r="UQ593" s="372"/>
      <c r="UR593" s="372"/>
      <c r="US593" s="372"/>
      <c r="UT593" s="372"/>
      <c r="UU593" s="372"/>
      <c r="UV593" s="372"/>
      <c r="UW593" s="372"/>
      <c r="UX593" s="372"/>
      <c r="UY593" s="372"/>
      <c r="UZ593" s="372"/>
      <c r="VA593" s="372"/>
      <c r="VB593" s="372"/>
      <c r="VC593" s="372"/>
      <c r="VD593" s="372"/>
      <c r="VE593" s="372"/>
      <c r="VF593" s="372"/>
      <c r="VG593" s="372"/>
      <c r="VH593" s="372"/>
      <c r="VI593" s="372"/>
      <c r="VJ593" s="372"/>
      <c r="VK593" s="372"/>
      <c r="VL593" s="372"/>
      <c r="VM593" s="372"/>
      <c r="VN593" s="372"/>
      <c r="VO593" s="372"/>
      <c r="VP593" s="372"/>
      <c r="VQ593" s="372"/>
      <c r="VR593" s="372"/>
      <c r="VS593" s="372"/>
      <c r="VT593" s="372"/>
      <c r="VU593" s="372"/>
      <c r="VV593" s="372"/>
      <c r="VW593" s="372"/>
      <c r="VX593" s="372"/>
      <c r="VY593" s="372"/>
      <c r="VZ593" s="372"/>
      <c r="WA593" s="372"/>
      <c r="WB593" s="372"/>
      <c r="WC593" s="372"/>
      <c r="WD593" s="372"/>
      <c r="WE593" s="372"/>
      <c r="WF593" s="372"/>
      <c r="WG593" s="372"/>
      <c r="WH593" s="372"/>
      <c r="WI593" s="372"/>
      <c r="WJ593" s="372"/>
      <c r="WK593" s="372"/>
      <c r="WL593" s="372"/>
      <c r="WM593" s="372"/>
      <c r="WN593" s="372"/>
      <c r="WO593" s="372"/>
      <c r="WP593" s="372"/>
      <c r="WQ593" s="372"/>
      <c r="WR593" s="372"/>
      <c r="WS593" s="372"/>
      <c r="WT593" s="372"/>
      <c r="WU593" s="372"/>
      <c r="WV593" s="372"/>
      <c r="WW593" s="372"/>
      <c r="WX593" s="372"/>
      <c r="WY593" s="372"/>
      <c r="WZ593" s="372"/>
      <c r="XA593" s="372"/>
      <c r="XB593" s="372"/>
      <c r="XC593" s="372"/>
      <c r="XD593" s="372"/>
      <c r="XE593" s="372"/>
      <c r="XF593" s="372"/>
      <c r="XG593" s="372"/>
      <c r="XH593" s="372"/>
      <c r="XI593" s="372"/>
      <c r="XJ593" s="372"/>
      <c r="XK593" s="372"/>
      <c r="XL593" s="372"/>
      <c r="XM593" s="372"/>
      <c r="XN593" s="372"/>
      <c r="XO593" s="372"/>
      <c r="XP593" s="372"/>
      <c r="XQ593" s="372"/>
      <c r="XR593" s="372"/>
      <c r="XS593" s="372"/>
      <c r="XT593" s="372"/>
      <c r="XU593" s="372"/>
      <c r="XV593" s="372"/>
      <c r="XW593" s="372"/>
      <c r="XX593" s="372"/>
      <c r="XY593" s="372"/>
      <c r="XZ593" s="372"/>
      <c r="YA593" s="372"/>
      <c r="YB593" s="372"/>
      <c r="YC593" s="372"/>
      <c r="YD593" s="372"/>
      <c r="YE593" s="372"/>
      <c r="YF593" s="372"/>
      <c r="YG593" s="372"/>
      <c r="YH593" s="372"/>
      <c r="YI593" s="372"/>
      <c r="YJ593" s="372"/>
      <c r="YK593" s="372"/>
      <c r="YL593" s="372"/>
      <c r="YM593" s="372"/>
      <c r="YN593" s="372"/>
      <c r="YO593" s="372"/>
      <c r="YP593" s="372"/>
      <c r="YQ593" s="372"/>
      <c r="YR593" s="372"/>
      <c r="YS593" s="372"/>
      <c r="YT593" s="372"/>
      <c r="YU593" s="372"/>
      <c r="YV593" s="372"/>
      <c r="YW593" s="372"/>
      <c r="YX593" s="372"/>
      <c r="YY593" s="372"/>
      <c r="YZ593" s="372"/>
      <c r="ZA593" s="372"/>
      <c r="ZB593" s="372"/>
      <c r="ZC593" s="372"/>
      <c r="ZD593" s="372"/>
      <c r="ZE593" s="372"/>
      <c r="ZF593" s="372"/>
      <c r="ZG593" s="372"/>
      <c r="ZH593" s="372"/>
      <c r="ZI593" s="372"/>
      <c r="ZJ593" s="372"/>
      <c r="ZK593" s="372"/>
      <c r="ZL593" s="372"/>
      <c r="ZM593" s="372"/>
      <c r="ZN593" s="372"/>
      <c r="ZO593" s="372"/>
      <c r="ZP593" s="372"/>
      <c r="ZQ593" s="372"/>
      <c r="ZR593" s="372"/>
      <c r="ZS593" s="372"/>
      <c r="ZT593" s="372"/>
      <c r="ZU593" s="372"/>
      <c r="ZV593" s="372"/>
      <c r="ZW593" s="372"/>
      <c r="ZX593" s="372"/>
      <c r="ZY593" s="372"/>
      <c r="ZZ593" s="372"/>
      <c r="AAA593" s="372"/>
      <c r="AAB593" s="372"/>
      <c r="AAC593" s="372"/>
      <c r="AAD593" s="372"/>
      <c r="AAE593" s="372"/>
      <c r="AAF593" s="372"/>
      <c r="AAG593" s="372"/>
      <c r="AAH593" s="372"/>
      <c r="AAI593" s="372"/>
      <c r="AAJ593" s="372"/>
      <c r="AAK593" s="372"/>
      <c r="AAL593" s="372"/>
      <c r="AAM593" s="372"/>
      <c r="AAN593" s="372"/>
      <c r="AAO593" s="372"/>
      <c r="AAP593" s="372"/>
      <c r="AAQ593" s="372"/>
      <c r="AAR593" s="372"/>
      <c r="AAS593" s="372"/>
      <c r="AAT593" s="372"/>
      <c r="AAU593" s="372"/>
      <c r="AAV593" s="372"/>
      <c r="AAW593" s="372"/>
      <c r="AAX593" s="372"/>
      <c r="AAY593" s="372"/>
      <c r="AAZ593" s="372"/>
      <c r="ABA593" s="372"/>
      <c r="ABB593" s="372"/>
      <c r="ABC593" s="372"/>
      <c r="ABD593" s="372"/>
      <c r="ABE593" s="372"/>
      <c r="ABF593" s="372"/>
      <c r="ABG593" s="372"/>
      <c r="ABH593" s="372"/>
      <c r="ABI593" s="372"/>
      <c r="ABJ593" s="372"/>
      <c r="ABK593" s="372"/>
      <c r="ABL593" s="372"/>
      <c r="ABM593" s="372"/>
      <c r="ABN593" s="372"/>
      <c r="ABO593" s="372"/>
      <c r="ABP593" s="372"/>
      <c r="ABQ593" s="372"/>
      <c r="ABR593" s="372"/>
      <c r="ABS593" s="372"/>
      <c r="ABT593" s="372"/>
      <c r="ABU593" s="372"/>
      <c r="ABV593" s="372"/>
      <c r="ABW593" s="372"/>
      <c r="ABX593" s="372"/>
      <c r="ABY593" s="372"/>
      <c r="ABZ593" s="372"/>
      <c r="ACA593" s="372"/>
      <c r="ACB593" s="372"/>
      <c r="ACC593" s="372"/>
      <c r="ACD593" s="372"/>
      <c r="ACE593" s="372"/>
      <c r="ACF593" s="372"/>
      <c r="ACG593" s="372"/>
      <c r="ACH593" s="372"/>
      <c r="ACI593" s="372"/>
      <c r="ACJ593" s="372"/>
      <c r="ACK593" s="372"/>
      <c r="ACL593" s="372"/>
      <c r="ACM593" s="372"/>
      <c r="ACN593" s="372"/>
      <c r="ACO593" s="372"/>
      <c r="ACP593" s="372"/>
      <c r="ACQ593" s="372"/>
      <c r="ACR593" s="372"/>
      <c r="ACS593" s="372"/>
      <c r="ACT593" s="372"/>
      <c r="ACU593" s="372"/>
      <c r="ACV593" s="372"/>
      <c r="ACW593" s="372"/>
      <c r="ACX593" s="372"/>
      <c r="ACY593" s="372"/>
      <c r="ACZ593" s="372"/>
      <c r="ADA593" s="372"/>
      <c r="ADB593" s="372"/>
      <c r="ADC593" s="372"/>
      <c r="ADD593" s="372"/>
      <c r="ADE593" s="372"/>
      <c r="ADF593" s="372"/>
      <c r="ADG593" s="372"/>
      <c r="ADH593" s="372"/>
      <c r="ADI593" s="372"/>
      <c r="ADJ593" s="372"/>
      <c r="ADK593" s="372"/>
      <c r="ADL593" s="372"/>
      <c r="ADM593" s="372"/>
      <c r="ADN593" s="372"/>
      <c r="ADO593" s="372"/>
      <c r="ADP593" s="372"/>
      <c r="ADQ593" s="372"/>
      <c r="ADR593" s="372"/>
      <c r="ADS593" s="372"/>
      <c r="ADT593" s="372"/>
      <c r="ADU593" s="372"/>
      <c r="ADV593" s="372"/>
      <c r="ADW593" s="372"/>
      <c r="ADX593" s="372"/>
      <c r="ADY593" s="372"/>
      <c r="ADZ593" s="372"/>
      <c r="AEA593" s="372"/>
      <c r="AEB593" s="372"/>
      <c r="AEC593" s="372"/>
      <c r="AED593" s="372"/>
      <c r="AEE593" s="372"/>
      <c r="AEF593" s="372"/>
    </row>
    <row r="594" spans="1:812" s="373" customFormat="1" x14ac:dyDescent="0.2">
      <c r="A594" s="367" t="s">
        <v>422</v>
      </c>
      <c r="B594" s="392" t="s">
        <v>486</v>
      </c>
      <c r="C594" s="393">
        <v>16</v>
      </c>
      <c r="D594" s="394" t="s">
        <v>71</v>
      </c>
      <c r="E594" s="374">
        <v>3894</v>
      </c>
      <c r="F594" s="377">
        <f t="shared" si="13"/>
        <v>62304</v>
      </c>
      <c r="G594" s="372"/>
      <c r="H594" s="372"/>
      <c r="I594" s="372"/>
      <c r="J594" s="372"/>
      <c r="K594" s="372"/>
      <c r="L594" s="372"/>
      <c r="M594" s="372"/>
      <c r="N594" s="372"/>
      <c r="O594" s="372"/>
      <c r="P594" s="372"/>
      <c r="Q594" s="372"/>
      <c r="R594" s="372"/>
      <c r="S594" s="372"/>
      <c r="T594" s="372"/>
      <c r="U594" s="372"/>
      <c r="V594" s="372"/>
      <c r="W594" s="372"/>
      <c r="X594" s="372"/>
      <c r="Y594" s="372"/>
      <c r="Z594" s="372"/>
      <c r="AA594" s="372"/>
      <c r="AB594" s="372"/>
      <c r="AC594" s="372"/>
      <c r="AD594" s="372"/>
      <c r="AE594" s="372"/>
      <c r="AF594" s="372"/>
      <c r="AG594" s="372"/>
      <c r="AH594" s="372"/>
      <c r="AI594" s="372"/>
      <c r="AJ594" s="372"/>
      <c r="AK594" s="372"/>
      <c r="AL594" s="372"/>
      <c r="AM594" s="372"/>
      <c r="AN594" s="372"/>
      <c r="AO594" s="372"/>
      <c r="AP594" s="372"/>
      <c r="AQ594" s="372"/>
      <c r="AR594" s="372"/>
      <c r="AS594" s="372"/>
      <c r="AT594" s="372"/>
      <c r="AU594" s="372"/>
      <c r="AV594" s="372"/>
      <c r="AW594" s="372"/>
      <c r="AX594" s="372"/>
      <c r="AY594" s="372"/>
      <c r="AZ594" s="372"/>
      <c r="BA594" s="663"/>
      <c r="BB594" s="372"/>
      <c r="BC594" s="372"/>
      <c r="BD594" s="372"/>
      <c r="BE594" s="372"/>
      <c r="BF594" s="372"/>
      <c r="BG594" s="372"/>
      <c r="BH594" s="372"/>
      <c r="BI594" s="372"/>
      <c r="BJ594" s="372"/>
      <c r="BK594" s="372"/>
      <c r="BL594" s="372"/>
      <c r="BM594" s="372"/>
      <c r="BN594" s="372"/>
      <c r="BO594" s="372"/>
      <c r="BP594" s="372"/>
      <c r="BQ594" s="372"/>
      <c r="BR594" s="372"/>
      <c r="BS594" s="372"/>
      <c r="BT594" s="372"/>
      <c r="BU594" s="372"/>
      <c r="BV594" s="372"/>
      <c r="BW594" s="372"/>
      <c r="BX594" s="372"/>
      <c r="BY594" s="372"/>
      <c r="BZ594" s="372"/>
      <c r="CA594" s="372"/>
      <c r="CB594" s="372"/>
      <c r="CC594" s="372"/>
      <c r="CD594" s="372"/>
      <c r="CE594" s="372"/>
      <c r="CF594" s="372"/>
      <c r="CG594" s="372"/>
      <c r="CH594" s="372"/>
      <c r="CI594" s="372"/>
      <c r="CJ594" s="372"/>
      <c r="CK594" s="372"/>
      <c r="CL594" s="372"/>
      <c r="CM594" s="372"/>
      <c r="CN594" s="372"/>
      <c r="CO594" s="372"/>
      <c r="CP594" s="372"/>
      <c r="CQ594" s="372"/>
      <c r="CR594" s="372"/>
      <c r="CS594" s="372"/>
      <c r="CT594" s="372"/>
      <c r="CU594" s="372"/>
      <c r="CV594" s="372"/>
      <c r="CW594" s="372"/>
      <c r="CX594" s="372"/>
      <c r="CY594" s="372"/>
      <c r="CZ594" s="372"/>
      <c r="DA594" s="372"/>
      <c r="DB594" s="372"/>
      <c r="DC594" s="372"/>
      <c r="DD594" s="372"/>
      <c r="DE594" s="372"/>
      <c r="DF594" s="372"/>
      <c r="DG594" s="372"/>
      <c r="DH594" s="372"/>
      <c r="DI594" s="372"/>
      <c r="DJ594" s="372"/>
      <c r="DK594" s="372"/>
      <c r="DL594" s="372"/>
      <c r="DM594" s="372"/>
      <c r="DN594" s="372"/>
      <c r="DO594" s="372"/>
      <c r="DP594" s="372"/>
      <c r="DQ594" s="372"/>
      <c r="DR594" s="372"/>
      <c r="DS594" s="372"/>
      <c r="DT594" s="372"/>
      <c r="DU594" s="372"/>
      <c r="DV594" s="372"/>
      <c r="DW594" s="372"/>
      <c r="DX594" s="372"/>
      <c r="DY594" s="372"/>
      <c r="DZ594" s="372"/>
      <c r="EA594" s="372"/>
      <c r="EB594" s="372"/>
      <c r="EC594" s="372"/>
      <c r="ED594" s="372"/>
      <c r="EE594" s="372"/>
      <c r="EF594" s="372"/>
      <c r="EG594" s="372"/>
      <c r="EH594" s="372"/>
      <c r="EI594" s="372"/>
      <c r="EJ594" s="372"/>
      <c r="EK594" s="372"/>
      <c r="EL594" s="372"/>
      <c r="EM594" s="372"/>
      <c r="EN594" s="372"/>
      <c r="EO594" s="372"/>
      <c r="EP594" s="372"/>
      <c r="EQ594" s="372"/>
      <c r="ER594" s="372"/>
      <c r="ES594" s="372"/>
      <c r="ET594" s="372"/>
      <c r="EU594" s="372"/>
      <c r="EV594" s="372"/>
      <c r="EW594" s="372"/>
      <c r="EX594" s="372"/>
      <c r="EY594" s="372"/>
      <c r="EZ594" s="372"/>
      <c r="FA594" s="372"/>
      <c r="FB594" s="372"/>
      <c r="FC594" s="372"/>
      <c r="FD594" s="372"/>
      <c r="FE594" s="372"/>
      <c r="FF594" s="372"/>
      <c r="FG594" s="372"/>
      <c r="FH594" s="372"/>
      <c r="FI594" s="372"/>
      <c r="FJ594" s="372"/>
      <c r="FK594" s="372"/>
      <c r="FL594" s="372"/>
      <c r="FM594" s="372"/>
      <c r="FN594" s="372"/>
      <c r="FO594" s="372"/>
      <c r="FP594" s="372"/>
      <c r="FQ594" s="372"/>
      <c r="FR594" s="372"/>
      <c r="FS594" s="372"/>
      <c r="FT594" s="372"/>
      <c r="FU594" s="372"/>
      <c r="FV594" s="372"/>
      <c r="FW594" s="372"/>
      <c r="FX594" s="372"/>
      <c r="FY594" s="372"/>
      <c r="FZ594" s="372"/>
      <c r="GA594" s="372"/>
      <c r="GB594" s="372"/>
      <c r="GC594" s="372"/>
      <c r="GD594" s="372"/>
      <c r="GE594" s="372"/>
      <c r="GF594" s="372"/>
      <c r="GG594" s="372"/>
      <c r="GH594" s="372"/>
      <c r="GI594" s="372"/>
      <c r="GJ594" s="372"/>
      <c r="GK594" s="372"/>
      <c r="GL594" s="372"/>
      <c r="GM594" s="372"/>
      <c r="GN594" s="372"/>
      <c r="GO594" s="372"/>
      <c r="GP594" s="372"/>
      <c r="GQ594" s="372"/>
      <c r="GR594" s="372"/>
      <c r="GS594" s="372"/>
      <c r="GT594" s="372"/>
      <c r="GU594" s="372"/>
      <c r="GV594" s="372"/>
      <c r="GW594" s="372"/>
      <c r="GX594" s="372"/>
      <c r="GY594" s="372"/>
      <c r="GZ594" s="372"/>
      <c r="HA594" s="372"/>
      <c r="HB594" s="372"/>
      <c r="HC594" s="372"/>
      <c r="HD594" s="372"/>
      <c r="HE594" s="372"/>
      <c r="HF594" s="372"/>
      <c r="HG594" s="372"/>
      <c r="HH594" s="372"/>
      <c r="HI594" s="372"/>
      <c r="HJ594" s="372"/>
      <c r="HK594" s="372"/>
      <c r="HL594" s="372"/>
      <c r="HM594" s="372"/>
      <c r="HN594" s="372"/>
      <c r="HO594" s="372"/>
      <c r="HP594" s="372"/>
      <c r="HQ594" s="372"/>
      <c r="HR594" s="372"/>
      <c r="HS594" s="372"/>
      <c r="HT594" s="372"/>
      <c r="HU594" s="372"/>
      <c r="HV594" s="372"/>
      <c r="HW594" s="372"/>
      <c r="HX594" s="372"/>
      <c r="HY594" s="372"/>
      <c r="HZ594" s="372"/>
      <c r="IA594" s="372"/>
      <c r="IB594" s="372"/>
      <c r="IC594" s="372"/>
      <c r="ID594" s="372"/>
      <c r="IE594" s="372"/>
      <c r="IF594" s="372"/>
      <c r="IG594" s="372"/>
      <c r="IH594" s="372"/>
      <c r="II594" s="372"/>
      <c r="IJ594" s="372"/>
      <c r="IK594" s="372"/>
      <c r="IL594" s="372"/>
      <c r="IM594" s="372"/>
      <c r="IN594" s="372"/>
      <c r="IO594" s="372"/>
      <c r="IP594" s="372"/>
      <c r="IQ594" s="372"/>
      <c r="IR594" s="372"/>
      <c r="IS594" s="372"/>
      <c r="IT594" s="372"/>
      <c r="IU594" s="372"/>
      <c r="IV594" s="372"/>
      <c r="IW594" s="372"/>
      <c r="IX594" s="372"/>
      <c r="IY594" s="372"/>
      <c r="IZ594" s="372"/>
      <c r="JA594" s="372"/>
      <c r="JB594" s="372"/>
      <c r="JC594" s="372"/>
      <c r="JD594" s="372"/>
      <c r="JE594" s="372"/>
      <c r="JF594" s="372"/>
      <c r="JG594" s="372"/>
      <c r="JH594" s="372"/>
      <c r="JI594" s="372"/>
      <c r="JJ594" s="372"/>
      <c r="JK594" s="372"/>
      <c r="JL594" s="372"/>
      <c r="JM594" s="372"/>
      <c r="JN594" s="372"/>
      <c r="JO594" s="372"/>
      <c r="JP594" s="372"/>
      <c r="JQ594" s="372"/>
      <c r="JR594" s="372"/>
      <c r="JS594" s="372"/>
      <c r="JT594" s="372"/>
      <c r="JU594" s="372"/>
      <c r="JV594" s="372"/>
      <c r="JW594" s="372"/>
      <c r="JX594" s="372"/>
      <c r="JY594" s="372"/>
      <c r="JZ594" s="372"/>
      <c r="KA594" s="372"/>
      <c r="KB594" s="372"/>
      <c r="KC594" s="372"/>
      <c r="KD594" s="372"/>
      <c r="KE594" s="372"/>
      <c r="KF594" s="372"/>
      <c r="KG594" s="372"/>
      <c r="KH594" s="372"/>
      <c r="KI594" s="372"/>
      <c r="KJ594" s="372"/>
      <c r="KK594" s="372"/>
      <c r="KL594" s="372"/>
      <c r="KM594" s="372"/>
      <c r="KN594" s="372"/>
      <c r="KO594" s="372"/>
      <c r="KP594" s="372"/>
      <c r="KQ594" s="372"/>
      <c r="KR594" s="372"/>
      <c r="KS594" s="372"/>
      <c r="KT594" s="372"/>
      <c r="KU594" s="372"/>
      <c r="KV594" s="372"/>
      <c r="KW594" s="372"/>
      <c r="KX594" s="372"/>
      <c r="KY594" s="372"/>
      <c r="KZ594" s="372"/>
      <c r="LA594" s="372"/>
      <c r="LB594" s="372"/>
      <c r="LC594" s="372"/>
      <c r="LD594" s="372"/>
      <c r="LE594" s="372"/>
      <c r="LF594" s="372"/>
      <c r="LG594" s="372"/>
      <c r="LH594" s="372"/>
      <c r="LI594" s="372"/>
      <c r="LJ594" s="372"/>
      <c r="LK594" s="372"/>
      <c r="LL594" s="372"/>
      <c r="LM594" s="372"/>
      <c r="LN594" s="372"/>
      <c r="LO594" s="372"/>
      <c r="LP594" s="372"/>
      <c r="LQ594" s="372"/>
      <c r="LR594" s="372"/>
      <c r="LS594" s="372"/>
      <c r="LT594" s="372"/>
      <c r="LU594" s="372"/>
      <c r="LV594" s="372"/>
      <c r="LW594" s="372"/>
      <c r="LX594" s="372"/>
      <c r="LY594" s="372"/>
      <c r="LZ594" s="372"/>
      <c r="MA594" s="372"/>
      <c r="MB594" s="372"/>
      <c r="MC594" s="372"/>
      <c r="MD594" s="372"/>
      <c r="ME594" s="372"/>
      <c r="MF594" s="372"/>
      <c r="MG594" s="372"/>
      <c r="MH594" s="372"/>
      <c r="MI594" s="372"/>
      <c r="MJ594" s="372"/>
      <c r="MK594" s="372"/>
      <c r="ML594" s="372"/>
      <c r="MM594" s="372"/>
      <c r="MN594" s="372"/>
      <c r="MO594" s="372"/>
      <c r="MP594" s="372"/>
      <c r="MQ594" s="372"/>
      <c r="MR594" s="372"/>
      <c r="MS594" s="372"/>
      <c r="MT594" s="372"/>
      <c r="MU594" s="372"/>
      <c r="MV594" s="372"/>
      <c r="MW594" s="372"/>
      <c r="MX594" s="372"/>
      <c r="MY594" s="372"/>
      <c r="MZ594" s="372"/>
      <c r="NA594" s="372"/>
      <c r="NB594" s="372"/>
      <c r="NC594" s="372"/>
      <c r="ND594" s="372"/>
      <c r="NE594" s="372"/>
      <c r="NF594" s="372"/>
      <c r="NG594" s="372"/>
      <c r="NH594" s="372"/>
      <c r="NI594" s="372"/>
      <c r="NJ594" s="372"/>
      <c r="NK594" s="372"/>
      <c r="NL594" s="372"/>
      <c r="NM594" s="372"/>
      <c r="NN594" s="372"/>
      <c r="NO594" s="372"/>
      <c r="NP594" s="372"/>
      <c r="NQ594" s="372"/>
      <c r="NR594" s="372"/>
      <c r="NS594" s="372"/>
      <c r="NT594" s="372"/>
      <c r="NU594" s="372"/>
      <c r="NV594" s="372"/>
      <c r="NW594" s="372"/>
      <c r="NX594" s="372"/>
      <c r="NY594" s="372"/>
      <c r="NZ594" s="372"/>
      <c r="OA594" s="372"/>
      <c r="OB594" s="372"/>
      <c r="OC594" s="372"/>
      <c r="OD594" s="372"/>
      <c r="OE594" s="372"/>
      <c r="OF594" s="372"/>
      <c r="OG594" s="372"/>
      <c r="OH594" s="372"/>
      <c r="OI594" s="372"/>
      <c r="OJ594" s="372"/>
      <c r="OK594" s="372"/>
      <c r="OL594" s="372"/>
      <c r="OM594" s="372"/>
      <c r="ON594" s="372"/>
      <c r="OO594" s="372"/>
      <c r="OP594" s="372"/>
      <c r="OQ594" s="372"/>
      <c r="OR594" s="372"/>
      <c r="OS594" s="372"/>
      <c r="OT594" s="372"/>
      <c r="OU594" s="372"/>
      <c r="OV594" s="372"/>
      <c r="OW594" s="372"/>
      <c r="OX594" s="372"/>
      <c r="OY594" s="372"/>
      <c r="OZ594" s="372"/>
      <c r="PA594" s="372"/>
      <c r="PB594" s="372"/>
      <c r="PC594" s="372"/>
      <c r="PD594" s="372"/>
      <c r="PE594" s="372"/>
      <c r="PF594" s="372"/>
      <c r="PG594" s="372"/>
      <c r="PH594" s="372"/>
      <c r="PI594" s="372"/>
      <c r="PJ594" s="372"/>
      <c r="PK594" s="372"/>
      <c r="PL594" s="372"/>
      <c r="PM594" s="372"/>
      <c r="PN594" s="372"/>
      <c r="PO594" s="372"/>
      <c r="PP594" s="372"/>
      <c r="PQ594" s="372"/>
      <c r="PR594" s="372"/>
      <c r="PS594" s="372"/>
      <c r="PT594" s="372"/>
      <c r="PU594" s="372"/>
      <c r="PV594" s="372"/>
      <c r="PW594" s="372"/>
      <c r="PX594" s="372"/>
      <c r="PY594" s="372"/>
      <c r="PZ594" s="372"/>
      <c r="QA594" s="372"/>
      <c r="QB594" s="372"/>
      <c r="QC594" s="372"/>
      <c r="QD594" s="372"/>
      <c r="QE594" s="372"/>
      <c r="QF594" s="372"/>
      <c r="QG594" s="372"/>
      <c r="QH594" s="372"/>
      <c r="QI594" s="372"/>
      <c r="QJ594" s="372"/>
      <c r="QK594" s="372"/>
      <c r="QL594" s="372"/>
      <c r="QM594" s="372"/>
      <c r="QN594" s="372"/>
      <c r="QO594" s="372"/>
      <c r="QP594" s="372"/>
      <c r="QQ594" s="372"/>
      <c r="QR594" s="372"/>
      <c r="QS594" s="372"/>
      <c r="QT594" s="372"/>
      <c r="QU594" s="372"/>
      <c r="QV594" s="372"/>
      <c r="QW594" s="372"/>
      <c r="QX594" s="372"/>
      <c r="QY594" s="372"/>
      <c r="QZ594" s="372"/>
      <c r="RA594" s="372"/>
      <c r="RB594" s="372"/>
      <c r="RC594" s="372"/>
      <c r="RD594" s="372"/>
      <c r="RE594" s="372"/>
      <c r="RF594" s="372"/>
      <c r="RG594" s="372"/>
      <c r="RH594" s="372"/>
      <c r="RI594" s="372"/>
      <c r="RJ594" s="372"/>
      <c r="RK594" s="372"/>
      <c r="RL594" s="372"/>
      <c r="RM594" s="372"/>
      <c r="RN594" s="372"/>
      <c r="RO594" s="372"/>
      <c r="RP594" s="372"/>
      <c r="RQ594" s="372"/>
      <c r="RR594" s="372"/>
      <c r="RS594" s="372"/>
      <c r="RT594" s="372"/>
      <c r="RU594" s="372"/>
      <c r="RV594" s="372"/>
      <c r="RW594" s="372"/>
      <c r="RX594" s="372"/>
      <c r="RY594" s="372"/>
      <c r="RZ594" s="372"/>
      <c r="SA594" s="372"/>
      <c r="SB594" s="372"/>
      <c r="SC594" s="372"/>
      <c r="SD594" s="372"/>
      <c r="SE594" s="372"/>
      <c r="SF594" s="372"/>
      <c r="SG594" s="372"/>
      <c r="SH594" s="372"/>
      <c r="SI594" s="372"/>
      <c r="SJ594" s="372"/>
      <c r="SK594" s="372"/>
      <c r="SL594" s="372"/>
      <c r="SM594" s="372"/>
      <c r="SN594" s="372"/>
      <c r="SO594" s="372"/>
      <c r="SP594" s="372"/>
      <c r="SQ594" s="372"/>
      <c r="SR594" s="372"/>
      <c r="SS594" s="372"/>
      <c r="ST594" s="372"/>
      <c r="SU594" s="372"/>
      <c r="SV594" s="372"/>
      <c r="SW594" s="372"/>
      <c r="SX594" s="372"/>
      <c r="SY594" s="372"/>
      <c r="SZ594" s="372"/>
      <c r="TA594" s="372"/>
      <c r="TB594" s="372"/>
      <c r="TC594" s="372"/>
      <c r="TD594" s="372"/>
      <c r="TE594" s="372"/>
      <c r="TF594" s="372"/>
      <c r="TG594" s="372"/>
      <c r="TH594" s="372"/>
      <c r="TI594" s="372"/>
      <c r="TJ594" s="372"/>
      <c r="TK594" s="372"/>
      <c r="TL594" s="372"/>
      <c r="TM594" s="372"/>
      <c r="TN594" s="372"/>
      <c r="TO594" s="372"/>
      <c r="TP594" s="372"/>
      <c r="TQ594" s="372"/>
      <c r="TR594" s="372"/>
      <c r="TS594" s="372"/>
      <c r="TT594" s="372"/>
      <c r="TU594" s="372"/>
      <c r="TV594" s="372"/>
      <c r="TW594" s="372"/>
      <c r="TX594" s="372"/>
      <c r="TY594" s="372"/>
      <c r="TZ594" s="372"/>
      <c r="UA594" s="372"/>
      <c r="UB594" s="372"/>
      <c r="UC594" s="372"/>
      <c r="UD594" s="372"/>
      <c r="UE594" s="372"/>
      <c r="UF594" s="372"/>
      <c r="UG594" s="372"/>
      <c r="UH594" s="372"/>
      <c r="UI594" s="372"/>
      <c r="UJ594" s="372"/>
      <c r="UK594" s="372"/>
      <c r="UL594" s="372"/>
      <c r="UM594" s="372"/>
      <c r="UN594" s="372"/>
      <c r="UO594" s="372"/>
      <c r="UP594" s="372"/>
      <c r="UQ594" s="372"/>
      <c r="UR594" s="372"/>
      <c r="US594" s="372"/>
      <c r="UT594" s="372"/>
      <c r="UU594" s="372"/>
      <c r="UV594" s="372"/>
      <c r="UW594" s="372"/>
      <c r="UX594" s="372"/>
      <c r="UY594" s="372"/>
      <c r="UZ594" s="372"/>
      <c r="VA594" s="372"/>
      <c r="VB594" s="372"/>
      <c r="VC594" s="372"/>
      <c r="VD594" s="372"/>
      <c r="VE594" s="372"/>
      <c r="VF594" s="372"/>
      <c r="VG594" s="372"/>
      <c r="VH594" s="372"/>
      <c r="VI594" s="372"/>
      <c r="VJ594" s="372"/>
      <c r="VK594" s="372"/>
      <c r="VL594" s="372"/>
      <c r="VM594" s="372"/>
      <c r="VN594" s="372"/>
      <c r="VO594" s="372"/>
      <c r="VP594" s="372"/>
      <c r="VQ594" s="372"/>
      <c r="VR594" s="372"/>
      <c r="VS594" s="372"/>
      <c r="VT594" s="372"/>
      <c r="VU594" s="372"/>
      <c r="VV594" s="372"/>
      <c r="VW594" s="372"/>
      <c r="VX594" s="372"/>
      <c r="VY594" s="372"/>
      <c r="VZ594" s="372"/>
      <c r="WA594" s="372"/>
      <c r="WB594" s="372"/>
      <c r="WC594" s="372"/>
      <c r="WD594" s="372"/>
      <c r="WE594" s="372"/>
      <c r="WF594" s="372"/>
      <c r="WG594" s="372"/>
      <c r="WH594" s="372"/>
      <c r="WI594" s="372"/>
      <c r="WJ594" s="372"/>
      <c r="WK594" s="372"/>
      <c r="WL594" s="372"/>
      <c r="WM594" s="372"/>
      <c r="WN594" s="372"/>
      <c r="WO594" s="372"/>
      <c r="WP594" s="372"/>
      <c r="WQ594" s="372"/>
      <c r="WR594" s="372"/>
      <c r="WS594" s="372"/>
      <c r="WT594" s="372"/>
      <c r="WU594" s="372"/>
      <c r="WV594" s="372"/>
      <c r="WW594" s="372"/>
      <c r="WX594" s="372"/>
      <c r="WY594" s="372"/>
      <c r="WZ594" s="372"/>
      <c r="XA594" s="372"/>
      <c r="XB594" s="372"/>
      <c r="XC594" s="372"/>
      <c r="XD594" s="372"/>
      <c r="XE594" s="372"/>
      <c r="XF594" s="372"/>
      <c r="XG594" s="372"/>
      <c r="XH594" s="372"/>
      <c r="XI594" s="372"/>
      <c r="XJ594" s="372"/>
      <c r="XK594" s="372"/>
      <c r="XL594" s="372"/>
      <c r="XM594" s="372"/>
      <c r="XN594" s="372"/>
      <c r="XO594" s="372"/>
      <c r="XP594" s="372"/>
      <c r="XQ594" s="372"/>
      <c r="XR594" s="372"/>
      <c r="XS594" s="372"/>
      <c r="XT594" s="372"/>
      <c r="XU594" s="372"/>
      <c r="XV594" s="372"/>
      <c r="XW594" s="372"/>
      <c r="XX594" s="372"/>
      <c r="XY594" s="372"/>
      <c r="XZ594" s="372"/>
      <c r="YA594" s="372"/>
      <c r="YB594" s="372"/>
      <c r="YC594" s="372"/>
      <c r="YD594" s="372"/>
      <c r="YE594" s="372"/>
      <c r="YF594" s="372"/>
      <c r="YG594" s="372"/>
      <c r="YH594" s="372"/>
      <c r="YI594" s="372"/>
      <c r="YJ594" s="372"/>
      <c r="YK594" s="372"/>
      <c r="YL594" s="372"/>
      <c r="YM594" s="372"/>
      <c r="YN594" s="372"/>
      <c r="YO594" s="372"/>
      <c r="YP594" s="372"/>
      <c r="YQ594" s="372"/>
      <c r="YR594" s="372"/>
      <c r="YS594" s="372"/>
      <c r="YT594" s="372"/>
      <c r="YU594" s="372"/>
      <c r="YV594" s="372"/>
      <c r="YW594" s="372"/>
      <c r="YX594" s="372"/>
      <c r="YY594" s="372"/>
      <c r="YZ594" s="372"/>
      <c r="ZA594" s="372"/>
      <c r="ZB594" s="372"/>
      <c r="ZC594" s="372"/>
      <c r="ZD594" s="372"/>
      <c r="ZE594" s="372"/>
      <c r="ZF594" s="372"/>
      <c r="ZG594" s="372"/>
      <c r="ZH594" s="372"/>
      <c r="ZI594" s="372"/>
      <c r="ZJ594" s="372"/>
      <c r="ZK594" s="372"/>
      <c r="ZL594" s="372"/>
      <c r="ZM594" s="372"/>
      <c r="ZN594" s="372"/>
      <c r="ZO594" s="372"/>
      <c r="ZP594" s="372"/>
      <c r="ZQ594" s="372"/>
      <c r="ZR594" s="372"/>
      <c r="ZS594" s="372"/>
      <c r="ZT594" s="372"/>
      <c r="ZU594" s="372"/>
      <c r="ZV594" s="372"/>
      <c r="ZW594" s="372"/>
      <c r="ZX594" s="372"/>
      <c r="ZY594" s="372"/>
      <c r="ZZ594" s="372"/>
      <c r="AAA594" s="372"/>
      <c r="AAB594" s="372"/>
      <c r="AAC594" s="372"/>
      <c r="AAD594" s="372"/>
      <c r="AAE594" s="372"/>
      <c r="AAF594" s="372"/>
      <c r="AAG594" s="372"/>
      <c r="AAH594" s="372"/>
      <c r="AAI594" s="372"/>
      <c r="AAJ594" s="372"/>
      <c r="AAK594" s="372"/>
      <c r="AAL594" s="372"/>
      <c r="AAM594" s="372"/>
      <c r="AAN594" s="372"/>
      <c r="AAO594" s="372"/>
      <c r="AAP594" s="372"/>
      <c r="AAQ594" s="372"/>
      <c r="AAR594" s="372"/>
      <c r="AAS594" s="372"/>
      <c r="AAT594" s="372"/>
      <c r="AAU594" s="372"/>
      <c r="AAV594" s="372"/>
      <c r="AAW594" s="372"/>
      <c r="AAX594" s="372"/>
      <c r="AAY594" s="372"/>
      <c r="AAZ594" s="372"/>
      <c r="ABA594" s="372"/>
      <c r="ABB594" s="372"/>
      <c r="ABC594" s="372"/>
      <c r="ABD594" s="372"/>
      <c r="ABE594" s="372"/>
      <c r="ABF594" s="372"/>
      <c r="ABG594" s="372"/>
      <c r="ABH594" s="372"/>
      <c r="ABI594" s="372"/>
      <c r="ABJ594" s="372"/>
      <c r="ABK594" s="372"/>
      <c r="ABL594" s="372"/>
      <c r="ABM594" s="372"/>
      <c r="ABN594" s="372"/>
      <c r="ABO594" s="372"/>
      <c r="ABP594" s="372"/>
      <c r="ABQ594" s="372"/>
      <c r="ABR594" s="372"/>
      <c r="ABS594" s="372"/>
      <c r="ABT594" s="372"/>
      <c r="ABU594" s="372"/>
      <c r="ABV594" s="372"/>
      <c r="ABW594" s="372"/>
      <c r="ABX594" s="372"/>
      <c r="ABY594" s="372"/>
      <c r="ABZ594" s="372"/>
      <c r="ACA594" s="372"/>
      <c r="ACB594" s="372"/>
      <c r="ACC594" s="372"/>
      <c r="ACD594" s="372"/>
      <c r="ACE594" s="372"/>
      <c r="ACF594" s="372"/>
      <c r="ACG594" s="372"/>
      <c r="ACH594" s="372"/>
      <c r="ACI594" s="372"/>
      <c r="ACJ594" s="372"/>
      <c r="ACK594" s="372"/>
      <c r="ACL594" s="372"/>
      <c r="ACM594" s="372"/>
      <c r="ACN594" s="372"/>
      <c r="ACO594" s="372"/>
      <c r="ACP594" s="372"/>
      <c r="ACQ594" s="372"/>
      <c r="ACR594" s="372"/>
      <c r="ACS594" s="372"/>
      <c r="ACT594" s="372"/>
      <c r="ACU594" s="372"/>
      <c r="ACV594" s="372"/>
      <c r="ACW594" s="372"/>
      <c r="ACX594" s="372"/>
      <c r="ACY594" s="372"/>
      <c r="ACZ594" s="372"/>
      <c r="ADA594" s="372"/>
      <c r="ADB594" s="372"/>
      <c r="ADC594" s="372"/>
      <c r="ADD594" s="372"/>
      <c r="ADE594" s="372"/>
      <c r="ADF594" s="372"/>
      <c r="ADG594" s="372"/>
      <c r="ADH594" s="372"/>
      <c r="ADI594" s="372"/>
      <c r="ADJ594" s="372"/>
      <c r="ADK594" s="372"/>
      <c r="ADL594" s="372"/>
      <c r="ADM594" s="372"/>
      <c r="ADN594" s="372"/>
      <c r="ADO594" s="372"/>
      <c r="ADP594" s="372"/>
      <c r="ADQ594" s="372"/>
      <c r="ADR594" s="372"/>
      <c r="ADS594" s="372"/>
      <c r="ADT594" s="372"/>
      <c r="ADU594" s="372"/>
      <c r="ADV594" s="372"/>
      <c r="ADW594" s="372"/>
      <c r="ADX594" s="372"/>
      <c r="ADY594" s="372"/>
      <c r="ADZ594" s="372"/>
      <c r="AEA594" s="372"/>
      <c r="AEB594" s="372"/>
      <c r="AEC594" s="372"/>
      <c r="AED594" s="372"/>
      <c r="AEE594" s="372"/>
      <c r="AEF594" s="372"/>
    </row>
    <row r="595" spans="1:812" s="373" customFormat="1" x14ac:dyDescent="0.2">
      <c r="A595" s="71" t="s">
        <v>423</v>
      </c>
      <c r="B595" s="99" t="s">
        <v>170</v>
      </c>
      <c r="C595" s="338">
        <v>4</v>
      </c>
      <c r="D595" s="101" t="s">
        <v>71</v>
      </c>
      <c r="E595" s="293">
        <v>650</v>
      </c>
      <c r="F595" s="91">
        <f t="shared" si="13"/>
        <v>2600</v>
      </c>
      <c r="G595" s="372"/>
      <c r="H595" s="372"/>
      <c r="I595" s="372"/>
      <c r="J595" s="372"/>
      <c r="K595" s="372"/>
      <c r="L595" s="372"/>
      <c r="M595" s="372"/>
      <c r="N595" s="372"/>
      <c r="O595" s="372"/>
      <c r="P595" s="372"/>
      <c r="Q595" s="372"/>
      <c r="R595" s="372"/>
      <c r="S595" s="372"/>
      <c r="T595" s="372"/>
      <c r="U595" s="372"/>
      <c r="V595" s="372"/>
      <c r="W595" s="372"/>
      <c r="X595" s="372"/>
      <c r="Y595" s="372"/>
      <c r="Z595" s="372"/>
      <c r="AA595" s="372"/>
      <c r="AB595" s="372"/>
      <c r="AC595" s="372"/>
      <c r="AD595" s="372"/>
      <c r="AE595" s="372"/>
      <c r="AF595" s="372"/>
      <c r="AG595" s="372"/>
      <c r="AH595" s="372"/>
      <c r="AI595" s="372"/>
      <c r="AJ595" s="372"/>
      <c r="AK595" s="372"/>
      <c r="AL595" s="372"/>
      <c r="AM595" s="372"/>
      <c r="AN595" s="372"/>
      <c r="AO595" s="372"/>
      <c r="AP595" s="372"/>
      <c r="AQ595" s="372"/>
      <c r="AR595" s="372"/>
      <c r="AS595" s="372"/>
      <c r="AT595" s="372"/>
      <c r="AU595" s="372"/>
      <c r="AV595" s="372"/>
      <c r="AW595" s="372"/>
      <c r="AX595" s="372"/>
      <c r="AY595" s="372"/>
      <c r="AZ595" s="372"/>
      <c r="BA595" s="663"/>
      <c r="BB595" s="372"/>
      <c r="BC595" s="372"/>
      <c r="BD595" s="372"/>
      <c r="BE595" s="372"/>
      <c r="BF595" s="372"/>
      <c r="BG595" s="372"/>
      <c r="BH595" s="372"/>
      <c r="BI595" s="372"/>
      <c r="BJ595" s="372"/>
      <c r="BK595" s="372"/>
      <c r="BL595" s="372"/>
      <c r="BM595" s="372"/>
      <c r="BN595" s="372"/>
      <c r="BO595" s="372"/>
      <c r="BP595" s="372"/>
      <c r="BQ595" s="372"/>
      <c r="BR595" s="372"/>
      <c r="BS595" s="372"/>
      <c r="BT595" s="372"/>
      <c r="BU595" s="372"/>
      <c r="BV595" s="372"/>
      <c r="BW595" s="372"/>
      <c r="BX595" s="372"/>
      <c r="BY595" s="372"/>
      <c r="BZ595" s="372"/>
      <c r="CA595" s="372"/>
      <c r="CB595" s="372"/>
      <c r="CC595" s="372"/>
      <c r="CD595" s="372"/>
      <c r="CE595" s="372"/>
      <c r="CF595" s="372"/>
      <c r="CG595" s="372"/>
      <c r="CH595" s="372"/>
      <c r="CI595" s="372"/>
      <c r="CJ595" s="372"/>
      <c r="CK595" s="372"/>
      <c r="CL595" s="372"/>
      <c r="CM595" s="372"/>
      <c r="CN595" s="372"/>
      <c r="CO595" s="372"/>
      <c r="CP595" s="372"/>
      <c r="CQ595" s="372"/>
      <c r="CR595" s="372"/>
      <c r="CS595" s="372"/>
      <c r="CT595" s="372"/>
      <c r="CU595" s="372"/>
      <c r="CV595" s="372"/>
      <c r="CW595" s="372"/>
      <c r="CX595" s="372"/>
      <c r="CY595" s="372"/>
      <c r="CZ595" s="372"/>
      <c r="DA595" s="372"/>
      <c r="DB595" s="372"/>
      <c r="DC595" s="372"/>
      <c r="DD595" s="372"/>
      <c r="DE595" s="372"/>
      <c r="DF595" s="372"/>
      <c r="DG595" s="372"/>
      <c r="DH595" s="372"/>
      <c r="DI595" s="372"/>
      <c r="DJ595" s="372"/>
      <c r="DK595" s="372"/>
      <c r="DL595" s="372"/>
      <c r="DM595" s="372"/>
      <c r="DN595" s="372"/>
      <c r="DO595" s="372"/>
      <c r="DP595" s="372"/>
      <c r="DQ595" s="372"/>
      <c r="DR595" s="372"/>
      <c r="DS595" s="372"/>
      <c r="DT595" s="372"/>
      <c r="DU595" s="372"/>
      <c r="DV595" s="372"/>
      <c r="DW595" s="372"/>
      <c r="DX595" s="372"/>
      <c r="DY595" s="372"/>
      <c r="DZ595" s="372"/>
      <c r="EA595" s="372"/>
      <c r="EB595" s="372"/>
      <c r="EC595" s="372"/>
      <c r="ED595" s="372"/>
      <c r="EE595" s="372"/>
      <c r="EF595" s="372"/>
      <c r="EG595" s="372"/>
      <c r="EH595" s="372"/>
      <c r="EI595" s="372"/>
      <c r="EJ595" s="372"/>
      <c r="EK595" s="372"/>
      <c r="EL595" s="372"/>
      <c r="EM595" s="372"/>
      <c r="EN595" s="372"/>
      <c r="EO595" s="372"/>
      <c r="EP595" s="372"/>
      <c r="EQ595" s="372"/>
      <c r="ER595" s="372"/>
      <c r="ES595" s="372"/>
      <c r="ET595" s="372"/>
      <c r="EU595" s="372"/>
      <c r="EV595" s="372"/>
      <c r="EW595" s="372"/>
      <c r="EX595" s="372"/>
      <c r="EY595" s="372"/>
      <c r="EZ595" s="372"/>
      <c r="FA595" s="372"/>
      <c r="FB595" s="372"/>
      <c r="FC595" s="372"/>
      <c r="FD595" s="372"/>
      <c r="FE595" s="372"/>
      <c r="FF595" s="372"/>
      <c r="FG595" s="372"/>
      <c r="FH595" s="372"/>
      <c r="FI595" s="372"/>
      <c r="FJ595" s="372"/>
      <c r="FK595" s="372"/>
      <c r="FL595" s="372"/>
      <c r="FM595" s="372"/>
      <c r="FN595" s="372"/>
      <c r="FO595" s="372"/>
      <c r="FP595" s="372"/>
      <c r="FQ595" s="372"/>
      <c r="FR595" s="372"/>
      <c r="FS595" s="372"/>
      <c r="FT595" s="372"/>
      <c r="FU595" s="372"/>
      <c r="FV595" s="372"/>
      <c r="FW595" s="372"/>
      <c r="FX595" s="372"/>
      <c r="FY595" s="372"/>
      <c r="FZ595" s="372"/>
      <c r="GA595" s="372"/>
      <c r="GB595" s="372"/>
      <c r="GC595" s="372"/>
      <c r="GD595" s="372"/>
      <c r="GE595" s="372"/>
      <c r="GF595" s="372"/>
      <c r="GG595" s="372"/>
      <c r="GH595" s="372"/>
      <c r="GI595" s="372"/>
      <c r="GJ595" s="372"/>
      <c r="GK595" s="372"/>
      <c r="GL595" s="372"/>
      <c r="GM595" s="372"/>
      <c r="GN595" s="372"/>
      <c r="GO595" s="372"/>
      <c r="GP595" s="372"/>
      <c r="GQ595" s="372"/>
      <c r="GR595" s="372"/>
      <c r="GS595" s="372"/>
      <c r="GT595" s="372"/>
      <c r="GU595" s="372"/>
      <c r="GV595" s="372"/>
      <c r="GW595" s="372"/>
      <c r="GX595" s="372"/>
      <c r="GY595" s="372"/>
      <c r="GZ595" s="372"/>
      <c r="HA595" s="372"/>
      <c r="HB595" s="372"/>
      <c r="HC595" s="372"/>
      <c r="HD595" s="372"/>
      <c r="HE595" s="372"/>
      <c r="HF595" s="372"/>
      <c r="HG595" s="372"/>
      <c r="HH595" s="372"/>
      <c r="HI595" s="372"/>
      <c r="HJ595" s="372"/>
      <c r="HK595" s="372"/>
      <c r="HL595" s="372"/>
      <c r="HM595" s="372"/>
      <c r="HN595" s="372"/>
      <c r="HO595" s="372"/>
      <c r="HP595" s="372"/>
      <c r="HQ595" s="372"/>
      <c r="HR595" s="372"/>
      <c r="HS595" s="372"/>
      <c r="HT595" s="372"/>
      <c r="HU595" s="372"/>
      <c r="HV595" s="372"/>
      <c r="HW595" s="372"/>
      <c r="HX595" s="372"/>
      <c r="HY595" s="372"/>
      <c r="HZ595" s="372"/>
      <c r="IA595" s="372"/>
      <c r="IB595" s="372"/>
      <c r="IC595" s="372"/>
      <c r="ID595" s="372"/>
      <c r="IE595" s="372"/>
      <c r="IF595" s="372"/>
      <c r="IG595" s="372"/>
      <c r="IH595" s="372"/>
      <c r="II595" s="372"/>
      <c r="IJ595" s="372"/>
      <c r="IK595" s="372"/>
      <c r="IL595" s="372"/>
      <c r="IM595" s="372"/>
      <c r="IN595" s="372"/>
      <c r="IO595" s="372"/>
      <c r="IP595" s="372"/>
      <c r="IQ595" s="372"/>
      <c r="IR595" s="372"/>
      <c r="IS595" s="372"/>
      <c r="IT595" s="372"/>
      <c r="IU595" s="372"/>
      <c r="IV595" s="372"/>
      <c r="IW595" s="372"/>
      <c r="IX595" s="372"/>
      <c r="IY595" s="372"/>
      <c r="IZ595" s="372"/>
      <c r="JA595" s="372"/>
      <c r="JB595" s="372"/>
      <c r="JC595" s="372"/>
      <c r="JD595" s="372"/>
      <c r="JE595" s="372"/>
      <c r="JF595" s="372"/>
      <c r="JG595" s="372"/>
      <c r="JH595" s="372"/>
      <c r="JI595" s="372"/>
      <c r="JJ595" s="372"/>
      <c r="JK595" s="372"/>
      <c r="JL595" s="372"/>
      <c r="JM595" s="372"/>
      <c r="JN595" s="372"/>
      <c r="JO595" s="372"/>
      <c r="JP595" s="372"/>
      <c r="JQ595" s="372"/>
      <c r="JR595" s="372"/>
      <c r="JS595" s="372"/>
      <c r="JT595" s="372"/>
      <c r="JU595" s="372"/>
      <c r="JV595" s="372"/>
      <c r="JW595" s="372"/>
      <c r="JX595" s="372"/>
      <c r="JY595" s="372"/>
      <c r="JZ595" s="372"/>
      <c r="KA595" s="372"/>
      <c r="KB595" s="372"/>
      <c r="KC595" s="372"/>
      <c r="KD595" s="372"/>
      <c r="KE595" s="372"/>
      <c r="KF595" s="372"/>
      <c r="KG595" s="372"/>
      <c r="KH595" s="372"/>
      <c r="KI595" s="372"/>
      <c r="KJ595" s="372"/>
      <c r="KK595" s="372"/>
      <c r="KL595" s="372"/>
      <c r="KM595" s="372"/>
      <c r="KN595" s="372"/>
      <c r="KO595" s="372"/>
      <c r="KP595" s="372"/>
      <c r="KQ595" s="372"/>
      <c r="KR595" s="372"/>
      <c r="KS595" s="372"/>
      <c r="KT595" s="372"/>
      <c r="KU595" s="372"/>
      <c r="KV595" s="372"/>
      <c r="KW595" s="372"/>
      <c r="KX595" s="372"/>
      <c r="KY595" s="372"/>
      <c r="KZ595" s="372"/>
      <c r="LA595" s="372"/>
      <c r="LB595" s="372"/>
      <c r="LC595" s="372"/>
      <c r="LD595" s="372"/>
      <c r="LE595" s="372"/>
      <c r="LF595" s="372"/>
      <c r="LG595" s="372"/>
      <c r="LH595" s="372"/>
      <c r="LI595" s="372"/>
      <c r="LJ595" s="372"/>
      <c r="LK595" s="372"/>
      <c r="LL595" s="372"/>
      <c r="LM595" s="372"/>
      <c r="LN595" s="372"/>
      <c r="LO595" s="372"/>
      <c r="LP595" s="372"/>
      <c r="LQ595" s="372"/>
      <c r="LR595" s="372"/>
      <c r="LS595" s="372"/>
      <c r="LT595" s="372"/>
      <c r="LU595" s="372"/>
      <c r="LV595" s="372"/>
      <c r="LW595" s="372"/>
      <c r="LX595" s="372"/>
      <c r="LY595" s="372"/>
      <c r="LZ595" s="372"/>
      <c r="MA595" s="372"/>
      <c r="MB595" s="372"/>
      <c r="MC595" s="372"/>
      <c r="MD595" s="372"/>
      <c r="ME595" s="372"/>
      <c r="MF595" s="372"/>
      <c r="MG595" s="372"/>
      <c r="MH595" s="372"/>
      <c r="MI595" s="372"/>
      <c r="MJ595" s="372"/>
      <c r="MK595" s="372"/>
      <c r="ML595" s="372"/>
      <c r="MM595" s="372"/>
      <c r="MN595" s="372"/>
      <c r="MO595" s="372"/>
      <c r="MP595" s="372"/>
      <c r="MQ595" s="372"/>
      <c r="MR595" s="372"/>
      <c r="MS595" s="372"/>
      <c r="MT595" s="372"/>
      <c r="MU595" s="372"/>
      <c r="MV595" s="372"/>
      <c r="MW595" s="372"/>
      <c r="MX595" s="372"/>
      <c r="MY595" s="372"/>
      <c r="MZ595" s="372"/>
      <c r="NA595" s="372"/>
      <c r="NB595" s="372"/>
      <c r="NC595" s="372"/>
      <c r="ND595" s="372"/>
      <c r="NE595" s="372"/>
      <c r="NF595" s="372"/>
      <c r="NG595" s="372"/>
      <c r="NH595" s="372"/>
      <c r="NI595" s="372"/>
      <c r="NJ595" s="372"/>
      <c r="NK595" s="372"/>
      <c r="NL595" s="372"/>
      <c r="NM595" s="372"/>
      <c r="NN595" s="372"/>
      <c r="NO595" s="372"/>
      <c r="NP595" s="372"/>
      <c r="NQ595" s="372"/>
      <c r="NR595" s="372"/>
      <c r="NS595" s="372"/>
      <c r="NT595" s="372"/>
      <c r="NU595" s="372"/>
      <c r="NV595" s="372"/>
      <c r="NW595" s="372"/>
      <c r="NX595" s="372"/>
      <c r="NY595" s="372"/>
      <c r="NZ595" s="372"/>
      <c r="OA595" s="372"/>
      <c r="OB595" s="372"/>
      <c r="OC595" s="372"/>
      <c r="OD595" s="372"/>
      <c r="OE595" s="372"/>
      <c r="OF595" s="372"/>
      <c r="OG595" s="372"/>
      <c r="OH595" s="372"/>
      <c r="OI595" s="372"/>
      <c r="OJ595" s="372"/>
      <c r="OK595" s="372"/>
      <c r="OL595" s="372"/>
      <c r="OM595" s="372"/>
      <c r="ON595" s="372"/>
      <c r="OO595" s="372"/>
      <c r="OP595" s="372"/>
      <c r="OQ595" s="372"/>
      <c r="OR595" s="372"/>
      <c r="OS595" s="372"/>
      <c r="OT595" s="372"/>
      <c r="OU595" s="372"/>
      <c r="OV595" s="372"/>
      <c r="OW595" s="372"/>
      <c r="OX595" s="372"/>
      <c r="OY595" s="372"/>
      <c r="OZ595" s="372"/>
      <c r="PA595" s="372"/>
      <c r="PB595" s="372"/>
      <c r="PC595" s="372"/>
      <c r="PD595" s="372"/>
      <c r="PE595" s="372"/>
      <c r="PF595" s="372"/>
      <c r="PG595" s="372"/>
      <c r="PH595" s="372"/>
      <c r="PI595" s="372"/>
      <c r="PJ595" s="372"/>
      <c r="PK595" s="372"/>
      <c r="PL595" s="372"/>
      <c r="PM595" s="372"/>
      <c r="PN595" s="372"/>
      <c r="PO595" s="372"/>
      <c r="PP595" s="372"/>
      <c r="PQ595" s="372"/>
      <c r="PR595" s="372"/>
      <c r="PS595" s="372"/>
      <c r="PT595" s="372"/>
      <c r="PU595" s="372"/>
      <c r="PV595" s="372"/>
      <c r="PW595" s="372"/>
      <c r="PX595" s="372"/>
      <c r="PY595" s="372"/>
      <c r="PZ595" s="372"/>
      <c r="QA595" s="372"/>
      <c r="QB595" s="372"/>
      <c r="QC595" s="372"/>
      <c r="QD595" s="372"/>
      <c r="QE595" s="372"/>
      <c r="QF595" s="372"/>
      <c r="QG595" s="372"/>
      <c r="QH595" s="372"/>
      <c r="QI595" s="372"/>
      <c r="QJ595" s="372"/>
      <c r="QK595" s="372"/>
      <c r="QL595" s="372"/>
      <c r="QM595" s="372"/>
      <c r="QN595" s="372"/>
      <c r="QO595" s="372"/>
      <c r="QP595" s="372"/>
      <c r="QQ595" s="372"/>
      <c r="QR595" s="372"/>
      <c r="QS595" s="372"/>
      <c r="QT595" s="372"/>
      <c r="QU595" s="372"/>
      <c r="QV595" s="372"/>
      <c r="QW595" s="372"/>
      <c r="QX595" s="372"/>
      <c r="QY595" s="372"/>
      <c r="QZ595" s="372"/>
      <c r="RA595" s="372"/>
      <c r="RB595" s="372"/>
      <c r="RC595" s="372"/>
      <c r="RD595" s="372"/>
      <c r="RE595" s="372"/>
      <c r="RF595" s="372"/>
      <c r="RG595" s="372"/>
      <c r="RH595" s="372"/>
      <c r="RI595" s="372"/>
      <c r="RJ595" s="372"/>
      <c r="RK595" s="372"/>
      <c r="RL595" s="372"/>
      <c r="RM595" s="372"/>
      <c r="RN595" s="372"/>
      <c r="RO595" s="372"/>
      <c r="RP595" s="372"/>
      <c r="RQ595" s="372"/>
      <c r="RR595" s="372"/>
      <c r="RS595" s="372"/>
      <c r="RT595" s="372"/>
      <c r="RU595" s="372"/>
      <c r="RV595" s="372"/>
      <c r="RW595" s="372"/>
      <c r="RX595" s="372"/>
      <c r="RY595" s="372"/>
      <c r="RZ595" s="372"/>
      <c r="SA595" s="372"/>
      <c r="SB595" s="372"/>
      <c r="SC595" s="372"/>
      <c r="SD595" s="372"/>
      <c r="SE595" s="372"/>
      <c r="SF595" s="372"/>
      <c r="SG595" s="372"/>
      <c r="SH595" s="372"/>
      <c r="SI595" s="372"/>
      <c r="SJ595" s="372"/>
      <c r="SK595" s="372"/>
      <c r="SL595" s="372"/>
      <c r="SM595" s="372"/>
      <c r="SN595" s="372"/>
      <c r="SO595" s="372"/>
      <c r="SP595" s="372"/>
      <c r="SQ595" s="372"/>
      <c r="SR595" s="372"/>
      <c r="SS595" s="372"/>
      <c r="ST595" s="372"/>
      <c r="SU595" s="372"/>
      <c r="SV595" s="372"/>
      <c r="SW595" s="372"/>
      <c r="SX595" s="372"/>
      <c r="SY595" s="372"/>
      <c r="SZ595" s="372"/>
      <c r="TA595" s="372"/>
      <c r="TB595" s="372"/>
      <c r="TC595" s="372"/>
      <c r="TD595" s="372"/>
      <c r="TE595" s="372"/>
      <c r="TF595" s="372"/>
      <c r="TG595" s="372"/>
      <c r="TH595" s="372"/>
      <c r="TI595" s="372"/>
      <c r="TJ595" s="372"/>
      <c r="TK595" s="372"/>
      <c r="TL595" s="372"/>
      <c r="TM595" s="372"/>
      <c r="TN595" s="372"/>
      <c r="TO595" s="372"/>
      <c r="TP595" s="372"/>
      <c r="TQ595" s="372"/>
      <c r="TR595" s="372"/>
      <c r="TS595" s="372"/>
      <c r="TT595" s="372"/>
      <c r="TU595" s="372"/>
      <c r="TV595" s="372"/>
      <c r="TW595" s="372"/>
      <c r="TX595" s="372"/>
      <c r="TY595" s="372"/>
      <c r="TZ595" s="372"/>
      <c r="UA595" s="372"/>
      <c r="UB595" s="372"/>
      <c r="UC595" s="372"/>
      <c r="UD595" s="372"/>
      <c r="UE595" s="372"/>
      <c r="UF595" s="372"/>
      <c r="UG595" s="372"/>
      <c r="UH595" s="372"/>
      <c r="UI595" s="372"/>
      <c r="UJ595" s="372"/>
      <c r="UK595" s="372"/>
      <c r="UL595" s="372"/>
      <c r="UM595" s="372"/>
      <c r="UN595" s="372"/>
      <c r="UO595" s="372"/>
      <c r="UP595" s="372"/>
      <c r="UQ595" s="372"/>
      <c r="UR595" s="372"/>
      <c r="US595" s="372"/>
      <c r="UT595" s="372"/>
      <c r="UU595" s="372"/>
      <c r="UV595" s="372"/>
      <c r="UW595" s="372"/>
      <c r="UX595" s="372"/>
      <c r="UY595" s="372"/>
      <c r="UZ595" s="372"/>
      <c r="VA595" s="372"/>
      <c r="VB595" s="372"/>
      <c r="VC595" s="372"/>
      <c r="VD595" s="372"/>
      <c r="VE595" s="372"/>
      <c r="VF595" s="372"/>
      <c r="VG595" s="372"/>
      <c r="VH595" s="372"/>
      <c r="VI595" s="372"/>
      <c r="VJ595" s="372"/>
      <c r="VK595" s="372"/>
      <c r="VL595" s="372"/>
      <c r="VM595" s="372"/>
      <c r="VN595" s="372"/>
      <c r="VO595" s="372"/>
      <c r="VP595" s="372"/>
      <c r="VQ595" s="372"/>
      <c r="VR595" s="372"/>
      <c r="VS595" s="372"/>
      <c r="VT595" s="372"/>
      <c r="VU595" s="372"/>
      <c r="VV595" s="372"/>
      <c r="VW595" s="372"/>
      <c r="VX595" s="372"/>
      <c r="VY595" s="372"/>
      <c r="VZ595" s="372"/>
      <c r="WA595" s="372"/>
      <c r="WB595" s="372"/>
      <c r="WC595" s="372"/>
      <c r="WD595" s="372"/>
      <c r="WE595" s="372"/>
      <c r="WF595" s="372"/>
      <c r="WG595" s="372"/>
      <c r="WH595" s="372"/>
      <c r="WI595" s="372"/>
      <c r="WJ595" s="372"/>
      <c r="WK595" s="372"/>
      <c r="WL595" s="372"/>
      <c r="WM595" s="372"/>
      <c r="WN595" s="372"/>
      <c r="WO595" s="372"/>
      <c r="WP595" s="372"/>
      <c r="WQ595" s="372"/>
      <c r="WR595" s="372"/>
      <c r="WS595" s="372"/>
      <c r="WT595" s="372"/>
      <c r="WU595" s="372"/>
      <c r="WV595" s="372"/>
      <c r="WW595" s="372"/>
      <c r="WX595" s="372"/>
      <c r="WY595" s="372"/>
      <c r="WZ595" s="372"/>
      <c r="XA595" s="372"/>
      <c r="XB595" s="372"/>
      <c r="XC595" s="372"/>
      <c r="XD595" s="372"/>
      <c r="XE595" s="372"/>
      <c r="XF595" s="372"/>
      <c r="XG595" s="372"/>
      <c r="XH595" s="372"/>
      <c r="XI595" s="372"/>
      <c r="XJ595" s="372"/>
      <c r="XK595" s="372"/>
      <c r="XL595" s="372"/>
      <c r="XM595" s="372"/>
      <c r="XN595" s="372"/>
      <c r="XO595" s="372"/>
      <c r="XP595" s="372"/>
      <c r="XQ595" s="372"/>
      <c r="XR595" s="372"/>
      <c r="XS595" s="372"/>
      <c r="XT595" s="372"/>
      <c r="XU595" s="372"/>
      <c r="XV595" s="372"/>
      <c r="XW595" s="372"/>
      <c r="XX595" s="372"/>
      <c r="XY595" s="372"/>
      <c r="XZ595" s="372"/>
      <c r="YA595" s="372"/>
      <c r="YB595" s="372"/>
      <c r="YC595" s="372"/>
      <c r="YD595" s="372"/>
      <c r="YE595" s="372"/>
      <c r="YF595" s="372"/>
      <c r="YG595" s="372"/>
      <c r="YH595" s="372"/>
      <c r="YI595" s="372"/>
      <c r="YJ595" s="372"/>
      <c r="YK595" s="372"/>
      <c r="YL595" s="372"/>
      <c r="YM595" s="372"/>
      <c r="YN595" s="372"/>
      <c r="YO595" s="372"/>
      <c r="YP595" s="372"/>
      <c r="YQ595" s="372"/>
      <c r="YR595" s="372"/>
      <c r="YS595" s="372"/>
      <c r="YT595" s="372"/>
      <c r="YU595" s="372"/>
      <c r="YV595" s="372"/>
      <c r="YW595" s="372"/>
      <c r="YX595" s="372"/>
      <c r="YY595" s="372"/>
      <c r="YZ595" s="372"/>
      <c r="ZA595" s="372"/>
      <c r="ZB595" s="372"/>
      <c r="ZC595" s="372"/>
      <c r="ZD595" s="372"/>
      <c r="ZE595" s="372"/>
      <c r="ZF595" s="372"/>
      <c r="ZG595" s="372"/>
      <c r="ZH595" s="372"/>
      <c r="ZI595" s="372"/>
      <c r="ZJ595" s="372"/>
      <c r="ZK595" s="372"/>
      <c r="ZL595" s="372"/>
      <c r="ZM595" s="372"/>
      <c r="ZN595" s="372"/>
      <c r="ZO595" s="372"/>
      <c r="ZP595" s="372"/>
      <c r="ZQ595" s="372"/>
      <c r="ZR595" s="372"/>
      <c r="ZS595" s="372"/>
      <c r="ZT595" s="372"/>
      <c r="ZU595" s="372"/>
      <c r="ZV595" s="372"/>
      <c r="ZW595" s="372"/>
      <c r="ZX595" s="372"/>
      <c r="ZY595" s="372"/>
      <c r="ZZ595" s="372"/>
      <c r="AAA595" s="372"/>
      <c r="AAB595" s="372"/>
      <c r="AAC595" s="372"/>
      <c r="AAD595" s="372"/>
      <c r="AAE595" s="372"/>
      <c r="AAF595" s="372"/>
      <c r="AAG595" s="372"/>
      <c r="AAH595" s="372"/>
      <c r="AAI595" s="372"/>
      <c r="AAJ595" s="372"/>
      <c r="AAK595" s="372"/>
      <c r="AAL595" s="372"/>
      <c r="AAM595" s="372"/>
      <c r="AAN595" s="372"/>
      <c r="AAO595" s="372"/>
      <c r="AAP595" s="372"/>
      <c r="AAQ595" s="372"/>
      <c r="AAR595" s="372"/>
      <c r="AAS595" s="372"/>
      <c r="AAT595" s="372"/>
      <c r="AAU595" s="372"/>
      <c r="AAV595" s="372"/>
      <c r="AAW595" s="372"/>
      <c r="AAX595" s="372"/>
      <c r="AAY595" s="372"/>
      <c r="AAZ595" s="372"/>
      <c r="ABA595" s="372"/>
      <c r="ABB595" s="372"/>
      <c r="ABC595" s="372"/>
      <c r="ABD595" s="372"/>
      <c r="ABE595" s="372"/>
      <c r="ABF595" s="372"/>
      <c r="ABG595" s="372"/>
      <c r="ABH595" s="372"/>
      <c r="ABI595" s="372"/>
      <c r="ABJ595" s="372"/>
      <c r="ABK595" s="372"/>
      <c r="ABL595" s="372"/>
      <c r="ABM595" s="372"/>
      <c r="ABN595" s="372"/>
      <c r="ABO595" s="372"/>
      <c r="ABP595" s="372"/>
      <c r="ABQ595" s="372"/>
      <c r="ABR595" s="372"/>
      <c r="ABS595" s="372"/>
      <c r="ABT595" s="372"/>
      <c r="ABU595" s="372"/>
      <c r="ABV595" s="372"/>
      <c r="ABW595" s="372"/>
      <c r="ABX595" s="372"/>
      <c r="ABY595" s="372"/>
      <c r="ABZ595" s="372"/>
      <c r="ACA595" s="372"/>
      <c r="ACB595" s="372"/>
      <c r="ACC595" s="372"/>
      <c r="ACD595" s="372"/>
      <c r="ACE595" s="372"/>
      <c r="ACF595" s="372"/>
      <c r="ACG595" s="372"/>
      <c r="ACH595" s="372"/>
      <c r="ACI595" s="372"/>
      <c r="ACJ595" s="372"/>
      <c r="ACK595" s="372"/>
      <c r="ACL595" s="372"/>
      <c r="ACM595" s="372"/>
      <c r="ACN595" s="372"/>
      <c r="ACO595" s="372"/>
      <c r="ACP595" s="372"/>
      <c r="ACQ595" s="372"/>
      <c r="ACR595" s="372"/>
      <c r="ACS595" s="372"/>
      <c r="ACT595" s="372"/>
      <c r="ACU595" s="372"/>
      <c r="ACV595" s="372"/>
      <c r="ACW595" s="372"/>
      <c r="ACX595" s="372"/>
      <c r="ACY595" s="372"/>
      <c r="ACZ595" s="372"/>
      <c r="ADA595" s="372"/>
      <c r="ADB595" s="372"/>
      <c r="ADC595" s="372"/>
      <c r="ADD595" s="372"/>
      <c r="ADE595" s="372"/>
      <c r="ADF595" s="372"/>
      <c r="ADG595" s="372"/>
      <c r="ADH595" s="372"/>
      <c r="ADI595" s="372"/>
      <c r="ADJ595" s="372"/>
      <c r="ADK595" s="372"/>
      <c r="ADL595" s="372"/>
      <c r="ADM595" s="372"/>
      <c r="ADN595" s="372"/>
      <c r="ADO595" s="372"/>
      <c r="ADP595" s="372"/>
      <c r="ADQ595" s="372"/>
      <c r="ADR595" s="372"/>
      <c r="ADS595" s="372"/>
      <c r="ADT595" s="372"/>
      <c r="ADU595" s="372"/>
      <c r="ADV595" s="372"/>
      <c r="ADW595" s="372"/>
      <c r="ADX595" s="372"/>
      <c r="ADY595" s="372"/>
      <c r="ADZ595" s="372"/>
      <c r="AEA595" s="372"/>
      <c r="AEB595" s="372"/>
      <c r="AEC595" s="372"/>
      <c r="AED595" s="372"/>
      <c r="AEE595" s="372"/>
      <c r="AEF595" s="372"/>
    </row>
    <row r="596" spans="1:812" s="373" customFormat="1" x14ac:dyDescent="0.2">
      <c r="A596" s="71" t="s">
        <v>424</v>
      </c>
      <c r="B596" s="99" t="s">
        <v>172</v>
      </c>
      <c r="C596" s="338">
        <v>5.4</v>
      </c>
      <c r="D596" s="101" t="s">
        <v>75</v>
      </c>
      <c r="E596" s="293">
        <v>165.11</v>
      </c>
      <c r="F596" s="91">
        <f t="shared" si="13"/>
        <v>891.59</v>
      </c>
      <c r="G596" s="372"/>
      <c r="H596" s="372"/>
      <c r="I596" s="372"/>
      <c r="J596" s="372"/>
      <c r="K596" s="372"/>
      <c r="L596" s="372"/>
      <c r="M596" s="372"/>
      <c r="N596" s="372"/>
      <c r="O596" s="372"/>
      <c r="P596" s="372"/>
      <c r="Q596" s="372"/>
      <c r="R596" s="372"/>
      <c r="S596" s="372"/>
      <c r="T596" s="372"/>
      <c r="U596" s="372"/>
      <c r="V596" s="372"/>
      <c r="W596" s="372"/>
      <c r="X596" s="372"/>
      <c r="Y596" s="372"/>
      <c r="Z596" s="372"/>
      <c r="AA596" s="372"/>
      <c r="AB596" s="372"/>
      <c r="AC596" s="372"/>
      <c r="AD596" s="372"/>
      <c r="AE596" s="372"/>
      <c r="AF596" s="372"/>
      <c r="AG596" s="372"/>
      <c r="AH596" s="372"/>
      <c r="AI596" s="372"/>
      <c r="AJ596" s="372"/>
      <c r="AK596" s="372"/>
      <c r="AL596" s="372"/>
      <c r="AM596" s="372"/>
      <c r="AN596" s="372"/>
      <c r="AO596" s="372"/>
      <c r="AP596" s="372"/>
      <c r="AQ596" s="372"/>
      <c r="AR596" s="372"/>
      <c r="AS596" s="372"/>
      <c r="AT596" s="372"/>
      <c r="AU596" s="372"/>
      <c r="AV596" s="372"/>
      <c r="AW596" s="372"/>
      <c r="AX596" s="372"/>
      <c r="AY596" s="372"/>
      <c r="AZ596" s="372"/>
      <c r="BA596" s="663"/>
      <c r="BB596" s="372"/>
      <c r="BC596" s="372"/>
      <c r="BD596" s="372"/>
      <c r="BE596" s="372"/>
      <c r="BF596" s="372"/>
      <c r="BG596" s="372"/>
      <c r="BH596" s="372"/>
      <c r="BI596" s="372"/>
      <c r="BJ596" s="372"/>
      <c r="BK596" s="372"/>
      <c r="BL596" s="372"/>
      <c r="BM596" s="372"/>
      <c r="BN596" s="372"/>
      <c r="BO596" s="372"/>
      <c r="BP596" s="372"/>
      <c r="BQ596" s="372"/>
      <c r="BR596" s="372"/>
      <c r="BS596" s="372"/>
      <c r="BT596" s="372"/>
      <c r="BU596" s="372"/>
      <c r="BV596" s="372"/>
      <c r="BW596" s="372"/>
      <c r="BX596" s="372"/>
      <c r="BY596" s="372"/>
      <c r="BZ596" s="372"/>
      <c r="CA596" s="372"/>
      <c r="CB596" s="372"/>
      <c r="CC596" s="372"/>
      <c r="CD596" s="372"/>
      <c r="CE596" s="372"/>
      <c r="CF596" s="372"/>
      <c r="CG596" s="372"/>
      <c r="CH596" s="372"/>
      <c r="CI596" s="372"/>
      <c r="CJ596" s="372"/>
      <c r="CK596" s="372"/>
      <c r="CL596" s="372"/>
      <c r="CM596" s="372"/>
      <c r="CN596" s="372"/>
      <c r="CO596" s="372"/>
      <c r="CP596" s="372"/>
      <c r="CQ596" s="372"/>
      <c r="CR596" s="372"/>
      <c r="CS596" s="372"/>
      <c r="CT596" s="372"/>
      <c r="CU596" s="372"/>
      <c r="CV596" s="372"/>
      <c r="CW596" s="372"/>
      <c r="CX596" s="372"/>
      <c r="CY596" s="372"/>
      <c r="CZ596" s="372"/>
      <c r="DA596" s="372"/>
      <c r="DB596" s="372"/>
      <c r="DC596" s="372"/>
      <c r="DD596" s="372"/>
      <c r="DE596" s="372"/>
      <c r="DF596" s="372"/>
      <c r="DG596" s="372"/>
      <c r="DH596" s="372"/>
      <c r="DI596" s="372"/>
      <c r="DJ596" s="372"/>
      <c r="DK596" s="372"/>
      <c r="DL596" s="372"/>
      <c r="DM596" s="372"/>
      <c r="DN596" s="372"/>
      <c r="DO596" s="372"/>
      <c r="DP596" s="372"/>
      <c r="DQ596" s="372"/>
      <c r="DR596" s="372"/>
      <c r="DS596" s="372"/>
      <c r="DT596" s="372"/>
      <c r="DU596" s="372"/>
      <c r="DV596" s="372"/>
      <c r="DW596" s="372"/>
      <c r="DX596" s="372"/>
      <c r="DY596" s="372"/>
      <c r="DZ596" s="372"/>
      <c r="EA596" s="372"/>
      <c r="EB596" s="372"/>
      <c r="EC596" s="372"/>
      <c r="ED596" s="372"/>
      <c r="EE596" s="372"/>
      <c r="EF596" s="372"/>
      <c r="EG596" s="372"/>
      <c r="EH596" s="372"/>
      <c r="EI596" s="372"/>
      <c r="EJ596" s="372"/>
      <c r="EK596" s="372"/>
      <c r="EL596" s="372"/>
      <c r="EM596" s="372"/>
      <c r="EN596" s="372"/>
      <c r="EO596" s="372"/>
      <c r="EP596" s="372"/>
      <c r="EQ596" s="372"/>
      <c r="ER596" s="372"/>
      <c r="ES596" s="372"/>
      <c r="ET596" s="372"/>
      <c r="EU596" s="372"/>
      <c r="EV596" s="372"/>
      <c r="EW596" s="372"/>
      <c r="EX596" s="372"/>
      <c r="EY596" s="372"/>
      <c r="EZ596" s="372"/>
      <c r="FA596" s="372"/>
      <c r="FB596" s="372"/>
      <c r="FC596" s="372"/>
      <c r="FD596" s="372"/>
      <c r="FE596" s="372"/>
      <c r="FF596" s="372"/>
      <c r="FG596" s="372"/>
      <c r="FH596" s="372"/>
      <c r="FI596" s="372"/>
      <c r="FJ596" s="372"/>
      <c r="FK596" s="372"/>
      <c r="FL596" s="372"/>
      <c r="FM596" s="372"/>
      <c r="FN596" s="372"/>
      <c r="FO596" s="372"/>
      <c r="FP596" s="372"/>
      <c r="FQ596" s="372"/>
      <c r="FR596" s="372"/>
      <c r="FS596" s="372"/>
      <c r="FT596" s="372"/>
      <c r="FU596" s="372"/>
      <c r="FV596" s="372"/>
      <c r="FW596" s="372"/>
      <c r="FX596" s="372"/>
      <c r="FY596" s="372"/>
      <c r="FZ596" s="372"/>
      <c r="GA596" s="372"/>
      <c r="GB596" s="372"/>
      <c r="GC596" s="372"/>
      <c r="GD596" s="372"/>
      <c r="GE596" s="372"/>
      <c r="GF596" s="372"/>
      <c r="GG596" s="372"/>
      <c r="GH596" s="372"/>
      <c r="GI596" s="372"/>
      <c r="GJ596" s="372"/>
      <c r="GK596" s="372"/>
      <c r="GL596" s="372"/>
      <c r="GM596" s="372"/>
      <c r="GN596" s="372"/>
      <c r="GO596" s="372"/>
      <c r="GP596" s="372"/>
      <c r="GQ596" s="372"/>
      <c r="GR596" s="372"/>
      <c r="GS596" s="372"/>
      <c r="GT596" s="372"/>
      <c r="GU596" s="372"/>
      <c r="GV596" s="372"/>
      <c r="GW596" s="372"/>
      <c r="GX596" s="372"/>
      <c r="GY596" s="372"/>
      <c r="GZ596" s="372"/>
      <c r="HA596" s="372"/>
      <c r="HB596" s="372"/>
      <c r="HC596" s="372"/>
      <c r="HD596" s="372"/>
      <c r="HE596" s="372"/>
      <c r="HF596" s="372"/>
      <c r="HG596" s="372"/>
      <c r="HH596" s="372"/>
      <c r="HI596" s="372"/>
      <c r="HJ596" s="372"/>
      <c r="HK596" s="372"/>
      <c r="HL596" s="372"/>
      <c r="HM596" s="372"/>
      <c r="HN596" s="372"/>
      <c r="HO596" s="372"/>
      <c r="HP596" s="372"/>
      <c r="HQ596" s="372"/>
      <c r="HR596" s="372"/>
      <c r="HS596" s="372"/>
      <c r="HT596" s="372"/>
      <c r="HU596" s="372"/>
      <c r="HV596" s="372"/>
      <c r="HW596" s="372"/>
      <c r="HX596" s="372"/>
      <c r="HY596" s="372"/>
      <c r="HZ596" s="372"/>
      <c r="IA596" s="372"/>
      <c r="IB596" s="372"/>
      <c r="IC596" s="372"/>
      <c r="ID596" s="372"/>
      <c r="IE596" s="372"/>
      <c r="IF596" s="372"/>
      <c r="IG596" s="372"/>
      <c r="IH596" s="372"/>
      <c r="II596" s="372"/>
      <c r="IJ596" s="372"/>
      <c r="IK596" s="372"/>
      <c r="IL596" s="372"/>
      <c r="IM596" s="372"/>
      <c r="IN596" s="372"/>
      <c r="IO596" s="372"/>
      <c r="IP596" s="372"/>
      <c r="IQ596" s="372"/>
      <c r="IR596" s="372"/>
      <c r="IS596" s="372"/>
      <c r="IT596" s="372"/>
      <c r="IU596" s="372"/>
      <c r="IV596" s="372"/>
      <c r="IW596" s="372"/>
      <c r="IX596" s="372"/>
      <c r="IY596" s="372"/>
      <c r="IZ596" s="372"/>
      <c r="JA596" s="372"/>
      <c r="JB596" s="372"/>
      <c r="JC596" s="372"/>
      <c r="JD596" s="372"/>
      <c r="JE596" s="372"/>
      <c r="JF596" s="372"/>
      <c r="JG596" s="372"/>
      <c r="JH596" s="372"/>
      <c r="JI596" s="372"/>
      <c r="JJ596" s="372"/>
      <c r="JK596" s="372"/>
      <c r="JL596" s="372"/>
      <c r="JM596" s="372"/>
      <c r="JN596" s="372"/>
      <c r="JO596" s="372"/>
      <c r="JP596" s="372"/>
      <c r="JQ596" s="372"/>
      <c r="JR596" s="372"/>
      <c r="JS596" s="372"/>
      <c r="JT596" s="372"/>
      <c r="JU596" s="372"/>
      <c r="JV596" s="372"/>
      <c r="JW596" s="372"/>
      <c r="JX596" s="372"/>
      <c r="JY596" s="372"/>
      <c r="JZ596" s="372"/>
      <c r="KA596" s="372"/>
      <c r="KB596" s="372"/>
      <c r="KC596" s="372"/>
      <c r="KD596" s="372"/>
      <c r="KE596" s="372"/>
      <c r="KF596" s="372"/>
      <c r="KG596" s="372"/>
      <c r="KH596" s="372"/>
      <c r="KI596" s="372"/>
      <c r="KJ596" s="372"/>
      <c r="KK596" s="372"/>
      <c r="KL596" s="372"/>
      <c r="KM596" s="372"/>
      <c r="KN596" s="372"/>
      <c r="KO596" s="372"/>
      <c r="KP596" s="372"/>
      <c r="KQ596" s="372"/>
      <c r="KR596" s="372"/>
      <c r="KS596" s="372"/>
      <c r="KT596" s="372"/>
      <c r="KU596" s="372"/>
      <c r="KV596" s="372"/>
      <c r="KW596" s="372"/>
      <c r="KX596" s="372"/>
      <c r="KY596" s="372"/>
      <c r="KZ596" s="372"/>
      <c r="LA596" s="372"/>
      <c r="LB596" s="372"/>
      <c r="LC596" s="372"/>
      <c r="LD596" s="372"/>
      <c r="LE596" s="372"/>
      <c r="LF596" s="372"/>
      <c r="LG596" s="372"/>
      <c r="LH596" s="372"/>
      <c r="LI596" s="372"/>
      <c r="LJ596" s="372"/>
      <c r="LK596" s="372"/>
      <c r="LL596" s="372"/>
      <c r="LM596" s="372"/>
      <c r="LN596" s="372"/>
      <c r="LO596" s="372"/>
      <c r="LP596" s="372"/>
      <c r="LQ596" s="372"/>
      <c r="LR596" s="372"/>
      <c r="LS596" s="372"/>
      <c r="LT596" s="372"/>
      <c r="LU596" s="372"/>
      <c r="LV596" s="372"/>
      <c r="LW596" s="372"/>
      <c r="LX596" s="372"/>
      <c r="LY596" s="372"/>
      <c r="LZ596" s="372"/>
      <c r="MA596" s="372"/>
      <c r="MB596" s="372"/>
      <c r="MC596" s="372"/>
      <c r="MD596" s="372"/>
      <c r="ME596" s="372"/>
      <c r="MF596" s="372"/>
      <c r="MG596" s="372"/>
      <c r="MH596" s="372"/>
      <c r="MI596" s="372"/>
      <c r="MJ596" s="372"/>
      <c r="MK596" s="372"/>
      <c r="ML596" s="372"/>
      <c r="MM596" s="372"/>
      <c r="MN596" s="372"/>
      <c r="MO596" s="372"/>
      <c r="MP596" s="372"/>
      <c r="MQ596" s="372"/>
      <c r="MR596" s="372"/>
      <c r="MS596" s="372"/>
      <c r="MT596" s="372"/>
      <c r="MU596" s="372"/>
      <c r="MV596" s="372"/>
      <c r="MW596" s="372"/>
      <c r="MX596" s="372"/>
      <c r="MY596" s="372"/>
      <c r="MZ596" s="372"/>
      <c r="NA596" s="372"/>
      <c r="NB596" s="372"/>
      <c r="NC596" s="372"/>
      <c r="ND596" s="372"/>
      <c r="NE596" s="372"/>
      <c r="NF596" s="372"/>
      <c r="NG596" s="372"/>
      <c r="NH596" s="372"/>
      <c r="NI596" s="372"/>
      <c r="NJ596" s="372"/>
      <c r="NK596" s="372"/>
      <c r="NL596" s="372"/>
      <c r="NM596" s="372"/>
      <c r="NN596" s="372"/>
      <c r="NO596" s="372"/>
      <c r="NP596" s="372"/>
      <c r="NQ596" s="372"/>
      <c r="NR596" s="372"/>
      <c r="NS596" s="372"/>
      <c r="NT596" s="372"/>
      <c r="NU596" s="372"/>
      <c r="NV596" s="372"/>
      <c r="NW596" s="372"/>
      <c r="NX596" s="372"/>
      <c r="NY596" s="372"/>
      <c r="NZ596" s="372"/>
      <c r="OA596" s="372"/>
      <c r="OB596" s="372"/>
      <c r="OC596" s="372"/>
      <c r="OD596" s="372"/>
      <c r="OE596" s="372"/>
      <c r="OF596" s="372"/>
      <c r="OG596" s="372"/>
      <c r="OH596" s="372"/>
      <c r="OI596" s="372"/>
      <c r="OJ596" s="372"/>
      <c r="OK596" s="372"/>
      <c r="OL596" s="372"/>
      <c r="OM596" s="372"/>
      <c r="ON596" s="372"/>
      <c r="OO596" s="372"/>
      <c r="OP596" s="372"/>
      <c r="OQ596" s="372"/>
      <c r="OR596" s="372"/>
      <c r="OS596" s="372"/>
      <c r="OT596" s="372"/>
      <c r="OU596" s="372"/>
      <c r="OV596" s="372"/>
      <c r="OW596" s="372"/>
      <c r="OX596" s="372"/>
      <c r="OY596" s="372"/>
      <c r="OZ596" s="372"/>
      <c r="PA596" s="372"/>
      <c r="PB596" s="372"/>
      <c r="PC596" s="372"/>
      <c r="PD596" s="372"/>
      <c r="PE596" s="372"/>
      <c r="PF596" s="372"/>
      <c r="PG596" s="372"/>
      <c r="PH596" s="372"/>
      <c r="PI596" s="372"/>
      <c r="PJ596" s="372"/>
      <c r="PK596" s="372"/>
      <c r="PL596" s="372"/>
      <c r="PM596" s="372"/>
      <c r="PN596" s="372"/>
      <c r="PO596" s="372"/>
      <c r="PP596" s="372"/>
      <c r="PQ596" s="372"/>
      <c r="PR596" s="372"/>
      <c r="PS596" s="372"/>
      <c r="PT596" s="372"/>
      <c r="PU596" s="372"/>
      <c r="PV596" s="372"/>
      <c r="PW596" s="372"/>
      <c r="PX596" s="372"/>
      <c r="PY596" s="372"/>
      <c r="PZ596" s="372"/>
      <c r="QA596" s="372"/>
      <c r="QB596" s="372"/>
      <c r="QC596" s="372"/>
      <c r="QD596" s="372"/>
      <c r="QE596" s="372"/>
      <c r="QF596" s="372"/>
      <c r="QG596" s="372"/>
      <c r="QH596" s="372"/>
      <c r="QI596" s="372"/>
      <c r="QJ596" s="372"/>
      <c r="QK596" s="372"/>
      <c r="QL596" s="372"/>
      <c r="QM596" s="372"/>
      <c r="QN596" s="372"/>
      <c r="QO596" s="372"/>
      <c r="QP596" s="372"/>
      <c r="QQ596" s="372"/>
      <c r="QR596" s="372"/>
      <c r="QS596" s="372"/>
      <c r="QT596" s="372"/>
      <c r="QU596" s="372"/>
      <c r="QV596" s="372"/>
      <c r="QW596" s="372"/>
      <c r="QX596" s="372"/>
      <c r="QY596" s="372"/>
      <c r="QZ596" s="372"/>
      <c r="RA596" s="372"/>
      <c r="RB596" s="372"/>
      <c r="RC596" s="372"/>
      <c r="RD596" s="372"/>
      <c r="RE596" s="372"/>
      <c r="RF596" s="372"/>
      <c r="RG596" s="372"/>
      <c r="RH596" s="372"/>
      <c r="RI596" s="372"/>
      <c r="RJ596" s="372"/>
      <c r="RK596" s="372"/>
      <c r="RL596" s="372"/>
      <c r="RM596" s="372"/>
      <c r="RN596" s="372"/>
      <c r="RO596" s="372"/>
      <c r="RP596" s="372"/>
      <c r="RQ596" s="372"/>
      <c r="RR596" s="372"/>
      <c r="RS596" s="372"/>
      <c r="RT596" s="372"/>
      <c r="RU596" s="372"/>
      <c r="RV596" s="372"/>
      <c r="RW596" s="372"/>
      <c r="RX596" s="372"/>
      <c r="RY596" s="372"/>
      <c r="RZ596" s="372"/>
      <c r="SA596" s="372"/>
      <c r="SB596" s="372"/>
      <c r="SC596" s="372"/>
      <c r="SD596" s="372"/>
      <c r="SE596" s="372"/>
      <c r="SF596" s="372"/>
      <c r="SG596" s="372"/>
      <c r="SH596" s="372"/>
      <c r="SI596" s="372"/>
      <c r="SJ596" s="372"/>
      <c r="SK596" s="372"/>
      <c r="SL596" s="372"/>
      <c r="SM596" s="372"/>
      <c r="SN596" s="372"/>
      <c r="SO596" s="372"/>
      <c r="SP596" s="372"/>
      <c r="SQ596" s="372"/>
      <c r="SR596" s="372"/>
      <c r="SS596" s="372"/>
      <c r="ST596" s="372"/>
      <c r="SU596" s="372"/>
      <c r="SV596" s="372"/>
      <c r="SW596" s="372"/>
      <c r="SX596" s="372"/>
      <c r="SY596" s="372"/>
      <c r="SZ596" s="372"/>
      <c r="TA596" s="372"/>
      <c r="TB596" s="372"/>
      <c r="TC596" s="372"/>
      <c r="TD596" s="372"/>
      <c r="TE596" s="372"/>
      <c r="TF596" s="372"/>
      <c r="TG596" s="372"/>
      <c r="TH596" s="372"/>
      <c r="TI596" s="372"/>
      <c r="TJ596" s="372"/>
      <c r="TK596" s="372"/>
      <c r="TL596" s="372"/>
      <c r="TM596" s="372"/>
      <c r="TN596" s="372"/>
      <c r="TO596" s="372"/>
      <c r="TP596" s="372"/>
      <c r="TQ596" s="372"/>
      <c r="TR596" s="372"/>
      <c r="TS596" s="372"/>
      <c r="TT596" s="372"/>
      <c r="TU596" s="372"/>
      <c r="TV596" s="372"/>
      <c r="TW596" s="372"/>
      <c r="TX596" s="372"/>
      <c r="TY596" s="372"/>
      <c r="TZ596" s="372"/>
      <c r="UA596" s="372"/>
      <c r="UB596" s="372"/>
      <c r="UC596" s="372"/>
      <c r="UD596" s="372"/>
      <c r="UE596" s="372"/>
      <c r="UF596" s="372"/>
      <c r="UG596" s="372"/>
      <c r="UH596" s="372"/>
      <c r="UI596" s="372"/>
      <c r="UJ596" s="372"/>
      <c r="UK596" s="372"/>
      <c r="UL596" s="372"/>
      <c r="UM596" s="372"/>
      <c r="UN596" s="372"/>
      <c r="UO596" s="372"/>
      <c r="UP596" s="372"/>
      <c r="UQ596" s="372"/>
      <c r="UR596" s="372"/>
      <c r="US596" s="372"/>
      <c r="UT596" s="372"/>
      <c r="UU596" s="372"/>
      <c r="UV596" s="372"/>
      <c r="UW596" s="372"/>
      <c r="UX596" s="372"/>
      <c r="UY596" s="372"/>
      <c r="UZ596" s="372"/>
      <c r="VA596" s="372"/>
      <c r="VB596" s="372"/>
      <c r="VC596" s="372"/>
      <c r="VD596" s="372"/>
      <c r="VE596" s="372"/>
      <c r="VF596" s="372"/>
      <c r="VG596" s="372"/>
      <c r="VH596" s="372"/>
      <c r="VI596" s="372"/>
      <c r="VJ596" s="372"/>
      <c r="VK596" s="372"/>
      <c r="VL596" s="372"/>
      <c r="VM596" s="372"/>
      <c r="VN596" s="372"/>
      <c r="VO596" s="372"/>
      <c r="VP596" s="372"/>
      <c r="VQ596" s="372"/>
      <c r="VR596" s="372"/>
      <c r="VS596" s="372"/>
      <c r="VT596" s="372"/>
      <c r="VU596" s="372"/>
      <c r="VV596" s="372"/>
      <c r="VW596" s="372"/>
      <c r="VX596" s="372"/>
      <c r="VY596" s="372"/>
      <c r="VZ596" s="372"/>
      <c r="WA596" s="372"/>
      <c r="WB596" s="372"/>
      <c r="WC596" s="372"/>
      <c r="WD596" s="372"/>
      <c r="WE596" s="372"/>
      <c r="WF596" s="372"/>
      <c r="WG596" s="372"/>
      <c r="WH596" s="372"/>
      <c r="WI596" s="372"/>
      <c r="WJ596" s="372"/>
      <c r="WK596" s="372"/>
      <c r="WL596" s="372"/>
      <c r="WM596" s="372"/>
      <c r="WN596" s="372"/>
      <c r="WO596" s="372"/>
      <c r="WP596" s="372"/>
      <c r="WQ596" s="372"/>
      <c r="WR596" s="372"/>
      <c r="WS596" s="372"/>
      <c r="WT596" s="372"/>
      <c r="WU596" s="372"/>
      <c r="WV596" s="372"/>
      <c r="WW596" s="372"/>
      <c r="WX596" s="372"/>
      <c r="WY596" s="372"/>
      <c r="WZ596" s="372"/>
      <c r="XA596" s="372"/>
      <c r="XB596" s="372"/>
      <c r="XC596" s="372"/>
      <c r="XD596" s="372"/>
      <c r="XE596" s="372"/>
      <c r="XF596" s="372"/>
      <c r="XG596" s="372"/>
      <c r="XH596" s="372"/>
      <c r="XI596" s="372"/>
      <c r="XJ596" s="372"/>
      <c r="XK596" s="372"/>
      <c r="XL596" s="372"/>
      <c r="XM596" s="372"/>
      <c r="XN596" s="372"/>
      <c r="XO596" s="372"/>
      <c r="XP596" s="372"/>
      <c r="XQ596" s="372"/>
      <c r="XR596" s="372"/>
      <c r="XS596" s="372"/>
      <c r="XT596" s="372"/>
      <c r="XU596" s="372"/>
      <c r="XV596" s="372"/>
      <c r="XW596" s="372"/>
      <c r="XX596" s="372"/>
      <c r="XY596" s="372"/>
      <c r="XZ596" s="372"/>
      <c r="YA596" s="372"/>
      <c r="YB596" s="372"/>
      <c r="YC596" s="372"/>
      <c r="YD596" s="372"/>
      <c r="YE596" s="372"/>
      <c r="YF596" s="372"/>
      <c r="YG596" s="372"/>
      <c r="YH596" s="372"/>
      <c r="YI596" s="372"/>
      <c r="YJ596" s="372"/>
      <c r="YK596" s="372"/>
      <c r="YL596" s="372"/>
      <c r="YM596" s="372"/>
      <c r="YN596" s="372"/>
      <c r="YO596" s="372"/>
      <c r="YP596" s="372"/>
      <c r="YQ596" s="372"/>
      <c r="YR596" s="372"/>
      <c r="YS596" s="372"/>
      <c r="YT596" s="372"/>
      <c r="YU596" s="372"/>
      <c r="YV596" s="372"/>
      <c r="YW596" s="372"/>
      <c r="YX596" s="372"/>
      <c r="YY596" s="372"/>
      <c r="YZ596" s="372"/>
      <c r="ZA596" s="372"/>
      <c r="ZB596" s="372"/>
      <c r="ZC596" s="372"/>
      <c r="ZD596" s="372"/>
      <c r="ZE596" s="372"/>
      <c r="ZF596" s="372"/>
      <c r="ZG596" s="372"/>
      <c r="ZH596" s="372"/>
      <c r="ZI596" s="372"/>
      <c r="ZJ596" s="372"/>
      <c r="ZK596" s="372"/>
      <c r="ZL596" s="372"/>
      <c r="ZM596" s="372"/>
      <c r="ZN596" s="372"/>
      <c r="ZO596" s="372"/>
      <c r="ZP596" s="372"/>
      <c r="ZQ596" s="372"/>
      <c r="ZR596" s="372"/>
      <c r="ZS596" s="372"/>
      <c r="ZT596" s="372"/>
      <c r="ZU596" s="372"/>
      <c r="ZV596" s="372"/>
      <c r="ZW596" s="372"/>
      <c r="ZX596" s="372"/>
      <c r="ZY596" s="372"/>
      <c r="ZZ596" s="372"/>
      <c r="AAA596" s="372"/>
      <c r="AAB596" s="372"/>
      <c r="AAC596" s="372"/>
      <c r="AAD596" s="372"/>
      <c r="AAE596" s="372"/>
      <c r="AAF596" s="372"/>
      <c r="AAG596" s="372"/>
      <c r="AAH596" s="372"/>
      <c r="AAI596" s="372"/>
      <c r="AAJ596" s="372"/>
      <c r="AAK596" s="372"/>
      <c r="AAL596" s="372"/>
      <c r="AAM596" s="372"/>
      <c r="AAN596" s="372"/>
      <c r="AAO596" s="372"/>
      <c r="AAP596" s="372"/>
      <c r="AAQ596" s="372"/>
      <c r="AAR596" s="372"/>
      <c r="AAS596" s="372"/>
      <c r="AAT596" s="372"/>
      <c r="AAU596" s="372"/>
      <c r="AAV596" s="372"/>
      <c r="AAW596" s="372"/>
      <c r="AAX596" s="372"/>
      <c r="AAY596" s="372"/>
      <c r="AAZ596" s="372"/>
      <c r="ABA596" s="372"/>
      <c r="ABB596" s="372"/>
      <c r="ABC596" s="372"/>
      <c r="ABD596" s="372"/>
      <c r="ABE596" s="372"/>
      <c r="ABF596" s="372"/>
      <c r="ABG596" s="372"/>
      <c r="ABH596" s="372"/>
      <c r="ABI596" s="372"/>
      <c r="ABJ596" s="372"/>
      <c r="ABK596" s="372"/>
      <c r="ABL596" s="372"/>
      <c r="ABM596" s="372"/>
      <c r="ABN596" s="372"/>
      <c r="ABO596" s="372"/>
      <c r="ABP596" s="372"/>
      <c r="ABQ596" s="372"/>
      <c r="ABR596" s="372"/>
      <c r="ABS596" s="372"/>
      <c r="ABT596" s="372"/>
      <c r="ABU596" s="372"/>
      <c r="ABV596" s="372"/>
      <c r="ABW596" s="372"/>
      <c r="ABX596" s="372"/>
      <c r="ABY596" s="372"/>
      <c r="ABZ596" s="372"/>
      <c r="ACA596" s="372"/>
      <c r="ACB596" s="372"/>
      <c r="ACC596" s="372"/>
      <c r="ACD596" s="372"/>
      <c r="ACE596" s="372"/>
      <c r="ACF596" s="372"/>
      <c r="ACG596" s="372"/>
      <c r="ACH596" s="372"/>
      <c r="ACI596" s="372"/>
      <c r="ACJ596" s="372"/>
      <c r="ACK596" s="372"/>
      <c r="ACL596" s="372"/>
      <c r="ACM596" s="372"/>
      <c r="ACN596" s="372"/>
      <c r="ACO596" s="372"/>
      <c r="ACP596" s="372"/>
      <c r="ACQ596" s="372"/>
      <c r="ACR596" s="372"/>
      <c r="ACS596" s="372"/>
      <c r="ACT596" s="372"/>
      <c r="ACU596" s="372"/>
      <c r="ACV596" s="372"/>
      <c r="ACW596" s="372"/>
      <c r="ACX596" s="372"/>
      <c r="ACY596" s="372"/>
      <c r="ACZ596" s="372"/>
      <c r="ADA596" s="372"/>
      <c r="ADB596" s="372"/>
      <c r="ADC596" s="372"/>
      <c r="ADD596" s="372"/>
      <c r="ADE596" s="372"/>
      <c r="ADF596" s="372"/>
      <c r="ADG596" s="372"/>
      <c r="ADH596" s="372"/>
      <c r="ADI596" s="372"/>
      <c r="ADJ596" s="372"/>
      <c r="ADK596" s="372"/>
      <c r="ADL596" s="372"/>
      <c r="ADM596" s="372"/>
      <c r="ADN596" s="372"/>
      <c r="ADO596" s="372"/>
      <c r="ADP596" s="372"/>
      <c r="ADQ596" s="372"/>
      <c r="ADR596" s="372"/>
      <c r="ADS596" s="372"/>
      <c r="ADT596" s="372"/>
      <c r="ADU596" s="372"/>
      <c r="ADV596" s="372"/>
      <c r="ADW596" s="372"/>
      <c r="ADX596" s="372"/>
      <c r="ADY596" s="372"/>
      <c r="ADZ596" s="372"/>
      <c r="AEA596" s="372"/>
      <c r="AEB596" s="372"/>
      <c r="AEC596" s="372"/>
      <c r="AED596" s="372"/>
      <c r="AEE596" s="372"/>
      <c r="AEF596" s="372"/>
    </row>
    <row r="597" spans="1:812" s="373" customFormat="1" x14ac:dyDescent="0.2">
      <c r="A597" s="71" t="s">
        <v>425</v>
      </c>
      <c r="B597" s="99" t="s">
        <v>174</v>
      </c>
      <c r="C597" s="338">
        <f>+C596*0.95</f>
        <v>5.13</v>
      </c>
      <c r="D597" s="101" t="s">
        <v>75</v>
      </c>
      <c r="E597" s="293">
        <v>134.34</v>
      </c>
      <c r="F597" s="91">
        <f t="shared" si="13"/>
        <v>689.16</v>
      </c>
      <c r="G597" s="372"/>
      <c r="H597" s="372"/>
      <c r="I597" s="372"/>
      <c r="J597" s="372"/>
      <c r="K597" s="372"/>
      <c r="L597" s="372"/>
      <c r="M597" s="372"/>
      <c r="N597" s="372"/>
      <c r="O597" s="372"/>
      <c r="P597" s="372"/>
      <c r="Q597" s="372"/>
      <c r="R597" s="372"/>
      <c r="S597" s="372"/>
      <c r="T597" s="372"/>
      <c r="U597" s="372"/>
      <c r="V597" s="372"/>
      <c r="W597" s="372"/>
      <c r="X597" s="372"/>
      <c r="Y597" s="372"/>
      <c r="Z597" s="372"/>
      <c r="AA597" s="372"/>
      <c r="AB597" s="372"/>
      <c r="AC597" s="372"/>
      <c r="AD597" s="372"/>
      <c r="AE597" s="372"/>
      <c r="AF597" s="372"/>
      <c r="AG597" s="372"/>
      <c r="AH597" s="372"/>
      <c r="AI597" s="372"/>
      <c r="AJ597" s="372"/>
      <c r="AK597" s="372"/>
      <c r="AL597" s="372"/>
      <c r="AM597" s="372"/>
      <c r="AN597" s="372"/>
      <c r="AO597" s="372"/>
      <c r="AP597" s="372"/>
      <c r="AQ597" s="372"/>
      <c r="AR597" s="372"/>
      <c r="AS597" s="372"/>
      <c r="AT597" s="372"/>
      <c r="AU597" s="372"/>
      <c r="AV597" s="372"/>
      <c r="AW597" s="372"/>
      <c r="AX597" s="372"/>
      <c r="AY597" s="372"/>
      <c r="AZ597" s="372"/>
      <c r="BA597" s="663"/>
      <c r="BB597" s="372"/>
      <c r="BC597" s="372"/>
      <c r="BD597" s="372"/>
      <c r="BE597" s="372"/>
      <c r="BF597" s="372"/>
      <c r="BG597" s="372"/>
      <c r="BH597" s="372"/>
      <c r="BI597" s="372"/>
      <c r="BJ597" s="372"/>
      <c r="BK597" s="372"/>
      <c r="BL597" s="372"/>
      <c r="BM597" s="372"/>
      <c r="BN597" s="372"/>
      <c r="BO597" s="372"/>
      <c r="BP597" s="372"/>
      <c r="BQ597" s="372"/>
      <c r="BR597" s="372"/>
      <c r="BS597" s="372"/>
      <c r="BT597" s="372"/>
      <c r="BU597" s="372"/>
      <c r="BV597" s="372"/>
      <c r="BW597" s="372"/>
      <c r="BX597" s="372"/>
      <c r="BY597" s="372"/>
      <c r="BZ597" s="372"/>
      <c r="CA597" s="372"/>
      <c r="CB597" s="372"/>
      <c r="CC597" s="372"/>
      <c r="CD597" s="372"/>
      <c r="CE597" s="372"/>
      <c r="CF597" s="372"/>
      <c r="CG597" s="372"/>
      <c r="CH597" s="372"/>
      <c r="CI597" s="372"/>
      <c r="CJ597" s="372"/>
      <c r="CK597" s="372"/>
      <c r="CL597" s="372"/>
      <c r="CM597" s="372"/>
      <c r="CN597" s="372"/>
      <c r="CO597" s="372"/>
      <c r="CP597" s="372"/>
      <c r="CQ597" s="372"/>
      <c r="CR597" s="372"/>
      <c r="CS597" s="372"/>
      <c r="CT597" s="372"/>
      <c r="CU597" s="372"/>
      <c r="CV597" s="372"/>
      <c r="CW597" s="372"/>
      <c r="CX597" s="372"/>
      <c r="CY597" s="372"/>
      <c r="CZ597" s="372"/>
      <c r="DA597" s="372"/>
      <c r="DB597" s="372"/>
      <c r="DC597" s="372"/>
      <c r="DD597" s="372"/>
      <c r="DE597" s="372"/>
      <c r="DF597" s="372"/>
      <c r="DG597" s="372"/>
      <c r="DH597" s="372"/>
      <c r="DI597" s="372"/>
      <c r="DJ597" s="372"/>
      <c r="DK597" s="372"/>
      <c r="DL597" s="372"/>
      <c r="DM597" s="372"/>
      <c r="DN597" s="372"/>
      <c r="DO597" s="372"/>
      <c r="DP597" s="372"/>
      <c r="DQ597" s="372"/>
      <c r="DR597" s="372"/>
      <c r="DS597" s="372"/>
      <c r="DT597" s="372"/>
      <c r="DU597" s="372"/>
      <c r="DV597" s="372"/>
      <c r="DW597" s="372"/>
      <c r="DX597" s="372"/>
      <c r="DY597" s="372"/>
      <c r="DZ597" s="372"/>
      <c r="EA597" s="372"/>
      <c r="EB597" s="372"/>
      <c r="EC597" s="372"/>
      <c r="ED597" s="372"/>
      <c r="EE597" s="372"/>
      <c r="EF597" s="372"/>
      <c r="EG597" s="372"/>
      <c r="EH597" s="372"/>
      <c r="EI597" s="372"/>
      <c r="EJ597" s="372"/>
      <c r="EK597" s="372"/>
      <c r="EL597" s="372"/>
      <c r="EM597" s="372"/>
      <c r="EN597" s="372"/>
      <c r="EO597" s="372"/>
      <c r="EP597" s="372"/>
      <c r="EQ597" s="372"/>
      <c r="ER597" s="372"/>
      <c r="ES597" s="372"/>
      <c r="ET597" s="372"/>
      <c r="EU597" s="372"/>
      <c r="EV597" s="372"/>
      <c r="EW597" s="372"/>
      <c r="EX597" s="372"/>
      <c r="EY597" s="372"/>
      <c r="EZ597" s="372"/>
      <c r="FA597" s="372"/>
      <c r="FB597" s="372"/>
      <c r="FC597" s="372"/>
      <c r="FD597" s="372"/>
      <c r="FE597" s="372"/>
      <c r="FF597" s="372"/>
      <c r="FG597" s="372"/>
      <c r="FH597" s="372"/>
      <c r="FI597" s="372"/>
      <c r="FJ597" s="372"/>
      <c r="FK597" s="372"/>
      <c r="FL597" s="372"/>
      <c r="FM597" s="372"/>
      <c r="FN597" s="372"/>
      <c r="FO597" s="372"/>
      <c r="FP597" s="372"/>
      <c r="FQ597" s="372"/>
      <c r="FR597" s="372"/>
      <c r="FS597" s="372"/>
      <c r="FT597" s="372"/>
      <c r="FU597" s="372"/>
      <c r="FV597" s="372"/>
      <c r="FW597" s="372"/>
      <c r="FX597" s="372"/>
      <c r="FY597" s="372"/>
      <c r="FZ597" s="372"/>
      <c r="GA597" s="372"/>
      <c r="GB597" s="372"/>
      <c r="GC597" s="372"/>
      <c r="GD597" s="372"/>
      <c r="GE597" s="372"/>
      <c r="GF597" s="372"/>
      <c r="GG597" s="372"/>
      <c r="GH597" s="372"/>
      <c r="GI597" s="372"/>
      <c r="GJ597" s="372"/>
      <c r="GK597" s="372"/>
      <c r="GL597" s="372"/>
      <c r="GM597" s="372"/>
      <c r="GN597" s="372"/>
      <c r="GO597" s="372"/>
      <c r="GP597" s="372"/>
      <c r="GQ597" s="372"/>
      <c r="GR597" s="372"/>
      <c r="GS597" s="372"/>
      <c r="GT597" s="372"/>
      <c r="GU597" s="372"/>
      <c r="GV597" s="372"/>
      <c r="GW597" s="372"/>
      <c r="GX597" s="372"/>
      <c r="GY597" s="372"/>
      <c r="GZ597" s="372"/>
      <c r="HA597" s="372"/>
      <c r="HB597" s="372"/>
      <c r="HC597" s="372"/>
      <c r="HD597" s="372"/>
      <c r="HE597" s="372"/>
      <c r="HF597" s="372"/>
      <c r="HG597" s="372"/>
      <c r="HH597" s="372"/>
      <c r="HI597" s="372"/>
      <c r="HJ597" s="372"/>
      <c r="HK597" s="372"/>
      <c r="HL597" s="372"/>
      <c r="HM597" s="372"/>
      <c r="HN597" s="372"/>
      <c r="HO597" s="372"/>
      <c r="HP597" s="372"/>
      <c r="HQ597" s="372"/>
      <c r="HR597" s="372"/>
      <c r="HS597" s="372"/>
      <c r="HT597" s="372"/>
      <c r="HU597" s="372"/>
      <c r="HV597" s="372"/>
      <c r="HW597" s="372"/>
      <c r="HX597" s="372"/>
      <c r="HY597" s="372"/>
      <c r="HZ597" s="372"/>
      <c r="IA597" s="372"/>
      <c r="IB597" s="372"/>
      <c r="IC597" s="372"/>
      <c r="ID597" s="372"/>
      <c r="IE597" s="372"/>
      <c r="IF597" s="372"/>
      <c r="IG597" s="372"/>
      <c r="IH597" s="372"/>
      <c r="II597" s="372"/>
      <c r="IJ597" s="372"/>
      <c r="IK597" s="372"/>
      <c r="IL597" s="372"/>
      <c r="IM597" s="372"/>
      <c r="IN597" s="372"/>
      <c r="IO597" s="372"/>
      <c r="IP597" s="372"/>
      <c r="IQ597" s="372"/>
      <c r="IR597" s="372"/>
      <c r="IS597" s="372"/>
      <c r="IT597" s="372"/>
      <c r="IU597" s="372"/>
      <c r="IV597" s="372"/>
      <c r="IW597" s="372"/>
      <c r="IX597" s="372"/>
      <c r="IY597" s="372"/>
      <c r="IZ597" s="372"/>
      <c r="JA597" s="372"/>
      <c r="JB597" s="372"/>
      <c r="JC597" s="372"/>
      <c r="JD597" s="372"/>
      <c r="JE597" s="372"/>
      <c r="JF597" s="372"/>
      <c r="JG597" s="372"/>
      <c r="JH597" s="372"/>
      <c r="JI597" s="372"/>
      <c r="JJ597" s="372"/>
      <c r="JK597" s="372"/>
      <c r="JL597" s="372"/>
      <c r="JM597" s="372"/>
      <c r="JN597" s="372"/>
      <c r="JO597" s="372"/>
      <c r="JP597" s="372"/>
      <c r="JQ597" s="372"/>
      <c r="JR597" s="372"/>
      <c r="JS597" s="372"/>
      <c r="JT597" s="372"/>
      <c r="JU597" s="372"/>
      <c r="JV597" s="372"/>
      <c r="JW597" s="372"/>
      <c r="JX597" s="372"/>
      <c r="JY597" s="372"/>
      <c r="JZ597" s="372"/>
      <c r="KA597" s="372"/>
      <c r="KB597" s="372"/>
      <c r="KC597" s="372"/>
      <c r="KD597" s="372"/>
      <c r="KE597" s="372"/>
      <c r="KF597" s="372"/>
      <c r="KG597" s="372"/>
      <c r="KH597" s="372"/>
      <c r="KI597" s="372"/>
      <c r="KJ597" s="372"/>
      <c r="KK597" s="372"/>
      <c r="KL597" s="372"/>
      <c r="KM597" s="372"/>
      <c r="KN597" s="372"/>
      <c r="KO597" s="372"/>
      <c r="KP597" s="372"/>
      <c r="KQ597" s="372"/>
      <c r="KR597" s="372"/>
      <c r="KS597" s="372"/>
      <c r="KT597" s="372"/>
      <c r="KU597" s="372"/>
      <c r="KV597" s="372"/>
      <c r="KW597" s="372"/>
      <c r="KX597" s="372"/>
      <c r="KY597" s="372"/>
      <c r="KZ597" s="372"/>
      <c r="LA597" s="372"/>
      <c r="LB597" s="372"/>
      <c r="LC597" s="372"/>
      <c r="LD597" s="372"/>
      <c r="LE597" s="372"/>
      <c r="LF597" s="372"/>
      <c r="LG597" s="372"/>
      <c r="LH597" s="372"/>
      <c r="LI597" s="372"/>
      <c r="LJ597" s="372"/>
      <c r="LK597" s="372"/>
      <c r="LL597" s="372"/>
      <c r="LM597" s="372"/>
      <c r="LN597" s="372"/>
      <c r="LO597" s="372"/>
      <c r="LP597" s="372"/>
      <c r="LQ597" s="372"/>
      <c r="LR597" s="372"/>
      <c r="LS597" s="372"/>
      <c r="LT597" s="372"/>
      <c r="LU597" s="372"/>
      <c r="LV597" s="372"/>
      <c r="LW597" s="372"/>
      <c r="LX597" s="372"/>
      <c r="LY597" s="372"/>
      <c r="LZ597" s="372"/>
      <c r="MA597" s="372"/>
      <c r="MB597" s="372"/>
      <c r="MC597" s="372"/>
      <c r="MD597" s="372"/>
      <c r="ME597" s="372"/>
      <c r="MF597" s="372"/>
      <c r="MG597" s="372"/>
      <c r="MH597" s="372"/>
      <c r="MI597" s="372"/>
      <c r="MJ597" s="372"/>
      <c r="MK597" s="372"/>
      <c r="ML597" s="372"/>
      <c r="MM597" s="372"/>
      <c r="MN597" s="372"/>
      <c r="MO597" s="372"/>
      <c r="MP597" s="372"/>
      <c r="MQ597" s="372"/>
      <c r="MR597" s="372"/>
      <c r="MS597" s="372"/>
      <c r="MT597" s="372"/>
      <c r="MU597" s="372"/>
      <c r="MV597" s="372"/>
      <c r="MW597" s="372"/>
      <c r="MX597" s="372"/>
      <c r="MY597" s="372"/>
      <c r="MZ597" s="372"/>
      <c r="NA597" s="372"/>
      <c r="NB597" s="372"/>
      <c r="NC597" s="372"/>
      <c r="ND597" s="372"/>
      <c r="NE597" s="372"/>
      <c r="NF597" s="372"/>
      <c r="NG597" s="372"/>
      <c r="NH597" s="372"/>
      <c r="NI597" s="372"/>
      <c r="NJ597" s="372"/>
      <c r="NK597" s="372"/>
      <c r="NL597" s="372"/>
      <c r="NM597" s="372"/>
      <c r="NN597" s="372"/>
      <c r="NO597" s="372"/>
      <c r="NP597" s="372"/>
      <c r="NQ597" s="372"/>
      <c r="NR597" s="372"/>
      <c r="NS597" s="372"/>
      <c r="NT597" s="372"/>
      <c r="NU597" s="372"/>
      <c r="NV597" s="372"/>
      <c r="NW597" s="372"/>
      <c r="NX597" s="372"/>
      <c r="NY597" s="372"/>
      <c r="NZ597" s="372"/>
      <c r="OA597" s="372"/>
      <c r="OB597" s="372"/>
      <c r="OC597" s="372"/>
      <c r="OD597" s="372"/>
      <c r="OE597" s="372"/>
      <c r="OF597" s="372"/>
      <c r="OG597" s="372"/>
      <c r="OH597" s="372"/>
      <c r="OI597" s="372"/>
      <c r="OJ597" s="372"/>
      <c r="OK597" s="372"/>
      <c r="OL597" s="372"/>
      <c r="OM597" s="372"/>
      <c r="ON597" s="372"/>
      <c r="OO597" s="372"/>
      <c r="OP597" s="372"/>
      <c r="OQ597" s="372"/>
      <c r="OR597" s="372"/>
      <c r="OS597" s="372"/>
      <c r="OT597" s="372"/>
      <c r="OU597" s="372"/>
      <c r="OV597" s="372"/>
      <c r="OW597" s="372"/>
      <c r="OX597" s="372"/>
      <c r="OY597" s="372"/>
      <c r="OZ597" s="372"/>
      <c r="PA597" s="372"/>
      <c r="PB597" s="372"/>
      <c r="PC597" s="372"/>
      <c r="PD597" s="372"/>
      <c r="PE597" s="372"/>
      <c r="PF597" s="372"/>
      <c r="PG597" s="372"/>
      <c r="PH597" s="372"/>
      <c r="PI597" s="372"/>
      <c r="PJ597" s="372"/>
      <c r="PK597" s="372"/>
      <c r="PL597" s="372"/>
      <c r="PM597" s="372"/>
      <c r="PN597" s="372"/>
      <c r="PO597" s="372"/>
      <c r="PP597" s="372"/>
      <c r="PQ597" s="372"/>
      <c r="PR597" s="372"/>
      <c r="PS597" s="372"/>
      <c r="PT597" s="372"/>
      <c r="PU597" s="372"/>
      <c r="PV597" s="372"/>
      <c r="PW597" s="372"/>
      <c r="PX597" s="372"/>
      <c r="PY597" s="372"/>
      <c r="PZ597" s="372"/>
      <c r="QA597" s="372"/>
      <c r="QB597" s="372"/>
      <c r="QC597" s="372"/>
      <c r="QD597" s="372"/>
      <c r="QE597" s="372"/>
      <c r="QF597" s="372"/>
      <c r="QG597" s="372"/>
      <c r="QH597" s="372"/>
      <c r="QI597" s="372"/>
      <c r="QJ597" s="372"/>
      <c r="QK597" s="372"/>
      <c r="QL597" s="372"/>
      <c r="QM597" s="372"/>
      <c r="QN597" s="372"/>
      <c r="QO597" s="372"/>
      <c r="QP597" s="372"/>
      <c r="QQ597" s="372"/>
      <c r="QR597" s="372"/>
      <c r="QS597" s="372"/>
      <c r="QT597" s="372"/>
      <c r="QU597" s="372"/>
      <c r="QV597" s="372"/>
      <c r="QW597" s="372"/>
      <c r="QX597" s="372"/>
      <c r="QY597" s="372"/>
      <c r="QZ597" s="372"/>
      <c r="RA597" s="372"/>
      <c r="RB597" s="372"/>
      <c r="RC597" s="372"/>
      <c r="RD597" s="372"/>
      <c r="RE597" s="372"/>
      <c r="RF597" s="372"/>
      <c r="RG597" s="372"/>
      <c r="RH597" s="372"/>
      <c r="RI597" s="372"/>
      <c r="RJ597" s="372"/>
      <c r="RK597" s="372"/>
      <c r="RL597" s="372"/>
      <c r="RM597" s="372"/>
      <c r="RN597" s="372"/>
      <c r="RO597" s="372"/>
      <c r="RP597" s="372"/>
      <c r="RQ597" s="372"/>
      <c r="RR597" s="372"/>
      <c r="RS597" s="372"/>
      <c r="RT597" s="372"/>
      <c r="RU597" s="372"/>
      <c r="RV597" s="372"/>
      <c r="RW597" s="372"/>
      <c r="RX597" s="372"/>
      <c r="RY597" s="372"/>
      <c r="RZ597" s="372"/>
      <c r="SA597" s="372"/>
      <c r="SB597" s="372"/>
      <c r="SC597" s="372"/>
      <c r="SD597" s="372"/>
      <c r="SE597" s="372"/>
      <c r="SF597" s="372"/>
      <c r="SG597" s="372"/>
      <c r="SH597" s="372"/>
      <c r="SI597" s="372"/>
      <c r="SJ597" s="372"/>
      <c r="SK597" s="372"/>
      <c r="SL597" s="372"/>
      <c r="SM597" s="372"/>
      <c r="SN597" s="372"/>
      <c r="SO597" s="372"/>
      <c r="SP597" s="372"/>
      <c r="SQ597" s="372"/>
      <c r="SR597" s="372"/>
      <c r="SS597" s="372"/>
      <c r="ST597" s="372"/>
      <c r="SU597" s="372"/>
      <c r="SV597" s="372"/>
      <c r="SW597" s="372"/>
      <c r="SX597" s="372"/>
      <c r="SY597" s="372"/>
      <c r="SZ597" s="372"/>
      <c r="TA597" s="372"/>
      <c r="TB597" s="372"/>
      <c r="TC597" s="372"/>
      <c r="TD597" s="372"/>
      <c r="TE597" s="372"/>
      <c r="TF597" s="372"/>
      <c r="TG597" s="372"/>
      <c r="TH597" s="372"/>
      <c r="TI597" s="372"/>
      <c r="TJ597" s="372"/>
      <c r="TK597" s="372"/>
      <c r="TL597" s="372"/>
      <c r="TM597" s="372"/>
      <c r="TN597" s="372"/>
      <c r="TO597" s="372"/>
      <c r="TP597" s="372"/>
      <c r="TQ597" s="372"/>
      <c r="TR597" s="372"/>
      <c r="TS597" s="372"/>
      <c r="TT597" s="372"/>
      <c r="TU597" s="372"/>
      <c r="TV597" s="372"/>
      <c r="TW597" s="372"/>
      <c r="TX597" s="372"/>
      <c r="TY597" s="372"/>
      <c r="TZ597" s="372"/>
      <c r="UA597" s="372"/>
      <c r="UB597" s="372"/>
      <c r="UC597" s="372"/>
      <c r="UD597" s="372"/>
      <c r="UE597" s="372"/>
      <c r="UF597" s="372"/>
      <c r="UG597" s="372"/>
      <c r="UH597" s="372"/>
      <c r="UI597" s="372"/>
      <c r="UJ597" s="372"/>
      <c r="UK597" s="372"/>
      <c r="UL597" s="372"/>
      <c r="UM597" s="372"/>
      <c r="UN597" s="372"/>
      <c r="UO597" s="372"/>
      <c r="UP597" s="372"/>
      <c r="UQ597" s="372"/>
      <c r="UR597" s="372"/>
      <c r="US597" s="372"/>
      <c r="UT597" s="372"/>
      <c r="UU597" s="372"/>
      <c r="UV597" s="372"/>
      <c r="UW597" s="372"/>
      <c r="UX597" s="372"/>
      <c r="UY597" s="372"/>
      <c r="UZ597" s="372"/>
      <c r="VA597" s="372"/>
      <c r="VB597" s="372"/>
      <c r="VC597" s="372"/>
      <c r="VD597" s="372"/>
      <c r="VE597" s="372"/>
      <c r="VF597" s="372"/>
      <c r="VG597" s="372"/>
      <c r="VH597" s="372"/>
      <c r="VI597" s="372"/>
      <c r="VJ597" s="372"/>
      <c r="VK597" s="372"/>
      <c r="VL597" s="372"/>
      <c r="VM597" s="372"/>
      <c r="VN597" s="372"/>
      <c r="VO597" s="372"/>
      <c r="VP597" s="372"/>
      <c r="VQ597" s="372"/>
      <c r="VR597" s="372"/>
      <c r="VS597" s="372"/>
      <c r="VT597" s="372"/>
      <c r="VU597" s="372"/>
      <c r="VV597" s="372"/>
      <c r="VW597" s="372"/>
      <c r="VX597" s="372"/>
      <c r="VY597" s="372"/>
      <c r="VZ597" s="372"/>
      <c r="WA597" s="372"/>
      <c r="WB597" s="372"/>
      <c r="WC597" s="372"/>
      <c r="WD597" s="372"/>
      <c r="WE597" s="372"/>
      <c r="WF597" s="372"/>
      <c r="WG597" s="372"/>
      <c r="WH597" s="372"/>
      <c r="WI597" s="372"/>
      <c r="WJ597" s="372"/>
      <c r="WK597" s="372"/>
      <c r="WL597" s="372"/>
      <c r="WM597" s="372"/>
      <c r="WN597" s="372"/>
      <c r="WO597" s="372"/>
      <c r="WP597" s="372"/>
      <c r="WQ597" s="372"/>
      <c r="WR597" s="372"/>
      <c r="WS597" s="372"/>
      <c r="WT597" s="372"/>
      <c r="WU597" s="372"/>
      <c r="WV597" s="372"/>
      <c r="WW597" s="372"/>
      <c r="WX597" s="372"/>
      <c r="WY597" s="372"/>
      <c r="WZ597" s="372"/>
      <c r="XA597" s="372"/>
      <c r="XB597" s="372"/>
      <c r="XC597" s="372"/>
      <c r="XD597" s="372"/>
      <c r="XE597" s="372"/>
      <c r="XF597" s="372"/>
      <c r="XG597" s="372"/>
      <c r="XH597" s="372"/>
      <c r="XI597" s="372"/>
      <c r="XJ597" s="372"/>
      <c r="XK597" s="372"/>
      <c r="XL597" s="372"/>
      <c r="XM597" s="372"/>
      <c r="XN597" s="372"/>
      <c r="XO597" s="372"/>
      <c r="XP597" s="372"/>
      <c r="XQ597" s="372"/>
      <c r="XR597" s="372"/>
      <c r="XS597" s="372"/>
      <c r="XT597" s="372"/>
      <c r="XU597" s="372"/>
      <c r="XV597" s="372"/>
      <c r="XW597" s="372"/>
      <c r="XX597" s="372"/>
      <c r="XY597" s="372"/>
      <c r="XZ597" s="372"/>
      <c r="YA597" s="372"/>
      <c r="YB597" s="372"/>
      <c r="YC597" s="372"/>
      <c r="YD597" s="372"/>
      <c r="YE597" s="372"/>
      <c r="YF597" s="372"/>
      <c r="YG597" s="372"/>
      <c r="YH597" s="372"/>
      <c r="YI597" s="372"/>
      <c r="YJ597" s="372"/>
      <c r="YK597" s="372"/>
      <c r="YL597" s="372"/>
      <c r="YM597" s="372"/>
      <c r="YN597" s="372"/>
      <c r="YO597" s="372"/>
      <c r="YP597" s="372"/>
      <c r="YQ597" s="372"/>
      <c r="YR597" s="372"/>
      <c r="YS597" s="372"/>
      <c r="YT597" s="372"/>
      <c r="YU597" s="372"/>
      <c r="YV597" s="372"/>
      <c r="YW597" s="372"/>
      <c r="YX597" s="372"/>
      <c r="YY597" s="372"/>
      <c r="YZ597" s="372"/>
      <c r="ZA597" s="372"/>
      <c r="ZB597" s="372"/>
      <c r="ZC597" s="372"/>
      <c r="ZD597" s="372"/>
      <c r="ZE597" s="372"/>
      <c r="ZF597" s="372"/>
      <c r="ZG597" s="372"/>
      <c r="ZH597" s="372"/>
      <c r="ZI597" s="372"/>
      <c r="ZJ597" s="372"/>
      <c r="ZK597" s="372"/>
      <c r="ZL597" s="372"/>
      <c r="ZM597" s="372"/>
      <c r="ZN597" s="372"/>
      <c r="ZO597" s="372"/>
      <c r="ZP597" s="372"/>
      <c r="ZQ597" s="372"/>
      <c r="ZR597" s="372"/>
      <c r="ZS597" s="372"/>
      <c r="ZT597" s="372"/>
      <c r="ZU597" s="372"/>
      <c r="ZV597" s="372"/>
      <c r="ZW597" s="372"/>
      <c r="ZX597" s="372"/>
      <c r="ZY597" s="372"/>
      <c r="ZZ597" s="372"/>
      <c r="AAA597" s="372"/>
      <c r="AAB597" s="372"/>
      <c r="AAC597" s="372"/>
      <c r="AAD597" s="372"/>
      <c r="AAE597" s="372"/>
      <c r="AAF597" s="372"/>
      <c r="AAG597" s="372"/>
      <c r="AAH597" s="372"/>
      <c r="AAI597" s="372"/>
      <c r="AAJ597" s="372"/>
      <c r="AAK597" s="372"/>
      <c r="AAL597" s="372"/>
      <c r="AAM597" s="372"/>
      <c r="AAN597" s="372"/>
      <c r="AAO597" s="372"/>
      <c r="AAP597" s="372"/>
      <c r="AAQ597" s="372"/>
      <c r="AAR597" s="372"/>
      <c r="AAS597" s="372"/>
      <c r="AAT597" s="372"/>
      <c r="AAU597" s="372"/>
      <c r="AAV597" s="372"/>
      <c r="AAW597" s="372"/>
      <c r="AAX597" s="372"/>
      <c r="AAY597" s="372"/>
      <c r="AAZ597" s="372"/>
      <c r="ABA597" s="372"/>
      <c r="ABB597" s="372"/>
      <c r="ABC597" s="372"/>
      <c r="ABD597" s="372"/>
      <c r="ABE597" s="372"/>
      <c r="ABF597" s="372"/>
      <c r="ABG597" s="372"/>
      <c r="ABH597" s="372"/>
      <c r="ABI597" s="372"/>
      <c r="ABJ597" s="372"/>
      <c r="ABK597" s="372"/>
      <c r="ABL597" s="372"/>
      <c r="ABM597" s="372"/>
      <c r="ABN597" s="372"/>
      <c r="ABO597" s="372"/>
      <c r="ABP597" s="372"/>
      <c r="ABQ597" s="372"/>
      <c r="ABR597" s="372"/>
      <c r="ABS597" s="372"/>
      <c r="ABT597" s="372"/>
      <c r="ABU597" s="372"/>
      <c r="ABV597" s="372"/>
      <c r="ABW597" s="372"/>
      <c r="ABX597" s="372"/>
      <c r="ABY597" s="372"/>
      <c r="ABZ597" s="372"/>
      <c r="ACA597" s="372"/>
      <c r="ACB597" s="372"/>
      <c r="ACC597" s="372"/>
      <c r="ACD597" s="372"/>
      <c r="ACE597" s="372"/>
      <c r="ACF597" s="372"/>
      <c r="ACG597" s="372"/>
      <c r="ACH597" s="372"/>
      <c r="ACI597" s="372"/>
      <c r="ACJ597" s="372"/>
      <c r="ACK597" s="372"/>
      <c r="ACL597" s="372"/>
      <c r="ACM597" s="372"/>
      <c r="ACN597" s="372"/>
      <c r="ACO597" s="372"/>
      <c r="ACP597" s="372"/>
      <c r="ACQ597" s="372"/>
      <c r="ACR597" s="372"/>
      <c r="ACS597" s="372"/>
      <c r="ACT597" s="372"/>
      <c r="ACU597" s="372"/>
      <c r="ACV597" s="372"/>
      <c r="ACW597" s="372"/>
      <c r="ACX597" s="372"/>
      <c r="ACY597" s="372"/>
      <c r="ACZ597" s="372"/>
      <c r="ADA597" s="372"/>
      <c r="ADB597" s="372"/>
      <c r="ADC597" s="372"/>
      <c r="ADD597" s="372"/>
      <c r="ADE597" s="372"/>
      <c r="ADF597" s="372"/>
      <c r="ADG597" s="372"/>
      <c r="ADH597" s="372"/>
      <c r="ADI597" s="372"/>
      <c r="ADJ597" s="372"/>
      <c r="ADK597" s="372"/>
      <c r="ADL597" s="372"/>
      <c r="ADM597" s="372"/>
      <c r="ADN597" s="372"/>
      <c r="ADO597" s="372"/>
      <c r="ADP597" s="372"/>
      <c r="ADQ597" s="372"/>
      <c r="ADR597" s="372"/>
      <c r="ADS597" s="372"/>
      <c r="ADT597" s="372"/>
      <c r="ADU597" s="372"/>
      <c r="ADV597" s="372"/>
      <c r="ADW597" s="372"/>
      <c r="ADX597" s="372"/>
      <c r="ADY597" s="372"/>
      <c r="ADZ597" s="372"/>
      <c r="AEA597" s="372"/>
      <c r="AEB597" s="372"/>
      <c r="AEC597" s="372"/>
      <c r="AED597" s="372"/>
      <c r="AEE597" s="372"/>
      <c r="AEF597" s="372"/>
    </row>
    <row r="598" spans="1:812" s="373" customFormat="1" x14ac:dyDescent="0.2">
      <c r="A598" s="71" t="s">
        <v>426</v>
      </c>
      <c r="B598" s="99" t="s">
        <v>325</v>
      </c>
      <c r="C598" s="338">
        <v>1</v>
      </c>
      <c r="D598" s="101" t="s">
        <v>71</v>
      </c>
      <c r="E598" s="293">
        <v>185.17</v>
      </c>
      <c r="F598" s="91">
        <f t="shared" si="13"/>
        <v>185.17</v>
      </c>
      <c r="G598" s="372"/>
      <c r="H598" s="372"/>
      <c r="I598" s="372"/>
      <c r="J598" s="372"/>
      <c r="K598" s="372"/>
      <c r="L598" s="372"/>
      <c r="M598" s="372"/>
      <c r="N598" s="372"/>
      <c r="O598" s="372"/>
      <c r="P598" s="372"/>
      <c r="Q598" s="372"/>
      <c r="R598" s="372"/>
      <c r="S598" s="372"/>
      <c r="T598" s="372"/>
      <c r="U598" s="372"/>
      <c r="V598" s="372"/>
      <c r="W598" s="372"/>
      <c r="X598" s="372"/>
      <c r="Y598" s="372"/>
      <c r="Z598" s="372"/>
      <c r="AA598" s="372"/>
      <c r="AB598" s="372"/>
      <c r="AC598" s="372"/>
      <c r="AD598" s="372"/>
      <c r="AE598" s="372"/>
      <c r="AF598" s="372"/>
      <c r="AG598" s="372"/>
      <c r="AH598" s="372"/>
      <c r="AI598" s="372"/>
      <c r="AJ598" s="372"/>
      <c r="AK598" s="372"/>
      <c r="AL598" s="372"/>
      <c r="AM598" s="372"/>
      <c r="AN598" s="372"/>
      <c r="AO598" s="372"/>
      <c r="AP598" s="372"/>
      <c r="AQ598" s="372"/>
      <c r="AR598" s="372"/>
      <c r="AS598" s="372"/>
      <c r="AT598" s="372"/>
      <c r="AU598" s="372"/>
      <c r="AV598" s="372"/>
      <c r="AW598" s="372"/>
      <c r="AX598" s="372"/>
      <c r="AY598" s="372"/>
      <c r="AZ598" s="372"/>
      <c r="BA598" s="663"/>
      <c r="BB598" s="372"/>
      <c r="BC598" s="372"/>
      <c r="BD598" s="372"/>
      <c r="BE598" s="372"/>
      <c r="BF598" s="372"/>
      <c r="BG598" s="372"/>
      <c r="BH598" s="372"/>
      <c r="BI598" s="372"/>
      <c r="BJ598" s="372"/>
      <c r="BK598" s="372"/>
      <c r="BL598" s="372"/>
      <c r="BM598" s="372"/>
      <c r="BN598" s="372"/>
      <c r="BO598" s="372"/>
      <c r="BP598" s="372"/>
      <c r="BQ598" s="372"/>
      <c r="BR598" s="372"/>
      <c r="BS598" s="372"/>
      <c r="BT598" s="372"/>
      <c r="BU598" s="372"/>
      <c r="BV598" s="372"/>
      <c r="BW598" s="372"/>
      <c r="BX598" s="372"/>
      <c r="BY598" s="372"/>
      <c r="BZ598" s="372"/>
      <c r="CA598" s="372"/>
      <c r="CB598" s="372"/>
      <c r="CC598" s="372"/>
      <c r="CD598" s="372"/>
      <c r="CE598" s="372"/>
      <c r="CF598" s="372"/>
      <c r="CG598" s="372"/>
      <c r="CH598" s="372"/>
      <c r="CI598" s="372"/>
      <c r="CJ598" s="372"/>
      <c r="CK598" s="372"/>
      <c r="CL598" s="372"/>
      <c r="CM598" s="372"/>
      <c r="CN598" s="372"/>
      <c r="CO598" s="372"/>
      <c r="CP598" s="372"/>
      <c r="CQ598" s="372"/>
      <c r="CR598" s="372"/>
      <c r="CS598" s="372"/>
      <c r="CT598" s="372"/>
      <c r="CU598" s="372"/>
      <c r="CV598" s="372"/>
      <c r="CW598" s="372"/>
      <c r="CX598" s="372"/>
      <c r="CY598" s="372"/>
      <c r="CZ598" s="372"/>
      <c r="DA598" s="372"/>
      <c r="DB598" s="372"/>
      <c r="DC598" s="372"/>
      <c r="DD598" s="372"/>
      <c r="DE598" s="372"/>
      <c r="DF598" s="372"/>
      <c r="DG598" s="372"/>
      <c r="DH598" s="372"/>
      <c r="DI598" s="372"/>
      <c r="DJ598" s="372"/>
      <c r="DK598" s="372"/>
      <c r="DL598" s="372"/>
      <c r="DM598" s="372"/>
      <c r="DN598" s="372"/>
      <c r="DO598" s="372"/>
      <c r="DP598" s="372"/>
      <c r="DQ598" s="372"/>
      <c r="DR598" s="372"/>
      <c r="DS598" s="372"/>
      <c r="DT598" s="372"/>
      <c r="DU598" s="372"/>
      <c r="DV598" s="372"/>
      <c r="DW598" s="372"/>
      <c r="DX598" s="372"/>
      <c r="DY598" s="372"/>
      <c r="DZ598" s="372"/>
      <c r="EA598" s="372"/>
      <c r="EB598" s="372"/>
      <c r="EC598" s="372"/>
      <c r="ED598" s="372"/>
      <c r="EE598" s="372"/>
      <c r="EF598" s="372"/>
      <c r="EG598" s="372"/>
      <c r="EH598" s="372"/>
      <c r="EI598" s="372"/>
      <c r="EJ598" s="372"/>
      <c r="EK598" s="372"/>
      <c r="EL598" s="372"/>
      <c r="EM598" s="372"/>
      <c r="EN598" s="372"/>
      <c r="EO598" s="372"/>
      <c r="EP598" s="372"/>
      <c r="EQ598" s="372"/>
      <c r="ER598" s="372"/>
      <c r="ES598" s="372"/>
      <c r="ET598" s="372"/>
      <c r="EU598" s="372"/>
      <c r="EV598" s="372"/>
      <c r="EW598" s="372"/>
      <c r="EX598" s="372"/>
      <c r="EY598" s="372"/>
      <c r="EZ598" s="372"/>
      <c r="FA598" s="372"/>
      <c r="FB598" s="372"/>
      <c r="FC598" s="372"/>
      <c r="FD598" s="372"/>
      <c r="FE598" s="372"/>
      <c r="FF598" s="372"/>
      <c r="FG598" s="372"/>
      <c r="FH598" s="372"/>
      <c r="FI598" s="372"/>
      <c r="FJ598" s="372"/>
      <c r="FK598" s="372"/>
      <c r="FL598" s="372"/>
      <c r="FM598" s="372"/>
      <c r="FN598" s="372"/>
      <c r="FO598" s="372"/>
      <c r="FP598" s="372"/>
      <c r="FQ598" s="372"/>
      <c r="FR598" s="372"/>
      <c r="FS598" s="372"/>
      <c r="FT598" s="372"/>
      <c r="FU598" s="372"/>
      <c r="FV598" s="372"/>
      <c r="FW598" s="372"/>
      <c r="FX598" s="372"/>
      <c r="FY598" s="372"/>
      <c r="FZ598" s="372"/>
      <c r="GA598" s="372"/>
      <c r="GB598" s="372"/>
      <c r="GC598" s="372"/>
      <c r="GD598" s="372"/>
      <c r="GE598" s="372"/>
      <c r="GF598" s="372"/>
      <c r="GG598" s="372"/>
      <c r="GH598" s="372"/>
      <c r="GI598" s="372"/>
      <c r="GJ598" s="372"/>
      <c r="GK598" s="372"/>
      <c r="GL598" s="372"/>
      <c r="GM598" s="372"/>
      <c r="GN598" s="372"/>
      <c r="GO598" s="372"/>
      <c r="GP598" s="372"/>
      <c r="GQ598" s="372"/>
      <c r="GR598" s="372"/>
      <c r="GS598" s="372"/>
      <c r="GT598" s="372"/>
      <c r="GU598" s="372"/>
      <c r="GV598" s="372"/>
      <c r="GW598" s="372"/>
      <c r="GX598" s="372"/>
      <c r="GY598" s="372"/>
      <c r="GZ598" s="372"/>
      <c r="HA598" s="372"/>
      <c r="HB598" s="372"/>
      <c r="HC598" s="372"/>
      <c r="HD598" s="372"/>
      <c r="HE598" s="372"/>
      <c r="HF598" s="372"/>
      <c r="HG598" s="372"/>
      <c r="HH598" s="372"/>
      <c r="HI598" s="372"/>
      <c r="HJ598" s="372"/>
      <c r="HK598" s="372"/>
      <c r="HL598" s="372"/>
      <c r="HM598" s="372"/>
      <c r="HN598" s="372"/>
      <c r="HO598" s="372"/>
      <c r="HP598" s="372"/>
      <c r="HQ598" s="372"/>
      <c r="HR598" s="372"/>
      <c r="HS598" s="372"/>
      <c r="HT598" s="372"/>
      <c r="HU598" s="372"/>
      <c r="HV598" s="372"/>
      <c r="HW598" s="372"/>
      <c r="HX598" s="372"/>
      <c r="HY598" s="372"/>
      <c r="HZ598" s="372"/>
      <c r="IA598" s="372"/>
      <c r="IB598" s="372"/>
      <c r="IC598" s="372"/>
      <c r="ID598" s="372"/>
      <c r="IE598" s="372"/>
      <c r="IF598" s="372"/>
      <c r="IG598" s="372"/>
      <c r="IH598" s="372"/>
      <c r="II598" s="372"/>
      <c r="IJ598" s="372"/>
      <c r="IK598" s="372"/>
      <c r="IL598" s="372"/>
      <c r="IM598" s="372"/>
      <c r="IN598" s="372"/>
      <c r="IO598" s="372"/>
      <c r="IP598" s="372"/>
      <c r="IQ598" s="372"/>
      <c r="IR598" s="372"/>
      <c r="IS598" s="372"/>
      <c r="IT598" s="372"/>
      <c r="IU598" s="372"/>
      <c r="IV598" s="372"/>
      <c r="IW598" s="372"/>
      <c r="IX598" s="372"/>
      <c r="IY598" s="372"/>
      <c r="IZ598" s="372"/>
      <c r="JA598" s="372"/>
      <c r="JB598" s="372"/>
      <c r="JC598" s="372"/>
      <c r="JD598" s="372"/>
      <c r="JE598" s="372"/>
      <c r="JF598" s="372"/>
      <c r="JG598" s="372"/>
      <c r="JH598" s="372"/>
      <c r="JI598" s="372"/>
      <c r="JJ598" s="372"/>
      <c r="JK598" s="372"/>
      <c r="JL598" s="372"/>
      <c r="JM598" s="372"/>
      <c r="JN598" s="372"/>
      <c r="JO598" s="372"/>
      <c r="JP598" s="372"/>
      <c r="JQ598" s="372"/>
      <c r="JR598" s="372"/>
      <c r="JS598" s="372"/>
      <c r="JT598" s="372"/>
      <c r="JU598" s="372"/>
      <c r="JV598" s="372"/>
      <c r="JW598" s="372"/>
      <c r="JX598" s="372"/>
      <c r="JY598" s="372"/>
      <c r="JZ598" s="372"/>
      <c r="KA598" s="372"/>
      <c r="KB598" s="372"/>
      <c r="KC598" s="372"/>
      <c r="KD598" s="372"/>
      <c r="KE598" s="372"/>
      <c r="KF598" s="372"/>
      <c r="KG598" s="372"/>
      <c r="KH598" s="372"/>
      <c r="KI598" s="372"/>
      <c r="KJ598" s="372"/>
      <c r="KK598" s="372"/>
      <c r="KL598" s="372"/>
      <c r="KM598" s="372"/>
      <c r="KN598" s="372"/>
      <c r="KO598" s="372"/>
      <c r="KP598" s="372"/>
      <c r="KQ598" s="372"/>
      <c r="KR598" s="372"/>
      <c r="KS598" s="372"/>
      <c r="KT598" s="372"/>
      <c r="KU598" s="372"/>
      <c r="KV598" s="372"/>
      <c r="KW598" s="372"/>
      <c r="KX598" s="372"/>
      <c r="KY598" s="372"/>
      <c r="KZ598" s="372"/>
      <c r="LA598" s="372"/>
      <c r="LB598" s="372"/>
      <c r="LC598" s="372"/>
      <c r="LD598" s="372"/>
      <c r="LE598" s="372"/>
      <c r="LF598" s="372"/>
      <c r="LG598" s="372"/>
      <c r="LH598" s="372"/>
      <c r="LI598" s="372"/>
      <c r="LJ598" s="372"/>
      <c r="LK598" s="372"/>
      <c r="LL598" s="372"/>
      <c r="LM598" s="372"/>
      <c r="LN598" s="372"/>
      <c r="LO598" s="372"/>
      <c r="LP598" s="372"/>
      <c r="LQ598" s="372"/>
      <c r="LR598" s="372"/>
      <c r="LS598" s="372"/>
      <c r="LT598" s="372"/>
      <c r="LU598" s="372"/>
      <c r="LV598" s="372"/>
      <c r="LW598" s="372"/>
      <c r="LX598" s="372"/>
      <c r="LY598" s="372"/>
      <c r="LZ598" s="372"/>
      <c r="MA598" s="372"/>
      <c r="MB598" s="372"/>
      <c r="MC598" s="372"/>
      <c r="MD598" s="372"/>
      <c r="ME598" s="372"/>
      <c r="MF598" s="372"/>
      <c r="MG598" s="372"/>
      <c r="MH598" s="372"/>
      <c r="MI598" s="372"/>
      <c r="MJ598" s="372"/>
      <c r="MK598" s="372"/>
      <c r="ML598" s="372"/>
      <c r="MM598" s="372"/>
      <c r="MN598" s="372"/>
      <c r="MO598" s="372"/>
      <c r="MP598" s="372"/>
      <c r="MQ598" s="372"/>
      <c r="MR598" s="372"/>
      <c r="MS598" s="372"/>
      <c r="MT598" s="372"/>
      <c r="MU598" s="372"/>
      <c r="MV598" s="372"/>
      <c r="MW598" s="372"/>
      <c r="MX598" s="372"/>
      <c r="MY598" s="372"/>
      <c r="MZ598" s="372"/>
      <c r="NA598" s="372"/>
      <c r="NB598" s="372"/>
      <c r="NC598" s="372"/>
      <c r="ND598" s="372"/>
      <c r="NE598" s="372"/>
      <c r="NF598" s="372"/>
      <c r="NG598" s="372"/>
      <c r="NH598" s="372"/>
      <c r="NI598" s="372"/>
      <c r="NJ598" s="372"/>
      <c r="NK598" s="372"/>
      <c r="NL598" s="372"/>
      <c r="NM598" s="372"/>
      <c r="NN598" s="372"/>
      <c r="NO598" s="372"/>
      <c r="NP598" s="372"/>
      <c r="NQ598" s="372"/>
      <c r="NR598" s="372"/>
      <c r="NS598" s="372"/>
      <c r="NT598" s="372"/>
      <c r="NU598" s="372"/>
      <c r="NV598" s="372"/>
      <c r="NW598" s="372"/>
      <c r="NX598" s="372"/>
      <c r="NY598" s="372"/>
      <c r="NZ598" s="372"/>
      <c r="OA598" s="372"/>
      <c r="OB598" s="372"/>
      <c r="OC598" s="372"/>
      <c r="OD598" s="372"/>
      <c r="OE598" s="372"/>
      <c r="OF598" s="372"/>
      <c r="OG598" s="372"/>
      <c r="OH598" s="372"/>
      <c r="OI598" s="372"/>
      <c r="OJ598" s="372"/>
      <c r="OK598" s="372"/>
      <c r="OL598" s="372"/>
      <c r="OM598" s="372"/>
      <c r="ON598" s="372"/>
      <c r="OO598" s="372"/>
      <c r="OP598" s="372"/>
      <c r="OQ598" s="372"/>
      <c r="OR598" s="372"/>
      <c r="OS598" s="372"/>
      <c r="OT598" s="372"/>
      <c r="OU598" s="372"/>
      <c r="OV598" s="372"/>
      <c r="OW598" s="372"/>
      <c r="OX598" s="372"/>
      <c r="OY598" s="372"/>
      <c r="OZ598" s="372"/>
      <c r="PA598" s="372"/>
      <c r="PB598" s="372"/>
      <c r="PC598" s="372"/>
      <c r="PD598" s="372"/>
      <c r="PE598" s="372"/>
      <c r="PF598" s="372"/>
      <c r="PG598" s="372"/>
      <c r="PH598" s="372"/>
      <c r="PI598" s="372"/>
      <c r="PJ598" s="372"/>
      <c r="PK598" s="372"/>
      <c r="PL598" s="372"/>
      <c r="PM598" s="372"/>
      <c r="PN598" s="372"/>
      <c r="PO598" s="372"/>
      <c r="PP598" s="372"/>
      <c r="PQ598" s="372"/>
      <c r="PR598" s="372"/>
      <c r="PS598" s="372"/>
      <c r="PT598" s="372"/>
      <c r="PU598" s="372"/>
      <c r="PV598" s="372"/>
      <c r="PW598" s="372"/>
      <c r="PX598" s="372"/>
      <c r="PY598" s="372"/>
      <c r="PZ598" s="372"/>
      <c r="QA598" s="372"/>
      <c r="QB598" s="372"/>
      <c r="QC598" s="372"/>
      <c r="QD598" s="372"/>
      <c r="QE598" s="372"/>
      <c r="QF598" s="372"/>
      <c r="QG598" s="372"/>
      <c r="QH598" s="372"/>
      <c r="QI598" s="372"/>
      <c r="QJ598" s="372"/>
      <c r="QK598" s="372"/>
      <c r="QL598" s="372"/>
      <c r="QM598" s="372"/>
      <c r="QN598" s="372"/>
      <c r="QO598" s="372"/>
      <c r="QP598" s="372"/>
      <c r="QQ598" s="372"/>
      <c r="QR598" s="372"/>
      <c r="QS598" s="372"/>
      <c r="QT598" s="372"/>
      <c r="QU598" s="372"/>
      <c r="QV598" s="372"/>
      <c r="QW598" s="372"/>
      <c r="QX598" s="372"/>
      <c r="QY598" s="372"/>
      <c r="QZ598" s="372"/>
      <c r="RA598" s="372"/>
      <c r="RB598" s="372"/>
      <c r="RC598" s="372"/>
      <c r="RD598" s="372"/>
      <c r="RE598" s="372"/>
      <c r="RF598" s="372"/>
      <c r="RG598" s="372"/>
      <c r="RH598" s="372"/>
      <c r="RI598" s="372"/>
      <c r="RJ598" s="372"/>
      <c r="RK598" s="372"/>
      <c r="RL598" s="372"/>
      <c r="RM598" s="372"/>
      <c r="RN598" s="372"/>
      <c r="RO598" s="372"/>
      <c r="RP598" s="372"/>
      <c r="RQ598" s="372"/>
      <c r="RR598" s="372"/>
      <c r="RS598" s="372"/>
      <c r="RT598" s="372"/>
      <c r="RU598" s="372"/>
      <c r="RV598" s="372"/>
      <c r="RW598" s="372"/>
      <c r="RX598" s="372"/>
      <c r="RY598" s="372"/>
      <c r="RZ598" s="372"/>
      <c r="SA598" s="372"/>
      <c r="SB598" s="372"/>
      <c r="SC598" s="372"/>
      <c r="SD598" s="372"/>
      <c r="SE598" s="372"/>
      <c r="SF598" s="372"/>
      <c r="SG598" s="372"/>
      <c r="SH598" s="372"/>
      <c r="SI598" s="372"/>
      <c r="SJ598" s="372"/>
      <c r="SK598" s="372"/>
      <c r="SL598" s="372"/>
      <c r="SM598" s="372"/>
      <c r="SN598" s="372"/>
      <c r="SO598" s="372"/>
      <c r="SP598" s="372"/>
      <c r="SQ598" s="372"/>
      <c r="SR598" s="372"/>
      <c r="SS598" s="372"/>
      <c r="ST598" s="372"/>
      <c r="SU598" s="372"/>
      <c r="SV598" s="372"/>
      <c r="SW598" s="372"/>
      <c r="SX598" s="372"/>
      <c r="SY598" s="372"/>
      <c r="SZ598" s="372"/>
      <c r="TA598" s="372"/>
      <c r="TB598" s="372"/>
      <c r="TC598" s="372"/>
      <c r="TD598" s="372"/>
      <c r="TE598" s="372"/>
      <c r="TF598" s="372"/>
      <c r="TG598" s="372"/>
      <c r="TH598" s="372"/>
      <c r="TI598" s="372"/>
      <c r="TJ598" s="372"/>
      <c r="TK598" s="372"/>
      <c r="TL598" s="372"/>
      <c r="TM598" s="372"/>
      <c r="TN598" s="372"/>
      <c r="TO598" s="372"/>
      <c r="TP598" s="372"/>
      <c r="TQ598" s="372"/>
      <c r="TR598" s="372"/>
      <c r="TS598" s="372"/>
      <c r="TT598" s="372"/>
      <c r="TU598" s="372"/>
      <c r="TV598" s="372"/>
      <c r="TW598" s="372"/>
      <c r="TX598" s="372"/>
      <c r="TY598" s="372"/>
      <c r="TZ598" s="372"/>
      <c r="UA598" s="372"/>
      <c r="UB598" s="372"/>
      <c r="UC598" s="372"/>
      <c r="UD598" s="372"/>
      <c r="UE598" s="372"/>
      <c r="UF598" s="372"/>
      <c r="UG598" s="372"/>
      <c r="UH598" s="372"/>
      <c r="UI598" s="372"/>
      <c r="UJ598" s="372"/>
      <c r="UK598" s="372"/>
      <c r="UL598" s="372"/>
      <c r="UM598" s="372"/>
      <c r="UN598" s="372"/>
      <c r="UO598" s="372"/>
      <c r="UP598" s="372"/>
      <c r="UQ598" s="372"/>
      <c r="UR598" s="372"/>
      <c r="US598" s="372"/>
      <c r="UT598" s="372"/>
      <c r="UU598" s="372"/>
      <c r="UV598" s="372"/>
      <c r="UW598" s="372"/>
      <c r="UX598" s="372"/>
      <c r="UY598" s="372"/>
      <c r="UZ598" s="372"/>
      <c r="VA598" s="372"/>
      <c r="VB598" s="372"/>
      <c r="VC598" s="372"/>
      <c r="VD598" s="372"/>
      <c r="VE598" s="372"/>
      <c r="VF598" s="372"/>
      <c r="VG598" s="372"/>
      <c r="VH598" s="372"/>
      <c r="VI598" s="372"/>
      <c r="VJ598" s="372"/>
      <c r="VK598" s="372"/>
      <c r="VL598" s="372"/>
      <c r="VM598" s="372"/>
      <c r="VN598" s="372"/>
      <c r="VO598" s="372"/>
      <c r="VP598" s="372"/>
      <c r="VQ598" s="372"/>
      <c r="VR598" s="372"/>
      <c r="VS598" s="372"/>
      <c r="VT598" s="372"/>
      <c r="VU598" s="372"/>
      <c r="VV598" s="372"/>
      <c r="VW598" s="372"/>
      <c r="VX598" s="372"/>
      <c r="VY598" s="372"/>
      <c r="VZ598" s="372"/>
      <c r="WA598" s="372"/>
      <c r="WB598" s="372"/>
      <c r="WC598" s="372"/>
      <c r="WD598" s="372"/>
      <c r="WE598" s="372"/>
      <c r="WF598" s="372"/>
      <c r="WG598" s="372"/>
      <c r="WH598" s="372"/>
      <c r="WI598" s="372"/>
      <c r="WJ598" s="372"/>
      <c r="WK598" s="372"/>
      <c r="WL598" s="372"/>
      <c r="WM598" s="372"/>
      <c r="WN598" s="372"/>
      <c r="WO598" s="372"/>
      <c r="WP598" s="372"/>
      <c r="WQ598" s="372"/>
      <c r="WR598" s="372"/>
      <c r="WS598" s="372"/>
      <c r="WT598" s="372"/>
      <c r="WU598" s="372"/>
      <c r="WV598" s="372"/>
      <c r="WW598" s="372"/>
      <c r="WX598" s="372"/>
      <c r="WY598" s="372"/>
      <c r="WZ598" s="372"/>
      <c r="XA598" s="372"/>
      <c r="XB598" s="372"/>
      <c r="XC598" s="372"/>
      <c r="XD598" s="372"/>
      <c r="XE598" s="372"/>
      <c r="XF598" s="372"/>
      <c r="XG598" s="372"/>
      <c r="XH598" s="372"/>
      <c r="XI598" s="372"/>
      <c r="XJ598" s="372"/>
      <c r="XK598" s="372"/>
      <c r="XL598" s="372"/>
      <c r="XM598" s="372"/>
      <c r="XN598" s="372"/>
      <c r="XO598" s="372"/>
      <c r="XP598" s="372"/>
      <c r="XQ598" s="372"/>
      <c r="XR598" s="372"/>
      <c r="XS598" s="372"/>
      <c r="XT598" s="372"/>
      <c r="XU598" s="372"/>
      <c r="XV598" s="372"/>
      <c r="XW598" s="372"/>
      <c r="XX598" s="372"/>
      <c r="XY598" s="372"/>
      <c r="XZ598" s="372"/>
      <c r="YA598" s="372"/>
      <c r="YB598" s="372"/>
      <c r="YC598" s="372"/>
      <c r="YD598" s="372"/>
      <c r="YE598" s="372"/>
      <c r="YF598" s="372"/>
      <c r="YG598" s="372"/>
      <c r="YH598" s="372"/>
      <c r="YI598" s="372"/>
      <c r="YJ598" s="372"/>
      <c r="YK598" s="372"/>
      <c r="YL598" s="372"/>
      <c r="YM598" s="372"/>
      <c r="YN598" s="372"/>
      <c r="YO598" s="372"/>
      <c r="YP598" s="372"/>
      <c r="YQ598" s="372"/>
      <c r="YR598" s="372"/>
      <c r="YS598" s="372"/>
      <c r="YT598" s="372"/>
      <c r="YU598" s="372"/>
      <c r="YV598" s="372"/>
      <c r="YW598" s="372"/>
      <c r="YX598" s="372"/>
      <c r="YY598" s="372"/>
      <c r="YZ598" s="372"/>
      <c r="ZA598" s="372"/>
      <c r="ZB598" s="372"/>
      <c r="ZC598" s="372"/>
      <c r="ZD598" s="372"/>
      <c r="ZE598" s="372"/>
      <c r="ZF598" s="372"/>
      <c r="ZG598" s="372"/>
      <c r="ZH598" s="372"/>
      <c r="ZI598" s="372"/>
      <c r="ZJ598" s="372"/>
      <c r="ZK598" s="372"/>
      <c r="ZL598" s="372"/>
      <c r="ZM598" s="372"/>
      <c r="ZN598" s="372"/>
      <c r="ZO598" s="372"/>
      <c r="ZP598" s="372"/>
      <c r="ZQ598" s="372"/>
      <c r="ZR598" s="372"/>
      <c r="ZS598" s="372"/>
      <c r="ZT598" s="372"/>
      <c r="ZU598" s="372"/>
      <c r="ZV598" s="372"/>
      <c r="ZW598" s="372"/>
      <c r="ZX598" s="372"/>
      <c r="ZY598" s="372"/>
      <c r="ZZ598" s="372"/>
      <c r="AAA598" s="372"/>
      <c r="AAB598" s="372"/>
      <c r="AAC598" s="372"/>
      <c r="AAD598" s="372"/>
      <c r="AAE598" s="372"/>
      <c r="AAF598" s="372"/>
      <c r="AAG598" s="372"/>
      <c r="AAH598" s="372"/>
      <c r="AAI598" s="372"/>
      <c r="AAJ598" s="372"/>
      <c r="AAK598" s="372"/>
      <c r="AAL598" s="372"/>
      <c r="AAM598" s="372"/>
      <c r="AAN598" s="372"/>
      <c r="AAO598" s="372"/>
      <c r="AAP598" s="372"/>
      <c r="AAQ598" s="372"/>
      <c r="AAR598" s="372"/>
      <c r="AAS598" s="372"/>
      <c r="AAT598" s="372"/>
      <c r="AAU598" s="372"/>
      <c r="AAV598" s="372"/>
      <c r="AAW598" s="372"/>
      <c r="AAX598" s="372"/>
      <c r="AAY598" s="372"/>
      <c r="AAZ598" s="372"/>
      <c r="ABA598" s="372"/>
      <c r="ABB598" s="372"/>
      <c r="ABC598" s="372"/>
      <c r="ABD598" s="372"/>
      <c r="ABE598" s="372"/>
      <c r="ABF598" s="372"/>
      <c r="ABG598" s="372"/>
      <c r="ABH598" s="372"/>
      <c r="ABI598" s="372"/>
      <c r="ABJ598" s="372"/>
      <c r="ABK598" s="372"/>
      <c r="ABL598" s="372"/>
      <c r="ABM598" s="372"/>
      <c r="ABN598" s="372"/>
      <c r="ABO598" s="372"/>
      <c r="ABP598" s="372"/>
      <c r="ABQ598" s="372"/>
      <c r="ABR598" s="372"/>
      <c r="ABS598" s="372"/>
      <c r="ABT598" s="372"/>
      <c r="ABU598" s="372"/>
      <c r="ABV598" s="372"/>
      <c r="ABW598" s="372"/>
      <c r="ABX598" s="372"/>
      <c r="ABY598" s="372"/>
      <c r="ABZ598" s="372"/>
      <c r="ACA598" s="372"/>
      <c r="ACB598" s="372"/>
      <c r="ACC598" s="372"/>
      <c r="ACD598" s="372"/>
      <c r="ACE598" s="372"/>
      <c r="ACF598" s="372"/>
      <c r="ACG598" s="372"/>
      <c r="ACH598" s="372"/>
      <c r="ACI598" s="372"/>
      <c r="ACJ598" s="372"/>
      <c r="ACK598" s="372"/>
      <c r="ACL598" s="372"/>
      <c r="ACM598" s="372"/>
      <c r="ACN598" s="372"/>
      <c r="ACO598" s="372"/>
      <c r="ACP598" s="372"/>
      <c r="ACQ598" s="372"/>
      <c r="ACR598" s="372"/>
      <c r="ACS598" s="372"/>
      <c r="ACT598" s="372"/>
      <c r="ACU598" s="372"/>
      <c r="ACV598" s="372"/>
      <c r="ACW598" s="372"/>
      <c r="ACX598" s="372"/>
      <c r="ACY598" s="372"/>
      <c r="ACZ598" s="372"/>
      <c r="ADA598" s="372"/>
      <c r="ADB598" s="372"/>
      <c r="ADC598" s="372"/>
      <c r="ADD598" s="372"/>
      <c r="ADE598" s="372"/>
      <c r="ADF598" s="372"/>
      <c r="ADG598" s="372"/>
      <c r="ADH598" s="372"/>
      <c r="ADI598" s="372"/>
      <c r="ADJ598" s="372"/>
      <c r="ADK598" s="372"/>
      <c r="ADL598" s="372"/>
      <c r="ADM598" s="372"/>
      <c r="ADN598" s="372"/>
      <c r="ADO598" s="372"/>
      <c r="ADP598" s="372"/>
      <c r="ADQ598" s="372"/>
      <c r="ADR598" s="372"/>
      <c r="ADS598" s="372"/>
      <c r="ADT598" s="372"/>
      <c r="ADU598" s="372"/>
      <c r="ADV598" s="372"/>
      <c r="ADW598" s="372"/>
      <c r="ADX598" s="372"/>
      <c r="ADY598" s="372"/>
      <c r="ADZ598" s="372"/>
      <c r="AEA598" s="372"/>
      <c r="AEB598" s="372"/>
      <c r="AEC598" s="372"/>
      <c r="AED598" s="372"/>
      <c r="AEE598" s="372"/>
      <c r="AEF598" s="372"/>
    </row>
    <row r="599" spans="1:812" s="373" customFormat="1" ht="15.75" customHeight="1" x14ac:dyDescent="0.2">
      <c r="A599" s="71" t="s">
        <v>427</v>
      </c>
      <c r="B599" s="87" t="s">
        <v>178</v>
      </c>
      <c r="C599" s="338">
        <v>10</v>
      </c>
      <c r="D599" s="101" t="s">
        <v>71</v>
      </c>
      <c r="E599" s="293">
        <v>11500</v>
      </c>
      <c r="F599" s="91">
        <f t="shared" si="13"/>
        <v>115000</v>
      </c>
      <c r="G599" s="372"/>
      <c r="H599" s="372"/>
      <c r="I599" s="372"/>
      <c r="J599" s="372"/>
      <c r="K599" s="372"/>
      <c r="L599" s="372"/>
      <c r="M599" s="372"/>
      <c r="N599" s="372"/>
      <c r="O599" s="372"/>
      <c r="P599" s="372"/>
      <c r="Q599" s="372"/>
      <c r="R599" s="372"/>
      <c r="S599" s="372"/>
      <c r="T599" s="372"/>
      <c r="U599" s="372"/>
      <c r="V599" s="372"/>
      <c r="W599" s="372"/>
      <c r="X599" s="372"/>
      <c r="Y599" s="372"/>
      <c r="Z599" s="372"/>
      <c r="AA599" s="372"/>
      <c r="AB599" s="372"/>
      <c r="AC599" s="372"/>
      <c r="AD599" s="372"/>
      <c r="AE599" s="372"/>
      <c r="AF599" s="372"/>
      <c r="AG599" s="372"/>
      <c r="AH599" s="372"/>
      <c r="AI599" s="372"/>
      <c r="AJ599" s="372"/>
      <c r="AK599" s="372"/>
      <c r="AL599" s="372"/>
      <c r="AM599" s="372"/>
      <c r="AN599" s="372"/>
      <c r="AO599" s="372"/>
      <c r="AP599" s="372"/>
      <c r="AQ599" s="372"/>
      <c r="AR599" s="372"/>
      <c r="AS599" s="372"/>
      <c r="AT599" s="372"/>
      <c r="AU599" s="372"/>
      <c r="AV599" s="372"/>
      <c r="AW599" s="372"/>
      <c r="AX599" s="372"/>
      <c r="AY599" s="372"/>
      <c r="AZ599" s="372"/>
      <c r="BA599" s="663"/>
      <c r="BB599" s="372"/>
      <c r="BC599" s="372"/>
      <c r="BD599" s="372"/>
      <c r="BE599" s="372"/>
      <c r="BF599" s="372"/>
      <c r="BG599" s="372"/>
      <c r="BH599" s="372"/>
      <c r="BI599" s="372"/>
      <c r="BJ599" s="372"/>
      <c r="BK599" s="372"/>
      <c r="BL599" s="372"/>
      <c r="BM599" s="372"/>
      <c r="BN599" s="372"/>
      <c r="BO599" s="372"/>
      <c r="BP599" s="372"/>
      <c r="BQ599" s="372"/>
      <c r="BR599" s="372"/>
      <c r="BS599" s="372"/>
      <c r="BT599" s="372"/>
      <c r="BU599" s="372"/>
      <c r="BV599" s="372"/>
      <c r="BW599" s="372"/>
      <c r="BX599" s="372"/>
      <c r="BY599" s="372"/>
      <c r="BZ599" s="372"/>
      <c r="CA599" s="372"/>
      <c r="CB599" s="372"/>
      <c r="CC599" s="372"/>
      <c r="CD599" s="372"/>
      <c r="CE599" s="372"/>
      <c r="CF599" s="372"/>
      <c r="CG599" s="372"/>
      <c r="CH599" s="372"/>
      <c r="CI599" s="372"/>
      <c r="CJ599" s="372"/>
      <c r="CK599" s="372"/>
      <c r="CL599" s="372"/>
      <c r="CM599" s="372"/>
      <c r="CN599" s="372"/>
      <c r="CO599" s="372"/>
      <c r="CP599" s="372"/>
      <c r="CQ599" s="372"/>
      <c r="CR599" s="372"/>
      <c r="CS599" s="372"/>
      <c r="CT599" s="372"/>
      <c r="CU599" s="372"/>
      <c r="CV599" s="372"/>
      <c r="CW599" s="372"/>
      <c r="CX599" s="372"/>
      <c r="CY599" s="372"/>
      <c r="CZ599" s="372"/>
      <c r="DA599" s="372"/>
      <c r="DB599" s="372"/>
      <c r="DC599" s="372"/>
      <c r="DD599" s="372"/>
      <c r="DE599" s="372"/>
      <c r="DF599" s="372"/>
      <c r="DG599" s="372"/>
      <c r="DH599" s="372"/>
      <c r="DI599" s="372"/>
      <c r="DJ599" s="372"/>
      <c r="DK599" s="372"/>
      <c r="DL599" s="372"/>
      <c r="DM599" s="372"/>
      <c r="DN599" s="372"/>
      <c r="DO599" s="372"/>
      <c r="DP599" s="372"/>
      <c r="DQ599" s="372"/>
      <c r="DR599" s="372"/>
      <c r="DS599" s="372"/>
      <c r="DT599" s="372"/>
      <c r="DU599" s="372"/>
      <c r="DV599" s="372"/>
      <c r="DW599" s="372"/>
      <c r="DX599" s="372"/>
      <c r="DY599" s="372"/>
      <c r="DZ599" s="372"/>
      <c r="EA599" s="372"/>
      <c r="EB599" s="372"/>
      <c r="EC599" s="372"/>
      <c r="ED599" s="372"/>
      <c r="EE599" s="372"/>
      <c r="EF599" s="372"/>
      <c r="EG599" s="372"/>
      <c r="EH599" s="372"/>
      <c r="EI599" s="372"/>
      <c r="EJ599" s="372"/>
      <c r="EK599" s="372"/>
      <c r="EL599" s="372"/>
      <c r="EM599" s="372"/>
      <c r="EN599" s="372"/>
      <c r="EO599" s="372"/>
      <c r="EP599" s="372"/>
      <c r="EQ599" s="372"/>
      <c r="ER599" s="372"/>
      <c r="ES599" s="372"/>
      <c r="ET599" s="372"/>
      <c r="EU599" s="372"/>
      <c r="EV599" s="372"/>
      <c r="EW599" s="372"/>
      <c r="EX599" s="372"/>
      <c r="EY599" s="372"/>
      <c r="EZ599" s="372"/>
      <c r="FA599" s="372"/>
      <c r="FB599" s="372"/>
      <c r="FC599" s="372"/>
      <c r="FD599" s="372"/>
      <c r="FE599" s="372"/>
      <c r="FF599" s="372"/>
      <c r="FG599" s="372"/>
      <c r="FH599" s="372"/>
      <c r="FI599" s="372"/>
      <c r="FJ599" s="372"/>
      <c r="FK599" s="372"/>
      <c r="FL599" s="372"/>
      <c r="FM599" s="372"/>
      <c r="FN599" s="372"/>
      <c r="FO599" s="372"/>
      <c r="FP599" s="372"/>
      <c r="FQ599" s="372"/>
      <c r="FR599" s="372"/>
      <c r="FS599" s="372"/>
      <c r="FT599" s="372"/>
      <c r="FU599" s="372"/>
      <c r="FV599" s="372"/>
      <c r="FW599" s="372"/>
      <c r="FX599" s="372"/>
      <c r="FY599" s="372"/>
      <c r="FZ599" s="372"/>
      <c r="GA599" s="372"/>
      <c r="GB599" s="372"/>
      <c r="GC599" s="372"/>
      <c r="GD599" s="372"/>
      <c r="GE599" s="372"/>
      <c r="GF599" s="372"/>
      <c r="GG599" s="372"/>
      <c r="GH599" s="372"/>
      <c r="GI599" s="372"/>
      <c r="GJ599" s="372"/>
      <c r="GK599" s="372"/>
      <c r="GL599" s="372"/>
      <c r="GM599" s="372"/>
      <c r="GN599" s="372"/>
      <c r="GO599" s="372"/>
      <c r="GP599" s="372"/>
      <c r="GQ599" s="372"/>
      <c r="GR599" s="372"/>
      <c r="GS599" s="372"/>
      <c r="GT599" s="372"/>
      <c r="GU599" s="372"/>
      <c r="GV599" s="372"/>
      <c r="GW599" s="372"/>
      <c r="GX599" s="372"/>
      <c r="GY599" s="372"/>
      <c r="GZ599" s="372"/>
      <c r="HA599" s="372"/>
      <c r="HB599" s="372"/>
      <c r="HC599" s="372"/>
      <c r="HD599" s="372"/>
      <c r="HE599" s="372"/>
      <c r="HF599" s="372"/>
      <c r="HG599" s="372"/>
      <c r="HH599" s="372"/>
      <c r="HI599" s="372"/>
      <c r="HJ599" s="372"/>
      <c r="HK599" s="372"/>
      <c r="HL599" s="372"/>
      <c r="HM599" s="372"/>
      <c r="HN599" s="372"/>
      <c r="HO599" s="372"/>
      <c r="HP599" s="372"/>
      <c r="HQ599" s="372"/>
      <c r="HR599" s="372"/>
      <c r="HS599" s="372"/>
      <c r="HT599" s="372"/>
      <c r="HU599" s="372"/>
      <c r="HV599" s="372"/>
      <c r="HW599" s="372"/>
      <c r="HX599" s="372"/>
      <c r="HY599" s="372"/>
      <c r="HZ599" s="372"/>
      <c r="IA599" s="372"/>
      <c r="IB599" s="372"/>
      <c r="IC599" s="372"/>
      <c r="ID599" s="372"/>
      <c r="IE599" s="372"/>
      <c r="IF599" s="372"/>
      <c r="IG599" s="372"/>
      <c r="IH599" s="372"/>
      <c r="II599" s="372"/>
      <c r="IJ599" s="372"/>
      <c r="IK599" s="372"/>
      <c r="IL599" s="372"/>
      <c r="IM599" s="372"/>
      <c r="IN599" s="372"/>
      <c r="IO599" s="372"/>
      <c r="IP599" s="372"/>
      <c r="IQ599" s="372"/>
      <c r="IR599" s="372"/>
      <c r="IS599" s="372"/>
      <c r="IT599" s="372"/>
      <c r="IU599" s="372"/>
      <c r="IV599" s="372"/>
      <c r="IW599" s="372"/>
      <c r="IX599" s="372"/>
      <c r="IY599" s="372"/>
      <c r="IZ599" s="372"/>
      <c r="JA599" s="372"/>
      <c r="JB599" s="372"/>
      <c r="JC599" s="372"/>
      <c r="JD599" s="372"/>
      <c r="JE599" s="372"/>
      <c r="JF599" s="372"/>
      <c r="JG599" s="372"/>
      <c r="JH599" s="372"/>
      <c r="JI599" s="372"/>
      <c r="JJ599" s="372"/>
      <c r="JK599" s="372"/>
      <c r="JL599" s="372"/>
      <c r="JM599" s="372"/>
      <c r="JN599" s="372"/>
      <c r="JO599" s="372"/>
      <c r="JP599" s="372"/>
      <c r="JQ599" s="372"/>
      <c r="JR599" s="372"/>
      <c r="JS599" s="372"/>
      <c r="JT599" s="372"/>
      <c r="JU599" s="372"/>
      <c r="JV599" s="372"/>
      <c r="JW599" s="372"/>
      <c r="JX599" s="372"/>
      <c r="JY599" s="372"/>
      <c r="JZ599" s="372"/>
      <c r="KA599" s="372"/>
      <c r="KB599" s="372"/>
      <c r="KC599" s="372"/>
      <c r="KD599" s="372"/>
      <c r="KE599" s="372"/>
      <c r="KF599" s="372"/>
      <c r="KG599" s="372"/>
      <c r="KH599" s="372"/>
      <c r="KI599" s="372"/>
      <c r="KJ599" s="372"/>
      <c r="KK599" s="372"/>
      <c r="KL599" s="372"/>
      <c r="KM599" s="372"/>
      <c r="KN599" s="372"/>
      <c r="KO599" s="372"/>
      <c r="KP599" s="372"/>
      <c r="KQ599" s="372"/>
      <c r="KR599" s="372"/>
      <c r="KS599" s="372"/>
      <c r="KT599" s="372"/>
      <c r="KU599" s="372"/>
      <c r="KV599" s="372"/>
      <c r="KW599" s="372"/>
      <c r="KX599" s="372"/>
      <c r="KY599" s="372"/>
      <c r="KZ599" s="372"/>
      <c r="LA599" s="372"/>
      <c r="LB599" s="372"/>
      <c r="LC599" s="372"/>
      <c r="LD599" s="372"/>
      <c r="LE599" s="372"/>
      <c r="LF599" s="372"/>
      <c r="LG599" s="372"/>
      <c r="LH599" s="372"/>
      <c r="LI599" s="372"/>
      <c r="LJ599" s="372"/>
      <c r="LK599" s="372"/>
      <c r="LL599" s="372"/>
      <c r="LM599" s="372"/>
      <c r="LN599" s="372"/>
      <c r="LO599" s="372"/>
      <c r="LP599" s="372"/>
      <c r="LQ599" s="372"/>
      <c r="LR599" s="372"/>
      <c r="LS599" s="372"/>
      <c r="LT599" s="372"/>
      <c r="LU599" s="372"/>
      <c r="LV599" s="372"/>
      <c r="LW599" s="372"/>
      <c r="LX599" s="372"/>
      <c r="LY599" s="372"/>
      <c r="LZ599" s="372"/>
      <c r="MA599" s="372"/>
      <c r="MB599" s="372"/>
      <c r="MC599" s="372"/>
      <c r="MD599" s="372"/>
      <c r="ME599" s="372"/>
      <c r="MF599" s="372"/>
      <c r="MG599" s="372"/>
      <c r="MH599" s="372"/>
      <c r="MI599" s="372"/>
      <c r="MJ599" s="372"/>
      <c r="MK599" s="372"/>
      <c r="ML599" s="372"/>
      <c r="MM599" s="372"/>
      <c r="MN599" s="372"/>
      <c r="MO599" s="372"/>
      <c r="MP599" s="372"/>
      <c r="MQ599" s="372"/>
      <c r="MR599" s="372"/>
      <c r="MS599" s="372"/>
      <c r="MT599" s="372"/>
      <c r="MU599" s="372"/>
      <c r="MV599" s="372"/>
      <c r="MW599" s="372"/>
      <c r="MX599" s="372"/>
      <c r="MY599" s="372"/>
      <c r="MZ599" s="372"/>
      <c r="NA599" s="372"/>
      <c r="NB599" s="372"/>
      <c r="NC599" s="372"/>
      <c r="ND599" s="372"/>
      <c r="NE599" s="372"/>
      <c r="NF599" s="372"/>
      <c r="NG599" s="372"/>
      <c r="NH599" s="372"/>
      <c r="NI599" s="372"/>
      <c r="NJ599" s="372"/>
      <c r="NK599" s="372"/>
      <c r="NL599" s="372"/>
      <c r="NM599" s="372"/>
      <c r="NN599" s="372"/>
      <c r="NO599" s="372"/>
      <c r="NP599" s="372"/>
      <c r="NQ599" s="372"/>
      <c r="NR599" s="372"/>
      <c r="NS599" s="372"/>
      <c r="NT599" s="372"/>
      <c r="NU599" s="372"/>
      <c r="NV599" s="372"/>
      <c r="NW599" s="372"/>
      <c r="NX599" s="372"/>
      <c r="NY599" s="372"/>
      <c r="NZ599" s="372"/>
      <c r="OA599" s="372"/>
      <c r="OB599" s="372"/>
      <c r="OC599" s="372"/>
      <c r="OD599" s="372"/>
      <c r="OE599" s="372"/>
      <c r="OF599" s="372"/>
      <c r="OG599" s="372"/>
      <c r="OH599" s="372"/>
      <c r="OI599" s="372"/>
      <c r="OJ599" s="372"/>
      <c r="OK599" s="372"/>
      <c r="OL599" s="372"/>
      <c r="OM599" s="372"/>
      <c r="ON599" s="372"/>
      <c r="OO599" s="372"/>
      <c r="OP599" s="372"/>
      <c r="OQ599" s="372"/>
      <c r="OR599" s="372"/>
      <c r="OS599" s="372"/>
      <c r="OT599" s="372"/>
      <c r="OU599" s="372"/>
      <c r="OV599" s="372"/>
      <c r="OW599" s="372"/>
      <c r="OX599" s="372"/>
      <c r="OY599" s="372"/>
      <c r="OZ599" s="372"/>
      <c r="PA599" s="372"/>
      <c r="PB599" s="372"/>
      <c r="PC599" s="372"/>
      <c r="PD599" s="372"/>
      <c r="PE599" s="372"/>
      <c r="PF599" s="372"/>
      <c r="PG599" s="372"/>
      <c r="PH599" s="372"/>
      <c r="PI599" s="372"/>
      <c r="PJ599" s="372"/>
      <c r="PK599" s="372"/>
      <c r="PL599" s="372"/>
      <c r="PM599" s="372"/>
      <c r="PN599" s="372"/>
      <c r="PO599" s="372"/>
      <c r="PP599" s="372"/>
      <c r="PQ599" s="372"/>
      <c r="PR599" s="372"/>
      <c r="PS599" s="372"/>
      <c r="PT599" s="372"/>
      <c r="PU599" s="372"/>
      <c r="PV599" s="372"/>
      <c r="PW599" s="372"/>
      <c r="PX599" s="372"/>
      <c r="PY599" s="372"/>
      <c r="PZ599" s="372"/>
      <c r="QA599" s="372"/>
      <c r="QB599" s="372"/>
      <c r="QC599" s="372"/>
      <c r="QD599" s="372"/>
      <c r="QE599" s="372"/>
      <c r="QF599" s="372"/>
      <c r="QG599" s="372"/>
      <c r="QH599" s="372"/>
      <c r="QI599" s="372"/>
      <c r="QJ599" s="372"/>
      <c r="QK599" s="372"/>
      <c r="QL599" s="372"/>
      <c r="QM599" s="372"/>
      <c r="QN599" s="372"/>
      <c r="QO599" s="372"/>
      <c r="QP599" s="372"/>
      <c r="QQ599" s="372"/>
      <c r="QR599" s="372"/>
      <c r="QS599" s="372"/>
      <c r="QT599" s="372"/>
      <c r="QU599" s="372"/>
      <c r="QV599" s="372"/>
      <c r="QW599" s="372"/>
      <c r="QX599" s="372"/>
      <c r="QY599" s="372"/>
      <c r="QZ599" s="372"/>
      <c r="RA599" s="372"/>
      <c r="RB599" s="372"/>
      <c r="RC599" s="372"/>
      <c r="RD599" s="372"/>
      <c r="RE599" s="372"/>
      <c r="RF599" s="372"/>
      <c r="RG599" s="372"/>
      <c r="RH599" s="372"/>
      <c r="RI599" s="372"/>
      <c r="RJ599" s="372"/>
      <c r="RK599" s="372"/>
      <c r="RL599" s="372"/>
      <c r="RM599" s="372"/>
      <c r="RN599" s="372"/>
      <c r="RO599" s="372"/>
      <c r="RP599" s="372"/>
      <c r="RQ599" s="372"/>
      <c r="RR599" s="372"/>
      <c r="RS599" s="372"/>
      <c r="RT599" s="372"/>
      <c r="RU599" s="372"/>
      <c r="RV599" s="372"/>
      <c r="RW599" s="372"/>
      <c r="RX599" s="372"/>
      <c r="RY599" s="372"/>
      <c r="RZ599" s="372"/>
      <c r="SA599" s="372"/>
      <c r="SB599" s="372"/>
      <c r="SC599" s="372"/>
      <c r="SD599" s="372"/>
      <c r="SE599" s="372"/>
      <c r="SF599" s="372"/>
      <c r="SG599" s="372"/>
      <c r="SH599" s="372"/>
      <c r="SI599" s="372"/>
      <c r="SJ599" s="372"/>
      <c r="SK599" s="372"/>
      <c r="SL599" s="372"/>
      <c r="SM599" s="372"/>
      <c r="SN599" s="372"/>
      <c r="SO599" s="372"/>
      <c r="SP599" s="372"/>
      <c r="SQ599" s="372"/>
      <c r="SR599" s="372"/>
      <c r="SS599" s="372"/>
      <c r="ST599" s="372"/>
      <c r="SU599" s="372"/>
      <c r="SV599" s="372"/>
      <c r="SW599" s="372"/>
      <c r="SX599" s="372"/>
      <c r="SY599" s="372"/>
      <c r="SZ599" s="372"/>
      <c r="TA599" s="372"/>
      <c r="TB599" s="372"/>
      <c r="TC599" s="372"/>
      <c r="TD599" s="372"/>
      <c r="TE599" s="372"/>
      <c r="TF599" s="372"/>
      <c r="TG599" s="372"/>
      <c r="TH599" s="372"/>
      <c r="TI599" s="372"/>
      <c r="TJ599" s="372"/>
      <c r="TK599" s="372"/>
      <c r="TL599" s="372"/>
      <c r="TM599" s="372"/>
      <c r="TN599" s="372"/>
      <c r="TO599" s="372"/>
      <c r="TP599" s="372"/>
      <c r="TQ599" s="372"/>
      <c r="TR599" s="372"/>
      <c r="TS599" s="372"/>
      <c r="TT599" s="372"/>
      <c r="TU599" s="372"/>
      <c r="TV599" s="372"/>
      <c r="TW599" s="372"/>
      <c r="TX599" s="372"/>
      <c r="TY599" s="372"/>
      <c r="TZ599" s="372"/>
      <c r="UA599" s="372"/>
      <c r="UB599" s="372"/>
      <c r="UC599" s="372"/>
      <c r="UD599" s="372"/>
      <c r="UE599" s="372"/>
      <c r="UF599" s="372"/>
      <c r="UG599" s="372"/>
      <c r="UH599" s="372"/>
      <c r="UI599" s="372"/>
      <c r="UJ599" s="372"/>
      <c r="UK599" s="372"/>
      <c r="UL599" s="372"/>
      <c r="UM599" s="372"/>
      <c r="UN599" s="372"/>
      <c r="UO599" s="372"/>
      <c r="UP599" s="372"/>
      <c r="UQ599" s="372"/>
      <c r="UR599" s="372"/>
      <c r="US599" s="372"/>
      <c r="UT599" s="372"/>
      <c r="UU599" s="372"/>
      <c r="UV599" s="372"/>
      <c r="UW599" s="372"/>
      <c r="UX599" s="372"/>
      <c r="UY599" s="372"/>
      <c r="UZ599" s="372"/>
      <c r="VA599" s="372"/>
      <c r="VB599" s="372"/>
      <c r="VC599" s="372"/>
      <c r="VD599" s="372"/>
      <c r="VE599" s="372"/>
      <c r="VF599" s="372"/>
      <c r="VG599" s="372"/>
      <c r="VH599" s="372"/>
      <c r="VI599" s="372"/>
      <c r="VJ599" s="372"/>
      <c r="VK599" s="372"/>
      <c r="VL599" s="372"/>
      <c r="VM599" s="372"/>
      <c r="VN599" s="372"/>
      <c r="VO599" s="372"/>
      <c r="VP599" s="372"/>
      <c r="VQ599" s="372"/>
      <c r="VR599" s="372"/>
      <c r="VS599" s="372"/>
      <c r="VT599" s="372"/>
      <c r="VU599" s="372"/>
      <c r="VV599" s="372"/>
      <c r="VW599" s="372"/>
      <c r="VX599" s="372"/>
      <c r="VY599" s="372"/>
      <c r="VZ599" s="372"/>
      <c r="WA599" s="372"/>
      <c r="WB599" s="372"/>
      <c r="WC599" s="372"/>
      <c r="WD599" s="372"/>
      <c r="WE599" s="372"/>
      <c r="WF599" s="372"/>
      <c r="WG599" s="372"/>
      <c r="WH599" s="372"/>
      <c r="WI599" s="372"/>
      <c r="WJ599" s="372"/>
      <c r="WK599" s="372"/>
      <c r="WL599" s="372"/>
      <c r="WM599" s="372"/>
      <c r="WN599" s="372"/>
      <c r="WO599" s="372"/>
      <c r="WP599" s="372"/>
      <c r="WQ599" s="372"/>
      <c r="WR599" s="372"/>
      <c r="WS599" s="372"/>
      <c r="WT599" s="372"/>
      <c r="WU599" s="372"/>
      <c r="WV599" s="372"/>
      <c r="WW599" s="372"/>
      <c r="WX599" s="372"/>
      <c r="WY599" s="372"/>
      <c r="WZ599" s="372"/>
      <c r="XA599" s="372"/>
      <c r="XB599" s="372"/>
      <c r="XC599" s="372"/>
      <c r="XD599" s="372"/>
      <c r="XE599" s="372"/>
      <c r="XF599" s="372"/>
      <c r="XG599" s="372"/>
      <c r="XH599" s="372"/>
      <c r="XI599" s="372"/>
      <c r="XJ599" s="372"/>
      <c r="XK599" s="372"/>
      <c r="XL599" s="372"/>
      <c r="XM599" s="372"/>
      <c r="XN599" s="372"/>
      <c r="XO599" s="372"/>
      <c r="XP599" s="372"/>
      <c r="XQ599" s="372"/>
      <c r="XR599" s="372"/>
      <c r="XS599" s="372"/>
      <c r="XT599" s="372"/>
      <c r="XU599" s="372"/>
      <c r="XV599" s="372"/>
      <c r="XW599" s="372"/>
      <c r="XX599" s="372"/>
      <c r="XY599" s="372"/>
      <c r="XZ599" s="372"/>
      <c r="YA599" s="372"/>
      <c r="YB599" s="372"/>
      <c r="YC599" s="372"/>
      <c r="YD599" s="372"/>
      <c r="YE599" s="372"/>
      <c r="YF599" s="372"/>
      <c r="YG599" s="372"/>
      <c r="YH599" s="372"/>
      <c r="YI599" s="372"/>
      <c r="YJ599" s="372"/>
      <c r="YK599" s="372"/>
      <c r="YL599" s="372"/>
      <c r="YM599" s="372"/>
      <c r="YN599" s="372"/>
      <c r="YO599" s="372"/>
      <c r="YP599" s="372"/>
      <c r="YQ599" s="372"/>
      <c r="YR599" s="372"/>
      <c r="YS599" s="372"/>
      <c r="YT599" s="372"/>
      <c r="YU599" s="372"/>
      <c r="YV599" s="372"/>
      <c r="YW599" s="372"/>
      <c r="YX599" s="372"/>
      <c r="YY599" s="372"/>
      <c r="YZ599" s="372"/>
      <c r="ZA599" s="372"/>
      <c r="ZB599" s="372"/>
      <c r="ZC599" s="372"/>
      <c r="ZD599" s="372"/>
      <c r="ZE599" s="372"/>
      <c r="ZF599" s="372"/>
      <c r="ZG599" s="372"/>
      <c r="ZH599" s="372"/>
      <c r="ZI599" s="372"/>
      <c r="ZJ599" s="372"/>
      <c r="ZK599" s="372"/>
      <c r="ZL599" s="372"/>
      <c r="ZM599" s="372"/>
      <c r="ZN599" s="372"/>
      <c r="ZO599" s="372"/>
      <c r="ZP599" s="372"/>
      <c r="ZQ599" s="372"/>
      <c r="ZR599" s="372"/>
      <c r="ZS599" s="372"/>
      <c r="ZT599" s="372"/>
      <c r="ZU599" s="372"/>
      <c r="ZV599" s="372"/>
      <c r="ZW599" s="372"/>
      <c r="ZX599" s="372"/>
      <c r="ZY599" s="372"/>
      <c r="ZZ599" s="372"/>
      <c r="AAA599" s="372"/>
      <c r="AAB599" s="372"/>
      <c r="AAC599" s="372"/>
      <c r="AAD599" s="372"/>
      <c r="AAE599" s="372"/>
      <c r="AAF599" s="372"/>
      <c r="AAG599" s="372"/>
      <c r="AAH599" s="372"/>
      <c r="AAI599" s="372"/>
      <c r="AAJ599" s="372"/>
      <c r="AAK599" s="372"/>
      <c r="AAL599" s="372"/>
      <c r="AAM599" s="372"/>
      <c r="AAN599" s="372"/>
      <c r="AAO599" s="372"/>
      <c r="AAP599" s="372"/>
      <c r="AAQ599" s="372"/>
      <c r="AAR599" s="372"/>
      <c r="AAS599" s="372"/>
      <c r="AAT599" s="372"/>
      <c r="AAU599" s="372"/>
      <c r="AAV599" s="372"/>
      <c r="AAW599" s="372"/>
      <c r="AAX599" s="372"/>
      <c r="AAY599" s="372"/>
      <c r="AAZ599" s="372"/>
      <c r="ABA599" s="372"/>
      <c r="ABB599" s="372"/>
      <c r="ABC599" s="372"/>
      <c r="ABD599" s="372"/>
      <c r="ABE599" s="372"/>
      <c r="ABF599" s="372"/>
      <c r="ABG599" s="372"/>
      <c r="ABH599" s="372"/>
      <c r="ABI599" s="372"/>
      <c r="ABJ599" s="372"/>
      <c r="ABK599" s="372"/>
      <c r="ABL599" s="372"/>
      <c r="ABM599" s="372"/>
      <c r="ABN599" s="372"/>
      <c r="ABO599" s="372"/>
      <c r="ABP599" s="372"/>
      <c r="ABQ599" s="372"/>
      <c r="ABR599" s="372"/>
      <c r="ABS599" s="372"/>
      <c r="ABT599" s="372"/>
      <c r="ABU599" s="372"/>
      <c r="ABV599" s="372"/>
      <c r="ABW599" s="372"/>
      <c r="ABX599" s="372"/>
      <c r="ABY599" s="372"/>
      <c r="ABZ599" s="372"/>
      <c r="ACA599" s="372"/>
      <c r="ACB599" s="372"/>
      <c r="ACC599" s="372"/>
      <c r="ACD599" s="372"/>
      <c r="ACE599" s="372"/>
      <c r="ACF599" s="372"/>
      <c r="ACG599" s="372"/>
      <c r="ACH599" s="372"/>
      <c r="ACI599" s="372"/>
      <c r="ACJ599" s="372"/>
      <c r="ACK599" s="372"/>
      <c r="ACL599" s="372"/>
      <c r="ACM599" s="372"/>
      <c r="ACN599" s="372"/>
      <c r="ACO599" s="372"/>
      <c r="ACP599" s="372"/>
      <c r="ACQ599" s="372"/>
      <c r="ACR599" s="372"/>
      <c r="ACS599" s="372"/>
      <c r="ACT599" s="372"/>
      <c r="ACU599" s="372"/>
      <c r="ACV599" s="372"/>
      <c r="ACW599" s="372"/>
      <c r="ACX599" s="372"/>
      <c r="ACY599" s="372"/>
      <c r="ACZ599" s="372"/>
      <c r="ADA599" s="372"/>
      <c r="ADB599" s="372"/>
      <c r="ADC599" s="372"/>
      <c r="ADD599" s="372"/>
      <c r="ADE599" s="372"/>
      <c r="ADF599" s="372"/>
      <c r="ADG599" s="372"/>
      <c r="ADH599" s="372"/>
      <c r="ADI599" s="372"/>
      <c r="ADJ599" s="372"/>
      <c r="ADK599" s="372"/>
      <c r="ADL599" s="372"/>
      <c r="ADM599" s="372"/>
      <c r="ADN599" s="372"/>
      <c r="ADO599" s="372"/>
      <c r="ADP599" s="372"/>
      <c r="ADQ599" s="372"/>
      <c r="ADR599" s="372"/>
      <c r="ADS599" s="372"/>
      <c r="ADT599" s="372"/>
      <c r="ADU599" s="372"/>
      <c r="ADV599" s="372"/>
      <c r="ADW599" s="372"/>
      <c r="ADX599" s="372"/>
      <c r="ADY599" s="372"/>
      <c r="ADZ599" s="372"/>
      <c r="AEA599" s="372"/>
      <c r="AEB599" s="372"/>
      <c r="AEC599" s="372"/>
      <c r="AED599" s="372"/>
      <c r="AEE599" s="372"/>
      <c r="AEF599" s="372"/>
    </row>
    <row r="600" spans="1:812" s="373" customFormat="1" x14ac:dyDescent="0.2">
      <c r="A600" s="71"/>
      <c r="B600" s="99"/>
      <c r="C600" s="338"/>
      <c r="D600" s="101"/>
      <c r="E600" s="293"/>
      <c r="F600" s="91"/>
      <c r="G600" s="372"/>
      <c r="H600" s="372"/>
      <c r="I600" s="372"/>
      <c r="J600" s="372"/>
      <c r="K600" s="372"/>
      <c r="L600" s="372"/>
      <c r="M600" s="372"/>
      <c r="N600" s="372"/>
      <c r="O600" s="372"/>
      <c r="P600" s="372"/>
      <c r="Q600" s="372"/>
      <c r="R600" s="372"/>
      <c r="S600" s="372"/>
      <c r="T600" s="372"/>
      <c r="U600" s="372"/>
      <c r="V600" s="372"/>
      <c r="W600" s="372"/>
      <c r="X600" s="372"/>
      <c r="Y600" s="372"/>
      <c r="Z600" s="372"/>
      <c r="AA600" s="372"/>
      <c r="AB600" s="372"/>
      <c r="AC600" s="372"/>
      <c r="AD600" s="372"/>
      <c r="AE600" s="372"/>
      <c r="AF600" s="372"/>
      <c r="AG600" s="372"/>
      <c r="AH600" s="372"/>
      <c r="AI600" s="372"/>
      <c r="AJ600" s="372"/>
      <c r="AK600" s="372"/>
      <c r="AL600" s="372"/>
      <c r="AM600" s="372"/>
      <c r="AN600" s="372"/>
      <c r="AO600" s="372"/>
      <c r="AP600" s="372"/>
      <c r="AQ600" s="372"/>
      <c r="AR600" s="372"/>
      <c r="AS600" s="372"/>
      <c r="AT600" s="372"/>
      <c r="AU600" s="372"/>
      <c r="AV600" s="372"/>
      <c r="AW600" s="372"/>
      <c r="AX600" s="372"/>
      <c r="AY600" s="372"/>
      <c r="AZ600" s="372"/>
      <c r="BA600" s="663"/>
      <c r="BB600" s="372"/>
      <c r="BC600" s="372"/>
      <c r="BD600" s="372"/>
      <c r="BE600" s="372"/>
      <c r="BF600" s="372"/>
      <c r="BG600" s="372"/>
      <c r="BH600" s="372"/>
      <c r="BI600" s="372"/>
      <c r="BJ600" s="372"/>
      <c r="BK600" s="372"/>
      <c r="BL600" s="372"/>
      <c r="BM600" s="372"/>
      <c r="BN600" s="372"/>
      <c r="BO600" s="372"/>
      <c r="BP600" s="372"/>
      <c r="BQ600" s="372"/>
      <c r="BR600" s="372"/>
      <c r="BS600" s="372"/>
      <c r="BT600" s="372"/>
      <c r="BU600" s="372"/>
      <c r="BV600" s="372"/>
      <c r="BW600" s="372"/>
      <c r="BX600" s="372"/>
      <c r="BY600" s="372"/>
      <c r="BZ600" s="372"/>
      <c r="CA600" s="372"/>
      <c r="CB600" s="372"/>
      <c r="CC600" s="372"/>
      <c r="CD600" s="372"/>
      <c r="CE600" s="372"/>
      <c r="CF600" s="372"/>
      <c r="CG600" s="372"/>
      <c r="CH600" s="372"/>
      <c r="CI600" s="372"/>
      <c r="CJ600" s="372"/>
      <c r="CK600" s="372"/>
      <c r="CL600" s="372"/>
      <c r="CM600" s="372"/>
      <c r="CN600" s="372"/>
      <c r="CO600" s="372"/>
      <c r="CP600" s="372"/>
      <c r="CQ600" s="372"/>
      <c r="CR600" s="372"/>
      <c r="CS600" s="372"/>
      <c r="CT600" s="372"/>
      <c r="CU600" s="372"/>
      <c r="CV600" s="372"/>
      <c r="CW600" s="372"/>
      <c r="CX600" s="372"/>
      <c r="CY600" s="372"/>
      <c r="CZ600" s="372"/>
      <c r="DA600" s="372"/>
      <c r="DB600" s="372"/>
      <c r="DC600" s="372"/>
      <c r="DD600" s="372"/>
      <c r="DE600" s="372"/>
      <c r="DF600" s="372"/>
      <c r="DG600" s="372"/>
      <c r="DH600" s="372"/>
      <c r="DI600" s="372"/>
      <c r="DJ600" s="372"/>
      <c r="DK600" s="372"/>
      <c r="DL600" s="372"/>
      <c r="DM600" s="372"/>
      <c r="DN600" s="372"/>
      <c r="DO600" s="372"/>
      <c r="DP600" s="372"/>
      <c r="DQ600" s="372"/>
      <c r="DR600" s="372"/>
      <c r="DS600" s="372"/>
      <c r="DT600" s="372"/>
      <c r="DU600" s="372"/>
      <c r="DV600" s="372"/>
      <c r="DW600" s="372"/>
      <c r="DX600" s="372"/>
      <c r="DY600" s="372"/>
      <c r="DZ600" s="372"/>
      <c r="EA600" s="372"/>
      <c r="EB600" s="372"/>
      <c r="EC600" s="372"/>
      <c r="ED600" s="372"/>
      <c r="EE600" s="372"/>
      <c r="EF600" s="372"/>
      <c r="EG600" s="372"/>
      <c r="EH600" s="372"/>
      <c r="EI600" s="372"/>
      <c r="EJ600" s="372"/>
      <c r="EK600" s="372"/>
      <c r="EL600" s="372"/>
      <c r="EM600" s="372"/>
      <c r="EN600" s="372"/>
      <c r="EO600" s="372"/>
      <c r="EP600" s="372"/>
      <c r="EQ600" s="372"/>
      <c r="ER600" s="372"/>
      <c r="ES600" s="372"/>
      <c r="ET600" s="372"/>
      <c r="EU600" s="372"/>
      <c r="EV600" s="372"/>
      <c r="EW600" s="372"/>
      <c r="EX600" s="372"/>
      <c r="EY600" s="372"/>
      <c r="EZ600" s="372"/>
      <c r="FA600" s="372"/>
      <c r="FB600" s="372"/>
      <c r="FC600" s="372"/>
      <c r="FD600" s="372"/>
      <c r="FE600" s="372"/>
      <c r="FF600" s="372"/>
      <c r="FG600" s="372"/>
      <c r="FH600" s="372"/>
      <c r="FI600" s="372"/>
      <c r="FJ600" s="372"/>
      <c r="FK600" s="372"/>
      <c r="FL600" s="372"/>
      <c r="FM600" s="372"/>
      <c r="FN600" s="372"/>
      <c r="FO600" s="372"/>
      <c r="FP600" s="372"/>
      <c r="FQ600" s="372"/>
      <c r="FR600" s="372"/>
      <c r="FS600" s="372"/>
      <c r="FT600" s="372"/>
      <c r="FU600" s="372"/>
      <c r="FV600" s="372"/>
      <c r="FW600" s="372"/>
      <c r="FX600" s="372"/>
      <c r="FY600" s="372"/>
      <c r="FZ600" s="372"/>
      <c r="GA600" s="372"/>
      <c r="GB600" s="372"/>
      <c r="GC600" s="372"/>
      <c r="GD600" s="372"/>
      <c r="GE600" s="372"/>
      <c r="GF600" s="372"/>
      <c r="GG600" s="372"/>
      <c r="GH600" s="372"/>
      <c r="GI600" s="372"/>
      <c r="GJ600" s="372"/>
      <c r="GK600" s="372"/>
      <c r="GL600" s="372"/>
      <c r="GM600" s="372"/>
      <c r="GN600" s="372"/>
      <c r="GO600" s="372"/>
      <c r="GP600" s="372"/>
      <c r="GQ600" s="372"/>
      <c r="GR600" s="372"/>
      <c r="GS600" s="372"/>
      <c r="GT600" s="372"/>
      <c r="GU600" s="372"/>
      <c r="GV600" s="372"/>
      <c r="GW600" s="372"/>
      <c r="GX600" s="372"/>
      <c r="GY600" s="372"/>
      <c r="GZ600" s="372"/>
      <c r="HA600" s="372"/>
      <c r="HB600" s="372"/>
      <c r="HC600" s="372"/>
      <c r="HD600" s="372"/>
      <c r="HE600" s="372"/>
      <c r="HF600" s="372"/>
      <c r="HG600" s="372"/>
      <c r="HH600" s="372"/>
      <c r="HI600" s="372"/>
      <c r="HJ600" s="372"/>
      <c r="HK600" s="372"/>
      <c r="HL600" s="372"/>
      <c r="HM600" s="372"/>
      <c r="HN600" s="372"/>
      <c r="HO600" s="372"/>
      <c r="HP600" s="372"/>
      <c r="HQ600" s="372"/>
      <c r="HR600" s="372"/>
      <c r="HS600" s="372"/>
      <c r="HT600" s="372"/>
      <c r="HU600" s="372"/>
      <c r="HV600" s="372"/>
      <c r="HW600" s="372"/>
      <c r="HX600" s="372"/>
      <c r="HY600" s="372"/>
      <c r="HZ600" s="372"/>
      <c r="IA600" s="372"/>
      <c r="IB600" s="372"/>
      <c r="IC600" s="372"/>
      <c r="ID600" s="372"/>
      <c r="IE600" s="372"/>
      <c r="IF600" s="372"/>
      <c r="IG600" s="372"/>
      <c r="IH600" s="372"/>
      <c r="II600" s="372"/>
      <c r="IJ600" s="372"/>
      <c r="IK600" s="372"/>
      <c r="IL600" s="372"/>
      <c r="IM600" s="372"/>
      <c r="IN600" s="372"/>
      <c r="IO600" s="372"/>
      <c r="IP600" s="372"/>
      <c r="IQ600" s="372"/>
      <c r="IR600" s="372"/>
      <c r="IS600" s="372"/>
      <c r="IT600" s="372"/>
      <c r="IU600" s="372"/>
      <c r="IV600" s="372"/>
      <c r="IW600" s="372"/>
      <c r="IX600" s="372"/>
      <c r="IY600" s="372"/>
      <c r="IZ600" s="372"/>
      <c r="JA600" s="372"/>
      <c r="JB600" s="372"/>
      <c r="JC600" s="372"/>
      <c r="JD600" s="372"/>
      <c r="JE600" s="372"/>
      <c r="JF600" s="372"/>
      <c r="JG600" s="372"/>
      <c r="JH600" s="372"/>
      <c r="JI600" s="372"/>
      <c r="JJ600" s="372"/>
      <c r="JK600" s="372"/>
      <c r="JL600" s="372"/>
      <c r="JM600" s="372"/>
      <c r="JN600" s="372"/>
      <c r="JO600" s="372"/>
      <c r="JP600" s="372"/>
      <c r="JQ600" s="372"/>
      <c r="JR600" s="372"/>
      <c r="JS600" s="372"/>
      <c r="JT600" s="372"/>
      <c r="JU600" s="372"/>
      <c r="JV600" s="372"/>
      <c r="JW600" s="372"/>
      <c r="JX600" s="372"/>
      <c r="JY600" s="372"/>
      <c r="JZ600" s="372"/>
      <c r="KA600" s="372"/>
      <c r="KB600" s="372"/>
      <c r="KC600" s="372"/>
      <c r="KD600" s="372"/>
      <c r="KE600" s="372"/>
      <c r="KF600" s="372"/>
      <c r="KG600" s="372"/>
      <c r="KH600" s="372"/>
      <c r="KI600" s="372"/>
      <c r="KJ600" s="372"/>
      <c r="KK600" s="372"/>
      <c r="KL600" s="372"/>
      <c r="KM600" s="372"/>
      <c r="KN600" s="372"/>
      <c r="KO600" s="372"/>
      <c r="KP600" s="372"/>
      <c r="KQ600" s="372"/>
      <c r="KR600" s="372"/>
      <c r="KS600" s="372"/>
      <c r="KT600" s="372"/>
      <c r="KU600" s="372"/>
      <c r="KV600" s="372"/>
      <c r="KW600" s="372"/>
      <c r="KX600" s="372"/>
      <c r="KY600" s="372"/>
      <c r="KZ600" s="372"/>
      <c r="LA600" s="372"/>
      <c r="LB600" s="372"/>
      <c r="LC600" s="372"/>
      <c r="LD600" s="372"/>
      <c r="LE600" s="372"/>
      <c r="LF600" s="372"/>
      <c r="LG600" s="372"/>
      <c r="LH600" s="372"/>
      <c r="LI600" s="372"/>
      <c r="LJ600" s="372"/>
      <c r="LK600" s="372"/>
      <c r="LL600" s="372"/>
      <c r="LM600" s="372"/>
      <c r="LN600" s="372"/>
      <c r="LO600" s="372"/>
      <c r="LP600" s="372"/>
      <c r="LQ600" s="372"/>
      <c r="LR600" s="372"/>
      <c r="LS600" s="372"/>
      <c r="LT600" s="372"/>
      <c r="LU600" s="372"/>
      <c r="LV600" s="372"/>
      <c r="LW600" s="372"/>
      <c r="LX600" s="372"/>
      <c r="LY600" s="372"/>
      <c r="LZ600" s="372"/>
      <c r="MA600" s="372"/>
      <c r="MB600" s="372"/>
      <c r="MC600" s="372"/>
      <c r="MD600" s="372"/>
      <c r="ME600" s="372"/>
      <c r="MF600" s="372"/>
      <c r="MG600" s="372"/>
      <c r="MH600" s="372"/>
      <c r="MI600" s="372"/>
      <c r="MJ600" s="372"/>
      <c r="MK600" s="372"/>
      <c r="ML600" s="372"/>
      <c r="MM600" s="372"/>
      <c r="MN600" s="372"/>
      <c r="MO600" s="372"/>
      <c r="MP600" s="372"/>
      <c r="MQ600" s="372"/>
      <c r="MR600" s="372"/>
      <c r="MS600" s="372"/>
      <c r="MT600" s="372"/>
      <c r="MU600" s="372"/>
      <c r="MV600" s="372"/>
      <c r="MW600" s="372"/>
      <c r="MX600" s="372"/>
      <c r="MY600" s="372"/>
      <c r="MZ600" s="372"/>
      <c r="NA600" s="372"/>
      <c r="NB600" s="372"/>
      <c r="NC600" s="372"/>
      <c r="ND600" s="372"/>
      <c r="NE600" s="372"/>
      <c r="NF600" s="372"/>
      <c r="NG600" s="372"/>
      <c r="NH600" s="372"/>
      <c r="NI600" s="372"/>
      <c r="NJ600" s="372"/>
      <c r="NK600" s="372"/>
      <c r="NL600" s="372"/>
      <c r="NM600" s="372"/>
      <c r="NN600" s="372"/>
      <c r="NO600" s="372"/>
      <c r="NP600" s="372"/>
      <c r="NQ600" s="372"/>
      <c r="NR600" s="372"/>
      <c r="NS600" s="372"/>
      <c r="NT600" s="372"/>
      <c r="NU600" s="372"/>
      <c r="NV600" s="372"/>
      <c r="NW600" s="372"/>
      <c r="NX600" s="372"/>
      <c r="NY600" s="372"/>
      <c r="NZ600" s="372"/>
      <c r="OA600" s="372"/>
      <c r="OB600" s="372"/>
      <c r="OC600" s="372"/>
      <c r="OD600" s="372"/>
      <c r="OE600" s="372"/>
      <c r="OF600" s="372"/>
      <c r="OG600" s="372"/>
      <c r="OH600" s="372"/>
      <c r="OI600" s="372"/>
      <c r="OJ600" s="372"/>
      <c r="OK600" s="372"/>
      <c r="OL600" s="372"/>
      <c r="OM600" s="372"/>
      <c r="ON600" s="372"/>
      <c r="OO600" s="372"/>
      <c r="OP600" s="372"/>
      <c r="OQ600" s="372"/>
      <c r="OR600" s="372"/>
      <c r="OS600" s="372"/>
      <c r="OT600" s="372"/>
      <c r="OU600" s="372"/>
      <c r="OV600" s="372"/>
      <c r="OW600" s="372"/>
      <c r="OX600" s="372"/>
      <c r="OY600" s="372"/>
      <c r="OZ600" s="372"/>
      <c r="PA600" s="372"/>
      <c r="PB600" s="372"/>
      <c r="PC600" s="372"/>
      <c r="PD600" s="372"/>
      <c r="PE600" s="372"/>
      <c r="PF600" s="372"/>
      <c r="PG600" s="372"/>
      <c r="PH600" s="372"/>
      <c r="PI600" s="372"/>
      <c r="PJ600" s="372"/>
      <c r="PK600" s="372"/>
      <c r="PL600" s="372"/>
      <c r="PM600" s="372"/>
      <c r="PN600" s="372"/>
      <c r="PO600" s="372"/>
      <c r="PP600" s="372"/>
      <c r="PQ600" s="372"/>
      <c r="PR600" s="372"/>
      <c r="PS600" s="372"/>
      <c r="PT600" s="372"/>
      <c r="PU600" s="372"/>
      <c r="PV600" s="372"/>
      <c r="PW600" s="372"/>
      <c r="PX600" s="372"/>
      <c r="PY600" s="372"/>
      <c r="PZ600" s="372"/>
      <c r="QA600" s="372"/>
      <c r="QB600" s="372"/>
      <c r="QC600" s="372"/>
      <c r="QD600" s="372"/>
      <c r="QE600" s="372"/>
      <c r="QF600" s="372"/>
      <c r="QG600" s="372"/>
      <c r="QH600" s="372"/>
      <c r="QI600" s="372"/>
      <c r="QJ600" s="372"/>
      <c r="QK600" s="372"/>
      <c r="QL600" s="372"/>
      <c r="QM600" s="372"/>
      <c r="QN600" s="372"/>
      <c r="QO600" s="372"/>
      <c r="QP600" s="372"/>
      <c r="QQ600" s="372"/>
      <c r="QR600" s="372"/>
      <c r="QS600" s="372"/>
      <c r="QT600" s="372"/>
      <c r="QU600" s="372"/>
      <c r="QV600" s="372"/>
      <c r="QW600" s="372"/>
      <c r="QX600" s="372"/>
      <c r="QY600" s="372"/>
      <c r="QZ600" s="372"/>
      <c r="RA600" s="372"/>
      <c r="RB600" s="372"/>
      <c r="RC600" s="372"/>
      <c r="RD600" s="372"/>
      <c r="RE600" s="372"/>
      <c r="RF600" s="372"/>
      <c r="RG600" s="372"/>
      <c r="RH600" s="372"/>
      <c r="RI600" s="372"/>
      <c r="RJ600" s="372"/>
      <c r="RK600" s="372"/>
      <c r="RL600" s="372"/>
      <c r="RM600" s="372"/>
      <c r="RN600" s="372"/>
      <c r="RO600" s="372"/>
      <c r="RP600" s="372"/>
      <c r="RQ600" s="372"/>
      <c r="RR600" s="372"/>
      <c r="RS600" s="372"/>
      <c r="RT600" s="372"/>
      <c r="RU600" s="372"/>
      <c r="RV600" s="372"/>
      <c r="RW600" s="372"/>
      <c r="RX600" s="372"/>
      <c r="RY600" s="372"/>
      <c r="RZ600" s="372"/>
      <c r="SA600" s="372"/>
      <c r="SB600" s="372"/>
      <c r="SC600" s="372"/>
      <c r="SD600" s="372"/>
      <c r="SE600" s="372"/>
      <c r="SF600" s="372"/>
      <c r="SG600" s="372"/>
      <c r="SH600" s="372"/>
      <c r="SI600" s="372"/>
      <c r="SJ600" s="372"/>
      <c r="SK600" s="372"/>
      <c r="SL600" s="372"/>
      <c r="SM600" s="372"/>
      <c r="SN600" s="372"/>
      <c r="SO600" s="372"/>
      <c r="SP600" s="372"/>
      <c r="SQ600" s="372"/>
      <c r="SR600" s="372"/>
      <c r="SS600" s="372"/>
      <c r="ST600" s="372"/>
      <c r="SU600" s="372"/>
      <c r="SV600" s="372"/>
      <c r="SW600" s="372"/>
      <c r="SX600" s="372"/>
      <c r="SY600" s="372"/>
      <c r="SZ600" s="372"/>
      <c r="TA600" s="372"/>
      <c r="TB600" s="372"/>
      <c r="TC600" s="372"/>
      <c r="TD600" s="372"/>
      <c r="TE600" s="372"/>
      <c r="TF600" s="372"/>
      <c r="TG600" s="372"/>
      <c r="TH600" s="372"/>
      <c r="TI600" s="372"/>
      <c r="TJ600" s="372"/>
      <c r="TK600" s="372"/>
      <c r="TL600" s="372"/>
      <c r="TM600" s="372"/>
      <c r="TN600" s="372"/>
      <c r="TO600" s="372"/>
      <c r="TP600" s="372"/>
      <c r="TQ600" s="372"/>
      <c r="TR600" s="372"/>
      <c r="TS600" s="372"/>
      <c r="TT600" s="372"/>
      <c r="TU600" s="372"/>
      <c r="TV600" s="372"/>
      <c r="TW600" s="372"/>
      <c r="TX600" s="372"/>
      <c r="TY600" s="372"/>
      <c r="TZ600" s="372"/>
      <c r="UA600" s="372"/>
      <c r="UB600" s="372"/>
      <c r="UC600" s="372"/>
      <c r="UD600" s="372"/>
      <c r="UE600" s="372"/>
      <c r="UF600" s="372"/>
      <c r="UG600" s="372"/>
      <c r="UH600" s="372"/>
      <c r="UI600" s="372"/>
      <c r="UJ600" s="372"/>
      <c r="UK600" s="372"/>
      <c r="UL600" s="372"/>
      <c r="UM600" s="372"/>
      <c r="UN600" s="372"/>
      <c r="UO600" s="372"/>
      <c r="UP600" s="372"/>
      <c r="UQ600" s="372"/>
      <c r="UR600" s="372"/>
      <c r="US600" s="372"/>
      <c r="UT600" s="372"/>
      <c r="UU600" s="372"/>
      <c r="UV600" s="372"/>
      <c r="UW600" s="372"/>
      <c r="UX600" s="372"/>
      <c r="UY600" s="372"/>
      <c r="UZ600" s="372"/>
      <c r="VA600" s="372"/>
      <c r="VB600" s="372"/>
      <c r="VC600" s="372"/>
      <c r="VD600" s="372"/>
      <c r="VE600" s="372"/>
      <c r="VF600" s="372"/>
      <c r="VG600" s="372"/>
      <c r="VH600" s="372"/>
      <c r="VI600" s="372"/>
      <c r="VJ600" s="372"/>
      <c r="VK600" s="372"/>
      <c r="VL600" s="372"/>
      <c r="VM600" s="372"/>
      <c r="VN600" s="372"/>
      <c r="VO600" s="372"/>
      <c r="VP600" s="372"/>
      <c r="VQ600" s="372"/>
      <c r="VR600" s="372"/>
      <c r="VS600" s="372"/>
      <c r="VT600" s="372"/>
      <c r="VU600" s="372"/>
      <c r="VV600" s="372"/>
      <c r="VW600" s="372"/>
      <c r="VX600" s="372"/>
      <c r="VY600" s="372"/>
      <c r="VZ600" s="372"/>
      <c r="WA600" s="372"/>
      <c r="WB600" s="372"/>
      <c r="WC600" s="372"/>
      <c r="WD600" s="372"/>
      <c r="WE600" s="372"/>
      <c r="WF600" s="372"/>
      <c r="WG600" s="372"/>
      <c r="WH600" s="372"/>
      <c r="WI600" s="372"/>
      <c r="WJ600" s="372"/>
      <c r="WK600" s="372"/>
      <c r="WL600" s="372"/>
      <c r="WM600" s="372"/>
      <c r="WN600" s="372"/>
      <c r="WO600" s="372"/>
      <c r="WP600" s="372"/>
      <c r="WQ600" s="372"/>
      <c r="WR600" s="372"/>
      <c r="WS600" s="372"/>
      <c r="WT600" s="372"/>
      <c r="WU600" s="372"/>
      <c r="WV600" s="372"/>
      <c r="WW600" s="372"/>
      <c r="WX600" s="372"/>
      <c r="WY600" s="372"/>
      <c r="WZ600" s="372"/>
      <c r="XA600" s="372"/>
      <c r="XB600" s="372"/>
      <c r="XC600" s="372"/>
      <c r="XD600" s="372"/>
      <c r="XE600" s="372"/>
      <c r="XF600" s="372"/>
      <c r="XG600" s="372"/>
      <c r="XH600" s="372"/>
      <c r="XI600" s="372"/>
      <c r="XJ600" s="372"/>
      <c r="XK600" s="372"/>
      <c r="XL600" s="372"/>
      <c r="XM600" s="372"/>
      <c r="XN600" s="372"/>
      <c r="XO600" s="372"/>
      <c r="XP600" s="372"/>
      <c r="XQ600" s="372"/>
      <c r="XR600" s="372"/>
      <c r="XS600" s="372"/>
      <c r="XT600" s="372"/>
      <c r="XU600" s="372"/>
      <c r="XV600" s="372"/>
      <c r="XW600" s="372"/>
      <c r="XX600" s="372"/>
      <c r="XY600" s="372"/>
      <c r="XZ600" s="372"/>
      <c r="YA600" s="372"/>
      <c r="YB600" s="372"/>
      <c r="YC600" s="372"/>
      <c r="YD600" s="372"/>
      <c r="YE600" s="372"/>
      <c r="YF600" s="372"/>
      <c r="YG600" s="372"/>
      <c r="YH600" s="372"/>
      <c r="YI600" s="372"/>
      <c r="YJ600" s="372"/>
      <c r="YK600" s="372"/>
      <c r="YL600" s="372"/>
      <c r="YM600" s="372"/>
      <c r="YN600" s="372"/>
      <c r="YO600" s="372"/>
      <c r="YP600" s="372"/>
      <c r="YQ600" s="372"/>
      <c r="YR600" s="372"/>
      <c r="YS600" s="372"/>
      <c r="YT600" s="372"/>
      <c r="YU600" s="372"/>
      <c r="YV600" s="372"/>
      <c r="YW600" s="372"/>
      <c r="YX600" s="372"/>
      <c r="YY600" s="372"/>
      <c r="YZ600" s="372"/>
      <c r="ZA600" s="372"/>
      <c r="ZB600" s="372"/>
      <c r="ZC600" s="372"/>
      <c r="ZD600" s="372"/>
      <c r="ZE600" s="372"/>
      <c r="ZF600" s="372"/>
      <c r="ZG600" s="372"/>
      <c r="ZH600" s="372"/>
      <c r="ZI600" s="372"/>
      <c r="ZJ600" s="372"/>
      <c r="ZK600" s="372"/>
      <c r="ZL600" s="372"/>
      <c r="ZM600" s="372"/>
      <c r="ZN600" s="372"/>
      <c r="ZO600" s="372"/>
      <c r="ZP600" s="372"/>
      <c r="ZQ600" s="372"/>
      <c r="ZR600" s="372"/>
      <c r="ZS600" s="372"/>
      <c r="ZT600" s="372"/>
      <c r="ZU600" s="372"/>
      <c r="ZV600" s="372"/>
      <c r="ZW600" s="372"/>
      <c r="ZX600" s="372"/>
      <c r="ZY600" s="372"/>
      <c r="ZZ600" s="372"/>
      <c r="AAA600" s="372"/>
      <c r="AAB600" s="372"/>
      <c r="AAC600" s="372"/>
      <c r="AAD600" s="372"/>
      <c r="AAE600" s="372"/>
      <c r="AAF600" s="372"/>
      <c r="AAG600" s="372"/>
      <c r="AAH600" s="372"/>
      <c r="AAI600" s="372"/>
      <c r="AAJ600" s="372"/>
      <c r="AAK600" s="372"/>
      <c r="AAL600" s="372"/>
      <c r="AAM600" s="372"/>
      <c r="AAN600" s="372"/>
      <c r="AAO600" s="372"/>
      <c r="AAP600" s="372"/>
      <c r="AAQ600" s="372"/>
      <c r="AAR600" s="372"/>
      <c r="AAS600" s="372"/>
      <c r="AAT600" s="372"/>
      <c r="AAU600" s="372"/>
      <c r="AAV600" s="372"/>
      <c r="AAW600" s="372"/>
      <c r="AAX600" s="372"/>
      <c r="AAY600" s="372"/>
      <c r="AAZ600" s="372"/>
      <c r="ABA600" s="372"/>
      <c r="ABB600" s="372"/>
      <c r="ABC600" s="372"/>
      <c r="ABD600" s="372"/>
      <c r="ABE600" s="372"/>
      <c r="ABF600" s="372"/>
      <c r="ABG600" s="372"/>
      <c r="ABH600" s="372"/>
      <c r="ABI600" s="372"/>
      <c r="ABJ600" s="372"/>
      <c r="ABK600" s="372"/>
      <c r="ABL600" s="372"/>
      <c r="ABM600" s="372"/>
      <c r="ABN600" s="372"/>
      <c r="ABO600" s="372"/>
      <c r="ABP600" s="372"/>
      <c r="ABQ600" s="372"/>
      <c r="ABR600" s="372"/>
      <c r="ABS600" s="372"/>
      <c r="ABT600" s="372"/>
      <c r="ABU600" s="372"/>
      <c r="ABV600" s="372"/>
      <c r="ABW600" s="372"/>
      <c r="ABX600" s="372"/>
      <c r="ABY600" s="372"/>
      <c r="ABZ600" s="372"/>
      <c r="ACA600" s="372"/>
      <c r="ACB600" s="372"/>
      <c r="ACC600" s="372"/>
      <c r="ACD600" s="372"/>
      <c r="ACE600" s="372"/>
      <c r="ACF600" s="372"/>
      <c r="ACG600" s="372"/>
      <c r="ACH600" s="372"/>
      <c r="ACI600" s="372"/>
      <c r="ACJ600" s="372"/>
      <c r="ACK600" s="372"/>
      <c r="ACL600" s="372"/>
      <c r="ACM600" s="372"/>
      <c r="ACN600" s="372"/>
      <c r="ACO600" s="372"/>
      <c r="ACP600" s="372"/>
      <c r="ACQ600" s="372"/>
      <c r="ACR600" s="372"/>
      <c r="ACS600" s="372"/>
      <c r="ACT600" s="372"/>
      <c r="ACU600" s="372"/>
      <c r="ACV600" s="372"/>
      <c r="ACW600" s="372"/>
      <c r="ACX600" s="372"/>
      <c r="ACY600" s="372"/>
      <c r="ACZ600" s="372"/>
      <c r="ADA600" s="372"/>
      <c r="ADB600" s="372"/>
      <c r="ADC600" s="372"/>
      <c r="ADD600" s="372"/>
      <c r="ADE600" s="372"/>
      <c r="ADF600" s="372"/>
      <c r="ADG600" s="372"/>
      <c r="ADH600" s="372"/>
      <c r="ADI600" s="372"/>
      <c r="ADJ600" s="372"/>
      <c r="ADK600" s="372"/>
      <c r="ADL600" s="372"/>
      <c r="ADM600" s="372"/>
      <c r="ADN600" s="372"/>
      <c r="ADO600" s="372"/>
      <c r="ADP600" s="372"/>
      <c r="ADQ600" s="372"/>
      <c r="ADR600" s="372"/>
      <c r="ADS600" s="372"/>
      <c r="ADT600" s="372"/>
      <c r="ADU600" s="372"/>
      <c r="ADV600" s="372"/>
      <c r="ADW600" s="372"/>
      <c r="ADX600" s="372"/>
      <c r="ADY600" s="372"/>
      <c r="ADZ600" s="372"/>
      <c r="AEA600" s="372"/>
      <c r="AEB600" s="372"/>
      <c r="AEC600" s="372"/>
      <c r="AED600" s="372"/>
      <c r="AEE600" s="372"/>
      <c r="AEF600" s="372"/>
    </row>
    <row r="601" spans="1:812" s="373" customFormat="1" x14ac:dyDescent="0.2">
      <c r="A601" s="73">
        <v>9</v>
      </c>
      <c r="B601" s="78" t="s">
        <v>179</v>
      </c>
      <c r="C601" s="104"/>
      <c r="D601" s="105"/>
      <c r="E601" s="340"/>
      <c r="F601" s="91"/>
      <c r="G601" s="372"/>
      <c r="H601" s="372"/>
      <c r="I601" s="372"/>
      <c r="J601" s="372"/>
      <c r="K601" s="372"/>
      <c r="L601" s="372"/>
      <c r="M601" s="372"/>
      <c r="N601" s="372"/>
      <c r="O601" s="372"/>
      <c r="P601" s="372"/>
      <c r="Q601" s="372"/>
      <c r="R601" s="372"/>
      <c r="S601" s="372"/>
      <c r="T601" s="372"/>
      <c r="U601" s="372"/>
      <c r="V601" s="372"/>
      <c r="W601" s="372"/>
      <c r="X601" s="372"/>
      <c r="Y601" s="372"/>
      <c r="Z601" s="372"/>
      <c r="AA601" s="372"/>
      <c r="AB601" s="372"/>
      <c r="AC601" s="372"/>
      <c r="AD601" s="372"/>
      <c r="AE601" s="372"/>
      <c r="AF601" s="372"/>
      <c r="AG601" s="372"/>
      <c r="AH601" s="372"/>
      <c r="AI601" s="372"/>
      <c r="AJ601" s="372"/>
      <c r="AK601" s="372"/>
      <c r="AL601" s="372"/>
      <c r="AM601" s="372"/>
      <c r="AN601" s="372"/>
      <c r="AO601" s="372"/>
      <c r="AP601" s="372"/>
      <c r="AQ601" s="372"/>
      <c r="AR601" s="372"/>
      <c r="AS601" s="372"/>
      <c r="AT601" s="372"/>
      <c r="AU601" s="372"/>
      <c r="AV601" s="372"/>
      <c r="AW601" s="372"/>
      <c r="AX601" s="372"/>
      <c r="AY601" s="372"/>
      <c r="AZ601" s="372"/>
      <c r="BA601" s="663"/>
      <c r="BB601" s="372"/>
      <c r="BC601" s="372"/>
      <c r="BD601" s="372"/>
      <c r="BE601" s="372"/>
      <c r="BF601" s="372"/>
      <c r="BG601" s="372"/>
      <c r="BH601" s="372"/>
      <c r="BI601" s="372"/>
      <c r="BJ601" s="372"/>
      <c r="BK601" s="372"/>
      <c r="BL601" s="372"/>
      <c r="BM601" s="372"/>
      <c r="BN601" s="372"/>
      <c r="BO601" s="372"/>
      <c r="BP601" s="372"/>
      <c r="BQ601" s="372"/>
      <c r="BR601" s="372"/>
      <c r="BS601" s="372"/>
      <c r="BT601" s="372"/>
      <c r="BU601" s="372"/>
      <c r="BV601" s="372"/>
      <c r="BW601" s="372"/>
      <c r="BX601" s="372"/>
      <c r="BY601" s="372"/>
      <c r="BZ601" s="372"/>
      <c r="CA601" s="372"/>
      <c r="CB601" s="372"/>
      <c r="CC601" s="372"/>
      <c r="CD601" s="372"/>
      <c r="CE601" s="372"/>
      <c r="CF601" s="372"/>
      <c r="CG601" s="372"/>
      <c r="CH601" s="372"/>
      <c r="CI601" s="372"/>
      <c r="CJ601" s="372"/>
      <c r="CK601" s="372"/>
      <c r="CL601" s="372"/>
      <c r="CM601" s="372"/>
      <c r="CN601" s="372"/>
      <c r="CO601" s="372"/>
      <c r="CP601" s="372"/>
      <c r="CQ601" s="372"/>
      <c r="CR601" s="372"/>
      <c r="CS601" s="372"/>
      <c r="CT601" s="372"/>
      <c r="CU601" s="372"/>
      <c r="CV601" s="372"/>
      <c r="CW601" s="372"/>
      <c r="CX601" s="372"/>
      <c r="CY601" s="372"/>
      <c r="CZ601" s="372"/>
      <c r="DA601" s="372"/>
      <c r="DB601" s="372"/>
      <c r="DC601" s="372"/>
      <c r="DD601" s="372"/>
      <c r="DE601" s="372"/>
      <c r="DF601" s="372"/>
      <c r="DG601" s="372"/>
      <c r="DH601" s="372"/>
      <c r="DI601" s="372"/>
      <c r="DJ601" s="372"/>
      <c r="DK601" s="372"/>
      <c r="DL601" s="372"/>
      <c r="DM601" s="372"/>
      <c r="DN601" s="372"/>
      <c r="DO601" s="372"/>
      <c r="DP601" s="372"/>
      <c r="DQ601" s="372"/>
      <c r="DR601" s="372"/>
      <c r="DS601" s="372"/>
      <c r="DT601" s="372"/>
      <c r="DU601" s="372"/>
      <c r="DV601" s="372"/>
      <c r="DW601" s="372"/>
      <c r="DX601" s="372"/>
      <c r="DY601" s="372"/>
      <c r="DZ601" s="372"/>
      <c r="EA601" s="372"/>
      <c r="EB601" s="372"/>
      <c r="EC601" s="372"/>
      <c r="ED601" s="372"/>
      <c r="EE601" s="372"/>
      <c r="EF601" s="372"/>
      <c r="EG601" s="372"/>
      <c r="EH601" s="372"/>
      <c r="EI601" s="372"/>
      <c r="EJ601" s="372"/>
      <c r="EK601" s="372"/>
      <c r="EL601" s="372"/>
      <c r="EM601" s="372"/>
      <c r="EN601" s="372"/>
      <c r="EO601" s="372"/>
      <c r="EP601" s="372"/>
      <c r="EQ601" s="372"/>
      <c r="ER601" s="372"/>
      <c r="ES601" s="372"/>
      <c r="ET601" s="372"/>
      <c r="EU601" s="372"/>
      <c r="EV601" s="372"/>
      <c r="EW601" s="372"/>
      <c r="EX601" s="372"/>
      <c r="EY601" s="372"/>
      <c r="EZ601" s="372"/>
      <c r="FA601" s="372"/>
      <c r="FB601" s="372"/>
      <c r="FC601" s="372"/>
      <c r="FD601" s="372"/>
      <c r="FE601" s="372"/>
      <c r="FF601" s="372"/>
      <c r="FG601" s="372"/>
      <c r="FH601" s="372"/>
      <c r="FI601" s="372"/>
      <c r="FJ601" s="372"/>
      <c r="FK601" s="372"/>
      <c r="FL601" s="372"/>
      <c r="FM601" s="372"/>
      <c r="FN601" s="372"/>
      <c r="FO601" s="372"/>
      <c r="FP601" s="372"/>
      <c r="FQ601" s="372"/>
      <c r="FR601" s="372"/>
      <c r="FS601" s="372"/>
      <c r="FT601" s="372"/>
      <c r="FU601" s="372"/>
      <c r="FV601" s="372"/>
      <c r="FW601" s="372"/>
      <c r="FX601" s="372"/>
      <c r="FY601" s="372"/>
      <c r="FZ601" s="372"/>
      <c r="GA601" s="372"/>
      <c r="GB601" s="372"/>
      <c r="GC601" s="372"/>
      <c r="GD601" s="372"/>
      <c r="GE601" s="372"/>
      <c r="GF601" s="372"/>
      <c r="GG601" s="372"/>
      <c r="GH601" s="372"/>
      <c r="GI601" s="372"/>
      <c r="GJ601" s="372"/>
      <c r="GK601" s="372"/>
      <c r="GL601" s="372"/>
      <c r="GM601" s="372"/>
      <c r="GN601" s="372"/>
      <c r="GO601" s="372"/>
      <c r="GP601" s="372"/>
      <c r="GQ601" s="372"/>
      <c r="GR601" s="372"/>
      <c r="GS601" s="372"/>
      <c r="GT601" s="372"/>
      <c r="GU601" s="372"/>
      <c r="GV601" s="372"/>
      <c r="GW601" s="372"/>
      <c r="GX601" s="372"/>
      <c r="GY601" s="372"/>
      <c r="GZ601" s="372"/>
      <c r="HA601" s="372"/>
      <c r="HB601" s="372"/>
      <c r="HC601" s="372"/>
      <c r="HD601" s="372"/>
      <c r="HE601" s="372"/>
      <c r="HF601" s="372"/>
      <c r="HG601" s="372"/>
      <c r="HH601" s="372"/>
      <c r="HI601" s="372"/>
      <c r="HJ601" s="372"/>
      <c r="HK601" s="372"/>
      <c r="HL601" s="372"/>
      <c r="HM601" s="372"/>
      <c r="HN601" s="372"/>
      <c r="HO601" s="372"/>
      <c r="HP601" s="372"/>
      <c r="HQ601" s="372"/>
      <c r="HR601" s="372"/>
      <c r="HS601" s="372"/>
      <c r="HT601" s="372"/>
      <c r="HU601" s="372"/>
      <c r="HV601" s="372"/>
      <c r="HW601" s="372"/>
      <c r="HX601" s="372"/>
      <c r="HY601" s="372"/>
      <c r="HZ601" s="372"/>
      <c r="IA601" s="372"/>
      <c r="IB601" s="372"/>
      <c r="IC601" s="372"/>
      <c r="ID601" s="372"/>
      <c r="IE601" s="372"/>
      <c r="IF601" s="372"/>
      <c r="IG601" s="372"/>
      <c r="IH601" s="372"/>
      <c r="II601" s="372"/>
      <c r="IJ601" s="372"/>
      <c r="IK601" s="372"/>
      <c r="IL601" s="372"/>
      <c r="IM601" s="372"/>
      <c r="IN601" s="372"/>
      <c r="IO601" s="372"/>
      <c r="IP601" s="372"/>
      <c r="IQ601" s="372"/>
      <c r="IR601" s="372"/>
      <c r="IS601" s="372"/>
      <c r="IT601" s="372"/>
      <c r="IU601" s="372"/>
      <c r="IV601" s="372"/>
      <c r="IW601" s="372"/>
      <c r="IX601" s="372"/>
      <c r="IY601" s="372"/>
      <c r="IZ601" s="372"/>
      <c r="JA601" s="372"/>
      <c r="JB601" s="372"/>
      <c r="JC601" s="372"/>
      <c r="JD601" s="372"/>
      <c r="JE601" s="372"/>
      <c r="JF601" s="372"/>
      <c r="JG601" s="372"/>
      <c r="JH601" s="372"/>
      <c r="JI601" s="372"/>
      <c r="JJ601" s="372"/>
      <c r="JK601" s="372"/>
      <c r="JL601" s="372"/>
      <c r="JM601" s="372"/>
      <c r="JN601" s="372"/>
      <c r="JO601" s="372"/>
      <c r="JP601" s="372"/>
      <c r="JQ601" s="372"/>
      <c r="JR601" s="372"/>
      <c r="JS601" s="372"/>
      <c r="JT601" s="372"/>
      <c r="JU601" s="372"/>
      <c r="JV601" s="372"/>
      <c r="JW601" s="372"/>
      <c r="JX601" s="372"/>
      <c r="JY601" s="372"/>
      <c r="JZ601" s="372"/>
      <c r="KA601" s="372"/>
      <c r="KB601" s="372"/>
      <c r="KC601" s="372"/>
      <c r="KD601" s="372"/>
      <c r="KE601" s="372"/>
      <c r="KF601" s="372"/>
      <c r="KG601" s="372"/>
      <c r="KH601" s="372"/>
      <c r="KI601" s="372"/>
      <c r="KJ601" s="372"/>
      <c r="KK601" s="372"/>
      <c r="KL601" s="372"/>
      <c r="KM601" s="372"/>
      <c r="KN601" s="372"/>
      <c r="KO601" s="372"/>
      <c r="KP601" s="372"/>
      <c r="KQ601" s="372"/>
      <c r="KR601" s="372"/>
      <c r="KS601" s="372"/>
      <c r="KT601" s="372"/>
      <c r="KU601" s="372"/>
      <c r="KV601" s="372"/>
      <c r="KW601" s="372"/>
      <c r="KX601" s="372"/>
      <c r="KY601" s="372"/>
      <c r="KZ601" s="372"/>
      <c r="LA601" s="372"/>
      <c r="LB601" s="372"/>
      <c r="LC601" s="372"/>
      <c r="LD601" s="372"/>
      <c r="LE601" s="372"/>
      <c r="LF601" s="372"/>
      <c r="LG601" s="372"/>
      <c r="LH601" s="372"/>
      <c r="LI601" s="372"/>
      <c r="LJ601" s="372"/>
      <c r="LK601" s="372"/>
      <c r="LL601" s="372"/>
      <c r="LM601" s="372"/>
      <c r="LN601" s="372"/>
      <c r="LO601" s="372"/>
      <c r="LP601" s="372"/>
      <c r="LQ601" s="372"/>
      <c r="LR601" s="372"/>
      <c r="LS601" s="372"/>
      <c r="LT601" s="372"/>
      <c r="LU601" s="372"/>
      <c r="LV601" s="372"/>
      <c r="LW601" s="372"/>
      <c r="LX601" s="372"/>
      <c r="LY601" s="372"/>
      <c r="LZ601" s="372"/>
      <c r="MA601" s="372"/>
      <c r="MB601" s="372"/>
      <c r="MC601" s="372"/>
      <c r="MD601" s="372"/>
      <c r="ME601" s="372"/>
      <c r="MF601" s="372"/>
      <c r="MG601" s="372"/>
      <c r="MH601" s="372"/>
      <c r="MI601" s="372"/>
      <c r="MJ601" s="372"/>
      <c r="MK601" s="372"/>
      <c r="ML601" s="372"/>
      <c r="MM601" s="372"/>
      <c r="MN601" s="372"/>
      <c r="MO601" s="372"/>
      <c r="MP601" s="372"/>
      <c r="MQ601" s="372"/>
      <c r="MR601" s="372"/>
      <c r="MS601" s="372"/>
      <c r="MT601" s="372"/>
      <c r="MU601" s="372"/>
      <c r="MV601" s="372"/>
      <c r="MW601" s="372"/>
      <c r="MX601" s="372"/>
      <c r="MY601" s="372"/>
      <c r="MZ601" s="372"/>
      <c r="NA601" s="372"/>
      <c r="NB601" s="372"/>
      <c r="NC601" s="372"/>
      <c r="ND601" s="372"/>
      <c r="NE601" s="372"/>
      <c r="NF601" s="372"/>
      <c r="NG601" s="372"/>
      <c r="NH601" s="372"/>
      <c r="NI601" s="372"/>
      <c r="NJ601" s="372"/>
      <c r="NK601" s="372"/>
      <c r="NL601" s="372"/>
      <c r="NM601" s="372"/>
      <c r="NN601" s="372"/>
      <c r="NO601" s="372"/>
      <c r="NP601" s="372"/>
      <c r="NQ601" s="372"/>
      <c r="NR601" s="372"/>
      <c r="NS601" s="372"/>
      <c r="NT601" s="372"/>
      <c r="NU601" s="372"/>
      <c r="NV601" s="372"/>
      <c r="NW601" s="372"/>
      <c r="NX601" s="372"/>
      <c r="NY601" s="372"/>
      <c r="NZ601" s="372"/>
      <c r="OA601" s="372"/>
      <c r="OB601" s="372"/>
      <c r="OC601" s="372"/>
      <c r="OD601" s="372"/>
      <c r="OE601" s="372"/>
      <c r="OF601" s="372"/>
      <c r="OG601" s="372"/>
      <c r="OH601" s="372"/>
      <c r="OI601" s="372"/>
      <c r="OJ601" s="372"/>
      <c r="OK601" s="372"/>
      <c r="OL601" s="372"/>
      <c r="OM601" s="372"/>
      <c r="ON601" s="372"/>
      <c r="OO601" s="372"/>
      <c r="OP601" s="372"/>
      <c r="OQ601" s="372"/>
      <c r="OR601" s="372"/>
      <c r="OS601" s="372"/>
      <c r="OT601" s="372"/>
      <c r="OU601" s="372"/>
      <c r="OV601" s="372"/>
      <c r="OW601" s="372"/>
      <c r="OX601" s="372"/>
      <c r="OY601" s="372"/>
      <c r="OZ601" s="372"/>
      <c r="PA601" s="372"/>
      <c r="PB601" s="372"/>
      <c r="PC601" s="372"/>
      <c r="PD601" s="372"/>
      <c r="PE601" s="372"/>
      <c r="PF601" s="372"/>
      <c r="PG601" s="372"/>
      <c r="PH601" s="372"/>
      <c r="PI601" s="372"/>
      <c r="PJ601" s="372"/>
      <c r="PK601" s="372"/>
      <c r="PL601" s="372"/>
      <c r="PM601" s="372"/>
      <c r="PN601" s="372"/>
      <c r="PO601" s="372"/>
      <c r="PP601" s="372"/>
      <c r="PQ601" s="372"/>
      <c r="PR601" s="372"/>
      <c r="PS601" s="372"/>
      <c r="PT601" s="372"/>
      <c r="PU601" s="372"/>
      <c r="PV601" s="372"/>
      <c r="PW601" s="372"/>
      <c r="PX601" s="372"/>
      <c r="PY601" s="372"/>
      <c r="PZ601" s="372"/>
      <c r="QA601" s="372"/>
      <c r="QB601" s="372"/>
      <c r="QC601" s="372"/>
      <c r="QD601" s="372"/>
      <c r="QE601" s="372"/>
      <c r="QF601" s="372"/>
      <c r="QG601" s="372"/>
      <c r="QH601" s="372"/>
      <c r="QI601" s="372"/>
      <c r="QJ601" s="372"/>
      <c r="QK601" s="372"/>
      <c r="QL601" s="372"/>
      <c r="QM601" s="372"/>
      <c r="QN601" s="372"/>
      <c r="QO601" s="372"/>
      <c r="QP601" s="372"/>
      <c r="QQ601" s="372"/>
      <c r="QR601" s="372"/>
      <c r="QS601" s="372"/>
      <c r="QT601" s="372"/>
      <c r="QU601" s="372"/>
      <c r="QV601" s="372"/>
      <c r="QW601" s="372"/>
      <c r="QX601" s="372"/>
      <c r="QY601" s="372"/>
      <c r="QZ601" s="372"/>
      <c r="RA601" s="372"/>
      <c r="RB601" s="372"/>
      <c r="RC601" s="372"/>
      <c r="RD601" s="372"/>
      <c r="RE601" s="372"/>
      <c r="RF601" s="372"/>
      <c r="RG601" s="372"/>
      <c r="RH601" s="372"/>
      <c r="RI601" s="372"/>
      <c r="RJ601" s="372"/>
      <c r="RK601" s="372"/>
      <c r="RL601" s="372"/>
      <c r="RM601" s="372"/>
      <c r="RN601" s="372"/>
      <c r="RO601" s="372"/>
      <c r="RP601" s="372"/>
      <c r="RQ601" s="372"/>
      <c r="RR601" s="372"/>
      <c r="RS601" s="372"/>
      <c r="RT601" s="372"/>
      <c r="RU601" s="372"/>
      <c r="RV601" s="372"/>
      <c r="RW601" s="372"/>
      <c r="RX601" s="372"/>
      <c r="RY601" s="372"/>
      <c r="RZ601" s="372"/>
      <c r="SA601" s="372"/>
      <c r="SB601" s="372"/>
      <c r="SC601" s="372"/>
      <c r="SD601" s="372"/>
      <c r="SE601" s="372"/>
      <c r="SF601" s="372"/>
      <c r="SG601" s="372"/>
      <c r="SH601" s="372"/>
      <c r="SI601" s="372"/>
      <c r="SJ601" s="372"/>
      <c r="SK601" s="372"/>
      <c r="SL601" s="372"/>
      <c r="SM601" s="372"/>
      <c r="SN601" s="372"/>
      <c r="SO601" s="372"/>
      <c r="SP601" s="372"/>
      <c r="SQ601" s="372"/>
      <c r="SR601" s="372"/>
      <c r="SS601" s="372"/>
      <c r="ST601" s="372"/>
      <c r="SU601" s="372"/>
      <c r="SV601" s="372"/>
      <c r="SW601" s="372"/>
      <c r="SX601" s="372"/>
      <c r="SY601" s="372"/>
      <c r="SZ601" s="372"/>
      <c r="TA601" s="372"/>
      <c r="TB601" s="372"/>
      <c r="TC601" s="372"/>
      <c r="TD601" s="372"/>
      <c r="TE601" s="372"/>
      <c r="TF601" s="372"/>
      <c r="TG601" s="372"/>
      <c r="TH601" s="372"/>
      <c r="TI601" s="372"/>
      <c r="TJ601" s="372"/>
      <c r="TK601" s="372"/>
      <c r="TL601" s="372"/>
      <c r="TM601" s="372"/>
      <c r="TN601" s="372"/>
      <c r="TO601" s="372"/>
      <c r="TP601" s="372"/>
      <c r="TQ601" s="372"/>
      <c r="TR601" s="372"/>
      <c r="TS601" s="372"/>
      <c r="TT601" s="372"/>
      <c r="TU601" s="372"/>
      <c r="TV601" s="372"/>
      <c r="TW601" s="372"/>
      <c r="TX601" s="372"/>
      <c r="TY601" s="372"/>
      <c r="TZ601" s="372"/>
      <c r="UA601" s="372"/>
      <c r="UB601" s="372"/>
      <c r="UC601" s="372"/>
      <c r="UD601" s="372"/>
      <c r="UE601" s="372"/>
      <c r="UF601" s="372"/>
      <c r="UG601" s="372"/>
      <c r="UH601" s="372"/>
      <c r="UI601" s="372"/>
      <c r="UJ601" s="372"/>
      <c r="UK601" s="372"/>
      <c r="UL601" s="372"/>
      <c r="UM601" s="372"/>
      <c r="UN601" s="372"/>
      <c r="UO601" s="372"/>
      <c r="UP601" s="372"/>
      <c r="UQ601" s="372"/>
      <c r="UR601" s="372"/>
      <c r="US601" s="372"/>
      <c r="UT601" s="372"/>
      <c r="UU601" s="372"/>
      <c r="UV601" s="372"/>
      <c r="UW601" s="372"/>
      <c r="UX601" s="372"/>
      <c r="UY601" s="372"/>
      <c r="UZ601" s="372"/>
      <c r="VA601" s="372"/>
      <c r="VB601" s="372"/>
      <c r="VC601" s="372"/>
      <c r="VD601" s="372"/>
      <c r="VE601" s="372"/>
      <c r="VF601" s="372"/>
      <c r="VG601" s="372"/>
      <c r="VH601" s="372"/>
      <c r="VI601" s="372"/>
      <c r="VJ601" s="372"/>
      <c r="VK601" s="372"/>
      <c r="VL601" s="372"/>
      <c r="VM601" s="372"/>
      <c r="VN601" s="372"/>
      <c r="VO601" s="372"/>
      <c r="VP601" s="372"/>
      <c r="VQ601" s="372"/>
      <c r="VR601" s="372"/>
      <c r="VS601" s="372"/>
      <c r="VT601" s="372"/>
      <c r="VU601" s="372"/>
      <c r="VV601" s="372"/>
      <c r="VW601" s="372"/>
      <c r="VX601" s="372"/>
      <c r="VY601" s="372"/>
      <c r="VZ601" s="372"/>
      <c r="WA601" s="372"/>
      <c r="WB601" s="372"/>
      <c r="WC601" s="372"/>
      <c r="WD601" s="372"/>
      <c r="WE601" s="372"/>
      <c r="WF601" s="372"/>
      <c r="WG601" s="372"/>
      <c r="WH601" s="372"/>
      <c r="WI601" s="372"/>
      <c r="WJ601" s="372"/>
      <c r="WK601" s="372"/>
      <c r="WL601" s="372"/>
      <c r="WM601" s="372"/>
      <c r="WN601" s="372"/>
      <c r="WO601" s="372"/>
      <c r="WP601" s="372"/>
      <c r="WQ601" s="372"/>
      <c r="WR601" s="372"/>
      <c r="WS601" s="372"/>
      <c r="WT601" s="372"/>
      <c r="WU601" s="372"/>
      <c r="WV601" s="372"/>
      <c r="WW601" s="372"/>
      <c r="WX601" s="372"/>
      <c r="WY601" s="372"/>
      <c r="WZ601" s="372"/>
      <c r="XA601" s="372"/>
      <c r="XB601" s="372"/>
      <c r="XC601" s="372"/>
      <c r="XD601" s="372"/>
      <c r="XE601" s="372"/>
      <c r="XF601" s="372"/>
      <c r="XG601" s="372"/>
      <c r="XH601" s="372"/>
      <c r="XI601" s="372"/>
      <c r="XJ601" s="372"/>
      <c r="XK601" s="372"/>
      <c r="XL601" s="372"/>
      <c r="XM601" s="372"/>
      <c r="XN601" s="372"/>
      <c r="XO601" s="372"/>
      <c r="XP601" s="372"/>
      <c r="XQ601" s="372"/>
      <c r="XR601" s="372"/>
      <c r="XS601" s="372"/>
      <c r="XT601" s="372"/>
      <c r="XU601" s="372"/>
      <c r="XV601" s="372"/>
      <c r="XW601" s="372"/>
      <c r="XX601" s="372"/>
      <c r="XY601" s="372"/>
      <c r="XZ601" s="372"/>
      <c r="YA601" s="372"/>
      <c r="YB601" s="372"/>
      <c r="YC601" s="372"/>
      <c r="YD601" s="372"/>
      <c r="YE601" s="372"/>
      <c r="YF601" s="372"/>
      <c r="YG601" s="372"/>
      <c r="YH601" s="372"/>
      <c r="YI601" s="372"/>
      <c r="YJ601" s="372"/>
      <c r="YK601" s="372"/>
      <c r="YL601" s="372"/>
      <c r="YM601" s="372"/>
      <c r="YN601" s="372"/>
      <c r="YO601" s="372"/>
      <c r="YP601" s="372"/>
      <c r="YQ601" s="372"/>
      <c r="YR601" s="372"/>
      <c r="YS601" s="372"/>
      <c r="YT601" s="372"/>
      <c r="YU601" s="372"/>
      <c r="YV601" s="372"/>
      <c r="YW601" s="372"/>
      <c r="YX601" s="372"/>
      <c r="YY601" s="372"/>
      <c r="YZ601" s="372"/>
      <c r="ZA601" s="372"/>
      <c r="ZB601" s="372"/>
      <c r="ZC601" s="372"/>
      <c r="ZD601" s="372"/>
      <c r="ZE601" s="372"/>
      <c r="ZF601" s="372"/>
      <c r="ZG601" s="372"/>
      <c r="ZH601" s="372"/>
      <c r="ZI601" s="372"/>
      <c r="ZJ601" s="372"/>
      <c r="ZK601" s="372"/>
      <c r="ZL601" s="372"/>
      <c r="ZM601" s="372"/>
      <c r="ZN601" s="372"/>
      <c r="ZO601" s="372"/>
      <c r="ZP601" s="372"/>
      <c r="ZQ601" s="372"/>
      <c r="ZR601" s="372"/>
      <c r="ZS601" s="372"/>
      <c r="ZT601" s="372"/>
      <c r="ZU601" s="372"/>
      <c r="ZV601" s="372"/>
      <c r="ZW601" s="372"/>
      <c r="ZX601" s="372"/>
      <c r="ZY601" s="372"/>
      <c r="ZZ601" s="372"/>
      <c r="AAA601" s="372"/>
      <c r="AAB601" s="372"/>
      <c r="AAC601" s="372"/>
      <c r="AAD601" s="372"/>
      <c r="AAE601" s="372"/>
      <c r="AAF601" s="372"/>
      <c r="AAG601" s="372"/>
      <c r="AAH601" s="372"/>
      <c r="AAI601" s="372"/>
      <c r="AAJ601" s="372"/>
      <c r="AAK601" s="372"/>
      <c r="AAL601" s="372"/>
      <c r="AAM601" s="372"/>
      <c r="AAN601" s="372"/>
      <c r="AAO601" s="372"/>
      <c r="AAP601" s="372"/>
      <c r="AAQ601" s="372"/>
      <c r="AAR601" s="372"/>
      <c r="AAS601" s="372"/>
      <c r="AAT601" s="372"/>
      <c r="AAU601" s="372"/>
      <c r="AAV601" s="372"/>
      <c r="AAW601" s="372"/>
      <c r="AAX601" s="372"/>
      <c r="AAY601" s="372"/>
      <c r="AAZ601" s="372"/>
      <c r="ABA601" s="372"/>
      <c r="ABB601" s="372"/>
      <c r="ABC601" s="372"/>
      <c r="ABD601" s="372"/>
      <c r="ABE601" s="372"/>
      <c r="ABF601" s="372"/>
      <c r="ABG601" s="372"/>
      <c r="ABH601" s="372"/>
      <c r="ABI601" s="372"/>
      <c r="ABJ601" s="372"/>
      <c r="ABK601" s="372"/>
      <c r="ABL601" s="372"/>
      <c r="ABM601" s="372"/>
      <c r="ABN601" s="372"/>
      <c r="ABO601" s="372"/>
      <c r="ABP601" s="372"/>
      <c r="ABQ601" s="372"/>
      <c r="ABR601" s="372"/>
      <c r="ABS601" s="372"/>
      <c r="ABT601" s="372"/>
      <c r="ABU601" s="372"/>
      <c r="ABV601" s="372"/>
      <c r="ABW601" s="372"/>
      <c r="ABX601" s="372"/>
      <c r="ABY601" s="372"/>
      <c r="ABZ601" s="372"/>
      <c r="ACA601" s="372"/>
      <c r="ACB601" s="372"/>
      <c r="ACC601" s="372"/>
      <c r="ACD601" s="372"/>
      <c r="ACE601" s="372"/>
      <c r="ACF601" s="372"/>
      <c r="ACG601" s="372"/>
      <c r="ACH601" s="372"/>
      <c r="ACI601" s="372"/>
      <c r="ACJ601" s="372"/>
      <c r="ACK601" s="372"/>
      <c r="ACL601" s="372"/>
      <c r="ACM601" s="372"/>
      <c r="ACN601" s="372"/>
      <c r="ACO601" s="372"/>
      <c r="ACP601" s="372"/>
      <c r="ACQ601" s="372"/>
      <c r="ACR601" s="372"/>
      <c r="ACS601" s="372"/>
      <c r="ACT601" s="372"/>
      <c r="ACU601" s="372"/>
      <c r="ACV601" s="372"/>
      <c r="ACW601" s="372"/>
      <c r="ACX601" s="372"/>
      <c r="ACY601" s="372"/>
      <c r="ACZ601" s="372"/>
      <c r="ADA601" s="372"/>
      <c r="ADB601" s="372"/>
      <c r="ADC601" s="372"/>
      <c r="ADD601" s="372"/>
      <c r="ADE601" s="372"/>
      <c r="ADF601" s="372"/>
      <c r="ADG601" s="372"/>
      <c r="ADH601" s="372"/>
      <c r="ADI601" s="372"/>
      <c r="ADJ601" s="372"/>
      <c r="ADK601" s="372"/>
      <c r="ADL601" s="372"/>
      <c r="ADM601" s="372"/>
      <c r="ADN601" s="372"/>
      <c r="ADO601" s="372"/>
      <c r="ADP601" s="372"/>
      <c r="ADQ601" s="372"/>
      <c r="ADR601" s="372"/>
      <c r="ADS601" s="372"/>
      <c r="ADT601" s="372"/>
      <c r="ADU601" s="372"/>
      <c r="ADV601" s="372"/>
      <c r="ADW601" s="372"/>
      <c r="ADX601" s="372"/>
      <c r="ADY601" s="372"/>
      <c r="ADZ601" s="372"/>
      <c r="AEA601" s="372"/>
      <c r="AEB601" s="372"/>
      <c r="AEC601" s="372"/>
      <c r="AED601" s="372"/>
      <c r="AEE601" s="372"/>
      <c r="AEF601" s="372"/>
    </row>
    <row r="602" spans="1:812" s="373" customFormat="1" ht="25.5" x14ac:dyDescent="0.2">
      <c r="A602" s="75">
        <v>9.1</v>
      </c>
      <c r="B602" s="103" t="s">
        <v>501</v>
      </c>
      <c r="C602" s="104">
        <f>C565*2</f>
        <v>2625.16</v>
      </c>
      <c r="D602" s="105" t="s">
        <v>82</v>
      </c>
      <c r="E602" s="293">
        <v>42.91</v>
      </c>
      <c r="F602" s="91">
        <f>ROUND(C602*E602,2)</f>
        <v>112645.62</v>
      </c>
      <c r="G602" s="372"/>
      <c r="H602" s="372"/>
      <c r="I602" s="372"/>
      <c r="J602" s="372"/>
      <c r="K602" s="372"/>
      <c r="L602" s="372"/>
      <c r="M602" s="372"/>
      <c r="N602" s="372"/>
      <c r="O602" s="372"/>
      <c r="P602" s="372"/>
      <c r="Q602" s="372"/>
      <c r="R602" s="372"/>
      <c r="S602" s="372"/>
      <c r="T602" s="372"/>
      <c r="U602" s="372"/>
      <c r="V602" s="372"/>
      <c r="W602" s="372"/>
      <c r="X602" s="372"/>
      <c r="Y602" s="372"/>
      <c r="Z602" s="372"/>
      <c r="AA602" s="372"/>
      <c r="AB602" s="372"/>
      <c r="AC602" s="372"/>
      <c r="AD602" s="372"/>
      <c r="AE602" s="372"/>
      <c r="AF602" s="372"/>
      <c r="AG602" s="372"/>
      <c r="AH602" s="372"/>
      <c r="AI602" s="372"/>
      <c r="AJ602" s="372"/>
      <c r="AK602" s="372"/>
      <c r="AL602" s="372"/>
      <c r="AM602" s="372"/>
      <c r="AN602" s="372"/>
      <c r="AO602" s="372"/>
      <c r="AP602" s="372"/>
      <c r="AQ602" s="372"/>
      <c r="AR602" s="372"/>
      <c r="AS602" s="372"/>
      <c r="AT602" s="372"/>
      <c r="AU602" s="372"/>
      <c r="AV602" s="372"/>
      <c r="AW602" s="372"/>
      <c r="AX602" s="372"/>
      <c r="AY602" s="372"/>
      <c r="AZ602" s="372"/>
      <c r="BA602" s="663"/>
      <c r="BB602" s="372"/>
      <c r="BC602" s="372"/>
      <c r="BD602" s="372"/>
      <c r="BE602" s="372"/>
      <c r="BF602" s="372"/>
      <c r="BG602" s="372"/>
      <c r="BH602" s="372"/>
      <c r="BI602" s="372"/>
      <c r="BJ602" s="372"/>
      <c r="BK602" s="372"/>
      <c r="BL602" s="372"/>
      <c r="BM602" s="372"/>
      <c r="BN602" s="372"/>
      <c r="BO602" s="372"/>
      <c r="BP602" s="372"/>
      <c r="BQ602" s="372"/>
      <c r="BR602" s="372"/>
      <c r="BS602" s="372"/>
      <c r="BT602" s="372"/>
      <c r="BU602" s="372"/>
      <c r="BV602" s="372"/>
      <c r="BW602" s="372"/>
      <c r="BX602" s="372"/>
      <c r="BY602" s="372"/>
      <c r="BZ602" s="372"/>
      <c r="CA602" s="372"/>
      <c r="CB602" s="372"/>
      <c r="CC602" s="372"/>
      <c r="CD602" s="372"/>
      <c r="CE602" s="372"/>
      <c r="CF602" s="372"/>
      <c r="CG602" s="372"/>
      <c r="CH602" s="372"/>
      <c r="CI602" s="372"/>
      <c r="CJ602" s="372"/>
      <c r="CK602" s="372"/>
      <c r="CL602" s="372"/>
      <c r="CM602" s="372"/>
      <c r="CN602" s="372"/>
      <c r="CO602" s="372"/>
      <c r="CP602" s="372"/>
      <c r="CQ602" s="372"/>
      <c r="CR602" s="372"/>
      <c r="CS602" s="372"/>
      <c r="CT602" s="372"/>
      <c r="CU602" s="372"/>
      <c r="CV602" s="372"/>
      <c r="CW602" s="372"/>
      <c r="CX602" s="372"/>
      <c r="CY602" s="372"/>
      <c r="CZ602" s="372"/>
      <c r="DA602" s="372"/>
      <c r="DB602" s="372"/>
      <c r="DC602" s="372"/>
      <c r="DD602" s="372"/>
      <c r="DE602" s="372"/>
      <c r="DF602" s="372"/>
      <c r="DG602" s="372"/>
      <c r="DH602" s="372"/>
      <c r="DI602" s="372"/>
      <c r="DJ602" s="372"/>
      <c r="DK602" s="372"/>
      <c r="DL602" s="372"/>
      <c r="DM602" s="372"/>
      <c r="DN602" s="372"/>
      <c r="DO602" s="372"/>
      <c r="DP602" s="372"/>
      <c r="DQ602" s="372"/>
      <c r="DR602" s="372"/>
      <c r="DS602" s="372"/>
      <c r="DT602" s="372"/>
      <c r="DU602" s="372"/>
      <c r="DV602" s="372"/>
      <c r="DW602" s="372"/>
      <c r="DX602" s="372"/>
      <c r="DY602" s="372"/>
      <c r="DZ602" s="372"/>
      <c r="EA602" s="372"/>
      <c r="EB602" s="372"/>
      <c r="EC602" s="372"/>
      <c r="ED602" s="372"/>
      <c r="EE602" s="372"/>
      <c r="EF602" s="372"/>
      <c r="EG602" s="372"/>
      <c r="EH602" s="372"/>
      <c r="EI602" s="372"/>
      <c r="EJ602" s="372"/>
      <c r="EK602" s="372"/>
      <c r="EL602" s="372"/>
      <c r="EM602" s="372"/>
      <c r="EN602" s="372"/>
      <c r="EO602" s="372"/>
      <c r="EP602" s="372"/>
      <c r="EQ602" s="372"/>
      <c r="ER602" s="372"/>
      <c r="ES602" s="372"/>
      <c r="ET602" s="372"/>
      <c r="EU602" s="372"/>
      <c r="EV602" s="372"/>
      <c r="EW602" s="372"/>
      <c r="EX602" s="372"/>
      <c r="EY602" s="372"/>
      <c r="EZ602" s="372"/>
      <c r="FA602" s="372"/>
      <c r="FB602" s="372"/>
      <c r="FC602" s="372"/>
      <c r="FD602" s="372"/>
      <c r="FE602" s="372"/>
      <c r="FF602" s="372"/>
      <c r="FG602" s="372"/>
      <c r="FH602" s="372"/>
      <c r="FI602" s="372"/>
      <c r="FJ602" s="372"/>
      <c r="FK602" s="372"/>
      <c r="FL602" s="372"/>
      <c r="FM602" s="372"/>
      <c r="FN602" s="372"/>
      <c r="FO602" s="372"/>
      <c r="FP602" s="372"/>
      <c r="FQ602" s="372"/>
      <c r="FR602" s="372"/>
      <c r="FS602" s="372"/>
      <c r="FT602" s="372"/>
      <c r="FU602" s="372"/>
      <c r="FV602" s="372"/>
      <c r="FW602" s="372"/>
      <c r="FX602" s="372"/>
      <c r="FY602" s="372"/>
      <c r="FZ602" s="372"/>
      <c r="GA602" s="372"/>
      <c r="GB602" s="372"/>
      <c r="GC602" s="372"/>
      <c r="GD602" s="372"/>
      <c r="GE602" s="372"/>
      <c r="GF602" s="372"/>
      <c r="GG602" s="372"/>
      <c r="GH602" s="372"/>
      <c r="GI602" s="372"/>
      <c r="GJ602" s="372"/>
      <c r="GK602" s="372"/>
      <c r="GL602" s="372"/>
      <c r="GM602" s="372"/>
      <c r="GN602" s="372"/>
      <c r="GO602" s="372"/>
      <c r="GP602" s="372"/>
      <c r="GQ602" s="372"/>
      <c r="GR602" s="372"/>
      <c r="GS602" s="372"/>
      <c r="GT602" s="372"/>
      <c r="GU602" s="372"/>
      <c r="GV602" s="372"/>
      <c r="GW602" s="372"/>
      <c r="GX602" s="372"/>
      <c r="GY602" s="372"/>
      <c r="GZ602" s="372"/>
      <c r="HA602" s="372"/>
      <c r="HB602" s="372"/>
      <c r="HC602" s="372"/>
      <c r="HD602" s="372"/>
      <c r="HE602" s="372"/>
      <c r="HF602" s="372"/>
      <c r="HG602" s="372"/>
      <c r="HH602" s="372"/>
      <c r="HI602" s="372"/>
      <c r="HJ602" s="372"/>
      <c r="HK602" s="372"/>
      <c r="HL602" s="372"/>
      <c r="HM602" s="372"/>
      <c r="HN602" s="372"/>
      <c r="HO602" s="372"/>
      <c r="HP602" s="372"/>
      <c r="HQ602" s="372"/>
      <c r="HR602" s="372"/>
      <c r="HS602" s="372"/>
      <c r="HT602" s="372"/>
      <c r="HU602" s="372"/>
      <c r="HV602" s="372"/>
      <c r="HW602" s="372"/>
      <c r="HX602" s="372"/>
      <c r="HY602" s="372"/>
      <c r="HZ602" s="372"/>
      <c r="IA602" s="372"/>
      <c r="IB602" s="372"/>
      <c r="IC602" s="372"/>
      <c r="ID602" s="372"/>
      <c r="IE602" s="372"/>
      <c r="IF602" s="372"/>
      <c r="IG602" s="372"/>
      <c r="IH602" s="372"/>
      <c r="II602" s="372"/>
      <c r="IJ602" s="372"/>
      <c r="IK602" s="372"/>
      <c r="IL602" s="372"/>
      <c r="IM602" s="372"/>
      <c r="IN602" s="372"/>
      <c r="IO602" s="372"/>
      <c r="IP602" s="372"/>
      <c r="IQ602" s="372"/>
      <c r="IR602" s="372"/>
      <c r="IS602" s="372"/>
      <c r="IT602" s="372"/>
      <c r="IU602" s="372"/>
      <c r="IV602" s="372"/>
      <c r="IW602" s="372"/>
      <c r="IX602" s="372"/>
      <c r="IY602" s="372"/>
      <c r="IZ602" s="372"/>
      <c r="JA602" s="372"/>
      <c r="JB602" s="372"/>
      <c r="JC602" s="372"/>
      <c r="JD602" s="372"/>
      <c r="JE602" s="372"/>
      <c r="JF602" s="372"/>
      <c r="JG602" s="372"/>
      <c r="JH602" s="372"/>
      <c r="JI602" s="372"/>
      <c r="JJ602" s="372"/>
      <c r="JK602" s="372"/>
      <c r="JL602" s="372"/>
      <c r="JM602" s="372"/>
      <c r="JN602" s="372"/>
      <c r="JO602" s="372"/>
      <c r="JP602" s="372"/>
      <c r="JQ602" s="372"/>
      <c r="JR602" s="372"/>
      <c r="JS602" s="372"/>
      <c r="JT602" s="372"/>
      <c r="JU602" s="372"/>
      <c r="JV602" s="372"/>
      <c r="JW602" s="372"/>
      <c r="JX602" s="372"/>
      <c r="JY602" s="372"/>
      <c r="JZ602" s="372"/>
      <c r="KA602" s="372"/>
      <c r="KB602" s="372"/>
      <c r="KC602" s="372"/>
      <c r="KD602" s="372"/>
      <c r="KE602" s="372"/>
      <c r="KF602" s="372"/>
      <c r="KG602" s="372"/>
      <c r="KH602" s="372"/>
      <c r="KI602" s="372"/>
      <c r="KJ602" s="372"/>
      <c r="KK602" s="372"/>
      <c r="KL602" s="372"/>
      <c r="KM602" s="372"/>
      <c r="KN602" s="372"/>
      <c r="KO602" s="372"/>
      <c r="KP602" s="372"/>
      <c r="KQ602" s="372"/>
      <c r="KR602" s="372"/>
      <c r="KS602" s="372"/>
      <c r="KT602" s="372"/>
      <c r="KU602" s="372"/>
      <c r="KV602" s="372"/>
      <c r="KW602" s="372"/>
      <c r="KX602" s="372"/>
      <c r="KY602" s="372"/>
      <c r="KZ602" s="372"/>
      <c r="LA602" s="372"/>
      <c r="LB602" s="372"/>
      <c r="LC602" s="372"/>
      <c r="LD602" s="372"/>
      <c r="LE602" s="372"/>
      <c r="LF602" s="372"/>
      <c r="LG602" s="372"/>
      <c r="LH602" s="372"/>
      <c r="LI602" s="372"/>
      <c r="LJ602" s="372"/>
      <c r="LK602" s="372"/>
      <c r="LL602" s="372"/>
      <c r="LM602" s="372"/>
      <c r="LN602" s="372"/>
      <c r="LO602" s="372"/>
      <c r="LP602" s="372"/>
      <c r="LQ602" s="372"/>
      <c r="LR602" s="372"/>
      <c r="LS602" s="372"/>
      <c r="LT602" s="372"/>
      <c r="LU602" s="372"/>
      <c r="LV602" s="372"/>
      <c r="LW602" s="372"/>
      <c r="LX602" s="372"/>
      <c r="LY602" s="372"/>
      <c r="LZ602" s="372"/>
      <c r="MA602" s="372"/>
      <c r="MB602" s="372"/>
      <c r="MC602" s="372"/>
      <c r="MD602" s="372"/>
      <c r="ME602" s="372"/>
      <c r="MF602" s="372"/>
      <c r="MG602" s="372"/>
      <c r="MH602" s="372"/>
      <c r="MI602" s="372"/>
      <c r="MJ602" s="372"/>
      <c r="MK602" s="372"/>
      <c r="ML602" s="372"/>
      <c r="MM602" s="372"/>
      <c r="MN602" s="372"/>
      <c r="MO602" s="372"/>
      <c r="MP602" s="372"/>
      <c r="MQ602" s="372"/>
      <c r="MR602" s="372"/>
      <c r="MS602" s="372"/>
      <c r="MT602" s="372"/>
      <c r="MU602" s="372"/>
      <c r="MV602" s="372"/>
      <c r="MW602" s="372"/>
      <c r="MX602" s="372"/>
      <c r="MY602" s="372"/>
      <c r="MZ602" s="372"/>
      <c r="NA602" s="372"/>
      <c r="NB602" s="372"/>
      <c r="NC602" s="372"/>
      <c r="ND602" s="372"/>
      <c r="NE602" s="372"/>
      <c r="NF602" s="372"/>
      <c r="NG602" s="372"/>
      <c r="NH602" s="372"/>
      <c r="NI602" s="372"/>
      <c r="NJ602" s="372"/>
      <c r="NK602" s="372"/>
      <c r="NL602" s="372"/>
      <c r="NM602" s="372"/>
      <c r="NN602" s="372"/>
      <c r="NO602" s="372"/>
      <c r="NP602" s="372"/>
      <c r="NQ602" s="372"/>
      <c r="NR602" s="372"/>
      <c r="NS602" s="372"/>
      <c r="NT602" s="372"/>
      <c r="NU602" s="372"/>
      <c r="NV602" s="372"/>
      <c r="NW602" s="372"/>
      <c r="NX602" s="372"/>
      <c r="NY602" s="372"/>
      <c r="NZ602" s="372"/>
      <c r="OA602" s="372"/>
      <c r="OB602" s="372"/>
      <c r="OC602" s="372"/>
      <c r="OD602" s="372"/>
      <c r="OE602" s="372"/>
      <c r="OF602" s="372"/>
      <c r="OG602" s="372"/>
      <c r="OH602" s="372"/>
      <c r="OI602" s="372"/>
      <c r="OJ602" s="372"/>
      <c r="OK602" s="372"/>
      <c r="OL602" s="372"/>
      <c r="OM602" s="372"/>
      <c r="ON602" s="372"/>
      <c r="OO602" s="372"/>
      <c r="OP602" s="372"/>
      <c r="OQ602" s="372"/>
      <c r="OR602" s="372"/>
      <c r="OS602" s="372"/>
      <c r="OT602" s="372"/>
      <c r="OU602" s="372"/>
      <c r="OV602" s="372"/>
      <c r="OW602" s="372"/>
      <c r="OX602" s="372"/>
      <c r="OY602" s="372"/>
      <c r="OZ602" s="372"/>
      <c r="PA602" s="372"/>
      <c r="PB602" s="372"/>
      <c r="PC602" s="372"/>
      <c r="PD602" s="372"/>
      <c r="PE602" s="372"/>
      <c r="PF602" s="372"/>
      <c r="PG602" s="372"/>
      <c r="PH602" s="372"/>
      <c r="PI602" s="372"/>
      <c r="PJ602" s="372"/>
      <c r="PK602" s="372"/>
      <c r="PL602" s="372"/>
      <c r="PM602" s="372"/>
      <c r="PN602" s="372"/>
      <c r="PO602" s="372"/>
      <c r="PP602" s="372"/>
      <c r="PQ602" s="372"/>
      <c r="PR602" s="372"/>
      <c r="PS602" s="372"/>
      <c r="PT602" s="372"/>
      <c r="PU602" s="372"/>
      <c r="PV602" s="372"/>
      <c r="PW602" s="372"/>
      <c r="PX602" s="372"/>
      <c r="PY602" s="372"/>
      <c r="PZ602" s="372"/>
      <c r="QA602" s="372"/>
      <c r="QB602" s="372"/>
      <c r="QC602" s="372"/>
      <c r="QD602" s="372"/>
      <c r="QE602" s="372"/>
      <c r="QF602" s="372"/>
      <c r="QG602" s="372"/>
      <c r="QH602" s="372"/>
      <c r="QI602" s="372"/>
      <c r="QJ602" s="372"/>
      <c r="QK602" s="372"/>
      <c r="QL602" s="372"/>
      <c r="QM602" s="372"/>
      <c r="QN602" s="372"/>
      <c r="QO602" s="372"/>
      <c r="QP602" s="372"/>
      <c r="QQ602" s="372"/>
      <c r="QR602" s="372"/>
      <c r="QS602" s="372"/>
      <c r="QT602" s="372"/>
      <c r="QU602" s="372"/>
      <c r="QV602" s="372"/>
      <c r="QW602" s="372"/>
      <c r="QX602" s="372"/>
      <c r="QY602" s="372"/>
      <c r="QZ602" s="372"/>
      <c r="RA602" s="372"/>
      <c r="RB602" s="372"/>
      <c r="RC602" s="372"/>
      <c r="RD602" s="372"/>
      <c r="RE602" s="372"/>
      <c r="RF602" s="372"/>
      <c r="RG602" s="372"/>
      <c r="RH602" s="372"/>
      <c r="RI602" s="372"/>
      <c r="RJ602" s="372"/>
      <c r="RK602" s="372"/>
      <c r="RL602" s="372"/>
      <c r="RM602" s="372"/>
      <c r="RN602" s="372"/>
      <c r="RO602" s="372"/>
      <c r="RP602" s="372"/>
      <c r="RQ602" s="372"/>
      <c r="RR602" s="372"/>
      <c r="RS602" s="372"/>
      <c r="RT602" s="372"/>
      <c r="RU602" s="372"/>
      <c r="RV602" s="372"/>
      <c r="RW602" s="372"/>
      <c r="RX602" s="372"/>
      <c r="RY602" s="372"/>
      <c r="RZ602" s="372"/>
      <c r="SA602" s="372"/>
      <c r="SB602" s="372"/>
      <c r="SC602" s="372"/>
      <c r="SD602" s="372"/>
      <c r="SE602" s="372"/>
      <c r="SF602" s="372"/>
      <c r="SG602" s="372"/>
      <c r="SH602" s="372"/>
      <c r="SI602" s="372"/>
      <c r="SJ602" s="372"/>
      <c r="SK602" s="372"/>
      <c r="SL602" s="372"/>
      <c r="SM602" s="372"/>
      <c r="SN602" s="372"/>
      <c r="SO602" s="372"/>
      <c r="SP602" s="372"/>
      <c r="SQ602" s="372"/>
      <c r="SR602" s="372"/>
      <c r="SS602" s="372"/>
      <c r="ST602" s="372"/>
      <c r="SU602" s="372"/>
      <c r="SV602" s="372"/>
      <c r="SW602" s="372"/>
      <c r="SX602" s="372"/>
      <c r="SY602" s="372"/>
      <c r="SZ602" s="372"/>
      <c r="TA602" s="372"/>
      <c r="TB602" s="372"/>
      <c r="TC602" s="372"/>
      <c r="TD602" s="372"/>
      <c r="TE602" s="372"/>
      <c r="TF602" s="372"/>
      <c r="TG602" s="372"/>
      <c r="TH602" s="372"/>
      <c r="TI602" s="372"/>
      <c r="TJ602" s="372"/>
      <c r="TK602" s="372"/>
      <c r="TL602" s="372"/>
      <c r="TM602" s="372"/>
      <c r="TN602" s="372"/>
      <c r="TO602" s="372"/>
      <c r="TP602" s="372"/>
      <c r="TQ602" s="372"/>
      <c r="TR602" s="372"/>
      <c r="TS602" s="372"/>
      <c r="TT602" s="372"/>
      <c r="TU602" s="372"/>
      <c r="TV602" s="372"/>
      <c r="TW602" s="372"/>
      <c r="TX602" s="372"/>
      <c r="TY602" s="372"/>
      <c r="TZ602" s="372"/>
      <c r="UA602" s="372"/>
      <c r="UB602" s="372"/>
      <c r="UC602" s="372"/>
      <c r="UD602" s="372"/>
      <c r="UE602" s="372"/>
      <c r="UF602" s="372"/>
      <c r="UG602" s="372"/>
      <c r="UH602" s="372"/>
      <c r="UI602" s="372"/>
      <c r="UJ602" s="372"/>
      <c r="UK602" s="372"/>
      <c r="UL602" s="372"/>
      <c r="UM602" s="372"/>
      <c r="UN602" s="372"/>
      <c r="UO602" s="372"/>
      <c r="UP602" s="372"/>
      <c r="UQ602" s="372"/>
      <c r="UR602" s="372"/>
      <c r="US602" s="372"/>
      <c r="UT602" s="372"/>
      <c r="UU602" s="372"/>
      <c r="UV602" s="372"/>
      <c r="UW602" s="372"/>
      <c r="UX602" s="372"/>
      <c r="UY602" s="372"/>
      <c r="UZ602" s="372"/>
      <c r="VA602" s="372"/>
      <c r="VB602" s="372"/>
      <c r="VC602" s="372"/>
      <c r="VD602" s="372"/>
      <c r="VE602" s="372"/>
      <c r="VF602" s="372"/>
      <c r="VG602" s="372"/>
      <c r="VH602" s="372"/>
      <c r="VI602" s="372"/>
      <c r="VJ602" s="372"/>
      <c r="VK602" s="372"/>
      <c r="VL602" s="372"/>
      <c r="VM602" s="372"/>
      <c r="VN602" s="372"/>
      <c r="VO602" s="372"/>
      <c r="VP602" s="372"/>
      <c r="VQ602" s="372"/>
      <c r="VR602" s="372"/>
      <c r="VS602" s="372"/>
      <c r="VT602" s="372"/>
      <c r="VU602" s="372"/>
      <c r="VV602" s="372"/>
      <c r="VW602" s="372"/>
      <c r="VX602" s="372"/>
      <c r="VY602" s="372"/>
      <c r="VZ602" s="372"/>
      <c r="WA602" s="372"/>
      <c r="WB602" s="372"/>
      <c r="WC602" s="372"/>
      <c r="WD602" s="372"/>
      <c r="WE602" s="372"/>
      <c r="WF602" s="372"/>
      <c r="WG602" s="372"/>
      <c r="WH602" s="372"/>
      <c r="WI602" s="372"/>
      <c r="WJ602" s="372"/>
      <c r="WK602" s="372"/>
      <c r="WL602" s="372"/>
      <c r="WM602" s="372"/>
      <c r="WN602" s="372"/>
      <c r="WO602" s="372"/>
      <c r="WP602" s="372"/>
      <c r="WQ602" s="372"/>
      <c r="WR602" s="372"/>
      <c r="WS602" s="372"/>
      <c r="WT602" s="372"/>
      <c r="WU602" s="372"/>
      <c r="WV602" s="372"/>
      <c r="WW602" s="372"/>
      <c r="WX602" s="372"/>
      <c r="WY602" s="372"/>
      <c r="WZ602" s="372"/>
      <c r="XA602" s="372"/>
      <c r="XB602" s="372"/>
      <c r="XC602" s="372"/>
      <c r="XD602" s="372"/>
      <c r="XE602" s="372"/>
      <c r="XF602" s="372"/>
      <c r="XG602" s="372"/>
      <c r="XH602" s="372"/>
      <c r="XI602" s="372"/>
      <c r="XJ602" s="372"/>
      <c r="XK602" s="372"/>
      <c r="XL602" s="372"/>
      <c r="XM602" s="372"/>
      <c r="XN602" s="372"/>
      <c r="XO602" s="372"/>
      <c r="XP602" s="372"/>
      <c r="XQ602" s="372"/>
      <c r="XR602" s="372"/>
      <c r="XS602" s="372"/>
      <c r="XT602" s="372"/>
      <c r="XU602" s="372"/>
      <c r="XV602" s="372"/>
      <c r="XW602" s="372"/>
      <c r="XX602" s="372"/>
      <c r="XY602" s="372"/>
      <c r="XZ602" s="372"/>
      <c r="YA602" s="372"/>
      <c r="YB602" s="372"/>
      <c r="YC602" s="372"/>
      <c r="YD602" s="372"/>
      <c r="YE602" s="372"/>
      <c r="YF602" s="372"/>
      <c r="YG602" s="372"/>
      <c r="YH602" s="372"/>
      <c r="YI602" s="372"/>
      <c r="YJ602" s="372"/>
      <c r="YK602" s="372"/>
      <c r="YL602" s="372"/>
      <c r="YM602" s="372"/>
      <c r="YN602" s="372"/>
      <c r="YO602" s="372"/>
      <c r="YP602" s="372"/>
      <c r="YQ602" s="372"/>
      <c r="YR602" s="372"/>
      <c r="YS602" s="372"/>
      <c r="YT602" s="372"/>
      <c r="YU602" s="372"/>
      <c r="YV602" s="372"/>
      <c r="YW602" s="372"/>
      <c r="YX602" s="372"/>
      <c r="YY602" s="372"/>
      <c r="YZ602" s="372"/>
      <c r="ZA602" s="372"/>
      <c r="ZB602" s="372"/>
      <c r="ZC602" s="372"/>
      <c r="ZD602" s="372"/>
      <c r="ZE602" s="372"/>
      <c r="ZF602" s="372"/>
      <c r="ZG602" s="372"/>
      <c r="ZH602" s="372"/>
      <c r="ZI602" s="372"/>
      <c r="ZJ602" s="372"/>
      <c r="ZK602" s="372"/>
      <c r="ZL602" s="372"/>
      <c r="ZM602" s="372"/>
      <c r="ZN602" s="372"/>
      <c r="ZO602" s="372"/>
      <c r="ZP602" s="372"/>
      <c r="ZQ602" s="372"/>
      <c r="ZR602" s="372"/>
      <c r="ZS602" s="372"/>
      <c r="ZT602" s="372"/>
      <c r="ZU602" s="372"/>
      <c r="ZV602" s="372"/>
      <c r="ZW602" s="372"/>
      <c r="ZX602" s="372"/>
      <c r="ZY602" s="372"/>
      <c r="ZZ602" s="372"/>
      <c r="AAA602" s="372"/>
      <c r="AAB602" s="372"/>
      <c r="AAC602" s="372"/>
      <c r="AAD602" s="372"/>
      <c r="AAE602" s="372"/>
      <c r="AAF602" s="372"/>
      <c r="AAG602" s="372"/>
      <c r="AAH602" s="372"/>
      <c r="AAI602" s="372"/>
      <c r="AAJ602" s="372"/>
      <c r="AAK602" s="372"/>
      <c r="AAL602" s="372"/>
      <c r="AAM602" s="372"/>
      <c r="AAN602" s="372"/>
      <c r="AAO602" s="372"/>
      <c r="AAP602" s="372"/>
      <c r="AAQ602" s="372"/>
      <c r="AAR602" s="372"/>
      <c r="AAS602" s="372"/>
      <c r="AAT602" s="372"/>
      <c r="AAU602" s="372"/>
      <c r="AAV602" s="372"/>
      <c r="AAW602" s="372"/>
      <c r="AAX602" s="372"/>
      <c r="AAY602" s="372"/>
      <c r="AAZ602" s="372"/>
      <c r="ABA602" s="372"/>
      <c r="ABB602" s="372"/>
      <c r="ABC602" s="372"/>
      <c r="ABD602" s="372"/>
      <c r="ABE602" s="372"/>
      <c r="ABF602" s="372"/>
      <c r="ABG602" s="372"/>
      <c r="ABH602" s="372"/>
      <c r="ABI602" s="372"/>
      <c r="ABJ602" s="372"/>
      <c r="ABK602" s="372"/>
      <c r="ABL602" s="372"/>
      <c r="ABM602" s="372"/>
      <c r="ABN602" s="372"/>
      <c r="ABO602" s="372"/>
      <c r="ABP602" s="372"/>
      <c r="ABQ602" s="372"/>
      <c r="ABR602" s="372"/>
      <c r="ABS602" s="372"/>
      <c r="ABT602" s="372"/>
      <c r="ABU602" s="372"/>
      <c r="ABV602" s="372"/>
      <c r="ABW602" s="372"/>
      <c r="ABX602" s="372"/>
      <c r="ABY602" s="372"/>
      <c r="ABZ602" s="372"/>
      <c r="ACA602" s="372"/>
      <c r="ACB602" s="372"/>
      <c r="ACC602" s="372"/>
      <c r="ACD602" s="372"/>
      <c r="ACE602" s="372"/>
      <c r="ACF602" s="372"/>
      <c r="ACG602" s="372"/>
      <c r="ACH602" s="372"/>
      <c r="ACI602" s="372"/>
      <c r="ACJ602" s="372"/>
      <c r="ACK602" s="372"/>
      <c r="ACL602" s="372"/>
      <c r="ACM602" s="372"/>
      <c r="ACN602" s="372"/>
      <c r="ACO602" s="372"/>
      <c r="ACP602" s="372"/>
      <c r="ACQ602" s="372"/>
      <c r="ACR602" s="372"/>
      <c r="ACS602" s="372"/>
      <c r="ACT602" s="372"/>
      <c r="ACU602" s="372"/>
      <c r="ACV602" s="372"/>
      <c r="ACW602" s="372"/>
      <c r="ACX602" s="372"/>
      <c r="ACY602" s="372"/>
      <c r="ACZ602" s="372"/>
      <c r="ADA602" s="372"/>
      <c r="ADB602" s="372"/>
      <c r="ADC602" s="372"/>
      <c r="ADD602" s="372"/>
      <c r="ADE602" s="372"/>
      <c r="ADF602" s="372"/>
      <c r="ADG602" s="372"/>
      <c r="ADH602" s="372"/>
      <c r="ADI602" s="372"/>
      <c r="ADJ602" s="372"/>
      <c r="ADK602" s="372"/>
      <c r="ADL602" s="372"/>
      <c r="ADM602" s="372"/>
      <c r="ADN602" s="372"/>
      <c r="ADO602" s="372"/>
      <c r="ADP602" s="372"/>
      <c r="ADQ602" s="372"/>
      <c r="ADR602" s="372"/>
      <c r="ADS602" s="372"/>
      <c r="ADT602" s="372"/>
      <c r="ADU602" s="372"/>
      <c r="ADV602" s="372"/>
      <c r="ADW602" s="372"/>
      <c r="ADX602" s="372"/>
      <c r="ADY602" s="372"/>
      <c r="ADZ602" s="372"/>
      <c r="AEA602" s="372"/>
      <c r="AEB602" s="372"/>
      <c r="AEC602" s="372"/>
      <c r="AED602" s="372"/>
      <c r="AEE602" s="372"/>
      <c r="AEF602" s="372"/>
    </row>
    <row r="603" spans="1:812" s="373" customFormat="1" x14ac:dyDescent="0.2">
      <c r="A603" s="75">
        <v>9.1999999999999993</v>
      </c>
      <c r="B603" s="103" t="s">
        <v>180</v>
      </c>
      <c r="C603" s="104">
        <f>C565*0.85</f>
        <v>1115.693</v>
      </c>
      <c r="D603" s="105" t="s">
        <v>181</v>
      </c>
      <c r="E603" s="293">
        <v>33.04</v>
      </c>
      <c r="F603" s="91">
        <f>ROUND(C603*E603,2)</f>
        <v>36862.5</v>
      </c>
      <c r="G603" s="372"/>
      <c r="H603" s="372"/>
      <c r="I603" s="372"/>
      <c r="J603" s="372"/>
      <c r="K603" s="372"/>
      <c r="L603" s="372"/>
      <c r="M603" s="372"/>
      <c r="N603" s="372"/>
      <c r="O603" s="372"/>
      <c r="P603" s="372"/>
      <c r="Q603" s="372"/>
      <c r="R603" s="372"/>
      <c r="S603" s="372"/>
      <c r="T603" s="372"/>
      <c r="U603" s="372"/>
      <c r="V603" s="372"/>
      <c r="W603" s="372"/>
      <c r="X603" s="372"/>
      <c r="Y603" s="372"/>
      <c r="Z603" s="372"/>
      <c r="AA603" s="372"/>
      <c r="AB603" s="372"/>
      <c r="AC603" s="372"/>
      <c r="AD603" s="372"/>
      <c r="AE603" s="372"/>
      <c r="AF603" s="372"/>
      <c r="AG603" s="372"/>
      <c r="AH603" s="372"/>
      <c r="AI603" s="372"/>
      <c r="AJ603" s="372"/>
      <c r="AK603" s="372"/>
      <c r="AL603" s="372"/>
      <c r="AM603" s="372"/>
      <c r="AN603" s="372"/>
      <c r="AO603" s="372"/>
      <c r="AP603" s="372"/>
      <c r="AQ603" s="372"/>
      <c r="AR603" s="372"/>
      <c r="AS603" s="372"/>
      <c r="AT603" s="372"/>
      <c r="AU603" s="372"/>
      <c r="AV603" s="372"/>
      <c r="AW603" s="372"/>
      <c r="AX603" s="372"/>
      <c r="AY603" s="372"/>
      <c r="AZ603" s="372"/>
      <c r="BA603" s="663"/>
      <c r="BB603" s="372"/>
      <c r="BC603" s="372"/>
      <c r="BD603" s="372"/>
      <c r="BE603" s="372"/>
      <c r="BF603" s="372"/>
      <c r="BG603" s="372"/>
      <c r="BH603" s="372"/>
      <c r="BI603" s="372"/>
      <c r="BJ603" s="372"/>
      <c r="BK603" s="372"/>
      <c r="BL603" s="372"/>
      <c r="BM603" s="372"/>
      <c r="BN603" s="372"/>
      <c r="BO603" s="372"/>
      <c r="BP603" s="372"/>
      <c r="BQ603" s="372"/>
      <c r="BR603" s="372"/>
      <c r="BS603" s="372"/>
      <c r="BT603" s="372"/>
      <c r="BU603" s="372"/>
      <c r="BV603" s="372"/>
      <c r="BW603" s="372"/>
      <c r="BX603" s="372"/>
      <c r="BY603" s="372"/>
      <c r="BZ603" s="372"/>
      <c r="CA603" s="372"/>
      <c r="CB603" s="372"/>
      <c r="CC603" s="372"/>
      <c r="CD603" s="372"/>
      <c r="CE603" s="372"/>
      <c r="CF603" s="372"/>
      <c r="CG603" s="372"/>
      <c r="CH603" s="372"/>
      <c r="CI603" s="372"/>
      <c r="CJ603" s="372"/>
      <c r="CK603" s="372"/>
      <c r="CL603" s="372"/>
      <c r="CM603" s="372"/>
      <c r="CN603" s="372"/>
      <c r="CO603" s="372"/>
      <c r="CP603" s="372"/>
      <c r="CQ603" s="372"/>
      <c r="CR603" s="372"/>
      <c r="CS603" s="372"/>
      <c r="CT603" s="372"/>
      <c r="CU603" s="372"/>
      <c r="CV603" s="372"/>
      <c r="CW603" s="372"/>
      <c r="CX603" s="372"/>
      <c r="CY603" s="372"/>
      <c r="CZ603" s="372"/>
      <c r="DA603" s="372"/>
      <c r="DB603" s="372"/>
      <c r="DC603" s="372"/>
      <c r="DD603" s="372"/>
      <c r="DE603" s="372"/>
      <c r="DF603" s="372"/>
      <c r="DG603" s="372"/>
      <c r="DH603" s="372"/>
      <c r="DI603" s="372"/>
      <c r="DJ603" s="372"/>
      <c r="DK603" s="372"/>
      <c r="DL603" s="372"/>
      <c r="DM603" s="372"/>
      <c r="DN603" s="372"/>
      <c r="DO603" s="372"/>
      <c r="DP603" s="372"/>
      <c r="DQ603" s="372"/>
      <c r="DR603" s="372"/>
      <c r="DS603" s="372"/>
      <c r="DT603" s="372"/>
      <c r="DU603" s="372"/>
      <c r="DV603" s="372"/>
      <c r="DW603" s="372"/>
      <c r="DX603" s="372"/>
      <c r="DY603" s="372"/>
      <c r="DZ603" s="372"/>
      <c r="EA603" s="372"/>
      <c r="EB603" s="372"/>
      <c r="EC603" s="372"/>
      <c r="ED603" s="372"/>
      <c r="EE603" s="372"/>
      <c r="EF603" s="372"/>
      <c r="EG603" s="372"/>
      <c r="EH603" s="372"/>
      <c r="EI603" s="372"/>
      <c r="EJ603" s="372"/>
      <c r="EK603" s="372"/>
      <c r="EL603" s="372"/>
      <c r="EM603" s="372"/>
      <c r="EN603" s="372"/>
      <c r="EO603" s="372"/>
      <c r="EP603" s="372"/>
      <c r="EQ603" s="372"/>
      <c r="ER603" s="372"/>
      <c r="ES603" s="372"/>
      <c r="ET603" s="372"/>
      <c r="EU603" s="372"/>
      <c r="EV603" s="372"/>
      <c r="EW603" s="372"/>
      <c r="EX603" s="372"/>
      <c r="EY603" s="372"/>
      <c r="EZ603" s="372"/>
      <c r="FA603" s="372"/>
      <c r="FB603" s="372"/>
      <c r="FC603" s="372"/>
      <c r="FD603" s="372"/>
      <c r="FE603" s="372"/>
      <c r="FF603" s="372"/>
      <c r="FG603" s="372"/>
      <c r="FH603" s="372"/>
      <c r="FI603" s="372"/>
      <c r="FJ603" s="372"/>
      <c r="FK603" s="372"/>
      <c r="FL603" s="372"/>
      <c r="FM603" s="372"/>
      <c r="FN603" s="372"/>
      <c r="FO603" s="372"/>
      <c r="FP603" s="372"/>
      <c r="FQ603" s="372"/>
      <c r="FR603" s="372"/>
      <c r="FS603" s="372"/>
      <c r="FT603" s="372"/>
      <c r="FU603" s="372"/>
      <c r="FV603" s="372"/>
      <c r="FW603" s="372"/>
      <c r="FX603" s="372"/>
      <c r="FY603" s="372"/>
      <c r="FZ603" s="372"/>
      <c r="GA603" s="372"/>
      <c r="GB603" s="372"/>
      <c r="GC603" s="372"/>
      <c r="GD603" s="372"/>
      <c r="GE603" s="372"/>
      <c r="GF603" s="372"/>
      <c r="GG603" s="372"/>
      <c r="GH603" s="372"/>
      <c r="GI603" s="372"/>
      <c r="GJ603" s="372"/>
      <c r="GK603" s="372"/>
      <c r="GL603" s="372"/>
      <c r="GM603" s="372"/>
      <c r="GN603" s="372"/>
      <c r="GO603" s="372"/>
      <c r="GP603" s="372"/>
      <c r="GQ603" s="372"/>
      <c r="GR603" s="372"/>
      <c r="GS603" s="372"/>
      <c r="GT603" s="372"/>
      <c r="GU603" s="372"/>
      <c r="GV603" s="372"/>
      <c r="GW603" s="372"/>
      <c r="GX603" s="372"/>
      <c r="GY603" s="372"/>
      <c r="GZ603" s="372"/>
      <c r="HA603" s="372"/>
      <c r="HB603" s="372"/>
      <c r="HC603" s="372"/>
      <c r="HD603" s="372"/>
      <c r="HE603" s="372"/>
      <c r="HF603" s="372"/>
      <c r="HG603" s="372"/>
      <c r="HH603" s="372"/>
      <c r="HI603" s="372"/>
      <c r="HJ603" s="372"/>
      <c r="HK603" s="372"/>
      <c r="HL603" s="372"/>
      <c r="HM603" s="372"/>
      <c r="HN603" s="372"/>
      <c r="HO603" s="372"/>
      <c r="HP603" s="372"/>
      <c r="HQ603" s="372"/>
      <c r="HR603" s="372"/>
      <c r="HS603" s="372"/>
      <c r="HT603" s="372"/>
      <c r="HU603" s="372"/>
      <c r="HV603" s="372"/>
      <c r="HW603" s="372"/>
      <c r="HX603" s="372"/>
      <c r="HY603" s="372"/>
      <c r="HZ603" s="372"/>
      <c r="IA603" s="372"/>
      <c r="IB603" s="372"/>
      <c r="IC603" s="372"/>
      <c r="ID603" s="372"/>
      <c r="IE603" s="372"/>
      <c r="IF603" s="372"/>
      <c r="IG603" s="372"/>
      <c r="IH603" s="372"/>
      <c r="II603" s="372"/>
      <c r="IJ603" s="372"/>
      <c r="IK603" s="372"/>
      <c r="IL603" s="372"/>
      <c r="IM603" s="372"/>
      <c r="IN603" s="372"/>
      <c r="IO603" s="372"/>
      <c r="IP603" s="372"/>
      <c r="IQ603" s="372"/>
      <c r="IR603" s="372"/>
      <c r="IS603" s="372"/>
      <c r="IT603" s="372"/>
      <c r="IU603" s="372"/>
      <c r="IV603" s="372"/>
      <c r="IW603" s="372"/>
      <c r="IX603" s="372"/>
      <c r="IY603" s="372"/>
      <c r="IZ603" s="372"/>
      <c r="JA603" s="372"/>
      <c r="JB603" s="372"/>
      <c r="JC603" s="372"/>
      <c r="JD603" s="372"/>
      <c r="JE603" s="372"/>
      <c r="JF603" s="372"/>
      <c r="JG603" s="372"/>
      <c r="JH603" s="372"/>
      <c r="JI603" s="372"/>
      <c r="JJ603" s="372"/>
      <c r="JK603" s="372"/>
      <c r="JL603" s="372"/>
      <c r="JM603" s="372"/>
      <c r="JN603" s="372"/>
      <c r="JO603" s="372"/>
      <c r="JP603" s="372"/>
      <c r="JQ603" s="372"/>
      <c r="JR603" s="372"/>
      <c r="JS603" s="372"/>
      <c r="JT603" s="372"/>
      <c r="JU603" s="372"/>
      <c r="JV603" s="372"/>
      <c r="JW603" s="372"/>
      <c r="JX603" s="372"/>
      <c r="JY603" s="372"/>
      <c r="JZ603" s="372"/>
      <c r="KA603" s="372"/>
      <c r="KB603" s="372"/>
      <c r="KC603" s="372"/>
      <c r="KD603" s="372"/>
      <c r="KE603" s="372"/>
      <c r="KF603" s="372"/>
      <c r="KG603" s="372"/>
      <c r="KH603" s="372"/>
      <c r="KI603" s="372"/>
      <c r="KJ603" s="372"/>
      <c r="KK603" s="372"/>
      <c r="KL603" s="372"/>
      <c r="KM603" s="372"/>
      <c r="KN603" s="372"/>
      <c r="KO603" s="372"/>
      <c r="KP603" s="372"/>
      <c r="KQ603" s="372"/>
      <c r="KR603" s="372"/>
      <c r="KS603" s="372"/>
      <c r="KT603" s="372"/>
      <c r="KU603" s="372"/>
      <c r="KV603" s="372"/>
      <c r="KW603" s="372"/>
      <c r="KX603" s="372"/>
      <c r="KY603" s="372"/>
      <c r="KZ603" s="372"/>
      <c r="LA603" s="372"/>
      <c r="LB603" s="372"/>
      <c r="LC603" s="372"/>
      <c r="LD603" s="372"/>
      <c r="LE603" s="372"/>
      <c r="LF603" s="372"/>
      <c r="LG603" s="372"/>
      <c r="LH603" s="372"/>
      <c r="LI603" s="372"/>
      <c r="LJ603" s="372"/>
      <c r="LK603" s="372"/>
      <c r="LL603" s="372"/>
      <c r="LM603" s="372"/>
      <c r="LN603" s="372"/>
      <c r="LO603" s="372"/>
      <c r="LP603" s="372"/>
      <c r="LQ603" s="372"/>
      <c r="LR603" s="372"/>
      <c r="LS603" s="372"/>
      <c r="LT603" s="372"/>
      <c r="LU603" s="372"/>
      <c r="LV603" s="372"/>
      <c r="LW603" s="372"/>
      <c r="LX603" s="372"/>
      <c r="LY603" s="372"/>
      <c r="LZ603" s="372"/>
      <c r="MA603" s="372"/>
      <c r="MB603" s="372"/>
      <c r="MC603" s="372"/>
      <c r="MD603" s="372"/>
      <c r="ME603" s="372"/>
      <c r="MF603" s="372"/>
      <c r="MG603" s="372"/>
      <c r="MH603" s="372"/>
      <c r="MI603" s="372"/>
      <c r="MJ603" s="372"/>
      <c r="MK603" s="372"/>
      <c r="ML603" s="372"/>
      <c r="MM603" s="372"/>
      <c r="MN603" s="372"/>
      <c r="MO603" s="372"/>
      <c r="MP603" s="372"/>
      <c r="MQ603" s="372"/>
      <c r="MR603" s="372"/>
      <c r="MS603" s="372"/>
      <c r="MT603" s="372"/>
      <c r="MU603" s="372"/>
      <c r="MV603" s="372"/>
      <c r="MW603" s="372"/>
      <c r="MX603" s="372"/>
      <c r="MY603" s="372"/>
      <c r="MZ603" s="372"/>
      <c r="NA603" s="372"/>
      <c r="NB603" s="372"/>
      <c r="NC603" s="372"/>
      <c r="ND603" s="372"/>
      <c r="NE603" s="372"/>
      <c r="NF603" s="372"/>
      <c r="NG603" s="372"/>
      <c r="NH603" s="372"/>
      <c r="NI603" s="372"/>
      <c r="NJ603" s="372"/>
      <c r="NK603" s="372"/>
      <c r="NL603" s="372"/>
      <c r="NM603" s="372"/>
      <c r="NN603" s="372"/>
      <c r="NO603" s="372"/>
      <c r="NP603" s="372"/>
      <c r="NQ603" s="372"/>
      <c r="NR603" s="372"/>
      <c r="NS603" s="372"/>
      <c r="NT603" s="372"/>
      <c r="NU603" s="372"/>
      <c r="NV603" s="372"/>
      <c r="NW603" s="372"/>
      <c r="NX603" s="372"/>
      <c r="NY603" s="372"/>
      <c r="NZ603" s="372"/>
      <c r="OA603" s="372"/>
      <c r="OB603" s="372"/>
      <c r="OC603" s="372"/>
      <c r="OD603" s="372"/>
      <c r="OE603" s="372"/>
      <c r="OF603" s="372"/>
      <c r="OG603" s="372"/>
      <c r="OH603" s="372"/>
      <c r="OI603" s="372"/>
      <c r="OJ603" s="372"/>
      <c r="OK603" s="372"/>
      <c r="OL603" s="372"/>
      <c r="OM603" s="372"/>
      <c r="ON603" s="372"/>
      <c r="OO603" s="372"/>
      <c r="OP603" s="372"/>
      <c r="OQ603" s="372"/>
      <c r="OR603" s="372"/>
      <c r="OS603" s="372"/>
      <c r="OT603" s="372"/>
      <c r="OU603" s="372"/>
      <c r="OV603" s="372"/>
      <c r="OW603" s="372"/>
      <c r="OX603" s="372"/>
      <c r="OY603" s="372"/>
      <c r="OZ603" s="372"/>
      <c r="PA603" s="372"/>
      <c r="PB603" s="372"/>
      <c r="PC603" s="372"/>
      <c r="PD603" s="372"/>
      <c r="PE603" s="372"/>
      <c r="PF603" s="372"/>
      <c r="PG603" s="372"/>
      <c r="PH603" s="372"/>
      <c r="PI603" s="372"/>
      <c r="PJ603" s="372"/>
      <c r="PK603" s="372"/>
      <c r="PL603" s="372"/>
      <c r="PM603" s="372"/>
      <c r="PN603" s="372"/>
      <c r="PO603" s="372"/>
      <c r="PP603" s="372"/>
      <c r="PQ603" s="372"/>
      <c r="PR603" s="372"/>
      <c r="PS603" s="372"/>
      <c r="PT603" s="372"/>
      <c r="PU603" s="372"/>
      <c r="PV603" s="372"/>
      <c r="PW603" s="372"/>
      <c r="PX603" s="372"/>
      <c r="PY603" s="372"/>
      <c r="PZ603" s="372"/>
      <c r="QA603" s="372"/>
      <c r="QB603" s="372"/>
      <c r="QC603" s="372"/>
      <c r="QD603" s="372"/>
      <c r="QE603" s="372"/>
      <c r="QF603" s="372"/>
      <c r="QG603" s="372"/>
      <c r="QH603" s="372"/>
      <c r="QI603" s="372"/>
      <c r="QJ603" s="372"/>
      <c r="QK603" s="372"/>
      <c r="QL603" s="372"/>
      <c r="QM603" s="372"/>
      <c r="QN603" s="372"/>
      <c r="QO603" s="372"/>
      <c r="QP603" s="372"/>
      <c r="QQ603" s="372"/>
      <c r="QR603" s="372"/>
      <c r="QS603" s="372"/>
      <c r="QT603" s="372"/>
      <c r="QU603" s="372"/>
      <c r="QV603" s="372"/>
      <c r="QW603" s="372"/>
      <c r="QX603" s="372"/>
      <c r="QY603" s="372"/>
      <c r="QZ603" s="372"/>
      <c r="RA603" s="372"/>
      <c r="RB603" s="372"/>
      <c r="RC603" s="372"/>
      <c r="RD603" s="372"/>
      <c r="RE603" s="372"/>
      <c r="RF603" s="372"/>
      <c r="RG603" s="372"/>
      <c r="RH603" s="372"/>
      <c r="RI603" s="372"/>
      <c r="RJ603" s="372"/>
      <c r="RK603" s="372"/>
      <c r="RL603" s="372"/>
      <c r="RM603" s="372"/>
      <c r="RN603" s="372"/>
      <c r="RO603" s="372"/>
      <c r="RP603" s="372"/>
      <c r="RQ603" s="372"/>
      <c r="RR603" s="372"/>
      <c r="RS603" s="372"/>
      <c r="RT603" s="372"/>
      <c r="RU603" s="372"/>
      <c r="RV603" s="372"/>
      <c r="RW603" s="372"/>
      <c r="RX603" s="372"/>
      <c r="RY603" s="372"/>
      <c r="RZ603" s="372"/>
      <c r="SA603" s="372"/>
      <c r="SB603" s="372"/>
      <c r="SC603" s="372"/>
      <c r="SD603" s="372"/>
      <c r="SE603" s="372"/>
      <c r="SF603" s="372"/>
      <c r="SG603" s="372"/>
      <c r="SH603" s="372"/>
      <c r="SI603" s="372"/>
      <c r="SJ603" s="372"/>
      <c r="SK603" s="372"/>
      <c r="SL603" s="372"/>
      <c r="SM603" s="372"/>
      <c r="SN603" s="372"/>
      <c r="SO603" s="372"/>
      <c r="SP603" s="372"/>
      <c r="SQ603" s="372"/>
      <c r="SR603" s="372"/>
      <c r="SS603" s="372"/>
      <c r="ST603" s="372"/>
      <c r="SU603" s="372"/>
      <c r="SV603" s="372"/>
      <c r="SW603" s="372"/>
      <c r="SX603" s="372"/>
      <c r="SY603" s="372"/>
      <c r="SZ603" s="372"/>
      <c r="TA603" s="372"/>
      <c r="TB603" s="372"/>
      <c r="TC603" s="372"/>
      <c r="TD603" s="372"/>
      <c r="TE603" s="372"/>
      <c r="TF603" s="372"/>
      <c r="TG603" s="372"/>
      <c r="TH603" s="372"/>
      <c r="TI603" s="372"/>
      <c r="TJ603" s="372"/>
      <c r="TK603" s="372"/>
      <c r="TL603" s="372"/>
      <c r="TM603" s="372"/>
      <c r="TN603" s="372"/>
      <c r="TO603" s="372"/>
      <c r="TP603" s="372"/>
      <c r="TQ603" s="372"/>
      <c r="TR603" s="372"/>
      <c r="TS603" s="372"/>
      <c r="TT603" s="372"/>
      <c r="TU603" s="372"/>
      <c r="TV603" s="372"/>
      <c r="TW603" s="372"/>
      <c r="TX603" s="372"/>
      <c r="TY603" s="372"/>
      <c r="TZ603" s="372"/>
      <c r="UA603" s="372"/>
      <c r="UB603" s="372"/>
      <c r="UC603" s="372"/>
      <c r="UD603" s="372"/>
      <c r="UE603" s="372"/>
      <c r="UF603" s="372"/>
      <c r="UG603" s="372"/>
      <c r="UH603" s="372"/>
      <c r="UI603" s="372"/>
      <c r="UJ603" s="372"/>
      <c r="UK603" s="372"/>
      <c r="UL603" s="372"/>
      <c r="UM603" s="372"/>
      <c r="UN603" s="372"/>
      <c r="UO603" s="372"/>
      <c r="UP603" s="372"/>
      <c r="UQ603" s="372"/>
      <c r="UR603" s="372"/>
      <c r="US603" s="372"/>
      <c r="UT603" s="372"/>
      <c r="UU603" s="372"/>
      <c r="UV603" s="372"/>
      <c r="UW603" s="372"/>
      <c r="UX603" s="372"/>
      <c r="UY603" s="372"/>
      <c r="UZ603" s="372"/>
      <c r="VA603" s="372"/>
      <c r="VB603" s="372"/>
      <c r="VC603" s="372"/>
      <c r="VD603" s="372"/>
      <c r="VE603" s="372"/>
      <c r="VF603" s="372"/>
      <c r="VG603" s="372"/>
      <c r="VH603" s="372"/>
      <c r="VI603" s="372"/>
      <c r="VJ603" s="372"/>
      <c r="VK603" s="372"/>
      <c r="VL603" s="372"/>
      <c r="VM603" s="372"/>
      <c r="VN603" s="372"/>
      <c r="VO603" s="372"/>
      <c r="VP603" s="372"/>
      <c r="VQ603" s="372"/>
      <c r="VR603" s="372"/>
      <c r="VS603" s="372"/>
      <c r="VT603" s="372"/>
      <c r="VU603" s="372"/>
      <c r="VV603" s="372"/>
      <c r="VW603" s="372"/>
      <c r="VX603" s="372"/>
      <c r="VY603" s="372"/>
      <c r="VZ603" s="372"/>
      <c r="WA603" s="372"/>
      <c r="WB603" s="372"/>
      <c r="WC603" s="372"/>
      <c r="WD603" s="372"/>
      <c r="WE603" s="372"/>
      <c r="WF603" s="372"/>
      <c r="WG603" s="372"/>
      <c r="WH603" s="372"/>
      <c r="WI603" s="372"/>
      <c r="WJ603" s="372"/>
      <c r="WK603" s="372"/>
      <c r="WL603" s="372"/>
      <c r="WM603" s="372"/>
      <c r="WN603" s="372"/>
      <c r="WO603" s="372"/>
      <c r="WP603" s="372"/>
      <c r="WQ603" s="372"/>
      <c r="WR603" s="372"/>
      <c r="WS603" s="372"/>
      <c r="WT603" s="372"/>
      <c r="WU603" s="372"/>
      <c r="WV603" s="372"/>
      <c r="WW603" s="372"/>
      <c r="WX603" s="372"/>
      <c r="WY603" s="372"/>
      <c r="WZ603" s="372"/>
      <c r="XA603" s="372"/>
      <c r="XB603" s="372"/>
      <c r="XC603" s="372"/>
      <c r="XD603" s="372"/>
      <c r="XE603" s="372"/>
      <c r="XF603" s="372"/>
      <c r="XG603" s="372"/>
      <c r="XH603" s="372"/>
      <c r="XI603" s="372"/>
      <c r="XJ603" s="372"/>
      <c r="XK603" s="372"/>
      <c r="XL603" s="372"/>
      <c r="XM603" s="372"/>
      <c r="XN603" s="372"/>
      <c r="XO603" s="372"/>
      <c r="XP603" s="372"/>
      <c r="XQ603" s="372"/>
      <c r="XR603" s="372"/>
      <c r="XS603" s="372"/>
      <c r="XT603" s="372"/>
      <c r="XU603" s="372"/>
      <c r="XV603" s="372"/>
      <c r="XW603" s="372"/>
      <c r="XX603" s="372"/>
      <c r="XY603" s="372"/>
      <c r="XZ603" s="372"/>
      <c r="YA603" s="372"/>
      <c r="YB603" s="372"/>
      <c r="YC603" s="372"/>
      <c r="YD603" s="372"/>
      <c r="YE603" s="372"/>
      <c r="YF603" s="372"/>
      <c r="YG603" s="372"/>
      <c r="YH603" s="372"/>
      <c r="YI603" s="372"/>
      <c r="YJ603" s="372"/>
      <c r="YK603" s="372"/>
      <c r="YL603" s="372"/>
      <c r="YM603" s="372"/>
      <c r="YN603" s="372"/>
      <c r="YO603" s="372"/>
      <c r="YP603" s="372"/>
      <c r="YQ603" s="372"/>
      <c r="YR603" s="372"/>
      <c r="YS603" s="372"/>
      <c r="YT603" s="372"/>
      <c r="YU603" s="372"/>
      <c r="YV603" s="372"/>
      <c r="YW603" s="372"/>
      <c r="YX603" s="372"/>
      <c r="YY603" s="372"/>
      <c r="YZ603" s="372"/>
      <c r="ZA603" s="372"/>
      <c r="ZB603" s="372"/>
      <c r="ZC603" s="372"/>
      <c r="ZD603" s="372"/>
      <c r="ZE603" s="372"/>
      <c r="ZF603" s="372"/>
      <c r="ZG603" s="372"/>
      <c r="ZH603" s="372"/>
      <c r="ZI603" s="372"/>
      <c r="ZJ603" s="372"/>
      <c r="ZK603" s="372"/>
      <c r="ZL603" s="372"/>
      <c r="ZM603" s="372"/>
      <c r="ZN603" s="372"/>
      <c r="ZO603" s="372"/>
      <c r="ZP603" s="372"/>
      <c r="ZQ603" s="372"/>
      <c r="ZR603" s="372"/>
      <c r="ZS603" s="372"/>
      <c r="ZT603" s="372"/>
      <c r="ZU603" s="372"/>
      <c r="ZV603" s="372"/>
      <c r="ZW603" s="372"/>
      <c r="ZX603" s="372"/>
      <c r="ZY603" s="372"/>
      <c r="ZZ603" s="372"/>
      <c r="AAA603" s="372"/>
      <c r="AAB603" s="372"/>
      <c r="AAC603" s="372"/>
      <c r="AAD603" s="372"/>
      <c r="AAE603" s="372"/>
      <c r="AAF603" s="372"/>
      <c r="AAG603" s="372"/>
      <c r="AAH603" s="372"/>
      <c r="AAI603" s="372"/>
      <c r="AAJ603" s="372"/>
      <c r="AAK603" s="372"/>
      <c r="AAL603" s="372"/>
      <c r="AAM603" s="372"/>
      <c r="AAN603" s="372"/>
      <c r="AAO603" s="372"/>
      <c r="AAP603" s="372"/>
      <c r="AAQ603" s="372"/>
      <c r="AAR603" s="372"/>
      <c r="AAS603" s="372"/>
      <c r="AAT603" s="372"/>
      <c r="AAU603" s="372"/>
      <c r="AAV603" s="372"/>
      <c r="AAW603" s="372"/>
      <c r="AAX603" s="372"/>
      <c r="AAY603" s="372"/>
      <c r="AAZ603" s="372"/>
      <c r="ABA603" s="372"/>
      <c r="ABB603" s="372"/>
      <c r="ABC603" s="372"/>
      <c r="ABD603" s="372"/>
      <c r="ABE603" s="372"/>
      <c r="ABF603" s="372"/>
      <c r="ABG603" s="372"/>
      <c r="ABH603" s="372"/>
      <c r="ABI603" s="372"/>
      <c r="ABJ603" s="372"/>
      <c r="ABK603" s="372"/>
      <c r="ABL603" s="372"/>
      <c r="ABM603" s="372"/>
      <c r="ABN603" s="372"/>
      <c r="ABO603" s="372"/>
      <c r="ABP603" s="372"/>
      <c r="ABQ603" s="372"/>
      <c r="ABR603" s="372"/>
      <c r="ABS603" s="372"/>
      <c r="ABT603" s="372"/>
      <c r="ABU603" s="372"/>
      <c r="ABV603" s="372"/>
      <c r="ABW603" s="372"/>
      <c r="ABX603" s="372"/>
      <c r="ABY603" s="372"/>
      <c r="ABZ603" s="372"/>
      <c r="ACA603" s="372"/>
      <c r="ACB603" s="372"/>
      <c r="ACC603" s="372"/>
      <c r="ACD603" s="372"/>
      <c r="ACE603" s="372"/>
      <c r="ACF603" s="372"/>
      <c r="ACG603" s="372"/>
      <c r="ACH603" s="372"/>
      <c r="ACI603" s="372"/>
      <c r="ACJ603" s="372"/>
      <c r="ACK603" s="372"/>
      <c r="ACL603" s="372"/>
      <c r="ACM603" s="372"/>
      <c r="ACN603" s="372"/>
      <c r="ACO603" s="372"/>
      <c r="ACP603" s="372"/>
      <c r="ACQ603" s="372"/>
      <c r="ACR603" s="372"/>
      <c r="ACS603" s="372"/>
      <c r="ACT603" s="372"/>
      <c r="ACU603" s="372"/>
      <c r="ACV603" s="372"/>
      <c r="ACW603" s="372"/>
      <c r="ACX603" s="372"/>
      <c r="ACY603" s="372"/>
      <c r="ACZ603" s="372"/>
      <c r="ADA603" s="372"/>
      <c r="ADB603" s="372"/>
      <c r="ADC603" s="372"/>
      <c r="ADD603" s="372"/>
      <c r="ADE603" s="372"/>
      <c r="ADF603" s="372"/>
      <c r="ADG603" s="372"/>
      <c r="ADH603" s="372"/>
      <c r="ADI603" s="372"/>
      <c r="ADJ603" s="372"/>
      <c r="ADK603" s="372"/>
      <c r="ADL603" s="372"/>
      <c r="ADM603" s="372"/>
      <c r="ADN603" s="372"/>
      <c r="ADO603" s="372"/>
      <c r="ADP603" s="372"/>
      <c r="ADQ603" s="372"/>
      <c r="ADR603" s="372"/>
      <c r="ADS603" s="372"/>
      <c r="ADT603" s="372"/>
      <c r="ADU603" s="372"/>
      <c r="ADV603" s="372"/>
      <c r="ADW603" s="372"/>
      <c r="ADX603" s="372"/>
      <c r="ADY603" s="372"/>
      <c r="ADZ603" s="372"/>
      <c r="AEA603" s="372"/>
      <c r="AEB603" s="372"/>
      <c r="AEC603" s="372"/>
      <c r="AED603" s="372"/>
      <c r="AEE603" s="372"/>
      <c r="AEF603" s="372"/>
    </row>
    <row r="604" spans="1:812" s="373" customFormat="1" ht="25.5" x14ac:dyDescent="0.2">
      <c r="A604" s="75">
        <v>9.3000000000000007</v>
      </c>
      <c r="B604" s="103" t="s">
        <v>182</v>
      </c>
      <c r="C604" s="104">
        <f>C603*1.1</f>
        <v>1227.2623000000001</v>
      </c>
      <c r="D604" s="105" t="s">
        <v>181</v>
      </c>
      <c r="E604" s="293">
        <v>664.76</v>
      </c>
      <c r="F604" s="91">
        <f>ROUND(C604*E604,2)</f>
        <v>815834.89</v>
      </c>
      <c r="G604" s="372"/>
      <c r="H604" s="372"/>
      <c r="I604" s="372"/>
      <c r="J604" s="372"/>
      <c r="K604" s="372"/>
      <c r="L604" s="372"/>
      <c r="M604" s="372"/>
      <c r="N604" s="372"/>
      <c r="O604" s="372"/>
      <c r="P604" s="372"/>
      <c r="Q604" s="372"/>
      <c r="R604" s="372"/>
      <c r="S604" s="372"/>
      <c r="T604" s="372"/>
      <c r="U604" s="372"/>
      <c r="V604" s="372"/>
      <c r="W604" s="372"/>
      <c r="X604" s="372"/>
      <c r="Y604" s="372"/>
      <c r="Z604" s="372"/>
      <c r="AA604" s="372"/>
      <c r="AB604" s="372"/>
      <c r="AC604" s="372"/>
      <c r="AD604" s="372"/>
      <c r="AE604" s="372"/>
      <c r="AF604" s="372"/>
      <c r="AG604" s="372"/>
      <c r="AH604" s="372"/>
      <c r="AI604" s="372"/>
      <c r="AJ604" s="372"/>
      <c r="AK604" s="372"/>
      <c r="AL604" s="372"/>
      <c r="AM604" s="372"/>
      <c r="AN604" s="372"/>
      <c r="AO604" s="372"/>
      <c r="AP604" s="372"/>
      <c r="AQ604" s="372"/>
      <c r="AR604" s="372"/>
      <c r="AS604" s="372"/>
      <c r="AT604" s="372"/>
      <c r="AU604" s="372"/>
      <c r="AV604" s="372"/>
      <c r="AW604" s="372"/>
      <c r="AX604" s="372"/>
      <c r="AY604" s="372"/>
      <c r="AZ604" s="372"/>
      <c r="BA604" s="663"/>
      <c r="BB604" s="372"/>
      <c r="BC604" s="372"/>
      <c r="BD604" s="372"/>
      <c r="BE604" s="372"/>
      <c r="BF604" s="372"/>
      <c r="BG604" s="372"/>
      <c r="BH604" s="372"/>
      <c r="BI604" s="372"/>
      <c r="BJ604" s="372"/>
      <c r="BK604" s="372"/>
      <c r="BL604" s="372"/>
      <c r="BM604" s="372"/>
      <c r="BN604" s="372"/>
      <c r="BO604" s="372"/>
      <c r="BP604" s="372"/>
      <c r="BQ604" s="372"/>
      <c r="BR604" s="372"/>
      <c r="BS604" s="372"/>
      <c r="BT604" s="372"/>
      <c r="BU604" s="372"/>
      <c r="BV604" s="372"/>
      <c r="BW604" s="372"/>
      <c r="BX604" s="372"/>
      <c r="BY604" s="372"/>
      <c r="BZ604" s="372"/>
      <c r="CA604" s="372"/>
      <c r="CB604" s="372"/>
      <c r="CC604" s="372"/>
      <c r="CD604" s="372"/>
      <c r="CE604" s="372"/>
      <c r="CF604" s="372"/>
      <c r="CG604" s="372"/>
      <c r="CH604" s="372"/>
      <c r="CI604" s="372"/>
      <c r="CJ604" s="372"/>
      <c r="CK604" s="372"/>
      <c r="CL604" s="372"/>
      <c r="CM604" s="372"/>
      <c r="CN604" s="372"/>
      <c r="CO604" s="372"/>
      <c r="CP604" s="372"/>
      <c r="CQ604" s="372"/>
      <c r="CR604" s="372"/>
      <c r="CS604" s="372"/>
      <c r="CT604" s="372"/>
      <c r="CU604" s="372"/>
      <c r="CV604" s="372"/>
      <c r="CW604" s="372"/>
      <c r="CX604" s="372"/>
      <c r="CY604" s="372"/>
      <c r="CZ604" s="372"/>
      <c r="DA604" s="372"/>
      <c r="DB604" s="372"/>
      <c r="DC604" s="372"/>
      <c r="DD604" s="372"/>
      <c r="DE604" s="372"/>
      <c r="DF604" s="372"/>
      <c r="DG604" s="372"/>
      <c r="DH604" s="372"/>
      <c r="DI604" s="372"/>
      <c r="DJ604" s="372"/>
      <c r="DK604" s="372"/>
      <c r="DL604" s="372"/>
      <c r="DM604" s="372"/>
      <c r="DN604" s="372"/>
      <c r="DO604" s="372"/>
      <c r="DP604" s="372"/>
      <c r="DQ604" s="372"/>
      <c r="DR604" s="372"/>
      <c r="DS604" s="372"/>
      <c r="DT604" s="372"/>
      <c r="DU604" s="372"/>
      <c r="DV604" s="372"/>
      <c r="DW604" s="372"/>
      <c r="DX604" s="372"/>
      <c r="DY604" s="372"/>
      <c r="DZ604" s="372"/>
      <c r="EA604" s="372"/>
      <c r="EB604" s="372"/>
      <c r="EC604" s="372"/>
      <c r="ED604" s="372"/>
      <c r="EE604" s="372"/>
      <c r="EF604" s="372"/>
      <c r="EG604" s="372"/>
      <c r="EH604" s="372"/>
      <c r="EI604" s="372"/>
      <c r="EJ604" s="372"/>
      <c r="EK604" s="372"/>
      <c r="EL604" s="372"/>
      <c r="EM604" s="372"/>
      <c r="EN604" s="372"/>
      <c r="EO604" s="372"/>
      <c r="EP604" s="372"/>
      <c r="EQ604" s="372"/>
      <c r="ER604" s="372"/>
      <c r="ES604" s="372"/>
      <c r="ET604" s="372"/>
      <c r="EU604" s="372"/>
      <c r="EV604" s="372"/>
      <c r="EW604" s="372"/>
      <c r="EX604" s="372"/>
      <c r="EY604" s="372"/>
      <c r="EZ604" s="372"/>
      <c r="FA604" s="372"/>
      <c r="FB604" s="372"/>
      <c r="FC604" s="372"/>
      <c r="FD604" s="372"/>
      <c r="FE604" s="372"/>
      <c r="FF604" s="372"/>
      <c r="FG604" s="372"/>
      <c r="FH604" s="372"/>
      <c r="FI604" s="372"/>
      <c r="FJ604" s="372"/>
      <c r="FK604" s="372"/>
      <c r="FL604" s="372"/>
      <c r="FM604" s="372"/>
      <c r="FN604" s="372"/>
      <c r="FO604" s="372"/>
      <c r="FP604" s="372"/>
      <c r="FQ604" s="372"/>
      <c r="FR604" s="372"/>
      <c r="FS604" s="372"/>
      <c r="FT604" s="372"/>
      <c r="FU604" s="372"/>
      <c r="FV604" s="372"/>
      <c r="FW604" s="372"/>
      <c r="FX604" s="372"/>
      <c r="FY604" s="372"/>
      <c r="FZ604" s="372"/>
      <c r="GA604" s="372"/>
      <c r="GB604" s="372"/>
      <c r="GC604" s="372"/>
      <c r="GD604" s="372"/>
      <c r="GE604" s="372"/>
      <c r="GF604" s="372"/>
      <c r="GG604" s="372"/>
      <c r="GH604" s="372"/>
      <c r="GI604" s="372"/>
      <c r="GJ604" s="372"/>
      <c r="GK604" s="372"/>
      <c r="GL604" s="372"/>
      <c r="GM604" s="372"/>
      <c r="GN604" s="372"/>
      <c r="GO604" s="372"/>
      <c r="GP604" s="372"/>
      <c r="GQ604" s="372"/>
      <c r="GR604" s="372"/>
      <c r="GS604" s="372"/>
      <c r="GT604" s="372"/>
      <c r="GU604" s="372"/>
      <c r="GV604" s="372"/>
      <c r="GW604" s="372"/>
      <c r="GX604" s="372"/>
      <c r="GY604" s="372"/>
      <c r="GZ604" s="372"/>
      <c r="HA604" s="372"/>
      <c r="HB604" s="372"/>
      <c r="HC604" s="372"/>
      <c r="HD604" s="372"/>
      <c r="HE604" s="372"/>
      <c r="HF604" s="372"/>
      <c r="HG604" s="372"/>
      <c r="HH604" s="372"/>
      <c r="HI604" s="372"/>
      <c r="HJ604" s="372"/>
      <c r="HK604" s="372"/>
      <c r="HL604" s="372"/>
      <c r="HM604" s="372"/>
      <c r="HN604" s="372"/>
      <c r="HO604" s="372"/>
      <c r="HP604" s="372"/>
      <c r="HQ604" s="372"/>
      <c r="HR604" s="372"/>
      <c r="HS604" s="372"/>
      <c r="HT604" s="372"/>
      <c r="HU604" s="372"/>
      <c r="HV604" s="372"/>
      <c r="HW604" s="372"/>
      <c r="HX604" s="372"/>
      <c r="HY604" s="372"/>
      <c r="HZ604" s="372"/>
      <c r="IA604" s="372"/>
      <c r="IB604" s="372"/>
      <c r="IC604" s="372"/>
      <c r="ID604" s="372"/>
      <c r="IE604" s="372"/>
      <c r="IF604" s="372"/>
      <c r="IG604" s="372"/>
      <c r="IH604" s="372"/>
      <c r="II604" s="372"/>
      <c r="IJ604" s="372"/>
      <c r="IK604" s="372"/>
      <c r="IL604" s="372"/>
      <c r="IM604" s="372"/>
      <c r="IN604" s="372"/>
      <c r="IO604" s="372"/>
      <c r="IP604" s="372"/>
      <c r="IQ604" s="372"/>
      <c r="IR604" s="372"/>
      <c r="IS604" s="372"/>
      <c r="IT604" s="372"/>
      <c r="IU604" s="372"/>
      <c r="IV604" s="372"/>
      <c r="IW604" s="372"/>
      <c r="IX604" s="372"/>
      <c r="IY604" s="372"/>
      <c r="IZ604" s="372"/>
      <c r="JA604" s="372"/>
      <c r="JB604" s="372"/>
      <c r="JC604" s="372"/>
      <c r="JD604" s="372"/>
      <c r="JE604" s="372"/>
      <c r="JF604" s="372"/>
      <c r="JG604" s="372"/>
      <c r="JH604" s="372"/>
      <c r="JI604" s="372"/>
      <c r="JJ604" s="372"/>
      <c r="JK604" s="372"/>
      <c r="JL604" s="372"/>
      <c r="JM604" s="372"/>
      <c r="JN604" s="372"/>
      <c r="JO604" s="372"/>
      <c r="JP604" s="372"/>
      <c r="JQ604" s="372"/>
      <c r="JR604" s="372"/>
      <c r="JS604" s="372"/>
      <c r="JT604" s="372"/>
      <c r="JU604" s="372"/>
      <c r="JV604" s="372"/>
      <c r="JW604" s="372"/>
      <c r="JX604" s="372"/>
      <c r="JY604" s="372"/>
      <c r="JZ604" s="372"/>
      <c r="KA604" s="372"/>
      <c r="KB604" s="372"/>
      <c r="KC604" s="372"/>
      <c r="KD604" s="372"/>
      <c r="KE604" s="372"/>
      <c r="KF604" s="372"/>
      <c r="KG604" s="372"/>
      <c r="KH604" s="372"/>
      <c r="KI604" s="372"/>
      <c r="KJ604" s="372"/>
      <c r="KK604" s="372"/>
      <c r="KL604" s="372"/>
      <c r="KM604" s="372"/>
      <c r="KN604" s="372"/>
      <c r="KO604" s="372"/>
      <c r="KP604" s="372"/>
      <c r="KQ604" s="372"/>
      <c r="KR604" s="372"/>
      <c r="KS604" s="372"/>
      <c r="KT604" s="372"/>
      <c r="KU604" s="372"/>
      <c r="KV604" s="372"/>
      <c r="KW604" s="372"/>
      <c r="KX604" s="372"/>
      <c r="KY604" s="372"/>
      <c r="KZ604" s="372"/>
      <c r="LA604" s="372"/>
      <c r="LB604" s="372"/>
      <c r="LC604" s="372"/>
      <c r="LD604" s="372"/>
      <c r="LE604" s="372"/>
      <c r="LF604" s="372"/>
      <c r="LG604" s="372"/>
      <c r="LH604" s="372"/>
      <c r="LI604" s="372"/>
      <c r="LJ604" s="372"/>
      <c r="LK604" s="372"/>
      <c r="LL604" s="372"/>
      <c r="LM604" s="372"/>
      <c r="LN604" s="372"/>
      <c r="LO604" s="372"/>
      <c r="LP604" s="372"/>
      <c r="LQ604" s="372"/>
      <c r="LR604" s="372"/>
      <c r="LS604" s="372"/>
      <c r="LT604" s="372"/>
      <c r="LU604" s="372"/>
      <c r="LV604" s="372"/>
      <c r="LW604" s="372"/>
      <c r="LX604" s="372"/>
      <c r="LY604" s="372"/>
      <c r="LZ604" s="372"/>
      <c r="MA604" s="372"/>
      <c r="MB604" s="372"/>
      <c r="MC604" s="372"/>
      <c r="MD604" s="372"/>
      <c r="ME604" s="372"/>
      <c r="MF604" s="372"/>
      <c r="MG604" s="372"/>
      <c r="MH604" s="372"/>
      <c r="MI604" s="372"/>
      <c r="MJ604" s="372"/>
      <c r="MK604" s="372"/>
      <c r="ML604" s="372"/>
      <c r="MM604" s="372"/>
      <c r="MN604" s="372"/>
      <c r="MO604" s="372"/>
      <c r="MP604" s="372"/>
      <c r="MQ604" s="372"/>
      <c r="MR604" s="372"/>
      <c r="MS604" s="372"/>
      <c r="MT604" s="372"/>
      <c r="MU604" s="372"/>
      <c r="MV604" s="372"/>
      <c r="MW604" s="372"/>
      <c r="MX604" s="372"/>
      <c r="MY604" s="372"/>
      <c r="MZ604" s="372"/>
      <c r="NA604" s="372"/>
      <c r="NB604" s="372"/>
      <c r="NC604" s="372"/>
      <c r="ND604" s="372"/>
      <c r="NE604" s="372"/>
      <c r="NF604" s="372"/>
      <c r="NG604" s="372"/>
      <c r="NH604" s="372"/>
      <c r="NI604" s="372"/>
      <c r="NJ604" s="372"/>
      <c r="NK604" s="372"/>
      <c r="NL604" s="372"/>
      <c r="NM604" s="372"/>
      <c r="NN604" s="372"/>
      <c r="NO604" s="372"/>
      <c r="NP604" s="372"/>
      <c r="NQ604" s="372"/>
      <c r="NR604" s="372"/>
      <c r="NS604" s="372"/>
      <c r="NT604" s="372"/>
      <c r="NU604" s="372"/>
      <c r="NV604" s="372"/>
      <c r="NW604" s="372"/>
      <c r="NX604" s="372"/>
      <c r="NY604" s="372"/>
      <c r="NZ604" s="372"/>
      <c r="OA604" s="372"/>
      <c r="OB604" s="372"/>
      <c r="OC604" s="372"/>
      <c r="OD604" s="372"/>
      <c r="OE604" s="372"/>
      <c r="OF604" s="372"/>
      <c r="OG604" s="372"/>
      <c r="OH604" s="372"/>
      <c r="OI604" s="372"/>
      <c r="OJ604" s="372"/>
      <c r="OK604" s="372"/>
      <c r="OL604" s="372"/>
      <c r="OM604" s="372"/>
      <c r="ON604" s="372"/>
      <c r="OO604" s="372"/>
      <c r="OP604" s="372"/>
      <c r="OQ604" s="372"/>
      <c r="OR604" s="372"/>
      <c r="OS604" s="372"/>
      <c r="OT604" s="372"/>
      <c r="OU604" s="372"/>
      <c r="OV604" s="372"/>
      <c r="OW604" s="372"/>
      <c r="OX604" s="372"/>
      <c r="OY604" s="372"/>
      <c r="OZ604" s="372"/>
      <c r="PA604" s="372"/>
      <c r="PB604" s="372"/>
      <c r="PC604" s="372"/>
      <c r="PD604" s="372"/>
      <c r="PE604" s="372"/>
      <c r="PF604" s="372"/>
      <c r="PG604" s="372"/>
      <c r="PH604" s="372"/>
      <c r="PI604" s="372"/>
      <c r="PJ604" s="372"/>
      <c r="PK604" s="372"/>
      <c r="PL604" s="372"/>
      <c r="PM604" s="372"/>
      <c r="PN604" s="372"/>
      <c r="PO604" s="372"/>
      <c r="PP604" s="372"/>
      <c r="PQ604" s="372"/>
      <c r="PR604" s="372"/>
      <c r="PS604" s="372"/>
      <c r="PT604" s="372"/>
      <c r="PU604" s="372"/>
      <c r="PV604" s="372"/>
      <c r="PW604" s="372"/>
      <c r="PX604" s="372"/>
      <c r="PY604" s="372"/>
      <c r="PZ604" s="372"/>
      <c r="QA604" s="372"/>
      <c r="QB604" s="372"/>
      <c r="QC604" s="372"/>
      <c r="QD604" s="372"/>
      <c r="QE604" s="372"/>
      <c r="QF604" s="372"/>
      <c r="QG604" s="372"/>
      <c r="QH604" s="372"/>
      <c r="QI604" s="372"/>
      <c r="QJ604" s="372"/>
      <c r="QK604" s="372"/>
      <c r="QL604" s="372"/>
      <c r="QM604" s="372"/>
      <c r="QN604" s="372"/>
      <c r="QO604" s="372"/>
      <c r="QP604" s="372"/>
      <c r="QQ604" s="372"/>
      <c r="QR604" s="372"/>
      <c r="QS604" s="372"/>
      <c r="QT604" s="372"/>
      <c r="QU604" s="372"/>
      <c r="QV604" s="372"/>
      <c r="QW604" s="372"/>
      <c r="QX604" s="372"/>
      <c r="QY604" s="372"/>
      <c r="QZ604" s="372"/>
      <c r="RA604" s="372"/>
      <c r="RB604" s="372"/>
      <c r="RC604" s="372"/>
      <c r="RD604" s="372"/>
      <c r="RE604" s="372"/>
      <c r="RF604" s="372"/>
      <c r="RG604" s="372"/>
      <c r="RH604" s="372"/>
      <c r="RI604" s="372"/>
      <c r="RJ604" s="372"/>
      <c r="RK604" s="372"/>
      <c r="RL604" s="372"/>
      <c r="RM604" s="372"/>
      <c r="RN604" s="372"/>
      <c r="RO604" s="372"/>
      <c r="RP604" s="372"/>
      <c r="RQ604" s="372"/>
      <c r="RR604" s="372"/>
      <c r="RS604" s="372"/>
      <c r="RT604" s="372"/>
      <c r="RU604" s="372"/>
      <c r="RV604" s="372"/>
      <c r="RW604" s="372"/>
      <c r="RX604" s="372"/>
      <c r="RY604" s="372"/>
      <c r="RZ604" s="372"/>
      <c r="SA604" s="372"/>
      <c r="SB604" s="372"/>
      <c r="SC604" s="372"/>
      <c r="SD604" s="372"/>
      <c r="SE604" s="372"/>
      <c r="SF604" s="372"/>
      <c r="SG604" s="372"/>
      <c r="SH604" s="372"/>
      <c r="SI604" s="372"/>
      <c r="SJ604" s="372"/>
      <c r="SK604" s="372"/>
      <c r="SL604" s="372"/>
      <c r="SM604" s="372"/>
      <c r="SN604" s="372"/>
      <c r="SO604" s="372"/>
      <c r="SP604" s="372"/>
      <c r="SQ604" s="372"/>
      <c r="SR604" s="372"/>
      <c r="SS604" s="372"/>
      <c r="ST604" s="372"/>
      <c r="SU604" s="372"/>
      <c r="SV604" s="372"/>
      <c r="SW604" s="372"/>
      <c r="SX604" s="372"/>
      <c r="SY604" s="372"/>
      <c r="SZ604" s="372"/>
      <c r="TA604" s="372"/>
      <c r="TB604" s="372"/>
      <c r="TC604" s="372"/>
      <c r="TD604" s="372"/>
      <c r="TE604" s="372"/>
      <c r="TF604" s="372"/>
      <c r="TG604" s="372"/>
      <c r="TH604" s="372"/>
      <c r="TI604" s="372"/>
      <c r="TJ604" s="372"/>
      <c r="TK604" s="372"/>
      <c r="TL604" s="372"/>
      <c r="TM604" s="372"/>
      <c r="TN604" s="372"/>
      <c r="TO604" s="372"/>
      <c r="TP604" s="372"/>
      <c r="TQ604" s="372"/>
      <c r="TR604" s="372"/>
      <c r="TS604" s="372"/>
      <c r="TT604" s="372"/>
      <c r="TU604" s="372"/>
      <c r="TV604" s="372"/>
      <c r="TW604" s="372"/>
      <c r="TX604" s="372"/>
      <c r="TY604" s="372"/>
      <c r="TZ604" s="372"/>
      <c r="UA604" s="372"/>
      <c r="UB604" s="372"/>
      <c r="UC604" s="372"/>
      <c r="UD604" s="372"/>
      <c r="UE604" s="372"/>
      <c r="UF604" s="372"/>
      <c r="UG604" s="372"/>
      <c r="UH604" s="372"/>
      <c r="UI604" s="372"/>
      <c r="UJ604" s="372"/>
      <c r="UK604" s="372"/>
      <c r="UL604" s="372"/>
      <c r="UM604" s="372"/>
      <c r="UN604" s="372"/>
      <c r="UO604" s="372"/>
      <c r="UP604" s="372"/>
      <c r="UQ604" s="372"/>
      <c r="UR604" s="372"/>
      <c r="US604" s="372"/>
      <c r="UT604" s="372"/>
      <c r="UU604" s="372"/>
      <c r="UV604" s="372"/>
      <c r="UW604" s="372"/>
      <c r="UX604" s="372"/>
      <c r="UY604" s="372"/>
      <c r="UZ604" s="372"/>
      <c r="VA604" s="372"/>
      <c r="VB604" s="372"/>
      <c r="VC604" s="372"/>
      <c r="VD604" s="372"/>
      <c r="VE604" s="372"/>
      <c r="VF604" s="372"/>
      <c r="VG604" s="372"/>
      <c r="VH604" s="372"/>
      <c r="VI604" s="372"/>
      <c r="VJ604" s="372"/>
      <c r="VK604" s="372"/>
      <c r="VL604" s="372"/>
      <c r="VM604" s="372"/>
      <c r="VN604" s="372"/>
      <c r="VO604" s="372"/>
      <c r="VP604" s="372"/>
      <c r="VQ604" s="372"/>
      <c r="VR604" s="372"/>
      <c r="VS604" s="372"/>
      <c r="VT604" s="372"/>
      <c r="VU604" s="372"/>
      <c r="VV604" s="372"/>
      <c r="VW604" s="372"/>
      <c r="VX604" s="372"/>
      <c r="VY604" s="372"/>
      <c r="VZ604" s="372"/>
      <c r="WA604" s="372"/>
      <c r="WB604" s="372"/>
      <c r="WC604" s="372"/>
      <c r="WD604" s="372"/>
      <c r="WE604" s="372"/>
      <c r="WF604" s="372"/>
      <c r="WG604" s="372"/>
      <c r="WH604" s="372"/>
      <c r="WI604" s="372"/>
      <c r="WJ604" s="372"/>
      <c r="WK604" s="372"/>
      <c r="WL604" s="372"/>
      <c r="WM604" s="372"/>
      <c r="WN604" s="372"/>
      <c r="WO604" s="372"/>
      <c r="WP604" s="372"/>
      <c r="WQ604" s="372"/>
      <c r="WR604" s="372"/>
      <c r="WS604" s="372"/>
      <c r="WT604" s="372"/>
      <c r="WU604" s="372"/>
      <c r="WV604" s="372"/>
      <c r="WW604" s="372"/>
      <c r="WX604" s="372"/>
      <c r="WY604" s="372"/>
      <c r="WZ604" s="372"/>
      <c r="XA604" s="372"/>
      <c r="XB604" s="372"/>
      <c r="XC604" s="372"/>
      <c r="XD604" s="372"/>
      <c r="XE604" s="372"/>
      <c r="XF604" s="372"/>
      <c r="XG604" s="372"/>
      <c r="XH604" s="372"/>
      <c r="XI604" s="372"/>
      <c r="XJ604" s="372"/>
      <c r="XK604" s="372"/>
      <c r="XL604" s="372"/>
      <c r="XM604" s="372"/>
      <c r="XN604" s="372"/>
      <c r="XO604" s="372"/>
      <c r="XP604" s="372"/>
      <c r="XQ604" s="372"/>
      <c r="XR604" s="372"/>
      <c r="XS604" s="372"/>
      <c r="XT604" s="372"/>
      <c r="XU604" s="372"/>
      <c r="XV604" s="372"/>
      <c r="XW604" s="372"/>
      <c r="XX604" s="372"/>
      <c r="XY604" s="372"/>
      <c r="XZ604" s="372"/>
      <c r="YA604" s="372"/>
      <c r="YB604" s="372"/>
      <c r="YC604" s="372"/>
      <c r="YD604" s="372"/>
      <c r="YE604" s="372"/>
      <c r="YF604" s="372"/>
      <c r="YG604" s="372"/>
      <c r="YH604" s="372"/>
      <c r="YI604" s="372"/>
      <c r="YJ604" s="372"/>
      <c r="YK604" s="372"/>
      <c r="YL604" s="372"/>
      <c r="YM604" s="372"/>
      <c r="YN604" s="372"/>
      <c r="YO604" s="372"/>
      <c r="YP604" s="372"/>
      <c r="YQ604" s="372"/>
      <c r="YR604" s="372"/>
      <c r="YS604" s="372"/>
      <c r="YT604" s="372"/>
      <c r="YU604" s="372"/>
      <c r="YV604" s="372"/>
      <c r="YW604" s="372"/>
      <c r="YX604" s="372"/>
      <c r="YY604" s="372"/>
      <c r="YZ604" s="372"/>
      <c r="ZA604" s="372"/>
      <c r="ZB604" s="372"/>
      <c r="ZC604" s="372"/>
      <c r="ZD604" s="372"/>
      <c r="ZE604" s="372"/>
      <c r="ZF604" s="372"/>
      <c r="ZG604" s="372"/>
      <c r="ZH604" s="372"/>
      <c r="ZI604" s="372"/>
      <c r="ZJ604" s="372"/>
      <c r="ZK604" s="372"/>
      <c r="ZL604" s="372"/>
      <c r="ZM604" s="372"/>
      <c r="ZN604" s="372"/>
      <c r="ZO604" s="372"/>
      <c r="ZP604" s="372"/>
      <c r="ZQ604" s="372"/>
      <c r="ZR604" s="372"/>
      <c r="ZS604" s="372"/>
      <c r="ZT604" s="372"/>
      <c r="ZU604" s="372"/>
      <c r="ZV604" s="372"/>
      <c r="ZW604" s="372"/>
      <c r="ZX604" s="372"/>
      <c r="ZY604" s="372"/>
      <c r="ZZ604" s="372"/>
      <c r="AAA604" s="372"/>
      <c r="AAB604" s="372"/>
      <c r="AAC604" s="372"/>
      <c r="AAD604" s="372"/>
      <c r="AAE604" s="372"/>
      <c r="AAF604" s="372"/>
      <c r="AAG604" s="372"/>
      <c r="AAH604" s="372"/>
      <c r="AAI604" s="372"/>
      <c r="AAJ604" s="372"/>
      <c r="AAK604" s="372"/>
      <c r="AAL604" s="372"/>
      <c r="AAM604" s="372"/>
      <c r="AAN604" s="372"/>
      <c r="AAO604" s="372"/>
      <c r="AAP604" s="372"/>
      <c r="AAQ604" s="372"/>
      <c r="AAR604" s="372"/>
      <c r="AAS604" s="372"/>
      <c r="AAT604" s="372"/>
      <c r="AAU604" s="372"/>
      <c r="AAV604" s="372"/>
      <c r="AAW604" s="372"/>
      <c r="AAX604" s="372"/>
      <c r="AAY604" s="372"/>
      <c r="AAZ604" s="372"/>
      <c r="ABA604" s="372"/>
      <c r="ABB604" s="372"/>
      <c r="ABC604" s="372"/>
      <c r="ABD604" s="372"/>
      <c r="ABE604" s="372"/>
      <c r="ABF604" s="372"/>
      <c r="ABG604" s="372"/>
      <c r="ABH604" s="372"/>
      <c r="ABI604" s="372"/>
      <c r="ABJ604" s="372"/>
      <c r="ABK604" s="372"/>
      <c r="ABL604" s="372"/>
      <c r="ABM604" s="372"/>
      <c r="ABN604" s="372"/>
      <c r="ABO604" s="372"/>
      <c r="ABP604" s="372"/>
      <c r="ABQ604" s="372"/>
      <c r="ABR604" s="372"/>
      <c r="ABS604" s="372"/>
      <c r="ABT604" s="372"/>
      <c r="ABU604" s="372"/>
      <c r="ABV604" s="372"/>
      <c r="ABW604" s="372"/>
      <c r="ABX604" s="372"/>
      <c r="ABY604" s="372"/>
      <c r="ABZ604" s="372"/>
      <c r="ACA604" s="372"/>
      <c r="ACB604" s="372"/>
      <c r="ACC604" s="372"/>
      <c r="ACD604" s="372"/>
      <c r="ACE604" s="372"/>
      <c r="ACF604" s="372"/>
      <c r="ACG604" s="372"/>
      <c r="ACH604" s="372"/>
      <c r="ACI604" s="372"/>
      <c r="ACJ604" s="372"/>
      <c r="ACK604" s="372"/>
      <c r="ACL604" s="372"/>
      <c r="ACM604" s="372"/>
      <c r="ACN604" s="372"/>
      <c r="ACO604" s="372"/>
      <c r="ACP604" s="372"/>
      <c r="ACQ604" s="372"/>
      <c r="ACR604" s="372"/>
      <c r="ACS604" s="372"/>
      <c r="ACT604" s="372"/>
      <c r="ACU604" s="372"/>
      <c r="ACV604" s="372"/>
      <c r="ACW604" s="372"/>
      <c r="ACX604" s="372"/>
      <c r="ACY604" s="372"/>
      <c r="ACZ604" s="372"/>
      <c r="ADA604" s="372"/>
      <c r="ADB604" s="372"/>
      <c r="ADC604" s="372"/>
      <c r="ADD604" s="372"/>
      <c r="ADE604" s="372"/>
      <c r="ADF604" s="372"/>
      <c r="ADG604" s="372"/>
      <c r="ADH604" s="372"/>
      <c r="ADI604" s="372"/>
      <c r="ADJ604" s="372"/>
      <c r="ADK604" s="372"/>
      <c r="ADL604" s="372"/>
      <c r="ADM604" s="372"/>
      <c r="ADN604" s="372"/>
      <c r="ADO604" s="372"/>
      <c r="ADP604" s="372"/>
      <c r="ADQ604" s="372"/>
      <c r="ADR604" s="372"/>
      <c r="ADS604" s="372"/>
      <c r="ADT604" s="372"/>
      <c r="ADU604" s="372"/>
      <c r="ADV604" s="372"/>
      <c r="ADW604" s="372"/>
      <c r="ADX604" s="372"/>
      <c r="ADY604" s="372"/>
      <c r="ADZ604" s="372"/>
      <c r="AEA604" s="372"/>
      <c r="AEB604" s="372"/>
      <c r="AEC604" s="372"/>
      <c r="AED604" s="372"/>
      <c r="AEE604" s="372"/>
      <c r="AEF604" s="372"/>
    </row>
    <row r="605" spans="1:812" s="373" customFormat="1" ht="25.5" x14ac:dyDescent="0.2">
      <c r="A605" s="75">
        <v>9.4</v>
      </c>
      <c r="B605" s="103" t="s">
        <v>183</v>
      </c>
      <c r="C605" s="104">
        <v>75.31</v>
      </c>
      <c r="D605" s="105" t="s">
        <v>184</v>
      </c>
      <c r="E605" s="293">
        <v>185.17</v>
      </c>
      <c r="F605" s="91">
        <f>ROUND(C605*E605,2)</f>
        <v>13945.15</v>
      </c>
      <c r="G605" s="372"/>
      <c r="H605" s="372"/>
      <c r="I605" s="372"/>
      <c r="J605" s="372"/>
      <c r="K605" s="372"/>
      <c r="L605" s="372"/>
      <c r="M605" s="372"/>
      <c r="N605" s="372"/>
      <c r="O605" s="372"/>
      <c r="P605" s="372"/>
      <c r="Q605" s="372"/>
      <c r="R605" s="372"/>
      <c r="S605" s="372"/>
      <c r="T605" s="372"/>
      <c r="U605" s="372"/>
      <c r="V605" s="372"/>
      <c r="W605" s="372"/>
      <c r="X605" s="372"/>
      <c r="Y605" s="372"/>
      <c r="Z605" s="372"/>
      <c r="AA605" s="372"/>
      <c r="AB605" s="372"/>
      <c r="AC605" s="372"/>
      <c r="AD605" s="372"/>
      <c r="AE605" s="372"/>
      <c r="AF605" s="372"/>
      <c r="AG605" s="372"/>
      <c r="AH605" s="372"/>
      <c r="AI605" s="372"/>
      <c r="AJ605" s="372"/>
      <c r="AK605" s="372"/>
      <c r="AL605" s="372"/>
      <c r="AM605" s="372"/>
      <c r="AN605" s="372"/>
      <c r="AO605" s="372"/>
      <c r="AP605" s="372"/>
      <c r="AQ605" s="372"/>
      <c r="AR605" s="372"/>
      <c r="AS605" s="372"/>
      <c r="AT605" s="372"/>
      <c r="AU605" s="372"/>
      <c r="AV605" s="372"/>
      <c r="AW605" s="372"/>
      <c r="AX605" s="372"/>
      <c r="AY605" s="372"/>
      <c r="AZ605" s="372"/>
      <c r="BA605" s="663"/>
      <c r="BB605" s="372"/>
      <c r="BC605" s="372"/>
      <c r="BD605" s="372"/>
      <c r="BE605" s="372"/>
      <c r="BF605" s="372"/>
      <c r="BG605" s="372"/>
      <c r="BH605" s="372"/>
      <c r="BI605" s="372"/>
      <c r="BJ605" s="372"/>
      <c r="BK605" s="372"/>
      <c r="BL605" s="372"/>
      <c r="BM605" s="372"/>
      <c r="BN605" s="372"/>
      <c r="BO605" s="372"/>
      <c r="BP605" s="372"/>
      <c r="BQ605" s="372"/>
      <c r="BR605" s="372"/>
      <c r="BS605" s="372"/>
      <c r="BT605" s="372"/>
      <c r="BU605" s="372"/>
      <c r="BV605" s="372"/>
      <c r="BW605" s="372"/>
      <c r="BX605" s="372"/>
      <c r="BY605" s="372"/>
      <c r="BZ605" s="372"/>
      <c r="CA605" s="372"/>
      <c r="CB605" s="372"/>
      <c r="CC605" s="372"/>
      <c r="CD605" s="372"/>
      <c r="CE605" s="372"/>
      <c r="CF605" s="372"/>
      <c r="CG605" s="372"/>
      <c r="CH605" s="372"/>
      <c r="CI605" s="372"/>
      <c r="CJ605" s="372"/>
      <c r="CK605" s="372"/>
      <c r="CL605" s="372"/>
      <c r="CM605" s="372"/>
      <c r="CN605" s="372"/>
      <c r="CO605" s="372"/>
      <c r="CP605" s="372"/>
      <c r="CQ605" s="372"/>
      <c r="CR605" s="372"/>
      <c r="CS605" s="372"/>
      <c r="CT605" s="372"/>
      <c r="CU605" s="372"/>
      <c r="CV605" s="372"/>
      <c r="CW605" s="372"/>
      <c r="CX605" s="372"/>
      <c r="CY605" s="372"/>
      <c r="CZ605" s="372"/>
      <c r="DA605" s="372"/>
      <c r="DB605" s="372"/>
      <c r="DC605" s="372"/>
      <c r="DD605" s="372"/>
      <c r="DE605" s="372"/>
      <c r="DF605" s="372"/>
      <c r="DG605" s="372"/>
      <c r="DH605" s="372"/>
      <c r="DI605" s="372"/>
      <c r="DJ605" s="372"/>
      <c r="DK605" s="372"/>
      <c r="DL605" s="372"/>
      <c r="DM605" s="372"/>
      <c r="DN605" s="372"/>
      <c r="DO605" s="372"/>
      <c r="DP605" s="372"/>
      <c r="DQ605" s="372"/>
      <c r="DR605" s="372"/>
      <c r="DS605" s="372"/>
      <c r="DT605" s="372"/>
      <c r="DU605" s="372"/>
      <c r="DV605" s="372"/>
      <c r="DW605" s="372"/>
      <c r="DX605" s="372"/>
      <c r="DY605" s="372"/>
      <c r="DZ605" s="372"/>
      <c r="EA605" s="372"/>
      <c r="EB605" s="372"/>
      <c r="EC605" s="372"/>
      <c r="ED605" s="372"/>
      <c r="EE605" s="372"/>
      <c r="EF605" s="372"/>
      <c r="EG605" s="372"/>
      <c r="EH605" s="372"/>
      <c r="EI605" s="372"/>
      <c r="EJ605" s="372"/>
      <c r="EK605" s="372"/>
      <c r="EL605" s="372"/>
      <c r="EM605" s="372"/>
      <c r="EN605" s="372"/>
      <c r="EO605" s="372"/>
      <c r="EP605" s="372"/>
      <c r="EQ605" s="372"/>
      <c r="ER605" s="372"/>
      <c r="ES605" s="372"/>
      <c r="ET605" s="372"/>
      <c r="EU605" s="372"/>
      <c r="EV605" s="372"/>
      <c r="EW605" s="372"/>
      <c r="EX605" s="372"/>
      <c r="EY605" s="372"/>
      <c r="EZ605" s="372"/>
      <c r="FA605" s="372"/>
      <c r="FB605" s="372"/>
      <c r="FC605" s="372"/>
      <c r="FD605" s="372"/>
      <c r="FE605" s="372"/>
      <c r="FF605" s="372"/>
      <c r="FG605" s="372"/>
      <c r="FH605" s="372"/>
      <c r="FI605" s="372"/>
      <c r="FJ605" s="372"/>
      <c r="FK605" s="372"/>
      <c r="FL605" s="372"/>
      <c r="FM605" s="372"/>
      <c r="FN605" s="372"/>
      <c r="FO605" s="372"/>
      <c r="FP605" s="372"/>
      <c r="FQ605" s="372"/>
      <c r="FR605" s="372"/>
      <c r="FS605" s="372"/>
      <c r="FT605" s="372"/>
      <c r="FU605" s="372"/>
      <c r="FV605" s="372"/>
      <c r="FW605" s="372"/>
      <c r="FX605" s="372"/>
      <c r="FY605" s="372"/>
      <c r="FZ605" s="372"/>
      <c r="GA605" s="372"/>
      <c r="GB605" s="372"/>
      <c r="GC605" s="372"/>
      <c r="GD605" s="372"/>
      <c r="GE605" s="372"/>
      <c r="GF605" s="372"/>
      <c r="GG605" s="372"/>
      <c r="GH605" s="372"/>
      <c r="GI605" s="372"/>
      <c r="GJ605" s="372"/>
      <c r="GK605" s="372"/>
      <c r="GL605" s="372"/>
      <c r="GM605" s="372"/>
      <c r="GN605" s="372"/>
      <c r="GO605" s="372"/>
      <c r="GP605" s="372"/>
      <c r="GQ605" s="372"/>
      <c r="GR605" s="372"/>
      <c r="GS605" s="372"/>
      <c r="GT605" s="372"/>
      <c r="GU605" s="372"/>
      <c r="GV605" s="372"/>
      <c r="GW605" s="372"/>
      <c r="GX605" s="372"/>
      <c r="GY605" s="372"/>
      <c r="GZ605" s="372"/>
      <c r="HA605" s="372"/>
      <c r="HB605" s="372"/>
      <c r="HC605" s="372"/>
      <c r="HD605" s="372"/>
      <c r="HE605" s="372"/>
      <c r="HF605" s="372"/>
      <c r="HG605" s="372"/>
      <c r="HH605" s="372"/>
      <c r="HI605" s="372"/>
      <c r="HJ605" s="372"/>
      <c r="HK605" s="372"/>
      <c r="HL605" s="372"/>
      <c r="HM605" s="372"/>
      <c r="HN605" s="372"/>
      <c r="HO605" s="372"/>
      <c r="HP605" s="372"/>
      <c r="HQ605" s="372"/>
      <c r="HR605" s="372"/>
      <c r="HS605" s="372"/>
      <c r="HT605" s="372"/>
      <c r="HU605" s="372"/>
      <c r="HV605" s="372"/>
      <c r="HW605" s="372"/>
      <c r="HX605" s="372"/>
      <c r="HY605" s="372"/>
      <c r="HZ605" s="372"/>
      <c r="IA605" s="372"/>
      <c r="IB605" s="372"/>
      <c r="IC605" s="372"/>
      <c r="ID605" s="372"/>
      <c r="IE605" s="372"/>
      <c r="IF605" s="372"/>
      <c r="IG605" s="372"/>
      <c r="IH605" s="372"/>
      <c r="II605" s="372"/>
      <c r="IJ605" s="372"/>
      <c r="IK605" s="372"/>
      <c r="IL605" s="372"/>
      <c r="IM605" s="372"/>
      <c r="IN605" s="372"/>
      <c r="IO605" s="372"/>
      <c r="IP605" s="372"/>
      <c r="IQ605" s="372"/>
      <c r="IR605" s="372"/>
      <c r="IS605" s="372"/>
      <c r="IT605" s="372"/>
      <c r="IU605" s="372"/>
      <c r="IV605" s="372"/>
      <c r="IW605" s="372"/>
      <c r="IX605" s="372"/>
      <c r="IY605" s="372"/>
      <c r="IZ605" s="372"/>
      <c r="JA605" s="372"/>
      <c r="JB605" s="372"/>
      <c r="JC605" s="372"/>
      <c r="JD605" s="372"/>
      <c r="JE605" s="372"/>
      <c r="JF605" s="372"/>
      <c r="JG605" s="372"/>
      <c r="JH605" s="372"/>
      <c r="JI605" s="372"/>
      <c r="JJ605" s="372"/>
      <c r="JK605" s="372"/>
      <c r="JL605" s="372"/>
      <c r="JM605" s="372"/>
      <c r="JN605" s="372"/>
      <c r="JO605" s="372"/>
      <c r="JP605" s="372"/>
      <c r="JQ605" s="372"/>
      <c r="JR605" s="372"/>
      <c r="JS605" s="372"/>
      <c r="JT605" s="372"/>
      <c r="JU605" s="372"/>
      <c r="JV605" s="372"/>
      <c r="JW605" s="372"/>
      <c r="JX605" s="372"/>
      <c r="JY605" s="372"/>
      <c r="JZ605" s="372"/>
      <c r="KA605" s="372"/>
      <c r="KB605" s="372"/>
      <c r="KC605" s="372"/>
      <c r="KD605" s="372"/>
      <c r="KE605" s="372"/>
      <c r="KF605" s="372"/>
      <c r="KG605" s="372"/>
      <c r="KH605" s="372"/>
      <c r="KI605" s="372"/>
      <c r="KJ605" s="372"/>
      <c r="KK605" s="372"/>
      <c r="KL605" s="372"/>
      <c r="KM605" s="372"/>
      <c r="KN605" s="372"/>
      <c r="KO605" s="372"/>
      <c r="KP605" s="372"/>
      <c r="KQ605" s="372"/>
      <c r="KR605" s="372"/>
      <c r="KS605" s="372"/>
      <c r="KT605" s="372"/>
      <c r="KU605" s="372"/>
      <c r="KV605" s="372"/>
      <c r="KW605" s="372"/>
      <c r="KX605" s="372"/>
      <c r="KY605" s="372"/>
      <c r="KZ605" s="372"/>
      <c r="LA605" s="372"/>
      <c r="LB605" s="372"/>
      <c r="LC605" s="372"/>
      <c r="LD605" s="372"/>
      <c r="LE605" s="372"/>
      <c r="LF605" s="372"/>
      <c r="LG605" s="372"/>
      <c r="LH605" s="372"/>
      <c r="LI605" s="372"/>
      <c r="LJ605" s="372"/>
      <c r="LK605" s="372"/>
      <c r="LL605" s="372"/>
      <c r="LM605" s="372"/>
      <c r="LN605" s="372"/>
      <c r="LO605" s="372"/>
      <c r="LP605" s="372"/>
      <c r="LQ605" s="372"/>
      <c r="LR605" s="372"/>
      <c r="LS605" s="372"/>
      <c r="LT605" s="372"/>
      <c r="LU605" s="372"/>
      <c r="LV605" s="372"/>
      <c r="LW605" s="372"/>
      <c r="LX605" s="372"/>
      <c r="LY605" s="372"/>
      <c r="LZ605" s="372"/>
      <c r="MA605" s="372"/>
      <c r="MB605" s="372"/>
      <c r="MC605" s="372"/>
      <c r="MD605" s="372"/>
      <c r="ME605" s="372"/>
      <c r="MF605" s="372"/>
      <c r="MG605" s="372"/>
      <c r="MH605" s="372"/>
      <c r="MI605" s="372"/>
      <c r="MJ605" s="372"/>
      <c r="MK605" s="372"/>
      <c r="ML605" s="372"/>
      <c r="MM605" s="372"/>
      <c r="MN605" s="372"/>
      <c r="MO605" s="372"/>
      <c r="MP605" s="372"/>
      <c r="MQ605" s="372"/>
      <c r="MR605" s="372"/>
      <c r="MS605" s="372"/>
      <c r="MT605" s="372"/>
      <c r="MU605" s="372"/>
      <c r="MV605" s="372"/>
      <c r="MW605" s="372"/>
      <c r="MX605" s="372"/>
      <c r="MY605" s="372"/>
      <c r="MZ605" s="372"/>
      <c r="NA605" s="372"/>
      <c r="NB605" s="372"/>
      <c r="NC605" s="372"/>
      <c r="ND605" s="372"/>
      <c r="NE605" s="372"/>
      <c r="NF605" s="372"/>
      <c r="NG605" s="372"/>
      <c r="NH605" s="372"/>
      <c r="NI605" s="372"/>
      <c r="NJ605" s="372"/>
      <c r="NK605" s="372"/>
      <c r="NL605" s="372"/>
      <c r="NM605" s="372"/>
      <c r="NN605" s="372"/>
      <c r="NO605" s="372"/>
      <c r="NP605" s="372"/>
      <c r="NQ605" s="372"/>
      <c r="NR605" s="372"/>
      <c r="NS605" s="372"/>
      <c r="NT605" s="372"/>
      <c r="NU605" s="372"/>
      <c r="NV605" s="372"/>
      <c r="NW605" s="372"/>
      <c r="NX605" s="372"/>
      <c r="NY605" s="372"/>
      <c r="NZ605" s="372"/>
      <c r="OA605" s="372"/>
      <c r="OB605" s="372"/>
      <c r="OC605" s="372"/>
      <c r="OD605" s="372"/>
      <c r="OE605" s="372"/>
      <c r="OF605" s="372"/>
      <c r="OG605" s="372"/>
      <c r="OH605" s="372"/>
      <c r="OI605" s="372"/>
      <c r="OJ605" s="372"/>
      <c r="OK605" s="372"/>
      <c r="OL605" s="372"/>
      <c r="OM605" s="372"/>
      <c r="ON605" s="372"/>
      <c r="OO605" s="372"/>
      <c r="OP605" s="372"/>
      <c r="OQ605" s="372"/>
      <c r="OR605" s="372"/>
      <c r="OS605" s="372"/>
      <c r="OT605" s="372"/>
      <c r="OU605" s="372"/>
      <c r="OV605" s="372"/>
      <c r="OW605" s="372"/>
      <c r="OX605" s="372"/>
      <c r="OY605" s="372"/>
      <c r="OZ605" s="372"/>
      <c r="PA605" s="372"/>
      <c r="PB605" s="372"/>
      <c r="PC605" s="372"/>
      <c r="PD605" s="372"/>
      <c r="PE605" s="372"/>
      <c r="PF605" s="372"/>
      <c r="PG605" s="372"/>
      <c r="PH605" s="372"/>
      <c r="PI605" s="372"/>
      <c r="PJ605" s="372"/>
      <c r="PK605" s="372"/>
      <c r="PL605" s="372"/>
      <c r="PM605" s="372"/>
      <c r="PN605" s="372"/>
      <c r="PO605" s="372"/>
      <c r="PP605" s="372"/>
      <c r="PQ605" s="372"/>
      <c r="PR605" s="372"/>
      <c r="PS605" s="372"/>
      <c r="PT605" s="372"/>
      <c r="PU605" s="372"/>
      <c r="PV605" s="372"/>
      <c r="PW605" s="372"/>
      <c r="PX605" s="372"/>
      <c r="PY605" s="372"/>
      <c r="PZ605" s="372"/>
      <c r="QA605" s="372"/>
      <c r="QB605" s="372"/>
      <c r="QC605" s="372"/>
      <c r="QD605" s="372"/>
      <c r="QE605" s="372"/>
      <c r="QF605" s="372"/>
      <c r="QG605" s="372"/>
      <c r="QH605" s="372"/>
      <c r="QI605" s="372"/>
      <c r="QJ605" s="372"/>
      <c r="QK605" s="372"/>
      <c r="QL605" s="372"/>
      <c r="QM605" s="372"/>
      <c r="QN605" s="372"/>
      <c r="QO605" s="372"/>
      <c r="QP605" s="372"/>
      <c r="QQ605" s="372"/>
      <c r="QR605" s="372"/>
      <c r="QS605" s="372"/>
      <c r="QT605" s="372"/>
      <c r="QU605" s="372"/>
      <c r="QV605" s="372"/>
      <c r="QW605" s="372"/>
      <c r="QX605" s="372"/>
      <c r="QY605" s="372"/>
      <c r="QZ605" s="372"/>
      <c r="RA605" s="372"/>
      <c r="RB605" s="372"/>
      <c r="RC605" s="372"/>
      <c r="RD605" s="372"/>
      <c r="RE605" s="372"/>
      <c r="RF605" s="372"/>
      <c r="RG605" s="372"/>
      <c r="RH605" s="372"/>
      <c r="RI605" s="372"/>
      <c r="RJ605" s="372"/>
      <c r="RK605" s="372"/>
      <c r="RL605" s="372"/>
      <c r="RM605" s="372"/>
      <c r="RN605" s="372"/>
      <c r="RO605" s="372"/>
      <c r="RP605" s="372"/>
      <c r="RQ605" s="372"/>
      <c r="RR605" s="372"/>
      <c r="RS605" s="372"/>
      <c r="RT605" s="372"/>
      <c r="RU605" s="372"/>
      <c r="RV605" s="372"/>
      <c r="RW605" s="372"/>
      <c r="RX605" s="372"/>
      <c r="RY605" s="372"/>
      <c r="RZ605" s="372"/>
      <c r="SA605" s="372"/>
      <c r="SB605" s="372"/>
      <c r="SC605" s="372"/>
      <c r="SD605" s="372"/>
      <c r="SE605" s="372"/>
      <c r="SF605" s="372"/>
      <c r="SG605" s="372"/>
      <c r="SH605" s="372"/>
      <c r="SI605" s="372"/>
      <c r="SJ605" s="372"/>
      <c r="SK605" s="372"/>
      <c r="SL605" s="372"/>
      <c r="SM605" s="372"/>
      <c r="SN605" s="372"/>
      <c r="SO605" s="372"/>
      <c r="SP605" s="372"/>
      <c r="SQ605" s="372"/>
      <c r="SR605" s="372"/>
      <c r="SS605" s="372"/>
      <c r="ST605" s="372"/>
      <c r="SU605" s="372"/>
      <c r="SV605" s="372"/>
      <c r="SW605" s="372"/>
      <c r="SX605" s="372"/>
      <c r="SY605" s="372"/>
      <c r="SZ605" s="372"/>
      <c r="TA605" s="372"/>
      <c r="TB605" s="372"/>
      <c r="TC605" s="372"/>
      <c r="TD605" s="372"/>
      <c r="TE605" s="372"/>
      <c r="TF605" s="372"/>
      <c r="TG605" s="372"/>
      <c r="TH605" s="372"/>
      <c r="TI605" s="372"/>
      <c r="TJ605" s="372"/>
      <c r="TK605" s="372"/>
      <c r="TL605" s="372"/>
      <c r="TM605" s="372"/>
      <c r="TN605" s="372"/>
      <c r="TO605" s="372"/>
      <c r="TP605" s="372"/>
      <c r="TQ605" s="372"/>
      <c r="TR605" s="372"/>
      <c r="TS605" s="372"/>
      <c r="TT605" s="372"/>
      <c r="TU605" s="372"/>
      <c r="TV605" s="372"/>
      <c r="TW605" s="372"/>
      <c r="TX605" s="372"/>
      <c r="TY605" s="372"/>
      <c r="TZ605" s="372"/>
      <c r="UA605" s="372"/>
      <c r="UB605" s="372"/>
      <c r="UC605" s="372"/>
      <c r="UD605" s="372"/>
      <c r="UE605" s="372"/>
      <c r="UF605" s="372"/>
      <c r="UG605" s="372"/>
      <c r="UH605" s="372"/>
      <c r="UI605" s="372"/>
      <c r="UJ605" s="372"/>
      <c r="UK605" s="372"/>
      <c r="UL605" s="372"/>
      <c r="UM605" s="372"/>
      <c r="UN605" s="372"/>
      <c r="UO605" s="372"/>
      <c r="UP605" s="372"/>
      <c r="UQ605" s="372"/>
      <c r="UR605" s="372"/>
      <c r="US605" s="372"/>
      <c r="UT605" s="372"/>
      <c r="UU605" s="372"/>
      <c r="UV605" s="372"/>
      <c r="UW605" s="372"/>
      <c r="UX605" s="372"/>
      <c r="UY605" s="372"/>
      <c r="UZ605" s="372"/>
      <c r="VA605" s="372"/>
      <c r="VB605" s="372"/>
      <c r="VC605" s="372"/>
      <c r="VD605" s="372"/>
      <c r="VE605" s="372"/>
      <c r="VF605" s="372"/>
      <c r="VG605" s="372"/>
      <c r="VH605" s="372"/>
      <c r="VI605" s="372"/>
      <c r="VJ605" s="372"/>
      <c r="VK605" s="372"/>
      <c r="VL605" s="372"/>
      <c r="VM605" s="372"/>
      <c r="VN605" s="372"/>
      <c r="VO605" s="372"/>
      <c r="VP605" s="372"/>
      <c r="VQ605" s="372"/>
      <c r="VR605" s="372"/>
      <c r="VS605" s="372"/>
      <c r="VT605" s="372"/>
      <c r="VU605" s="372"/>
      <c r="VV605" s="372"/>
      <c r="VW605" s="372"/>
      <c r="VX605" s="372"/>
      <c r="VY605" s="372"/>
      <c r="VZ605" s="372"/>
      <c r="WA605" s="372"/>
      <c r="WB605" s="372"/>
      <c r="WC605" s="372"/>
      <c r="WD605" s="372"/>
      <c r="WE605" s="372"/>
      <c r="WF605" s="372"/>
      <c r="WG605" s="372"/>
      <c r="WH605" s="372"/>
      <c r="WI605" s="372"/>
      <c r="WJ605" s="372"/>
      <c r="WK605" s="372"/>
      <c r="WL605" s="372"/>
      <c r="WM605" s="372"/>
      <c r="WN605" s="372"/>
      <c r="WO605" s="372"/>
      <c r="WP605" s="372"/>
      <c r="WQ605" s="372"/>
      <c r="WR605" s="372"/>
      <c r="WS605" s="372"/>
      <c r="WT605" s="372"/>
      <c r="WU605" s="372"/>
      <c r="WV605" s="372"/>
      <c r="WW605" s="372"/>
      <c r="WX605" s="372"/>
      <c r="WY605" s="372"/>
      <c r="WZ605" s="372"/>
      <c r="XA605" s="372"/>
      <c r="XB605" s="372"/>
      <c r="XC605" s="372"/>
      <c r="XD605" s="372"/>
      <c r="XE605" s="372"/>
      <c r="XF605" s="372"/>
      <c r="XG605" s="372"/>
      <c r="XH605" s="372"/>
      <c r="XI605" s="372"/>
      <c r="XJ605" s="372"/>
      <c r="XK605" s="372"/>
      <c r="XL605" s="372"/>
      <c r="XM605" s="372"/>
      <c r="XN605" s="372"/>
      <c r="XO605" s="372"/>
      <c r="XP605" s="372"/>
      <c r="XQ605" s="372"/>
      <c r="XR605" s="372"/>
      <c r="XS605" s="372"/>
      <c r="XT605" s="372"/>
      <c r="XU605" s="372"/>
      <c r="XV605" s="372"/>
      <c r="XW605" s="372"/>
      <c r="XX605" s="372"/>
      <c r="XY605" s="372"/>
      <c r="XZ605" s="372"/>
      <c r="YA605" s="372"/>
      <c r="YB605" s="372"/>
      <c r="YC605" s="372"/>
      <c r="YD605" s="372"/>
      <c r="YE605" s="372"/>
      <c r="YF605" s="372"/>
      <c r="YG605" s="372"/>
      <c r="YH605" s="372"/>
      <c r="YI605" s="372"/>
      <c r="YJ605" s="372"/>
      <c r="YK605" s="372"/>
      <c r="YL605" s="372"/>
      <c r="YM605" s="372"/>
      <c r="YN605" s="372"/>
      <c r="YO605" s="372"/>
      <c r="YP605" s="372"/>
      <c r="YQ605" s="372"/>
      <c r="YR605" s="372"/>
      <c r="YS605" s="372"/>
      <c r="YT605" s="372"/>
      <c r="YU605" s="372"/>
      <c r="YV605" s="372"/>
      <c r="YW605" s="372"/>
      <c r="YX605" s="372"/>
      <c r="YY605" s="372"/>
      <c r="YZ605" s="372"/>
      <c r="ZA605" s="372"/>
      <c r="ZB605" s="372"/>
      <c r="ZC605" s="372"/>
      <c r="ZD605" s="372"/>
      <c r="ZE605" s="372"/>
      <c r="ZF605" s="372"/>
      <c r="ZG605" s="372"/>
      <c r="ZH605" s="372"/>
      <c r="ZI605" s="372"/>
      <c r="ZJ605" s="372"/>
      <c r="ZK605" s="372"/>
      <c r="ZL605" s="372"/>
      <c r="ZM605" s="372"/>
      <c r="ZN605" s="372"/>
      <c r="ZO605" s="372"/>
      <c r="ZP605" s="372"/>
      <c r="ZQ605" s="372"/>
      <c r="ZR605" s="372"/>
      <c r="ZS605" s="372"/>
      <c r="ZT605" s="372"/>
      <c r="ZU605" s="372"/>
      <c r="ZV605" s="372"/>
      <c r="ZW605" s="372"/>
      <c r="ZX605" s="372"/>
      <c r="ZY605" s="372"/>
      <c r="ZZ605" s="372"/>
      <c r="AAA605" s="372"/>
      <c r="AAB605" s="372"/>
      <c r="AAC605" s="372"/>
      <c r="AAD605" s="372"/>
      <c r="AAE605" s="372"/>
      <c r="AAF605" s="372"/>
      <c r="AAG605" s="372"/>
      <c r="AAH605" s="372"/>
      <c r="AAI605" s="372"/>
      <c r="AAJ605" s="372"/>
      <c r="AAK605" s="372"/>
      <c r="AAL605" s="372"/>
      <c r="AAM605" s="372"/>
      <c r="AAN605" s="372"/>
      <c r="AAO605" s="372"/>
      <c r="AAP605" s="372"/>
      <c r="AAQ605" s="372"/>
      <c r="AAR605" s="372"/>
      <c r="AAS605" s="372"/>
      <c r="AAT605" s="372"/>
      <c r="AAU605" s="372"/>
      <c r="AAV605" s="372"/>
      <c r="AAW605" s="372"/>
      <c r="AAX605" s="372"/>
      <c r="AAY605" s="372"/>
      <c r="AAZ605" s="372"/>
      <c r="ABA605" s="372"/>
      <c r="ABB605" s="372"/>
      <c r="ABC605" s="372"/>
      <c r="ABD605" s="372"/>
      <c r="ABE605" s="372"/>
      <c r="ABF605" s="372"/>
      <c r="ABG605" s="372"/>
      <c r="ABH605" s="372"/>
      <c r="ABI605" s="372"/>
      <c r="ABJ605" s="372"/>
      <c r="ABK605" s="372"/>
      <c r="ABL605" s="372"/>
      <c r="ABM605" s="372"/>
      <c r="ABN605" s="372"/>
      <c r="ABO605" s="372"/>
      <c r="ABP605" s="372"/>
      <c r="ABQ605" s="372"/>
      <c r="ABR605" s="372"/>
      <c r="ABS605" s="372"/>
      <c r="ABT605" s="372"/>
      <c r="ABU605" s="372"/>
      <c r="ABV605" s="372"/>
      <c r="ABW605" s="372"/>
      <c r="ABX605" s="372"/>
      <c r="ABY605" s="372"/>
      <c r="ABZ605" s="372"/>
      <c r="ACA605" s="372"/>
      <c r="ACB605" s="372"/>
      <c r="ACC605" s="372"/>
      <c r="ACD605" s="372"/>
      <c r="ACE605" s="372"/>
      <c r="ACF605" s="372"/>
      <c r="ACG605" s="372"/>
      <c r="ACH605" s="372"/>
      <c r="ACI605" s="372"/>
      <c r="ACJ605" s="372"/>
      <c r="ACK605" s="372"/>
      <c r="ACL605" s="372"/>
      <c r="ACM605" s="372"/>
      <c r="ACN605" s="372"/>
      <c r="ACO605" s="372"/>
      <c r="ACP605" s="372"/>
      <c r="ACQ605" s="372"/>
      <c r="ACR605" s="372"/>
      <c r="ACS605" s="372"/>
      <c r="ACT605" s="372"/>
      <c r="ACU605" s="372"/>
      <c r="ACV605" s="372"/>
      <c r="ACW605" s="372"/>
      <c r="ACX605" s="372"/>
      <c r="ACY605" s="372"/>
      <c r="ACZ605" s="372"/>
      <c r="ADA605" s="372"/>
      <c r="ADB605" s="372"/>
      <c r="ADC605" s="372"/>
      <c r="ADD605" s="372"/>
      <c r="ADE605" s="372"/>
      <c r="ADF605" s="372"/>
      <c r="ADG605" s="372"/>
      <c r="ADH605" s="372"/>
      <c r="ADI605" s="372"/>
      <c r="ADJ605" s="372"/>
      <c r="ADK605" s="372"/>
      <c r="ADL605" s="372"/>
      <c r="ADM605" s="372"/>
      <c r="ADN605" s="372"/>
      <c r="ADO605" s="372"/>
      <c r="ADP605" s="372"/>
      <c r="ADQ605" s="372"/>
      <c r="ADR605" s="372"/>
      <c r="ADS605" s="372"/>
      <c r="ADT605" s="372"/>
      <c r="ADU605" s="372"/>
      <c r="ADV605" s="372"/>
      <c r="ADW605" s="372"/>
      <c r="ADX605" s="372"/>
      <c r="ADY605" s="372"/>
      <c r="ADZ605" s="372"/>
      <c r="AEA605" s="372"/>
      <c r="AEB605" s="372"/>
      <c r="AEC605" s="372"/>
      <c r="AED605" s="372"/>
      <c r="AEE605" s="372"/>
      <c r="AEF605" s="372"/>
    </row>
    <row r="606" spans="1:812" s="373" customFormat="1" x14ac:dyDescent="0.2">
      <c r="A606" s="75"/>
      <c r="B606" s="329"/>
      <c r="C606" s="325"/>
      <c r="D606" s="71"/>
      <c r="E606" s="293"/>
      <c r="F606" s="91"/>
      <c r="G606" s="372"/>
      <c r="H606" s="372"/>
      <c r="I606" s="372"/>
      <c r="J606" s="372"/>
      <c r="K606" s="372"/>
      <c r="L606" s="372"/>
      <c r="M606" s="372"/>
      <c r="N606" s="372"/>
      <c r="O606" s="372"/>
      <c r="P606" s="372"/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663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  <c r="HY606" s="372"/>
      <c r="HZ606" s="372"/>
      <c r="IA606" s="372"/>
      <c r="IB606" s="372"/>
      <c r="IC606" s="372"/>
      <c r="ID606" s="372"/>
      <c r="IE606" s="372"/>
      <c r="IF606" s="372"/>
      <c r="IG606" s="372"/>
      <c r="IH606" s="372"/>
      <c r="II606" s="372"/>
      <c r="IJ606" s="372"/>
      <c r="IK606" s="372"/>
      <c r="IL606" s="372"/>
      <c r="IM606" s="372"/>
      <c r="IN606" s="372"/>
      <c r="IO606" s="372"/>
      <c r="IP606" s="372"/>
      <c r="IQ606" s="372"/>
      <c r="IR606" s="372"/>
      <c r="IS606" s="372"/>
      <c r="IT606" s="372"/>
      <c r="IU606" s="372"/>
      <c r="IV606" s="372"/>
      <c r="IW606" s="372"/>
      <c r="IX606" s="372"/>
      <c r="IY606" s="372"/>
      <c r="IZ606" s="372"/>
      <c r="JA606" s="372"/>
      <c r="JB606" s="372"/>
      <c r="JC606" s="372"/>
      <c r="JD606" s="372"/>
      <c r="JE606" s="372"/>
      <c r="JF606" s="372"/>
      <c r="JG606" s="372"/>
      <c r="JH606" s="372"/>
      <c r="JI606" s="372"/>
      <c r="JJ606" s="372"/>
      <c r="JK606" s="372"/>
      <c r="JL606" s="372"/>
      <c r="JM606" s="372"/>
      <c r="JN606" s="372"/>
      <c r="JO606" s="372"/>
      <c r="JP606" s="372"/>
      <c r="JQ606" s="372"/>
      <c r="JR606" s="372"/>
      <c r="JS606" s="372"/>
      <c r="JT606" s="372"/>
      <c r="JU606" s="372"/>
      <c r="JV606" s="372"/>
      <c r="JW606" s="372"/>
      <c r="JX606" s="372"/>
      <c r="JY606" s="372"/>
      <c r="JZ606" s="372"/>
      <c r="KA606" s="372"/>
      <c r="KB606" s="372"/>
      <c r="KC606" s="372"/>
      <c r="KD606" s="372"/>
      <c r="KE606" s="372"/>
      <c r="KF606" s="372"/>
      <c r="KG606" s="372"/>
      <c r="KH606" s="372"/>
      <c r="KI606" s="372"/>
      <c r="KJ606" s="372"/>
      <c r="KK606" s="372"/>
      <c r="KL606" s="372"/>
      <c r="KM606" s="372"/>
      <c r="KN606" s="372"/>
      <c r="KO606" s="372"/>
      <c r="KP606" s="372"/>
      <c r="KQ606" s="372"/>
      <c r="KR606" s="372"/>
      <c r="KS606" s="372"/>
      <c r="KT606" s="372"/>
      <c r="KU606" s="372"/>
      <c r="KV606" s="372"/>
      <c r="KW606" s="372"/>
      <c r="KX606" s="372"/>
      <c r="KY606" s="372"/>
      <c r="KZ606" s="372"/>
      <c r="LA606" s="372"/>
      <c r="LB606" s="372"/>
      <c r="LC606" s="372"/>
      <c r="LD606" s="372"/>
      <c r="LE606" s="372"/>
      <c r="LF606" s="372"/>
      <c r="LG606" s="372"/>
      <c r="LH606" s="372"/>
      <c r="LI606" s="372"/>
      <c r="LJ606" s="372"/>
      <c r="LK606" s="372"/>
      <c r="LL606" s="372"/>
      <c r="LM606" s="372"/>
      <c r="LN606" s="372"/>
      <c r="LO606" s="372"/>
      <c r="LP606" s="372"/>
      <c r="LQ606" s="372"/>
      <c r="LR606" s="372"/>
      <c r="LS606" s="372"/>
      <c r="LT606" s="372"/>
      <c r="LU606" s="372"/>
      <c r="LV606" s="372"/>
      <c r="LW606" s="372"/>
      <c r="LX606" s="372"/>
      <c r="LY606" s="372"/>
      <c r="LZ606" s="372"/>
      <c r="MA606" s="372"/>
      <c r="MB606" s="372"/>
      <c r="MC606" s="372"/>
      <c r="MD606" s="372"/>
      <c r="ME606" s="372"/>
      <c r="MF606" s="372"/>
      <c r="MG606" s="372"/>
      <c r="MH606" s="372"/>
      <c r="MI606" s="372"/>
      <c r="MJ606" s="372"/>
      <c r="MK606" s="372"/>
      <c r="ML606" s="372"/>
      <c r="MM606" s="372"/>
      <c r="MN606" s="372"/>
      <c r="MO606" s="372"/>
      <c r="MP606" s="372"/>
      <c r="MQ606" s="372"/>
      <c r="MR606" s="372"/>
      <c r="MS606" s="372"/>
      <c r="MT606" s="372"/>
      <c r="MU606" s="372"/>
      <c r="MV606" s="372"/>
      <c r="MW606" s="372"/>
      <c r="MX606" s="372"/>
      <c r="MY606" s="372"/>
      <c r="MZ606" s="372"/>
      <c r="NA606" s="372"/>
      <c r="NB606" s="372"/>
      <c r="NC606" s="372"/>
      <c r="ND606" s="372"/>
      <c r="NE606" s="372"/>
      <c r="NF606" s="372"/>
      <c r="NG606" s="372"/>
      <c r="NH606" s="372"/>
      <c r="NI606" s="372"/>
      <c r="NJ606" s="372"/>
      <c r="NK606" s="372"/>
      <c r="NL606" s="372"/>
      <c r="NM606" s="372"/>
      <c r="NN606" s="372"/>
      <c r="NO606" s="372"/>
      <c r="NP606" s="372"/>
      <c r="NQ606" s="372"/>
      <c r="NR606" s="372"/>
      <c r="NS606" s="372"/>
      <c r="NT606" s="372"/>
      <c r="NU606" s="372"/>
      <c r="NV606" s="372"/>
      <c r="NW606" s="372"/>
      <c r="NX606" s="372"/>
      <c r="NY606" s="372"/>
      <c r="NZ606" s="372"/>
      <c r="OA606" s="372"/>
      <c r="OB606" s="372"/>
      <c r="OC606" s="372"/>
      <c r="OD606" s="372"/>
      <c r="OE606" s="372"/>
      <c r="OF606" s="372"/>
      <c r="OG606" s="372"/>
      <c r="OH606" s="372"/>
      <c r="OI606" s="372"/>
      <c r="OJ606" s="372"/>
      <c r="OK606" s="372"/>
      <c r="OL606" s="372"/>
      <c r="OM606" s="372"/>
      <c r="ON606" s="372"/>
      <c r="OO606" s="372"/>
      <c r="OP606" s="372"/>
      <c r="OQ606" s="372"/>
      <c r="OR606" s="372"/>
      <c r="OS606" s="372"/>
      <c r="OT606" s="372"/>
      <c r="OU606" s="372"/>
      <c r="OV606" s="372"/>
      <c r="OW606" s="372"/>
      <c r="OX606" s="372"/>
      <c r="OY606" s="372"/>
      <c r="OZ606" s="372"/>
      <c r="PA606" s="372"/>
      <c r="PB606" s="372"/>
      <c r="PC606" s="372"/>
      <c r="PD606" s="372"/>
      <c r="PE606" s="372"/>
      <c r="PF606" s="372"/>
      <c r="PG606" s="372"/>
      <c r="PH606" s="372"/>
      <c r="PI606" s="372"/>
      <c r="PJ606" s="372"/>
      <c r="PK606" s="372"/>
      <c r="PL606" s="372"/>
      <c r="PM606" s="372"/>
      <c r="PN606" s="372"/>
      <c r="PO606" s="372"/>
      <c r="PP606" s="372"/>
      <c r="PQ606" s="372"/>
      <c r="PR606" s="372"/>
      <c r="PS606" s="372"/>
      <c r="PT606" s="372"/>
      <c r="PU606" s="372"/>
      <c r="PV606" s="372"/>
      <c r="PW606" s="372"/>
      <c r="PX606" s="372"/>
      <c r="PY606" s="372"/>
      <c r="PZ606" s="372"/>
      <c r="QA606" s="372"/>
      <c r="QB606" s="372"/>
      <c r="QC606" s="372"/>
      <c r="QD606" s="372"/>
      <c r="QE606" s="372"/>
      <c r="QF606" s="372"/>
      <c r="QG606" s="372"/>
      <c r="QH606" s="372"/>
      <c r="QI606" s="372"/>
      <c r="QJ606" s="372"/>
      <c r="QK606" s="372"/>
      <c r="QL606" s="372"/>
      <c r="QM606" s="372"/>
      <c r="QN606" s="372"/>
      <c r="QO606" s="372"/>
      <c r="QP606" s="372"/>
      <c r="QQ606" s="372"/>
      <c r="QR606" s="372"/>
      <c r="QS606" s="372"/>
      <c r="QT606" s="372"/>
      <c r="QU606" s="372"/>
      <c r="QV606" s="372"/>
      <c r="QW606" s="372"/>
      <c r="QX606" s="372"/>
      <c r="QY606" s="372"/>
      <c r="QZ606" s="372"/>
      <c r="RA606" s="372"/>
      <c r="RB606" s="372"/>
      <c r="RC606" s="372"/>
      <c r="RD606" s="372"/>
      <c r="RE606" s="372"/>
      <c r="RF606" s="372"/>
      <c r="RG606" s="372"/>
      <c r="RH606" s="372"/>
      <c r="RI606" s="372"/>
      <c r="RJ606" s="372"/>
      <c r="RK606" s="372"/>
      <c r="RL606" s="372"/>
      <c r="RM606" s="372"/>
      <c r="RN606" s="372"/>
      <c r="RO606" s="372"/>
      <c r="RP606" s="372"/>
      <c r="RQ606" s="372"/>
      <c r="RR606" s="372"/>
      <c r="RS606" s="372"/>
      <c r="RT606" s="372"/>
      <c r="RU606" s="372"/>
      <c r="RV606" s="372"/>
      <c r="RW606" s="372"/>
      <c r="RX606" s="372"/>
      <c r="RY606" s="372"/>
      <c r="RZ606" s="372"/>
      <c r="SA606" s="372"/>
      <c r="SB606" s="372"/>
      <c r="SC606" s="372"/>
      <c r="SD606" s="372"/>
      <c r="SE606" s="372"/>
      <c r="SF606" s="372"/>
      <c r="SG606" s="372"/>
      <c r="SH606" s="372"/>
      <c r="SI606" s="372"/>
      <c r="SJ606" s="372"/>
      <c r="SK606" s="372"/>
      <c r="SL606" s="372"/>
      <c r="SM606" s="372"/>
      <c r="SN606" s="372"/>
      <c r="SO606" s="372"/>
      <c r="SP606" s="372"/>
      <c r="SQ606" s="372"/>
      <c r="SR606" s="372"/>
      <c r="SS606" s="372"/>
      <c r="ST606" s="372"/>
      <c r="SU606" s="372"/>
      <c r="SV606" s="372"/>
      <c r="SW606" s="372"/>
      <c r="SX606" s="372"/>
      <c r="SY606" s="372"/>
      <c r="SZ606" s="372"/>
      <c r="TA606" s="372"/>
      <c r="TB606" s="372"/>
      <c r="TC606" s="372"/>
      <c r="TD606" s="372"/>
      <c r="TE606" s="372"/>
      <c r="TF606" s="372"/>
      <c r="TG606" s="372"/>
      <c r="TH606" s="372"/>
      <c r="TI606" s="372"/>
      <c r="TJ606" s="372"/>
      <c r="TK606" s="372"/>
      <c r="TL606" s="372"/>
      <c r="TM606" s="372"/>
      <c r="TN606" s="372"/>
      <c r="TO606" s="372"/>
      <c r="TP606" s="372"/>
      <c r="TQ606" s="372"/>
      <c r="TR606" s="372"/>
      <c r="TS606" s="372"/>
      <c r="TT606" s="372"/>
      <c r="TU606" s="372"/>
      <c r="TV606" s="372"/>
      <c r="TW606" s="372"/>
      <c r="TX606" s="372"/>
      <c r="TY606" s="372"/>
      <c r="TZ606" s="372"/>
      <c r="UA606" s="372"/>
      <c r="UB606" s="372"/>
      <c r="UC606" s="372"/>
      <c r="UD606" s="372"/>
      <c r="UE606" s="372"/>
      <c r="UF606" s="372"/>
      <c r="UG606" s="372"/>
      <c r="UH606" s="372"/>
      <c r="UI606" s="372"/>
      <c r="UJ606" s="372"/>
      <c r="UK606" s="372"/>
      <c r="UL606" s="372"/>
      <c r="UM606" s="372"/>
      <c r="UN606" s="372"/>
      <c r="UO606" s="372"/>
      <c r="UP606" s="372"/>
      <c r="UQ606" s="372"/>
      <c r="UR606" s="372"/>
      <c r="US606" s="372"/>
      <c r="UT606" s="372"/>
      <c r="UU606" s="372"/>
      <c r="UV606" s="372"/>
      <c r="UW606" s="372"/>
      <c r="UX606" s="372"/>
      <c r="UY606" s="372"/>
      <c r="UZ606" s="372"/>
      <c r="VA606" s="372"/>
      <c r="VB606" s="372"/>
      <c r="VC606" s="372"/>
      <c r="VD606" s="372"/>
      <c r="VE606" s="372"/>
      <c r="VF606" s="372"/>
      <c r="VG606" s="372"/>
      <c r="VH606" s="372"/>
      <c r="VI606" s="372"/>
      <c r="VJ606" s="372"/>
      <c r="VK606" s="372"/>
      <c r="VL606" s="372"/>
      <c r="VM606" s="372"/>
      <c r="VN606" s="372"/>
      <c r="VO606" s="372"/>
      <c r="VP606" s="372"/>
      <c r="VQ606" s="372"/>
      <c r="VR606" s="372"/>
      <c r="VS606" s="372"/>
      <c r="VT606" s="372"/>
      <c r="VU606" s="372"/>
      <c r="VV606" s="372"/>
      <c r="VW606" s="372"/>
      <c r="VX606" s="372"/>
      <c r="VY606" s="372"/>
      <c r="VZ606" s="372"/>
      <c r="WA606" s="372"/>
      <c r="WB606" s="372"/>
      <c r="WC606" s="372"/>
      <c r="WD606" s="372"/>
      <c r="WE606" s="372"/>
      <c r="WF606" s="372"/>
      <c r="WG606" s="372"/>
      <c r="WH606" s="372"/>
      <c r="WI606" s="372"/>
      <c r="WJ606" s="372"/>
      <c r="WK606" s="372"/>
      <c r="WL606" s="372"/>
      <c r="WM606" s="372"/>
      <c r="WN606" s="372"/>
      <c r="WO606" s="372"/>
      <c r="WP606" s="372"/>
      <c r="WQ606" s="372"/>
      <c r="WR606" s="372"/>
      <c r="WS606" s="372"/>
      <c r="WT606" s="372"/>
      <c r="WU606" s="372"/>
      <c r="WV606" s="372"/>
      <c r="WW606" s="372"/>
      <c r="WX606" s="372"/>
      <c r="WY606" s="372"/>
      <c r="WZ606" s="372"/>
      <c r="XA606" s="372"/>
      <c r="XB606" s="372"/>
      <c r="XC606" s="372"/>
      <c r="XD606" s="372"/>
      <c r="XE606" s="372"/>
      <c r="XF606" s="372"/>
      <c r="XG606" s="372"/>
      <c r="XH606" s="372"/>
      <c r="XI606" s="372"/>
      <c r="XJ606" s="372"/>
      <c r="XK606" s="372"/>
      <c r="XL606" s="372"/>
      <c r="XM606" s="372"/>
      <c r="XN606" s="372"/>
      <c r="XO606" s="372"/>
      <c r="XP606" s="372"/>
      <c r="XQ606" s="372"/>
      <c r="XR606" s="372"/>
      <c r="XS606" s="372"/>
      <c r="XT606" s="372"/>
      <c r="XU606" s="372"/>
      <c r="XV606" s="372"/>
      <c r="XW606" s="372"/>
      <c r="XX606" s="372"/>
      <c r="XY606" s="372"/>
      <c r="XZ606" s="372"/>
      <c r="YA606" s="372"/>
      <c r="YB606" s="372"/>
      <c r="YC606" s="372"/>
      <c r="YD606" s="372"/>
      <c r="YE606" s="372"/>
      <c r="YF606" s="372"/>
      <c r="YG606" s="372"/>
      <c r="YH606" s="372"/>
      <c r="YI606" s="372"/>
      <c r="YJ606" s="372"/>
      <c r="YK606" s="372"/>
      <c r="YL606" s="372"/>
      <c r="YM606" s="372"/>
      <c r="YN606" s="372"/>
      <c r="YO606" s="372"/>
      <c r="YP606" s="372"/>
      <c r="YQ606" s="372"/>
      <c r="YR606" s="372"/>
      <c r="YS606" s="372"/>
      <c r="YT606" s="372"/>
      <c r="YU606" s="372"/>
      <c r="YV606" s="372"/>
      <c r="YW606" s="372"/>
      <c r="YX606" s="372"/>
      <c r="YY606" s="372"/>
      <c r="YZ606" s="372"/>
      <c r="ZA606" s="372"/>
      <c r="ZB606" s="372"/>
      <c r="ZC606" s="372"/>
      <c r="ZD606" s="372"/>
      <c r="ZE606" s="372"/>
      <c r="ZF606" s="372"/>
      <c r="ZG606" s="372"/>
      <c r="ZH606" s="372"/>
      <c r="ZI606" s="372"/>
      <c r="ZJ606" s="372"/>
      <c r="ZK606" s="372"/>
      <c r="ZL606" s="372"/>
      <c r="ZM606" s="372"/>
      <c r="ZN606" s="372"/>
      <c r="ZO606" s="372"/>
      <c r="ZP606" s="372"/>
      <c r="ZQ606" s="372"/>
      <c r="ZR606" s="372"/>
      <c r="ZS606" s="372"/>
      <c r="ZT606" s="372"/>
      <c r="ZU606" s="372"/>
      <c r="ZV606" s="372"/>
      <c r="ZW606" s="372"/>
      <c r="ZX606" s="372"/>
      <c r="ZY606" s="372"/>
      <c r="ZZ606" s="372"/>
      <c r="AAA606" s="372"/>
      <c r="AAB606" s="372"/>
      <c r="AAC606" s="372"/>
      <c r="AAD606" s="372"/>
      <c r="AAE606" s="372"/>
      <c r="AAF606" s="372"/>
      <c r="AAG606" s="372"/>
      <c r="AAH606" s="372"/>
      <c r="AAI606" s="372"/>
      <c r="AAJ606" s="372"/>
      <c r="AAK606" s="372"/>
      <c r="AAL606" s="372"/>
      <c r="AAM606" s="372"/>
      <c r="AAN606" s="372"/>
      <c r="AAO606" s="372"/>
      <c r="AAP606" s="372"/>
      <c r="AAQ606" s="372"/>
      <c r="AAR606" s="372"/>
      <c r="AAS606" s="372"/>
      <c r="AAT606" s="372"/>
      <c r="AAU606" s="372"/>
      <c r="AAV606" s="372"/>
      <c r="AAW606" s="372"/>
      <c r="AAX606" s="372"/>
      <c r="AAY606" s="372"/>
      <c r="AAZ606" s="372"/>
      <c r="ABA606" s="372"/>
      <c r="ABB606" s="372"/>
      <c r="ABC606" s="372"/>
      <c r="ABD606" s="372"/>
      <c r="ABE606" s="372"/>
      <c r="ABF606" s="372"/>
      <c r="ABG606" s="372"/>
      <c r="ABH606" s="372"/>
      <c r="ABI606" s="372"/>
      <c r="ABJ606" s="372"/>
      <c r="ABK606" s="372"/>
      <c r="ABL606" s="372"/>
      <c r="ABM606" s="372"/>
      <c r="ABN606" s="372"/>
      <c r="ABO606" s="372"/>
      <c r="ABP606" s="372"/>
      <c r="ABQ606" s="372"/>
      <c r="ABR606" s="372"/>
      <c r="ABS606" s="372"/>
      <c r="ABT606" s="372"/>
      <c r="ABU606" s="372"/>
      <c r="ABV606" s="372"/>
      <c r="ABW606" s="372"/>
      <c r="ABX606" s="372"/>
      <c r="ABY606" s="372"/>
      <c r="ABZ606" s="372"/>
      <c r="ACA606" s="372"/>
      <c r="ACB606" s="372"/>
      <c r="ACC606" s="372"/>
      <c r="ACD606" s="372"/>
      <c r="ACE606" s="372"/>
      <c r="ACF606" s="372"/>
      <c r="ACG606" s="372"/>
      <c r="ACH606" s="372"/>
      <c r="ACI606" s="372"/>
      <c r="ACJ606" s="372"/>
      <c r="ACK606" s="372"/>
      <c r="ACL606" s="372"/>
      <c r="ACM606" s="372"/>
      <c r="ACN606" s="372"/>
      <c r="ACO606" s="372"/>
      <c r="ACP606" s="372"/>
      <c r="ACQ606" s="372"/>
      <c r="ACR606" s="372"/>
      <c r="ACS606" s="372"/>
      <c r="ACT606" s="372"/>
      <c r="ACU606" s="372"/>
      <c r="ACV606" s="372"/>
      <c r="ACW606" s="372"/>
      <c r="ACX606" s="372"/>
      <c r="ACY606" s="372"/>
      <c r="ACZ606" s="372"/>
      <c r="ADA606" s="372"/>
      <c r="ADB606" s="372"/>
      <c r="ADC606" s="372"/>
      <c r="ADD606" s="372"/>
      <c r="ADE606" s="372"/>
      <c r="ADF606" s="372"/>
      <c r="ADG606" s="372"/>
      <c r="ADH606" s="372"/>
      <c r="ADI606" s="372"/>
      <c r="ADJ606" s="372"/>
      <c r="ADK606" s="372"/>
      <c r="ADL606" s="372"/>
      <c r="ADM606" s="372"/>
      <c r="ADN606" s="372"/>
      <c r="ADO606" s="372"/>
      <c r="ADP606" s="372"/>
      <c r="ADQ606" s="372"/>
      <c r="ADR606" s="372"/>
      <c r="ADS606" s="372"/>
      <c r="ADT606" s="372"/>
      <c r="ADU606" s="372"/>
      <c r="ADV606" s="372"/>
      <c r="ADW606" s="372"/>
      <c r="ADX606" s="372"/>
      <c r="ADY606" s="372"/>
      <c r="ADZ606" s="372"/>
      <c r="AEA606" s="372"/>
      <c r="AEB606" s="372"/>
      <c r="AEC606" s="372"/>
      <c r="AED606" s="372"/>
      <c r="AEE606" s="372"/>
      <c r="AEF606" s="372"/>
    </row>
    <row r="607" spans="1:812" s="373" customFormat="1" x14ac:dyDescent="0.2">
      <c r="A607" s="118"/>
      <c r="B607" s="343" t="s">
        <v>450</v>
      </c>
      <c r="C607" s="346"/>
      <c r="D607" s="344"/>
      <c r="E607" s="344"/>
      <c r="F607" s="345">
        <f>SUM(F563:F606)</f>
        <v>8326696.8200000003</v>
      </c>
      <c r="G607" s="372"/>
      <c r="H607" s="372"/>
      <c r="I607" s="372"/>
      <c r="J607" s="372"/>
      <c r="K607" s="372"/>
      <c r="L607" s="372"/>
      <c r="M607" s="372"/>
      <c r="N607" s="372"/>
      <c r="O607" s="372"/>
      <c r="P607" s="372"/>
      <c r="Q607" s="372"/>
      <c r="R607" s="372"/>
      <c r="S607" s="372"/>
      <c r="T607" s="372"/>
      <c r="U607" s="372"/>
      <c r="V607" s="372"/>
      <c r="W607" s="372"/>
      <c r="X607" s="372"/>
      <c r="Y607" s="372"/>
      <c r="Z607" s="372"/>
      <c r="AA607" s="372"/>
      <c r="AB607" s="372"/>
      <c r="AC607" s="372"/>
      <c r="AD607" s="372"/>
      <c r="AE607" s="372"/>
      <c r="AF607" s="372"/>
      <c r="AG607" s="372"/>
      <c r="AH607" s="372"/>
      <c r="AI607" s="372"/>
      <c r="AJ607" s="372"/>
      <c r="AK607" s="372"/>
      <c r="AL607" s="372"/>
      <c r="AM607" s="372"/>
      <c r="AN607" s="372"/>
      <c r="AO607" s="372"/>
      <c r="AP607" s="372"/>
      <c r="AQ607" s="372"/>
      <c r="AR607" s="372"/>
      <c r="AS607" s="372"/>
      <c r="AT607" s="372"/>
      <c r="AU607" s="372"/>
      <c r="AV607" s="372"/>
      <c r="AW607" s="372"/>
      <c r="AX607" s="372"/>
      <c r="AY607" s="372"/>
      <c r="AZ607" s="372"/>
      <c r="BA607" s="663"/>
      <c r="BB607" s="372"/>
      <c r="BC607" s="372"/>
      <c r="BD607" s="372"/>
      <c r="BE607" s="372"/>
      <c r="BF607" s="372"/>
      <c r="BG607" s="372"/>
      <c r="BH607" s="372"/>
      <c r="BI607" s="372"/>
      <c r="BJ607" s="372"/>
      <c r="BK607" s="372"/>
      <c r="BL607" s="372"/>
      <c r="BM607" s="372"/>
      <c r="BN607" s="372"/>
      <c r="BO607" s="372"/>
      <c r="BP607" s="372"/>
      <c r="BQ607" s="372"/>
      <c r="BR607" s="372"/>
      <c r="BS607" s="372"/>
      <c r="BT607" s="372"/>
      <c r="BU607" s="372"/>
      <c r="BV607" s="372"/>
      <c r="BW607" s="372"/>
      <c r="BX607" s="372"/>
      <c r="BY607" s="372"/>
      <c r="BZ607" s="372"/>
      <c r="CA607" s="372"/>
      <c r="CB607" s="372"/>
      <c r="CC607" s="372"/>
      <c r="CD607" s="372"/>
      <c r="CE607" s="372"/>
      <c r="CF607" s="372"/>
      <c r="CG607" s="372"/>
      <c r="CH607" s="372"/>
      <c r="CI607" s="372"/>
      <c r="CJ607" s="372"/>
      <c r="CK607" s="372"/>
      <c r="CL607" s="372"/>
      <c r="CM607" s="372"/>
      <c r="CN607" s="372"/>
      <c r="CO607" s="372"/>
      <c r="CP607" s="372"/>
      <c r="CQ607" s="372"/>
      <c r="CR607" s="372"/>
      <c r="CS607" s="372"/>
      <c r="CT607" s="372"/>
      <c r="CU607" s="372"/>
      <c r="CV607" s="372"/>
      <c r="CW607" s="372"/>
      <c r="CX607" s="372"/>
      <c r="CY607" s="372"/>
      <c r="CZ607" s="372"/>
      <c r="DA607" s="372"/>
      <c r="DB607" s="372"/>
      <c r="DC607" s="372"/>
      <c r="DD607" s="372"/>
      <c r="DE607" s="372"/>
      <c r="DF607" s="372"/>
      <c r="DG607" s="372"/>
      <c r="DH607" s="372"/>
      <c r="DI607" s="372"/>
      <c r="DJ607" s="372"/>
      <c r="DK607" s="372"/>
      <c r="DL607" s="372"/>
      <c r="DM607" s="372"/>
      <c r="DN607" s="372"/>
      <c r="DO607" s="372"/>
      <c r="DP607" s="372"/>
      <c r="DQ607" s="372"/>
      <c r="DR607" s="372"/>
      <c r="DS607" s="372"/>
      <c r="DT607" s="372"/>
      <c r="DU607" s="372"/>
      <c r="DV607" s="372"/>
      <c r="DW607" s="372"/>
      <c r="DX607" s="372"/>
      <c r="DY607" s="372"/>
      <c r="DZ607" s="372"/>
      <c r="EA607" s="372"/>
      <c r="EB607" s="372"/>
      <c r="EC607" s="372"/>
      <c r="ED607" s="372"/>
      <c r="EE607" s="372"/>
      <c r="EF607" s="372"/>
      <c r="EG607" s="372"/>
      <c r="EH607" s="372"/>
      <c r="EI607" s="372"/>
      <c r="EJ607" s="372"/>
      <c r="EK607" s="372"/>
      <c r="EL607" s="372"/>
      <c r="EM607" s="372"/>
      <c r="EN607" s="372"/>
      <c r="EO607" s="372"/>
      <c r="EP607" s="372"/>
      <c r="EQ607" s="372"/>
      <c r="ER607" s="372"/>
      <c r="ES607" s="372"/>
      <c r="ET607" s="372"/>
      <c r="EU607" s="372"/>
      <c r="EV607" s="372"/>
      <c r="EW607" s="372"/>
      <c r="EX607" s="372"/>
      <c r="EY607" s="372"/>
      <c r="EZ607" s="372"/>
      <c r="FA607" s="372"/>
      <c r="FB607" s="372"/>
      <c r="FC607" s="372"/>
      <c r="FD607" s="372"/>
      <c r="FE607" s="372"/>
      <c r="FF607" s="372"/>
      <c r="FG607" s="372"/>
      <c r="FH607" s="372"/>
      <c r="FI607" s="372"/>
      <c r="FJ607" s="372"/>
      <c r="FK607" s="372"/>
      <c r="FL607" s="372"/>
      <c r="FM607" s="372"/>
      <c r="FN607" s="372"/>
      <c r="FO607" s="372"/>
      <c r="FP607" s="372"/>
      <c r="FQ607" s="372"/>
      <c r="FR607" s="372"/>
      <c r="FS607" s="372"/>
      <c r="FT607" s="372"/>
      <c r="FU607" s="372"/>
      <c r="FV607" s="372"/>
      <c r="FW607" s="372"/>
      <c r="FX607" s="372"/>
      <c r="FY607" s="372"/>
      <c r="FZ607" s="372"/>
      <c r="GA607" s="372"/>
      <c r="GB607" s="372"/>
      <c r="GC607" s="372"/>
      <c r="GD607" s="372"/>
      <c r="GE607" s="372"/>
      <c r="GF607" s="372"/>
      <c r="GG607" s="372"/>
      <c r="GH607" s="372"/>
      <c r="GI607" s="372"/>
      <c r="GJ607" s="372"/>
      <c r="GK607" s="372"/>
      <c r="GL607" s="372"/>
      <c r="GM607" s="372"/>
      <c r="GN607" s="372"/>
      <c r="GO607" s="372"/>
      <c r="GP607" s="372"/>
      <c r="GQ607" s="372"/>
      <c r="GR607" s="372"/>
      <c r="GS607" s="372"/>
      <c r="GT607" s="372"/>
      <c r="GU607" s="372"/>
      <c r="GV607" s="372"/>
      <c r="GW607" s="372"/>
      <c r="GX607" s="372"/>
      <c r="GY607" s="372"/>
      <c r="GZ607" s="372"/>
      <c r="HA607" s="372"/>
      <c r="HB607" s="372"/>
      <c r="HC607" s="372"/>
      <c r="HD607" s="372"/>
      <c r="HE607" s="372"/>
      <c r="HF607" s="372"/>
      <c r="HG607" s="372"/>
      <c r="HH607" s="372"/>
      <c r="HI607" s="372"/>
      <c r="HJ607" s="372"/>
      <c r="HK607" s="372"/>
      <c r="HL607" s="372"/>
      <c r="HM607" s="372"/>
      <c r="HN607" s="372"/>
      <c r="HO607" s="372"/>
      <c r="HP607" s="372"/>
      <c r="HQ607" s="372"/>
      <c r="HR607" s="372"/>
      <c r="HS607" s="372"/>
      <c r="HT607" s="372"/>
      <c r="HU607" s="372"/>
      <c r="HV607" s="372"/>
      <c r="HW607" s="372"/>
      <c r="HX607" s="372"/>
      <c r="HY607" s="372"/>
      <c r="HZ607" s="372"/>
      <c r="IA607" s="372"/>
      <c r="IB607" s="372"/>
      <c r="IC607" s="372"/>
      <c r="ID607" s="372"/>
      <c r="IE607" s="372"/>
      <c r="IF607" s="372"/>
      <c r="IG607" s="372"/>
      <c r="IH607" s="372"/>
      <c r="II607" s="372"/>
      <c r="IJ607" s="372"/>
      <c r="IK607" s="372"/>
      <c r="IL607" s="372"/>
      <c r="IM607" s="372"/>
      <c r="IN607" s="372"/>
      <c r="IO607" s="372"/>
      <c r="IP607" s="372"/>
      <c r="IQ607" s="372"/>
      <c r="IR607" s="372"/>
      <c r="IS607" s="372"/>
      <c r="IT607" s="372"/>
      <c r="IU607" s="372"/>
      <c r="IV607" s="372"/>
      <c r="IW607" s="372"/>
      <c r="IX607" s="372"/>
      <c r="IY607" s="372"/>
      <c r="IZ607" s="372"/>
      <c r="JA607" s="372"/>
      <c r="JB607" s="372"/>
      <c r="JC607" s="372"/>
      <c r="JD607" s="372"/>
      <c r="JE607" s="372"/>
      <c r="JF607" s="372"/>
      <c r="JG607" s="372"/>
      <c r="JH607" s="372"/>
      <c r="JI607" s="372"/>
      <c r="JJ607" s="372"/>
      <c r="JK607" s="372"/>
      <c r="JL607" s="372"/>
      <c r="JM607" s="372"/>
      <c r="JN607" s="372"/>
      <c r="JO607" s="372"/>
      <c r="JP607" s="372"/>
      <c r="JQ607" s="372"/>
      <c r="JR607" s="372"/>
      <c r="JS607" s="372"/>
      <c r="JT607" s="372"/>
      <c r="JU607" s="372"/>
      <c r="JV607" s="372"/>
      <c r="JW607" s="372"/>
      <c r="JX607" s="372"/>
      <c r="JY607" s="372"/>
      <c r="JZ607" s="372"/>
      <c r="KA607" s="372"/>
      <c r="KB607" s="372"/>
      <c r="KC607" s="372"/>
      <c r="KD607" s="372"/>
      <c r="KE607" s="372"/>
      <c r="KF607" s="372"/>
      <c r="KG607" s="372"/>
      <c r="KH607" s="372"/>
      <c r="KI607" s="372"/>
      <c r="KJ607" s="372"/>
      <c r="KK607" s="372"/>
      <c r="KL607" s="372"/>
      <c r="KM607" s="372"/>
      <c r="KN607" s="372"/>
      <c r="KO607" s="372"/>
      <c r="KP607" s="372"/>
      <c r="KQ607" s="372"/>
      <c r="KR607" s="372"/>
      <c r="KS607" s="372"/>
      <c r="KT607" s="372"/>
      <c r="KU607" s="372"/>
      <c r="KV607" s="372"/>
      <c r="KW607" s="372"/>
      <c r="KX607" s="372"/>
      <c r="KY607" s="372"/>
      <c r="KZ607" s="372"/>
      <c r="LA607" s="372"/>
      <c r="LB607" s="372"/>
      <c r="LC607" s="372"/>
      <c r="LD607" s="372"/>
      <c r="LE607" s="372"/>
      <c r="LF607" s="372"/>
      <c r="LG607" s="372"/>
      <c r="LH607" s="372"/>
      <c r="LI607" s="372"/>
      <c r="LJ607" s="372"/>
      <c r="LK607" s="372"/>
      <c r="LL607" s="372"/>
      <c r="LM607" s="372"/>
      <c r="LN607" s="372"/>
      <c r="LO607" s="372"/>
      <c r="LP607" s="372"/>
      <c r="LQ607" s="372"/>
      <c r="LR607" s="372"/>
      <c r="LS607" s="372"/>
      <c r="LT607" s="372"/>
      <c r="LU607" s="372"/>
      <c r="LV607" s="372"/>
      <c r="LW607" s="372"/>
      <c r="LX607" s="372"/>
      <c r="LY607" s="372"/>
      <c r="LZ607" s="372"/>
      <c r="MA607" s="372"/>
      <c r="MB607" s="372"/>
      <c r="MC607" s="372"/>
      <c r="MD607" s="372"/>
      <c r="ME607" s="372"/>
      <c r="MF607" s="372"/>
      <c r="MG607" s="372"/>
      <c r="MH607" s="372"/>
      <c r="MI607" s="372"/>
      <c r="MJ607" s="372"/>
      <c r="MK607" s="372"/>
      <c r="ML607" s="372"/>
      <c r="MM607" s="372"/>
      <c r="MN607" s="372"/>
      <c r="MO607" s="372"/>
      <c r="MP607" s="372"/>
      <c r="MQ607" s="372"/>
      <c r="MR607" s="372"/>
      <c r="MS607" s="372"/>
      <c r="MT607" s="372"/>
      <c r="MU607" s="372"/>
      <c r="MV607" s="372"/>
      <c r="MW607" s="372"/>
      <c r="MX607" s="372"/>
      <c r="MY607" s="372"/>
      <c r="MZ607" s="372"/>
      <c r="NA607" s="372"/>
      <c r="NB607" s="372"/>
      <c r="NC607" s="372"/>
      <c r="ND607" s="372"/>
      <c r="NE607" s="372"/>
      <c r="NF607" s="372"/>
      <c r="NG607" s="372"/>
      <c r="NH607" s="372"/>
      <c r="NI607" s="372"/>
      <c r="NJ607" s="372"/>
      <c r="NK607" s="372"/>
      <c r="NL607" s="372"/>
      <c r="NM607" s="372"/>
      <c r="NN607" s="372"/>
      <c r="NO607" s="372"/>
      <c r="NP607" s="372"/>
      <c r="NQ607" s="372"/>
      <c r="NR607" s="372"/>
      <c r="NS607" s="372"/>
      <c r="NT607" s="372"/>
      <c r="NU607" s="372"/>
      <c r="NV607" s="372"/>
      <c r="NW607" s="372"/>
      <c r="NX607" s="372"/>
      <c r="NY607" s="372"/>
      <c r="NZ607" s="372"/>
      <c r="OA607" s="372"/>
      <c r="OB607" s="372"/>
      <c r="OC607" s="372"/>
      <c r="OD607" s="372"/>
      <c r="OE607" s="372"/>
      <c r="OF607" s="372"/>
      <c r="OG607" s="372"/>
      <c r="OH607" s="372"/>
      <c r="OI607" s="372"/>
      <c r="OJ607" s="372"/>
      <c r="OK607" s="372"/>
      <c r="OL607" s="372"/>
      <c r="OM607" s="372"/>
      <c r="ON607" s="372"/>
      <c r="OO607" s="372"/>
      <c r="OP607" s="372"/>
      <c r="OQ607" s="372"/>
      <c r="OR607" s="372"/>
      <c r="OS607" s="372"/>
      <c r="OT607" s="372"/>
      <c r="OU607" s="372"/>
      <c r="OV607" s="372"/>
      <c r="OW607" s="372"/>
      <c r="OX607" s="372"/>
      <c r="OY607" s="372"/>
      <c r="OZ607" s="372"/>
      <c r="PA607" s="372"/>
      <c r="PB607" s="372"/>
      <c r="PC607" s="372"/>
      <c r="PD607" s="372"/>
      <c r="PE607" s="372"/>
      <c r="PF607" s="372"/>
      <c r="PG607" s="372"/>
      <c r="PH607" s="372"/>
      <c r="PI607" s="372"/>
      <c r="PJ607" s="372"/>
      <c r="PK607" s="372"/>
      <c r="PL607" s="372"/>
      <c r="PM607" s="372"/>
      <c r="PN607" s="372"/>
      <c r="PO607" s="372"/>
      <c r="PP607" s="372"/>
      <c r="PQ607" s="372"/>
      <c r="PR607" s="372"/>
      <c r="PS607" s="372"/>
      <c r="PT607" s="372"/>
      <c r="PU607" s="372"/>
      <c r="PV607" s="372"/>
      <c r="PW607" s="372"/>
      <c r="PX607" s="372"/>
      <c r="PY607" s="372"/>
      <c r="PZ607" s="372"/>
      <c r="QA607" s="372"/>
      <c r="QB607" s="372"/>
      <c r="QC607" s="372"/>
      <c r="QD607" s="372"/>
      <c r="QE607" s="372"/>
      <c r="QF607" s="372"/>
      <c r="QG607" s="372"/>
      <c r="QH607" s="372"/>
      <c r="QI607" s="372"/>
      <c r="QJ607" s="372"/>
      <c r="QK607" s="372"/>
      <c r="QL607" s="372"/>
      <c r="QM607" s="372"/>
      <c r="QN607" s="372"/>
      <c r="QO607" s="372"/>
      <c r="QP607" s="372"/>
      <c r="QQ607" s="372"/>
      <c r="QR607" s="372"/>
      <c r="QS607" s="372"/>
      <c r="QT607" s="372"/>
      <c r="QU607" s="372"/>
      <c r="QV607" s="372"/>
      <c r="QW607" s="372"/>
      <c r="QX607" s="372"/>
      <c r="QY607" s="372"/>
      <c r="QZ607" s="372"/>
      <c r="RA607" s="372"/>
      <c r="RB607" s="372"/>
      <c r="RC607" s="372"/>
      <c r="RD607" s="372"/>
      <c r="RE607" s="372"/>
      <c r="RF607" s="372"/>
      <c r="RG607" s="372"/>
      <c r="RH607" s="372"/>
      <c r="RI607" s="372"/>
      <c r="RJ607" s="372"/>
      <c r="RK607" s="372"/>
      <c r="RL607" s="372"/>
      <c r="RM607" s="372"/>
      <c r="RN607" s="372"/>
      <c r="RO607" s="372"/>
      <c r="RP607" s="372"/>
      <c r="RQ607" s="372"/>
      <c r="RR607" s="372"/>
      <c r="RS607" s="372"/>
      <c r="RT607" s="372"/>
      <c r="RU607" s="372"/>
      <c r="RV607" s="372"/>
      <c r="RW607" s="372"/>
      <c r="RX607" s="372"/>
      <c r="RY607" s="372"/>
      <c r="RZ607" s="372"/>
      <c r="SA607" s="372"/>
      <c r="SB607" s="372"/>
      <c r="SC607" s="372"/>
      <c r="SD607" s="372"/>
      <c r="SE607" s="372"/>
      <c r="SF607" s="372"/>
      <c r="SG607" s="372"/>
      <c r="SH607" s="372"/>
      <c r="SI607" s="372"/>
      <c r="SJ607" s="372"/>
      <c r="SK607" s="372"/>
      <c r="SL607" s="372"/>
      <c r="SM607" s="372"/>
      <c r="SN607" s="372"/>
      <c r="SO607" s="372"/>
      <c r="SP607" s="372"/>
      <c r="SQ607" s="372"/>
      <c r="SR607" s="372"/>
      <c r="SS607" s="372"/>
      <c r="ST607" s="372"/>
      <c r="SU607" s="372"/>
      <c r="SV607" s="372"/>
      <c r="SW607" s="372"/>
      <c r="SX607" s="372"/>
      <c r="SY607" s="372"/>
      <c r="SZ607" s="372"/>
      <c r="TA607" s="372"/>
      <c r="TB607" s="372"/>
      <c r="TC607" s="372"/>
      <c r="TD607" s="372"/>
      <c r="TE607" s="372"/>
      <c r="TF607" s="372"/>
      <c r="TG607" s="372"/>
      <c r="TH607" s="372"/>
      <c r="TI607" s="372"/>
      <c r="TJ607" s="372"/>
      <c r="TK607" s="372"/>
      <c r="TL607" s="372"/>
      <c r="TM607" s="372"/>
      <c r="TN607" s="372"/>
      <c r="TO607" s="372"/>
      <c r="TP607" s="372"/>
      <c r="TQ607" s="372"/>
      <c r="TR607" s="372"/>
      <c r="TS607" s="372"/>
      <c r="TT607" s="372"/>
      <c r="TU607" s="372"/>
      <c r="TV607" s="372"/>
      <c r="TW607" s="372"/>
      <c r="TX607" s="372"/>
      <c r="TY607" s="372"/>
      <c r="TZ607" s="372"/>
      <c r="UA607" s="372"/>
      <c r="UB607" s="372"/>
      <c r="UC607" s="372"/>
      <c r="UD607" s="372"/>
      <c r="UE607" s="372"/>
      <c r="UF607" s="372"/>
      <c r="UG607" s="372"/>
      <c r="UH607" s="372"/>
      <c r="UI607" s="372"/>
      <c r="UJ607" s="372"/>
      <c r="UK607" s="372"/>
      <c r="UL607" s="372"/>
      <c r="UM607" s="372"/>
      <c r="UN607" s="372"/>
      <c r="UO607" s="372"/>
      <c r="UP607" s="372"/>
      <c r="UQ607" s="372"/>
      <c r="UR607" s="372"/>
      <c r="US607" s="372"/>
      <c r="UT607" s="372"/>
      <c r="UU607" s="372"/>
      <c r="UV607" s="372"/>
      <c r="UW607" s="372"/>
      <c r="UX607" s="372"/>
      <c r="UY607" s="372"/>
      <c r="UZ607" s="372"/>
      <c r="VA607" s="372"/>
      <c r="VB607" s="372"/>
      <c r="VC607" s="372"/>
      <c r="VD607" s="372"/>
      <c r="VE607" s="372"/>
      <c r="VF607" s="372"/>
      <c r="VG607" s="372"/>
      <c r="VH607" s="372"/>
      <c r="VI607" s="372"/>
      <c r="VJ607" s="372"/>
      <c r="VK607" s="372"/>
      <c r="VL607" s="372"/>
      <c r="VM607" s="372"/>
      <c r="VN607" s="372"/>
      <c r="VO607" s="372"/>
      <c r="VP607" s="372"/>
      <c r="VQ607" s="372"/>
      <c r="VR607" s="372"/>
      <c r="VS607" s="372"/>
      <c r="VT607" s="372"/>
      <c r="VU607" s="372"/>
      <c r="VV607" s="372"/>
      <c r="VW607" s="372"/>
      <c r="VX607" s="372"/>
      <c r="VY607" s="372"/>
      <c r="VZ607" s="372"/>
      <c r="WA607" s="372"/>
      <c r="WB607" s="372"/>
      <c r="WC607" s="372"/>
      <c r="WD607" s="372"/>
      <c r="WE607" s="372"/>
      <c r="WF607" s="372"/>
      <c r="WG607" s="372"/>
      <c r="WH607" s="372"/>
      <c r="WI607" s="372"/>
      <c r="WJ607" s="372"/>
      <c r="WK607" s="372"/>
      <c r="WL607" s="372"/>
      <c r="WM607" s="372"/>
      <c r="WN607" s="372"/>
      <c r="WO607" s="372"/>
      <c r="WP607" s="372"/>
      <c r="WQ607" s="372"/>
      <c r="WR607" s="372"/>
      <c r="WS607" s="372"/>
      <c r="WT607" s="372"/>
      <c r="WU607" s="372"/>
      <c r="WV607" s="372"/>
      <c r="WW607" s="372"/>
      <c r="WX607" s="372"/>
      <c r="WY607" s="372"/>
      <c r="WZ607" s="372"/>
      <c r="XA607" s="372"/>
      <c r="XB607" s="372"/>
      <c r="XC607" s="372"/>
      <c r="XD607" s="372"/>
      <c r="XE607" s="372"/>
      <c r="XF607" s="372"/>
      <c r="XG607" s="372"/>
      <c r="XH607" s="372"/>
      <c r="XI607" s="372"/>
      <c r="XJ607" s="372"/>
      <c r="XK607" s="372"/>
      <c r="XL607" s="372"/>
      <c r="XM607" s="372"/>
      <c r="XN607" s="372"/>
      <c r="XO607" s="372"/>
      <c r="XP607" s="372"/>
      <c r="XQ607" s="372"/>
      <c r="XR607" s="372"/>
      <c r="XS607" s="372"/>
      <c r="XT607" s="372"/>
      <c r="XU607" s="372"/>
      <c r="XV607" s="372"/>
      <c r="XW607" s="372"/>
      <c r="XX607" s="372"/>
      <c r="XY607" s="372"/>
      <c r="XZ607" s="372"/>
      <c r="YA607" s="372"/>
      <c r="YB607" s="372"/>
      <c r="YC607" s="372"/>
      <c r="YD607" s="372"/>
      <c r="YE607" s="372"/>
      <c r="YF607" s="372"/>
      <c r="YG607" s="372"/>
      <c r="YH607" s="372"/>
      <c r="YI607" s="372"/>
      <c r="YJ607" s="372"/>
      <c r="YK607" s="372"/>
      <c r="YL607" s="372"/>
      <c r="YM607" s="372"/>
      <c r="YN607" s="372"/>
      <c r="YO607" s="372"/>
      <c r="YP607" s="372"/>
      <c r="YQ607" s="372"/>
      <c r="YR607" s="372"/>
      <c r="YS607" s="372"/>
      <c r="YT607" s="372"/>
      <c r="YU607" s="372"/>
      <c r="YV607" s="372"/>
      <c r="YW607" s="372"/>
      <c r="YX607" s="372"/>
      <c r="YY607" s="372"/>
      <c r="YZ607" s="372"/>
      <c r="ZA607" s="372"/>
      <c r="ZB607" s="372"/>
      <c r="ZC607" s="372"/>
      <c r="ZD607" s="372"/>
      <c r="ZE607" s="372"/>
      <c r="ZF607" s="372"/>
      <c r="ZG607" s="372"/>
      <c r="ZH607" s="372"/>
      <c r="ZI607" s="372"/>
      <c r="ZJ607" s="372"/>
      <c r="ZK607" s="372"/>
      <c r="ZL607" s="372"/>
      <c r="ZM607" s="372"/>
      <c r="ZN607" s="372"/>
      <c r="ZO607" s="372"/>
      <c r="ZP607" s="372"/>
      <c r="ZQ607" s="372"/>
      <c r="ZR607" s="372"/>
      <c r="ZS607" s="372"/>
      <c r="ZT607" s="372"/>
      <c r="ZU607" s="372"/>
      <c r="ZV607" s="372"/>
      <c r="ZW607" s="372"/>
      <c r="ZX607" s="372"/>
      <c r="ZY607" s="372"/>
      <c r="ZZ607" s="372"/>
      <c r="AAA607" s="372"/>
      <c r="AAB607" s="372"/>
      <c r="AAC607" s="372"/>
      <c r="AAD607" s="372"/>
      <c r="AAE607" s="372"/>
      <c r="AAF607" s="372"/>
      <c r="AAG607" s="372"/>
      <c r="AAH607" s="372"/>
      <c r="AAI607" s="372"/>
      <c r="AAJ607" s="372"/>
      <c r="AAK607" s="372"/>
      <c r="AAL607" s="372"/>
      <c r="AAM607" s="372"/>
      <c r="AAN607" s="372"/>
      <c r="AAO607" s="372"/>
      <c r="AAP607" s="372"/>
      <c r="AAQ607" s="372"/>
      <c r="AAR607" s="372"/>
      <c r="AAS607" s="372"/>
      <c r="AAT607" s="372"/>
      <c r="AAU607" s="372"/>
      <c r="AAV607" s="372"/>
      <c r="AAW607" s="372"/>
      <c r="AAX607" s="372"/>
      <c r="AAY607" s="372"/>
      <c r="AAZ607" s="372"/>
      <c r="ABA607" s="372"/>
      <c r="ABB607" s="372"/>
      <c r="ABC607" s="372"/>
      <c r="ABD607" s="372"/>
      <c r="ABE607" s="372"/>
      <c r="ABF607" s="372"/>
      <c r="ABG607" s="372"/>
      <c r="ABH607" s="372"/>
      <c r="ABI607" s="372"/>
      <c r="ABJ607" s="372"/>
      <c r="ABK607" s="372"/>
      <c r="ABL607" s="372"/>
      <c r="ABM607" s="372"/>
      <c r="ABN607" s="372"/>
      <c r="ABO607" s="372"/>
      <c r="ABP607" s="372"/>
      <c r="ABQ607" s="372"/>
      <c r="ABR607" s="372"/>
      <c r="ABS607" s="372"/>
      <c r="ABT607" s="372"/>
      <c r="ABU607" s="372"/>
      <c r="ABV607" s="372"/>
      <c r="ABW607" s="372"/>
      <c r="ABX607" s="372"/>
      <c r="ABY607" s="372"/>
      <c r="ABZ607" s="372"/>
      <c r="ACA607" s="372"/>
      <c r="ACB607" s="372"/>
      <c r="ACC607" s="372"/>
      <c r="ACD607" s="372"/>
      <c r="ACE607" s="372"/>
      <c r="ACF607" s="372"/>
      <c r="ACG607" s="372"/>
      <c r="ACH607" s="372"/>
      <c r="ACI607" s="372"/>
      <c r="ACJ607" s="372"/>
      <c r="ACK607" s="372"/>
      <c r="ACL607" s="372"/>
      <c r="ACM607" s="372"/>
      <c r="ACN607" s="372"/>
      <c r="ACO607" s="372"/>
      <c r="ACP607" s="372"/>
      <c r="ACQ607" s="372"/>
      <c r="ACR607" s="372"/>
      <c r="ACS607" s="372"/>
      <c r="ACT607" s="372"/>
      <c r="ACU607" s="372"/>
      <c r="ACV607" s="372"/>
      <c r="ACW607" s="372"/>
      <c r="ACX607" s="372"/>
      <c r="ACY607" s="372"/>
      <c r="ACZ607" s="372"/>
      <c r="ADA607" s="372"/>
      <c r="ADB607" s="372"/>
      <c r="ADC607" s="372"/>
      <c r="ADD607" s="372"/>
      <c r="ADE607" s="372"/>
      <c r="ADF607" s="372"/>
      <c r="ADG607" s="372"/>
      <c r="ADH607" s="372"/>
      <c r="ADI607" s="372"/>
      <c r="ADJ607" s="372"/>
      <c r="ADK607" s="372"/>
      <c r="ADL607" s="372"/>
      <c r="ADM607" s="372"/>
      <c r="ADN607" s="372"/>
      <c r="ADO607" s="372"/>
      <c r="ADP607" s="372"/>
      <c r="ADQ607" s="372"/>
      <c r="ADR607" s="372"/>
      <c r="ADS607" s="372"/>
      <c r="ADT607" s="372"/>
      <c r="ADU607" s="372"/>
      <c r="ADV607" s="372"/>
      <c r="ADW607" s="372"/>
      <c r="ADX607" s="372"/>
      <c r="ADY607" s="372"/>
      <c r="ADZ607" s="372"/>
      <c r="AEA607" s="372"/>
      <c r="AEB607" s="372"/>
      <c r="AEC607" s="372"/>
      <c r="AED607" s="372"/>
      <c r="AEE607" s="372"/>
      <c r="AEF607" s="372"/>
    </row>
    <row r="608" spans="1:812" s="381" customFormat="1" ht="9.75" customHeight="1" x14ac:dyDescent="0.2">
      <c r="A608" s="75"/>
      <c r="B608" s="329"/>
      <c r="C608" s="325"/>
      <c r="D608" s="71"/>
      <c r="E608" s="109"/>
      <c r="F608" s="91"/>
      <c r="G608" s="395" t="e">
        <f>+#REF!-#REF!</f>
        <v>#REF!</v>
      </c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  <c r="AB608" s="380"/>
      <c r="AC608" s="380"/>
      <c r="AD608" s="380"/>
      <c r="AE608" s="380"/>
      <c r="AF608" s="380"/>
      <c r="AG608" s="380"/>
      <c r="AH608" s="380"/>
      <c r="AI608" s="380"/>
      <c r="AJ608" s="380"/>
      <c r="AK608" s="380"/>
      <c r="AL608" s="380"/>
      <c r="AM608" s="380"/>
      <c r="AN608" s="380"/>
      <c r="AO608" s="380"/>
      <c r="AP608" s="380"/>
      <c r="AQ608" s="380"/>
      <c r="AR608" s="380"/>
      <c r="AS608" s="380"/>
      <c r="AT608" s="380"/>
      <c r="AU608" s="380"/>
      <c r="AV608" s="380"/>
      <c r="AW608" s="380"/>
      <c r="AX608" s="380"/>
      <c r="AY608" s="380"/>
      <c r="AZ608" s="380"/>
      <c r="BA608" s="663"/>
      <c r="BB608" s="380"/>
      <c r="BC608" s="380"/>
      <c r="BD608" s="380"/>
      <c r="BE608" s="380"/>
      <c r="BF608" s="380"/>
      <c r="BG608" s="380"/>
      <c r="BH608" s="380"/>
      <c r="BI608" s="380"/>
      <c r="BJ608" s="380"/>
      <c r="BK608" s="380"/>
      <c r="BL608" s="380"/>
      <c r="BM608" s="380"/>
      <c r="BN608" s="380"/>
      <c r="BO608" s="380"/>
      <c r="BP608" s="380"/>
      <c r="BQ608" s="380"/>
      <c r="BR608" s="380"/>
      <c r="BS608" s="380"/>
      <c r="BT608" s="380"/>
      <c r="BU608" s="380"/>
      <c r="BV608" s="380"/>
      <c r="BW608" s="380"/>
      <c r="BX608" s="380"/>
      <c r="BY608" s="380"/>
      <c r="BZ608" s="380"/>
      <c r="CA608" s="380"/>
      <c r="CB608" s="380"/>
      <c r="CC608" s="380"/>
      <c r="CD608" s="380"/>
      <c r="CE608" s="380"/>
      <c r="CF608" s="380"/>
      <c r="CG608" s="380"/>
      <c r="CH608" s="380"/>
      <c r="CI608" s="380"/>
      <c r="CJ608" s="380"/>
      <c r="CK608" s="380"/>
      <c r="CL608" s="380"/>
      <c r="CM608" s="380"/>
      <c r="CN608" s="380"/>
      <c r="CO608" s="380"/>
      <c r="CP608" s="380"/>
      <c r="CQ608" s="380"/>
      <c r="CR608" s="380"/>
      <c r="CS608" s="380"/>
      <c r="CT608" s="380"/>
      <c r="CU608" s="380"/>
      <c r="CV608" s="380"/>
      <c r="CW608" s="380"/>
      <c r="CX608" s="380"/>
      <c r="CY608" s="380"/>
      <c r="CZ608" s="380"/>
      <c r="DA608" s="380"/>
      <c r="DB608" s="380"/>
      <c r="DC608" s="380"/>
      <c r="DD608" s="380"/>
      <c r="DE608" s="380"/>
      <c r="DF608" s="380"/>
      <c r="DG608" s="380"/>
      <c r="DH608" s="380"/>
      <c r="DI608" s="380"/>
      <c r="DJ608" s="380"/>
      <c r="DK608" s="380"/>
      <c r="DL608" s="380"/>
      <c r="DM608" s="380"/>
      <c r="DN608" s="380"/>
      <c r="DO608" s="380"/>
      <c r="DP608" s="380"/>
      <c r="DQ608" s="380"/>
      <c r="DR608" s="380"/>
      <c r="DS608" s="380"/>
      <c r="DT608" s="380"/>
      <c r="DU608" s="380"/>
      <c r="DV608" s="380"/>
      <c r="DW608" s="380"/>
      <c r="DX608" s="380"/>
      <c r="DY608" s="380"/>
      <c r="DZ608" s="380"/>
      <c r="EA608" s="380"/>
      <c r="EB608" s="380"/>
      <c r="EC608" s="380"/>
      <c r="ED608" s="380"/>
      <c r="EE608" s="380"/>
      <c r="EF608" s="380"/>
      <c r="EG608" s="380"/>
      <c r="EH608" s="380"/>
      <c r="EI608" s="380"/>
      <c r="EJ608" s="380"/>
      <c r="EK608" s="380"/>
      <c r="EL608" s="380"/>
      <c r="EM608" s="380"/>
      <c r="EN608" s="380"/>
      <c r="EO608" s="380"/>
      <c r="EP608" s="380"/>
      <c r="EQ608" s="380"/>
      <c r="ER608" s="380"/>
      <c r="ES608" s="380"/>
      <c r="ET608" s="380"/>
      <c r="EU608" s="380"/>
      <c r="EV608" s="380"/>
      <c r="EW608" s="380"/>
      <c r="EX608" s="380"/>
      <c r="EY608" s="380"/>
      <c r="EZ608" s="380"/>
      <c r="FA608" s="380"/>
      <c r="FB608" s="380"/>
      <c r="FC608" s="380"/>
      <c r="FD608" s="380"/>
      <c r="FE608" s="380"/>
      <c r="FF608" s="380"/>
      <c r="FG608" s="380"/>
      <c r="FH608" s="380"/>
      <c r="FI608" s="380"/>
      <c r="FJ608" s="380"/>
      <c r="FK608" s="380"/>
      <c r="FL608" s="380"/>
      <c r="FM608" s="380"/>
      <c r="FN608" s="380"/>
      <c r="FO608" s="380"/>
      <c r="FP608" s="380"/>
      <c r="FQ608" s="380"/>
      <c r="FR608" s="380"/>
      <c r="FS608" s="380"/>
      <c r="FT608" s="380"/>
      <c r="FU608" s="380"/>
      <c r="FV608" s="380"/>
      <c r="FW608" s="380"/>
      <c r="FX608" s="380"/>
      <c r="FY608" s="380"/>
      <c r="FZ608" s="380"/>
      <c r="GA608" s="380"/>
      <c r="GB608" s="380"/>
      <c r="GC608" s="380"/>
      <c r="GD608" s="380"/>
      <c r="GE608" s="380"/>
      <c r="GF608" s="380"/>
      <c r="GG608" s="380"/>
      <c r="GH608" s="380"/>
      <c r="GI608" s="380"/>
      <c r="GJ608" s="380"/>
      <c r="GK608" s="380"/>
      <c r="GL608" s="380"/>
      <c r="GM608" s="380"/>
      <c r="GN608" s="380"/>
      <c r="GO608" s="380"/>
      <c r="GP608" s="380"/>
      <c r="GQ608" s="380"/>
      <c r="GR608" s="380"/>
      <c r="GS608" s="380"/>
      <c r="GT608" s="380"/>
      <c r="GU608" s="380"/>
      <c r="GV608" s="380"/>
      <c r="GW608" s="380"/>
      <c r="GX608" s="380"/>
      <c r="GY608" s="380"/>
      <c r="GZ608" s="380"/>
      <c r="HA608" s="380"/>
      <c r="HB608" s="380"/>
      <c r="HC608" s="380"/>
      <c r="HD608" s="380"/>
      <c r="HE608" s="380"/>
      <c r="HF608" s="380"/>
      <c r="HG608" s="380"/>
      <c r="HH608" s="380"/>
      <c r="HI608" s="380"/>
      <c r="HJ608" s="380"/>
      <c r="HK608" s="380"/>
      <c r="HL608" s="380"/>
      <c r="HM608" s="380"/>
      <c r="HN608" s="380"/>
      <c r="HO608" s="380"/>
      <c r="HP608" s="380"/>
      <c r="HQ608" s="380"/>
      <c r="HR608" s="380"/>
      <c r="HS608" s="380"/>
      <c r="HT608" s="380"/>
      <c r="HU608" s="380"/>
      <c r="HV608" s="380"/>
      <c r="HW608" s="380"/>
      <c r="HX608" s="380"/>
      <c r="HY608" s="380"/>
      <c r="HZ608" s="380"/>
      <c r="IA608" s="380"/>
      <c r="IB608" s="380"/>
      <c r="IC608" s="380"/>
      <c r="ID608" s="380"/>
      <c r="IE608" s="380"/>
      <c r="IF608" s="380"/>
      <c r="IG608" s="380"/>
      <c r="IH608" s="380"/>
      <c r="II608" s="380"/>
      <c r="IJ608" s="380"/>
      <c r="IK608" s="380"/>
      <c r="IL608" s="380"/>
      <c r="IM608" s="380"/>
      <c r="IN608" s="380"/>
      <c r="IO608" s="380"/>
      <c r="IP608" s="380"/>
      <c r="IQ608" s="380"/>
      <c r="IR608" s="380"/>
      <c r="IS608" s="380"/>
      <c r="IT608" s="380"/>
      <c r="IU608" s="380"/>
      <c r="IV608" s="380"/>
      <c r="IW608" s="380"/>
      <c r="IX608" s="380"/>
      <c r="IY608" s="380"/>
      <c r="IZ608" s="380"/>
      <c r="JA608" s="380"/>
      <c r="JB608" s="380"/>
      <c r="JC608" s="380"/>
      <c r="JD608" s="380"/>
      <c r="JE608" s="380"/>
      <c r="JF608" s="380"/>
      <c r="JG608" s="380"/>
      <c r="JH608" s="380"/>
      <c r="JI608" s="380"/>
      <c r="JJ608" s="380"/>
      <c r="JK608" s="380"/>
      <c r="JL608" s="380"/>
      <c r="JM608" s="380"/>
      <c r="JN608" s="380"/>
      <c r="JO608" s="380"/>
      <c r="JP608" s="380"/>
      <c r="JQ608" s="380"/>
      <c r="JR608" s="380"/>
      <c r="JS608" s="380"/>
      <c r="JT608" s="380"/>
      <c r="JU608" s="380"/>
      <c r="JV608" s="380"/>
      <c r="JW608" s="380"/>
      <c r="JX608" s="380"/>
      <c r="JY608" s="380"/>
      <c r="JZ608" s="380"/>
      <c r="KA608" s="380"/>
      <c r="KB608" s="380"/>
      <c r="KC608" s="380"/>
      <c r="KD608" s="380"/>
      <c r="KE608" s="380"/>
      <c r="KF608" s="380"/>
      <c r="KG608" s="380"/>
      <c r="KH608" s="380"/>
      <c r="KI608" s="380"/>
      <c r="KJ608" s="380"/>
      <c r="KK608" s="380"/>
      <c r="KL608" s="380"/>
      <c r="KM608" s="380"/>
      <c r="KN608" s="380"/>
      <c r="KO608" s="380"/>
      <c r="KP608" s="380"/>
      <c r="KQ608" s="380"/>
      <c r="KR608" s="380"/>
      <c r="KS608" s="380"/>
      <c r="KT608" s="380"/>
      <c r="KU608" s="380"/>
      <c r="KV608" s="380"/>
      <c r="KW608" s="380"/>
      <c r="KX608" s="380"/>
      <c r="KY608" s="380"/>
      <c r="KZ608" s="380"/>
      <c r="LA608" s="380"/>
      <c r="LB608" s="380"/>
      <c r="LC608" s="380"/>
      <c r="LD608" s="380"/>
      <c r="LE608" s="380"/>
      <c r="LF608" s="380"/>
      <c r="LG608" s="380"/>
      <c r="LH608" s="380"/>
      <c r="LI608" s="380"/>
      <c r="LJ608" s="380"/>
      <c r="LK608" s="380"/>
      <c r="LL608" s="380"/>
      <c r="LM608" s="380"/>
      <c r="LN608" s="380"/>
      <c r="LO608" s="380"/>
      <c r="LP608" s="380"/>
      <c r="LQ608" s="380"/>
      <c r="LR608" s="380"/>
      <c r="LS608" s="380"/>
      <c r="LT608" s="380"/>
      <c r="LU608" s="380"/>
      <c r="LV608" s="380"/>
      <c r="LW608" s="380"/>
      <c r="LX608" s="380"/>
      <c r="LY608" s="380"/>
      <c r="LZ608" s="380"/>
      <c r="MA608" s="380"/>
      <c r="MB608" s="380"/>
      <c r="MC608" s="380"/>
      <c r="MD608" s="380"/>
      <c r="ME608" s="380"/>
      <c r="MF608" s="380"/>
      <c r="MG608" s="380"/>
      <c r="MH608" s="380"/>
      <c r="MI608" s="380"/>
      <c r="MJ608" s="380"/>
      <c r="MK608" s="380"/>
      <c r="ML608" s="380"/>
      <c r="MM608" s="380"/>
      <c r="MN608" s="380"/>
      <c r="MO608" s="380"/>
      <c r="MP608" s="380"/>
      <c r="MQ608" s="380"/>
      <c r="MR608" s="380"/>
      <c r="MS608" s="380"/>
      <c r="MT608" s="380"/>
      <c r="MU608" s="380"/>
      <c r="MV608" s="380"/>
      <c r="MW608" s="380"/>
      <c r="MX608" s="380"/>
      <c r="MY608" s="380"/>
      <c r="MZ608" s="380"/>
      <c r="NA608" s="380"/>
      <c r="NB608" s="380"/>
      <c r="NC608" s="380"/>
      <c r="ND608" s="380"/>
      <c r="NE608" s="380"/>
      <c r="NF608" s="380"/>
      <c r="NG608" s="380"/>
      <c r="NH608" s="380"/>
      <c r="NI608" s="380"/>
      <c r="NJ608" s="380"/>
      <c r="NK608" s="380"/>
      <c r="NL608" s="380"/>
      <c r="NM608" s="380"/>
      <c r="NN608" s="380"/>
      <c r="NO608" s="380"/>
      <c r="NP608" s="380"/>
      <c r="NQ608" s="380"/>
      <c r="NR608" s="380"/>
      <c r="NS608" s="380"/>
      <c r="NT608" s="380"/>
      <c r="NU608" s="380"/>
      <c r="NV608" s="380"/>
      <c r="NW608" s="380"/>
      <c r="NX608" s="380"/>
      <c r="NY608" s="380"/>
      <c r="NZ608" s="380"/>
      <c r="OA608" s="380"/>
      <c r="OB608" s="380"/>
      <c r="OC608" s="380"/>
      <c r="OD608" s="380"/>
      <c r="OE608" s="380"/>
      <c r="OF608" s="380"/>
      <c r="OG608" s="380"/>
      <c r="OH608" s="380"/>
      <c r="OI608" s="380"/>
      <c r="OJ608" s="380"/>
      <c r="OK608" s="380"/>
      <c r="OL608" s="380"/>
      <c r="OM608" s="380"/>
      <c r="ON608" s="380"/>
      <c r="OO608" s="380"/>
      <c r="OP608" s="380"/>
      <c r="OQ608" s="380"/>
      <c r="OR608" s="380"/>
      <c r="OS608" s="380"/>
      <c r="OT608" s="380"/>
      <c r="OU608" s="380"/>
      <c r="OV608" s="380"/>
      <c r="OW608" s="380"/>
      <c r="OX608" s="380"/>
      <c r="OY608" s="380"/>
      <c r="OZ608" s="380"/>
      <c r="PA608" s="380"/>
      <c r="PB608" s="380"/>
      <c r="PC608" s="380"/>
      <c r="PD608" s="380"/>
      <c r="PE608" s="380"/>
      <c r="PF608" s="380"/>
      <c r="PG608" s="380"/>
      <c r="PH608" s="380"/>
      <c r="PI608" s="380"/>
      <c r="PJ608" s="380"/>
      <c r="PK608" s="380"/>
      <c r="PL608" s="380"/>
      <c r="PM608" s="380"/>
      <c r="PN608" s="380"/>
      <c r="PO608" s="380"/>
      <c r="PP608" s="380"/>
      <c r="PQ608" s="380"/>
      <c r="PR608" s="380"/>
      <c r="PS608" s="380"/>
      <c r="PT608" s="380"/>
      <c r="PU608" s="380"/>
      <c r="PV608" s="380"/>
      <c r="PW608" s="380"/>
      <c r="PX608" s="380"/>
      <c r="PY608" s="380"/>
      <c r="PZ608" s="380"/>
      <c r="QA608" s="380"/>
      <c r="QB608" s="380"/>
      <c r="QC608" s="380"/>
      <c r="QD608" s="380"/>
      <c r="QE608" s="380"/>
      <c r="QF608" s="380"/>
      <c r="QG608" s="380"/>
      <c r="QH608" s="380"/>
      <c r="QI608" s="380"/>
      <c r="QJ608" s="380"/>
      <c r="QK608" s="380"/>
      <c r="QL608" s="380"/>
      <c r="QM608" s="380"/>
      <c r="QN608" s="380"/>
      <c r="QO608" s="380"/>
      <c r="QP608" s="380"/>
      <c r="QQ608" s="380"/>
      <c r="QR608" s="380"/>
      <c r="QS608" s="380"/>
      <c r="QT608" s="380"/>
      <c r="QU608" s="380"/>
      <c r="QV608" s="380"/>
      <c r="QW608" s="380"/>
      <c r="QX608" s="380"/>
      <c r="QY608" s="380"/>
      <c r="QZ608" s="380"/>
      <c r="RA608" s="380"/>
      <c r="RB608" s="380"/>
      <c r="RC608" s="380"/>
      <c r="RD608" s="380"/>
      <c r="RE608" s="380"/>
      <c r="RF608" s="380"/>
      <c r="RG608" s="380"/>
      <c r="RH608" s="380"/>
      <c r="RI608" s="380"/>
      <c r="RJ608" s="380"/>
      <c r="RK608" s="380"/>
      <c r="RL608" s="380"/>
      <c r="RM608" s="380"/>
      <c r="RN608" s="380"/>
      <c r="RO608" s="380"/>
      <c r="RP608" s="380"/>
      <c r="RQ608" s="380"/>
      <c r="RR608" s="380"/>
      <c r="RS608" s="380"/>
      <c r="RT608" s="380"/>
      <c r="RU608" s="380"/>
      <c r="RV608" s="380"/>
      <c r="RW608" s="380"/>
      <c r="RX608" s="380"/>
      <c r="RY608" s="380"/>
      <c r="RZ608" s="380"/>
      <c r="SA608" s="380"/>
      <c r="SB608" s="380"/>
      <c r="SC608" s="380"/>
      <c r="SD608" s="380"/>
      <c r="SE608" s="380"/>
      <c r="SF608" s="380"/>
      <c r="SG608" s="380"/>
      <c r="SH608" s="380"/>
      <c r="SI608" s="380"/>
      <c r="SJ608" s="380"/>
      <c r="SK608" s="380"/>
      <c r="SL608" s="380"/>
      <c r="SM608" s="380"/>
      <c r="SN608" s="380"/>
      <c r="SO608" s="380"/>
      <c r="SP608" s="380"/>
      <c r="SQ608" s="380"/>
      <c r="SR608" s="380"/>
      <c r="SS608" s="380"/>
      <c r="ST608" s="380"/>
      <c r="SU608" s="380"/>
      <c r="SV608" s="380"/>
      <c r="SW608" s="380"/>
      <c r="SX608" s="380"/>
      <c r="SY608" s="380"/>
      <c r="SZ608" s="380"/>
      <c r="TA608" s="380"/>
      <c r="TB608" s="380"/>
      <c r="TC608" s="380"/>
      <c r="TD608" s="380"/>
      <c r="TE608" s="380"/>
      <c r="TF608" s="380"/>
      <c r="TG608" s="380"/>
      <c r="TH608" s="380"/>
      <c r="TI608" s="380"/>
      <c r="TJ608" s="380"/>
      <c r="TK608" s="380"/>
      <c r="TL608" s="380"/>
      <c r="TM608" s="380"/>
      <c r="TN608" s="380"/>
      <c r="TO608" s="380"/>
      <c r="TP608" s="380"/>
      <c r="TQ608" s="380"/>
      <c r="TR608" s="380"/>
      <c r="TS608" s="380"/>
      <c r="TT608" s="380"/>
      <c r="TU608" s="380"/>
      <c r="TV608" s="380"/>
      <c r="TW608" s="380"/>
      <c r="TX608" s="380"/>
      <c r="TY608" s="380"/>
      <c r="TZ608" s="380"/>
      <c r="UA608" s="380"/>
      <c r="UB608" s="380"/>
      <c r="UC608" s="380"/>
      <c r="UD608" s="380"/>
      <c r="UE608" s="380"/>
      <c r="UF608" s="380"/>
      <c r="UG608" s="380"/>
      <c r="UH608" s="380"/>
      <c r="UI608" s="380"/>
      <c r="UJ608" s="380"/>
      <c r="UK608" s="380"/>
      <c r="UL608" s="380"/>
      <c r="UM608" s="380"/>
      <c r="UN608" s="380"/>
      <c r="UO608" s="380"/>
      <c r="UP608" s="380"/>
      <c r="UQ608" s="380"/>
      <c r="UR608" s="380"/>
      <c r="US608" s="380"/>
      <c r="UT608" s="380"/>
      <c r="UU608" s="380"/>
      <c r="UV608" s="380"/>
      <c r="UW608" s="380"/>
      <c r="UX608" s="380"/>
      <c r="UY608" s="380"/>
      <c r="UZ608" s="380"/>
      <c r="VA608" s="380"/>
      <c r="VB608" s="380"/>
      <c r="VC608" s="380"/>
      <c r="VD608" s="380"/>
      <c r="VE608" s="380"/>
      <c r="VF608" s="380"/>
      <c r="VG608" s="380"/>
      <c r="VH608" s="380"/>
      <c r="VI608" s="380"/>
      <c r="VJ608" s="380"/>
      <c r="VK608" s="380"/>
      <c r="VL608" s="380"/>
      <c r="VM608" s="380"/>
      <c r="VN608" s="380"/>
      <c r="VO608" s="380"/>
      <c r="VP608" s="380"/>
      <c r="VQ608" s="380"/>
      <c r="VR608" s="380"/>
      <c r="VS608" s="380"/>
      <c r="VT608" s="380"/>
      <c r="VU608" s="380"/>
      <c r="VV608" s="380"/>
      <c r="VW608" s="380"/>
      <c r="VX608" s="380"/>
      <c r="VY608" s="380"/>
      <c r="VZ608" s="380"/>
      <c r="WA608" s="380"/>
      <c r="WB608" s="380"/>
      <c r="WC608" s="380"/>
      <c r="WD608" s="380"/>
      <c r="WE608" s="380"/>
      <c r="WF608" s="380"/>
      <c r="WG608" s="380"/>
      <c r="WH608" s="380"/>
      <c r="WI608" s="380"/>
      <c r="WJ608" s="380"/>
      <c r="WK608" s="380"/>
      <c r="WL608" s="380"/>
      <c r="WM608" s="380"/>
      <c r="WN608" s="380"/>
      <c r="WO608" s="380"/>
      <c r="WP608" s="380"/>
      <c r="WQ608" s="380"/>
      <c r="WR608" s="380"/>
      <c r="WS608" s="380"/>
      <c r="WT608" s="380"/>
      <c r="WU608" s="380"/>
      <c r="WV608" s="380"/>
      <c r="WW608" s="380"/>
      <c r="WX608" s="380"/>
      <c r="WY608" s="380"/>
      <c r="WZ608" s="380"/>
      <c r="XA608" s="380"/>
      <c r="XB608" s="380"/>
      <c r="XC608" s="380"/>
      <c r="XD608" s="380"/>
      <c r="XE608" s="380"/>
      <c r="XF608" s="380"/>
      <c r="XG608" s="380"/>
      <c r="XH608" s="380"/>
      <c r="XI608" s="380"/>
      <c r="XJ608" s="380"/>
      <c r="XK608" s="380"/>
      <c r="XL608" s="380"/>
      <c r="XM608" s="380"/>
      <c r="XN608" s="380"/>
      <c r="XO608" s="380"/>
      <c r="XP608" s="380"/>
      <c r="XQ608" s="380"/>
      <c r="XR608" s="380"/>
      <c r="XS608" s="380"/>
      <c r="XT608" s="380"/>
      <c r="XU608" s="380"/>
      <c r="XV608" s="380"/>
      <c r="XW608" s="380"/>
      <c r="XX608" s="380"/>
      <c r="XY608" s="380"/>
      <c r="XZ608" s="380"/>
      <c r="YA608" s="380"/>
      <c r="YB608" s="380"/>
      <c r="YC608" s="380"/>
      <c r="YD608" s="380"/>
      <c r="YE608" s="380"/>
      <c r="YF608" s="380"/>
      <c r="YG608" s="380"/>
      <c r="YH608" s="380"/>
      <c r="YI608" s="380"/>
      <c r="YJ608" s="380"/>
      <c r="YK608" s="380"/>
      <c r="YL608" s="380"/>
      <c r="YM608" s="380"/>
      <c r="YN608" s="380"/>
      <c r="YO608" s="380"/>
      <c r="YP608" s="380"/>
      <c r="YQ608" s="380"/>
      <c r="YR608" s="380"/>
      <c r="YS608" s="380"/>
      <c r="YT608" s="380"/>
      <c r="YU608" s="380"/>
      <c r="YV608" s="380"/>
      <c r="YW608" s="380"/>
      <c r="YX608" s="380"/>
      <c r="YY608" s="380"/>
      <c r="YZ608" s="380"/>
      <c r="ZA608" s="380"/>
      <c r="ZB608" s="380"/>
      <c r="ZC608" s="380"/>
      <c r="ZD608" s="380"/>
      <c r="ZE608" s="380"/>
      <c r="ZF608" s="380"/>
      <c r="ZG608" s="380"/>
      <c r="ZH608" s="380"/>
      <c r="ZI608" s="380"/>
      <c r="ZJ608" s="380"/>
      <c r="ZK608" s="380"/>
      <c r="ZL608" s="380"/>
      <c r="ZM608" s="380"/>
      <c r="ZN608" s="380"/>
      <c r="ZO608" s="380"/>
      <c r="ZP608" s="380"/>
      <c r="ZQ608" s="380"/>
      <c r="ZR608" s="380"/>
      <c r="ZS608" s="380"/>
      <c r="ZT608" s="380"/>
      <c r="ZU608" s="380"/>
      <c r="ZV608" s="380"/>
      <c r="ZW608" s="380"/>
      <c r="ZX608" s="380"/>
      <c r="ZY608" s="380"/>
      <c r="ZZ608" s="380"/>
      <c r="AAA608" s="380"/>
      <c r="AAB608" s="380"/>
      <c r="AAC608" s="380"/>
      <c r="AAD608" s="380"/>
      <c r="AAE608" s="380"/>
      <c r="AAF608" s="380"/>
      <c r="AAG608" s="380"/>
      <c r="AAH608" s="380"/>
      <c r="AAI608" s="380"/>
      <c r="AAJ608" s="380"/>
      <c r="AAK608" s="380"/>
      <c r="AAL608" s="380"/>
      <c r="AAM608" s="380"/>
      <c r="AAN608" s="380"/>
      <c r="AAO608" s="380"/>
      <c r="AAP608" s="380"/>
      <c r="AAQ608" s="380"/>
      <c r="AAR608" s="380"/>
      <c r="AAS608" s="380"/>
      <c r="AAT608" s="380"/>
      <c r="AAU608" s="380"/>
      <c r="AAV608" s="380"/>
      <c r="AAW608" s="380"/>
      <c r="AAX608" s="380"/>
      <c r="AAY608" s="380"/>
      <c r="AAZ608" s="380"/>
      <c r="ABA608" s="380"/>
      <c r="ABB608" s="380"/>
      <c r="ABC608" s="380"/>
      <c r="ABD608" s="380"/>
      <c r="ABE608" s="380"/>
      <c r="ABF608" s="380"/>
      <c r="ABG608" s="380"/>
      <c r="ABH608" s="380"/>
      <c r="ABI608" s="380"/>
      <c r="ABJ608" s="380"/>
      <c r="ABK608" s="380"/>
      <c r="ABL608" s="380"/>
      <c r="ABM608" s="380"/>
      <c r="ABN608" s="380"/>
      <c r="ABO608" s="380"/>
      <c r="ABP608" s="380"/>
      <c r="ABQ608" s="380"/>
      <c r="ABR608" s="380"/>
      <c r="ABS608" s="380"/>
      <c r="ABT608" s="380"/>
      <c r="ABU608" s="380"/>
      <c r="ABV608" s="380"/>
      <c r="ABW608" s="380"/>
      <c r="ABX608" s="380"/>
      <c r="ABY608" s="380"/>
      <c r="ABZ608" s="380"/>
      <c r="ACA608" s="380"/>
      <c r="ACB608" s="380"/>
      <c r="ACC608" s="380"/>
      <c r="ACD608" s="380"/>
      <c r="ACE608" s="380"/>
      <c r="ACF608" s="380"/>
      <c r="ACG608" s="380"/>
      <c r="ACH608" s="380"/>
      <c r="ACI608" s="380"/>
      <c r="ACJ608" s="380"/>
      <c r="ACK608" s="380"/>
      <c r="ACL608" s="380"/>
      <c r="ACM608" s="380"/>
      <c r="ACN608" s="380"/>
      <c r="ACO608" s="380"/>
      <c r="ACP608" s="380"/>
      <c r="ACQ608" s="380"/>
      <c r="ACR608" s="380"/>
      <c r="ACS608" s="380"/>
      <c r="ACT608" s="380"/>
      <c r="ACU608" s="380"/>
      <c r="ACV608" s="380"/>
      <c r="ACW608" s="380"/>
      <c r="ACX608" s="380"/>
      <c r="ACY608" s="380"/>
      <c r="ACZ608" s="380"/>
      <c r="ADA608" s="380"/>
      <c r="ADB608" s="380"/>
      <c r="ADC608" s="380"/>
      <c r="ADD608" s="380"/>
      <c r="ADE608" s="380"/>
      <c r="ADF608" s="380"/>
      <c r="ADG608" s="380"/>
      <c r="ADH608" s="380"/>
      <c r="ADI608" s="380"/>
      <c r="ADJ608" s="380"/>
      <c r="ADK608" s="380"/>
      <c r="ADL608" s="380"/>
      <c r="ADM608" s="380"/>
      <c r="ADN608" s="380"/>
      <c r="ADO608" s="380"/>
      <c r="ADP608" s="380"/>
      <c r="ADQ608" s="380"/>
      <c r="ADR608" s="380"/>
      <c r="ADS608" s="380"/>
      <c r="ADT608" s="380"/>
      <c r="ADU608" s="380"/>
      <c r="ADV608" s="380"/>
      <c r="ADW608" s="380"/>
      <c r="ADX608" s="380"/>
      <c r="ADY608" s="380"/>
      <c r="ADZ608" s="380"/>
      <c r="AEA608" s="380"/>
      <c r="AEB608" s="380"/>
      <c r="AEC608" s="380"/>
      <c r="AED608" s="380"/>
      <c r="AEE608" s="380"/>
      <c r="AEF608" s="380"/>
    </row>
    <row r="609" spans="1:813" s="397" customFormat="1" ht="38.25" x14ac:dyDescent="0.2">
      <c r="A609" s="316" t="s">
        <v>454</v>
      </c>
      <c r="B609" s="81" t="s">
        <v>471</v>
      </c>
      <c r="C609" s="103"/>
      <c r="D609" s="103"/>
      <c r="E609" s="103"/>
      <c r="F609" s="91"/>
      <c r="G609" s="396"/>
      <c r="BA609" s="663"/>
    </row>
    <row r="610" spans="1:813" s="397" customFormat="1" ht="7.5" customHeight="1" x14ac:dyDescent="0.2">
      <c r="A610" s="318"/>
      <c r="B610" s="319"/>
      <c r="C610" s="321"/>
      <c r="D610" s="321"/>
      <c r="E610" s="321"/>
      <c r="F610" s="91"/>
      <c r="G610" s="396"/>
      <c r="BA610" s="663"/>
    </row>
    <row r="611" spans="1:813" s="397" customFormat="1" ht="15.75" customHeight="1" x14ac:dyDescent="0.2">
      <c r="A611" s="73">
        <v>1</v>
      </c>
      <c r="B611" s="289" t="s">
        <v>70</v>
      </c>
      <c r="C611" s="109">
        <v>163.6</v>
      </c>
      <c r="D611" s="71" t="s">
        <v>111</v>
      </c>
      <c r="E611" s="398">
        <v>5.5</v>
      </c>
      <c r="F611" s="91">
        <f t="shared" ref="F611:F619" si="14">ROUND(C611*E611,2)</f>
        <v>899.8</v>
      </c>
      <c r="G611" s="396"/>
      <c r="BA611" s="663"/>
    </row>
    <row r="612" spans="1:813" s="397" customFormat="1" ht="6.75" customHeight="1" x14ac:dyDescent="0.2">
      <c r="A612" s="322"/>
      <c r="B612" s="99"/>
      <c r="C612" s="109"/>
      <c r="D612" s="71"/>
      <c r="E612" s="325"/>
      <c r="F612" s="91"/>
      <c r="G612" s="396"/>
      <c r="BA612" s="663"/>
    </row>
    <row r="613" spans="1:813" s="397" customFormat="1" x14ac:dyDescent="0.2">
      <c r="A613" s="73">
        <v>2</v>
      </c>
      <c r="B613" s="323" t="s">
        <v>112</v>
      </c>
      <c r="C613" s="109"/>
      <c r="D613" s="71"/>
      <c r="E613" s="398"/>
      <c r="F613" s="91"/>
      <c r="G613" s="396"/>
      <c r="BA613" s="663"/>
    </row>
    <row r="614" spans="1:813" s="397" customFormat="1" x14ac:dyDescent="0.2">
      <c r="A614" s="75">
        <v>2.1</v>
      </c>
      <c r="B614" s="324" t="s">
        <v>113</v>
      </c>
      <c r="C614" s="109">
        <v>181.6</v>
      </c>
      <c r="D614" s="71" t="s">
        <v>75</v>
      </c>
      <c r="E614" s="398">
        <v>165.11</v>
      </c>
      <c r="F614" s="91">
        <f t="shared" si="14"/>
        <v>29983.98</v>
      </c>
      <c r="G614" s="396"/>
      <c r="BA614" s="663"/>
    </row>
    <row r="615" spans="1:813" s="17" customFormat="1" x14ac:dyDescent="0.2">
      <c r="A615" s="75">
        <v>2.2000000000000002</v>
      </c>
      <c r="B615" s="99" t="s">
        <v>116</v>
      </c>
      <c r="C615" s="109">
        <v>147.96</v>
      </c>
      <c r="D615" s="71" t="s">
        <v>75</v>
      </c>
      <c r="E615" s="398">
        <v>134.34</v>
      </c>
      <c r="F615" s="91">
        <f t="shared" si="14"/>
        <v>19876.95</v>
      </c>
      <c r="G615" s="16"/>
      <c r="H615" s="16"/>
      <c r="I615" s="16"/>
      <c r="J615" s="16"/>
      <c r="K615" s="16"/>
      <c r="L615" s="16"/>
      <c r="AY615" s="46"/>
      <c r="AZ615" s="16"/>
      <c r="BA615" s="663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  <c r="GE615" s="16"/>
      <c r="GF615" s="16"/>
      <c r="GG615" s="16"/>
      <c r="GH615" s="16"/>
      <c r="GI615" s="16"/>
      <c r="GJ615" s="16"/>
      <c r="GK615" s="16"/>
      <c r="GL615" s="16"/>
      <c r="GM615" s="16"/>
      <c r="GN615" s="16"/>
      <c r="GO615" s="16"/>
      <c r="GP615" s="16"/>
      <c r="GQ615" s="16"/>
      <c r="GR615" s="16"/>
      <c r="GS615" s="16"/>
      <c r="GT615" s="16"/>
      <c r="GU615" s="16"/>
      <c r="GV615" s="16"/>
      <c r="GW615" s="16"/>
      <c r="GX615" s="16"/>
      <c r="GY615" s="16"/>
      <c r="GZ615" s="16"/>
      <c r="HA615" s="16"/>
      <c r="HB615" s="16"/>
      <c r="HC615" s="16"/>
      <c r="HD615" s="16"/>
      <c r="HE615" s="16"/>
      <c r="HF615" s="16"/>
      <c r="HG615" s="16"/>
      <c r="HH615" s="16"/>
      <c r="HI615" s="16"/>
      <c r="HJ615" s="16"/>
      <c r="HK615" s="16"/>
      <c r="HL615" s="16"/>
      <c r="HM615" s="16"/>
      <c r="HN615" s="16"/>
      <c r="HO615" s="16"/>
      <c r="HP615" s="16"/>
      <c r="HQ615" s="16"/>
      <c r="HR615" s="16"/>
      <c r="HS615" s="16"/>
      <c r="HT615" s="16"/>
      <c r="HU615" s="16"/>
      <c r="HV615" s="16"/>
      <c r="HW615" s="16"/>
      <c r="HX615" s="16"/>
      <c r="HY615" s="16"/>
      <c r="HZ615" s="16"/>
      <c r="IA615" s="16"/>
      <c r="IB615" s="16"/>
      <c r="IC615" s="16"/>
      <c r="ID615" s="16"/>
      <c r="IE615" s="16"/>
      <c r="IF615" s="16"/>
      <c r="IG615" s="16"/>
      <c r="IH615" s="16"/>
      <c r="II615" s="16"/>
      <c r="IJ615" s="16"/>
      <c r="IK615" s="16"/>
      <c r="IL615" s="16"/>
      <c r="IM615" s="16"/>
      <c r="IN615" s="16"/>
      <c r="IO615" s="16"/>
      <c r="IP615" s="16"/>
      <c r="IQ615" s="16"/>
      <c r="IR615" s="16"/>
      <c r="IS615" s="16"/>
      <c r="IT615" s="16"/>
      <c r="IU615" s="16"/>
      <c r="IV615" s="16"/>
      <c r="IW615" s="16"/>
      <c r="IX615" s="16"/>
      <c r="IY615" s="16"/>
      <c r="IZ615" s="16"/>
      <c r="JA615" s="16"/>
      <c r="JB615" s="16"/>
      <c r="JC615" s="16"/>
      <c r="JD615" s="16"/>
      <c r="JE615" s="16"/>
      <c r="JF615" s="16"/>
      <c r="JG615" s="16"/>
      <c r="JH615" s="16"/>
      <c r="JI615" s="16"/>
      <c r="JJ615" s="16"/>
      <c r="JK615" s="16"/>
      <c r="JL615" s="16"/>
      <c r="JM615" s="16"/>
      <c r="JN615" s="16"/>
      <c r="JO615" s="16"/>
      <c r="JP615" s="16"/>
      <c r="JQ615" s="16"/>
      <c r="JR615" s="16"/>
      <c r="JS615" s="16"/>
      <c r="JT615" s="16"/>
      <c r="JU615" s="16"/>
      <c r="JV615" s="16"/>
      <c r="JW615" s="16"/>
      <c r="JX615" s="16"/>
      <c r="JY615" s="16"/>
      <c r="JZ615" s="16"/>
      <c r="KA615" s="16"/>
      <c r="KB615" s="16"/>
      <c r="KC615" s="16"/>
      <c r="KD615" s="16"/>
      <c r="KE615" s="16"/>
      <c r="KF615" s="16"/>
      <c r="KG615" s="16"/>
      <c r="KH615" s="16"/>
      <c r="KI615" s="16"/>
      <c r="KJ615" s="16"/>
      <c r="KK615" s="16"/>
      <c r="KL615" s="16"/>
      <c r="KM615" s="16"/>
      <c r="KN615" s="16"/>
      <c r="KO615" s="16"/>
      <c r="KP615" s="16"/>
      <c r="KQ615" s="16"/>
      <c r="KR615" s="16"/>
      <c r="KS615" s="16"/>
      <c r="KT615" s="16"/>
      <c r="KU615" s="16"/>
      <c r="KV615" s="16"/>
      <c r="KW615" s="16"/>
      <c r="KX615" s="16"/>
      <c r="KY615" s="16"/>
      <c r="KZ615" s="16"/>
      <c r="LA615" s="16"/>
      <c r="LB615" s="16"/>
      <c r="LC615" s="16"/>
      <c r="LD615" s="16"/>
      <c r="LE615" s="16"/>
      <c r="LF615" s="16"/>
      <c r="LG615" s="16"/>
      <c r="LH615" s="16"/>
      <c r="LI615" s="16"/>
      <c r="LJ615" s="16"/>
      <c r="LK615" s="16"/>
      <c r="LL615" s="16"/>
      <c r="LM615" s="16"/>
      <c r="LN615" s="16"/>
      <c r="LO615" s="16"/>
      <c r="LP615" s="16"/>
      <c r="LQ615" s="16"/>
      <c r="LR615" s="16"/>
      <c r="LS615" s="16"/>
      <c r="LT615" s="16"/>
      <c r="LU615" s="16"/>
      <c r="LV615" s="16"/>
      <c r="LW615" s="16"/>
      <c r="LX615" s="16"/>
      <c r="LY615" s="16"/>
      <c r="LZ615" s="16"/>
      <c r="MA615" s="16"/>
      <c r="MB615" s="16"/>
      <c r="MC615" s="16"/>
      <c r="MD615" s="16"/>
      <c r="ME615" s="16"/>
      <c r="MF615" s="16"/>
      <c r="MG615" s="16"/>
      <c r="MH615" s="16"/>
      <c r="MI615" s="16"/>
      <c r="MJ615" s="16"/>
      <c r="MK615" s="16"/>
      <c r="ML615" s="16"/>
      <c r="MM615" s="16"/>
      <c r="MN615" s="16"/>
      <c r="MO615" s="16"/>
      <c r="MP615" s="16"/>
      <c r="MQ615" s="16"/>
      <c r="MR615" s="16"/>
      <c r="MS615" s="16"/>
      <c r="MT615" s="16"/>
      <c r="MU615" s="16"/>
      <c r="MV615" s="16"/>
      <c r="MW615" s="16"/>
      <c r="MX615" s="16"/>
      <c r="MY615" s="16"/>
      <c r="MZ615" s="16"/>
      <c r="NA615" s="16"/>
      <c r="NB615" s="16"/>
      <c r="NC615" s="16"/>
      <c r="ND615" s="16"/>
      <c r="NE615" s="16"/>
      <c r="NF615" s="16"/>
      <c r="NG615" s="16"/>
      <c r="NH615" s="16"/>
      <c r="NI615" s="16"/>
      <c r="NJ615" s="16"/>
      <c r="NK615" s="16"/>
      <c r="NL615" s="16"/>
      <c r="NM615" s="16"/>
      <c r="NN615" s="16"/>
      <c r="NO615" s="16"/>
      <c r="NP615" s="16"/>
      <c r="NQ615" s="16"/>
      <c r="NR615" s="16"/>
      <c r="NS615" s="16"/>
      <c r="NT615" s="16"/>
      <c r="NU615" s="16"/>
      <c r="NV615" s="16"/>
      <c r="NW615" s="16"/>
      <c r="NX615" s="16"/>
      <c r="NY615" s="16"/>
      <c r="NZ615" s="16"/>
      <c r="OA615" s="16"/>
      <c r="OB615" s="16"/>
      <c r="OC615" s="16"/>
      <c r="OD615" s="16"/>
      <c r="OE615" s="16"/>
      <c r="OF615" s="16"/>
      <c r="OG615" s="16"/>
      <c r="OH615" s="16"/>
      <c r="OI615" s="16"/>
      <c r="OJ615" s="16"/>
      <c r="OK615" s="16"/>
      <c r="OL615" s="16"/>
      <c r="OM615" s="16"/>
      <c r="ON615" s="16"/>
      <c r="OO615" s="16"/>
      <c r="OP615" s="16"/>
      <c r="OQ615" s="16"/>
      <c r="OR615" s="16"/>
      <c r="OS615" s="16"/>
      <c r="OT615" s="16"/>
      <c r="OU615" s="16"/>
      <c r="OV615" s="16"/>
      <c r="OW615" s="16"/>
      <c r="OX615" s="16"/>
      <c r="OY615" s="16"/>
      <c r="OZ615" s="16"/>
      <c r="PA615" s="16"/>
      <c r="PB615" s="16"/>
      <c r="PC615" s="16"/>
      <c r="PD615" s="16"/>
      <c r="PE615" s="16"/>
      <c r="PF615" s="16"/>
      <c r="PG615" s="16"/>
      <c r="PH615" s="16"/>
      <c r="PI615" s="16"/>
      <c r="PJ615" s="16"/>
      <c r="PK615" s="16"/>
      <c r="PL615" s="16"/>
      <c r="PM615" s="16"/>
      <c r="PN615" s="16"/>
      <c r="PO615" s="16"/>
      <c r="PP615" s="16"/>
      <c r="PQ615" s="16"/>
      <c r="PR615" s="16"/>
      <c r="PS615" s="16"/>
      <c r="PT615" s="16"/>
      <c r="PU615" s="16"/>
      <c r="PV615" s="16"/>
      <c r="PW615" s="16"/>
      <c r="PX615" s="16"/>
      <c r="PY615" s="16"/>
      <c r="PZ615" s="16"/>
      <c r="QA615" s="16"/>
      <c r="QB615" s="16"/>
      <c r="QC615" s="16"/>
      <c r="QD615" s="16"/>
      <c r="QE615" s="16"/>
      <c r="QF615" s="16"/>
      <c r="QG615" s="16"/>
      <c r="QH615" s="16"/>
      <c r="QI615" s="16"/>
      <c r="QJ615" s="16"/>
      <c r="QK615" s="16"/>
      <c r="QL615" s="16"/>
      <c r="QM615" s="16"/>
      <c r="QN615" s="16"/>
      <c r="QO615" s="16"/>
      <c r="QP615" s="16"/>
      <c r="QQ615" s="16"/>
      <c r="QR615" s="16"/>
      <c r="QS615" s="16"/>
      <c r="QT615" s="16"/>
      <c r="QU615" s="16"/>
      <c r="QV615" s="16"/>
      <c r="QW615" s="16"/>
      <c r="QX615" s="16"/>
      <c r="QY615" s="16"/>
      <c r="QZ615" s="16"/>
      <c r="RA615" s="16"/>
      <c r="RB615" s="16"/>
      <c r="RC615" s="16"/>
      <c r="RD615" s="16"/>
      <c r="RE615" s="16"/>
      <c r="RF615" s="16"/>
      <c r="RG615" s="16"/>
      <c r="RH615" s="16"/>
      <c r="RI615" s="16"/>
      <c r="RJ615" s="16"/>
      <c r="RK615" s="16"/>
      <c r="RL615" s="16"/>
      <c r="RM615" s="16"/>
      <c r="RN615" s="16"/>
      <c r="RO615" s="16"/>
      <c r="RP615" s="16"/>
      <c r="RQ615" s="16"/>
      <c r="RR615" s="16"/>
      <c r="RS615" s="16"/>
      <c r="RT615" s="16"/>
      <c r="RU615" s="16"/>
      <c r="RV615" s="16"/>
      <c r="RW615" s="16"/>
      <c r="RX615" s="16"/>
      <c r="RY615" s="16"/>
      <c r="RZ615" s="16"/>
      <c r="SA615" s="16"/>
      <c r="SB615" s="16"/>
      <c r="SC615" s="16"/>
      <c r="SD615" s="16"/>
      <c r="SE615" s="16"/>
      <c r="SF615" s="16"/>
      <c r="SG615" s="16"/>
      <c r="SH615" s="16"/>
      <c r="SI615" s="16"/>
      <c r="SJ615" s="16"/>
      <c r="SK615" s="16"/>
      <c r="SL615" s="16"/>
      <c r="SM615" s="16"/>
      <c r="SN615" s="16"/>
      <c r="SO615" s="16"/>
      <c r="SP615" s="16"/>
      <c r="SQ615" s="16"/>
      <c r="SR615" s="16"/>
      <c r="SS615" s="16"/>
      <c r="ST615" s="16"/>
      <c r="SU615" s="16"/>
      <c r="SV615" s="16"/>
      <c r="SW615" s="16"/>
      <c r="SX615" s="16"/>
      <c r="SY615" s="16"/>
      <c r="SZ615" s="16"/>
      <c r="TA615" s="16"/>
      <c r="TB615" s="16"/>
      <c r="TC615" s="16"/>
      <c r="TD615" s="16"/>
      <c r="TE615" s="16"/>
      <c r="TF615" s="16"/>
      <c r="TG615" s="16"/>
      <c r="TH615" s="16"/>
      <c r="TI615" s="16"/>
      <c r="TJ615" s="16"/>
      <c r="TK615" s="16"/>
      <c r="TL615" s="16"/>
      <c r="TM615" s="16"/>
      <c r="TN615" s="16"/>
      <c r="TO615" s="16"/>
      <c r="TP615" s="16"/>
      <c r="TQ615" s="16"/>
      <c r="TR615" s="16"/>
      <c r="TS615" s="16"/>
      <c r="TT615" s="16"/>
      <c r="TU615" s="16"/>
      <c r="TV615" s="16"/>
      <c r="TW615" s="16"/>
      <c r="TX615" s="16"/>
      <c r="TY615" s="16"/>
      <c r="TZ615" s="16"/>
      <c r="UA615" s="16"/>
      <c r="UB615" s="16"/>
      <c r="UC615" s="16"/>
      <c r="UD615" s="16"/>
      <c r="UE615" s="16"/>
      <c r="UF615" s="16"/>
      <c r="UG615" s="16"/>
      <c r="UH615" s="16"/>
      <c r="UI615" s="16"/>
      <c r="UJ615" s="16"/>
      <c r="UK615" s="16"/>
      <c r="UL615" s="16"/>
      <c r="UM615" s="16"/>
      <c r="UN615" s="16"/>
      <c r="UO615" s="16"/>
      <c r="UP615" s="16"/>
      <c r="UQ615" s="16"/>
      <c r="UR615" s="16"/>
      <c r="US615" s="16"/>
      <c r="UT615" s="16"/>
      <c r="UU615" s="16"/>
      <c r="UV615" s="16"/>
      <c r="UW615" s="16"/>
      <c r="UX615" s="16"/>
      <c r="UY615" s="16"/>
      <c r="UZ615" s="16"/>
      <c r="VA615" s="16"/>
      <c r="VB615" s="16"/>
      <c r="VC615" s="16"/>
      <c r="VD615" s="16"/>
      <c r="VE615" s="16"/>
      <c r="VF615" s="16"/>
      <c r="VG615" s="16"/>
      <c r="VH615" s="16"/>
      <c r="VI615" s="16"/>
      <c r="VJ615" s="16"/>
      <c r="VK615" s="16"/>
      <c r="VL615" s="16"/>
      <c r="VM615" s="16"/>
      <c r="VN615" s="16"/>
      <c r="VO615" s="16"/>
      <c r="VP615" s="16"/>
      <c r="VQ615" s="16"/>
      <c r="VR615" s="16"/>
      <c r="VS615" s="16"/>
      <c r="VT615" s="16"/>
      <c r="VU615" s="16"/>
      <c r="VV615" s="16"/>
      <c r="VW615" s="16"/>
      <c r="VX615" s="16"/>
      <c r="VY615" s="16"/>
      <c r="VZ615" s="16"/>
      <c r="WA615" s="16"/>
      <c r="WB615" s="16"/>
      <c r="WC615" s="16"/>
      <c r="WD615" s="16"/>
      <c r="WE615" s="16"/>
      <c r="WF615" s="16"/>
      <c r="WG615" s="16"/>
      <c r="WH615" s="16"/>
      <c r="WI615" s="16"/>
      <c r="WJ615" s="16"/>
      <c r="WK615" s="16"/>
      <c r="WL615" s="16"/>
      <c r="WM615" s="16"/>
      <c r="WN615" s="16"/>
      <c r="WO615" s="16"/>
      <c r="WP615" s="16"/>
      <c r="WQ615" s="16"/>
      <c r="WR615" s="16"/>
      <c r="WS615" s="16"/>
      <c r="WT615" s="16"/>
      <c r="WU615" s="16"/>
      <c r="WV615" s="16"/>
      <c r="WW615" s="16"/>
      <c r="WX615" s="16"/>
      <c r="WY615" s="16"/>
      <c r="WZ615" s="16"/>
      <c r="XA615" s="16"/>
      <c r="XB615" s="16"/>
      <c r="XC615" s="16"/>
      <c r="XD615" s="16"/>
      <c r="XE615" s="16"/>
      <c r="XF615" s="16"/>
      <c r="XG615" s="16"/>
      <c r="XH615" s="16"/>
      <c r="XI615" s="16"/>
      <c r="XJ615" s="16"/>
      <c r="XK615" s="16"/>
      <c r="XL615" s="16"/>
      <c r="XM615" s="16"/>
      <c r="XN615" s="16"/>
      <c r="XO615" s="16"/>
      <c r="XP615" s="16"/>
      <c r="XQ615" s="16"/>
      <c r="XR615" s="16"/>
      <c r="XS615" s="16"/>
      <c r="XT615" s="16"/>
      <c r="XU615" s="16"/>
      <c r="XV615" s="16"/>
      <c r="XW615" s="16"/>
      <c r="XX615" s="16"/>
      <c r="XY615" s="16"/>
      <c r="XZ615" s="16"/>
      <c r="YA615" s="16"/>
      <c r="YB615" s="16"/>
      <c r="YC615" s="16"/>
      <c r="YD615" s="16"/>
      <c r="YE615" s="16"/>
      <c r="YF615" s="16"/>
      <c r="YG615" s="16"/>
      <c r="YH615" s="16"/>
      <c r="YI615" s="16"/>
      <c r="YJ615" s="16"/>
      <c r="YK615" s="16"/>
      <c r="YL615" s="16"/>
      <c r="YM615" s="16"/>
      <c r="YN615" s="16"/>
      <c r="YO615" s="16"/>
      <c r="YP615" s="16"/>
      <c r="YQ615" s="16"/>
      <c r="YR615" s="16"/>
      <c r="YS615" s="16"/>
      <c r="YT615" s="16"/>
      <c r="YU615" s="16"/>
      <c r="YV615" s="16"/>
      <c r="YW615" s="16"/>
      <c r="YX615" s="16"/>
      <c r="YY615" s="16"/>
      <c r="YZ615" s="16"/>
      <c r="ZA615" s="16"/>
      <c r="ZB615" s="16"/>
      <c r="ZC615" s="16"/>
      <c r="ZD615" s="16"/>
      <c r="ZE615" s="16"/>
      <c r="ZF615" s="16"/>
      <c r="ZG615" s="16"/>
      <c r="ZH615" s="16"/>
      <c r="ZI615" s="16"/>
      <c r="ZJ615" s="16"/>
      <c r="ZK615" s="16"/>
      <c r="ZL615" s="16"/>
      <c r="ZM615" s="16"/>
      <c r="ZN615" s="16"/>
      <c r="ZO615" s="16"/>
      <c r="ZP615" s="16"/>
      <c r="ZQ615" s="16"/>
      <c r="ZR615" s="16"/>
      <c r="ZS615" s="16"/>
      <c r="ZT615" s="16"/>
      <c r="ZU615" s="16"/>
      <c r="ZV615" s="16"/>
      <c r="ZW615" s="16"/>
      <c r="ZX615" s="16"/>
      <c r="ZY615" s="16"/>
      <c r="ZZ615" s="16"/>
      <c r="AAA615" s="16"/>
      <c r="AAB615" s="16"/>
      <c r="AAC615" s="16"/>
      <c r="AAD615" s="16"/>
      <c r="AAE615" s="16"/>
      <c r="AAF615" s="16"/>
      <c r="AAG615" s="16"/>
      <c r="AAH615" s="16"/>
      <c r="AAI615" s="16"/>
      <c r="AAJ615" s="16"/>
      <c r="AAK615" s="16"/>
      <c r="AAL615" s="16"/>
      <c r="AAM615" s="16"/>
      <c r="AAN615" s="16"/>
      <c r="AAO615" s="16"/>
      <c r="AAP615" s="16"/>
      <c r="AAQ615" s="16"/>
      <c r="AAR615" s="16"/>
      <c r="AAS615" s="16"/>
      <c r="AAT615" s="16"/>
      <c r="AAU615" s="16"/>
      <c r="AAV615" s="16"/>
      <c r="AAW615" s="16"/>
      <c r="AAX615" s="16"/>
      <c r="AAY615" s="16"/>
      <c r="AAZ615" s="16"/>
      <c r="ABA615" s="16"/>
      <c r="ABB615" s="16"/>
      <c r="ABC615" s="16"/>
      <c r="ABD615" s="16"/>
      <c r="ABE615" s="16"/>
      <c r="ABF615" s="16"/>
      <c r="ABG615" s="16"/>
      <c r="ABH615" s="16"/>
      <c r="ABI615" s="16"/>
      <c r="ABJ615" s="16"/>
      <c r="ABK615" s="16"/>
      <c r="ABL615" s="16"/>
      <c r="ABM615" s="16"/>
      <c r="ABN615" s="16"/>
      <c r="ABO615" s="16"/>
      <c r="ABP615" s="16"/>
      <c r="ABQ615" s="16"/>
      <c r="ABR615" s="16"/>
      <c r="ABS615" s="16"/>
      <c r="ABT615" s="16"/>
      <c r="ABU615" s="16"/>
      <c r="ABV615" s="16"/>
      <c r="ABW615" s="16"/>
      <c r="ABX615" s="16"/>
      <c r="ABY615" s="16"/>
      <c r="ABZ615" s="16"/>
      <c r="ACA615" s="16"/>
      <c r="ACB615" s="16"/>
      <c r="ACC615" s="16"/>
      <c r="ACD615" s="16"/>
      <c r="ACE615" s="16"/>
      <c r="ACF615" s="16"/>
      <c r="ACG615" s="16"/>
      <c r="ACH615" s="16"/>
      <c r="ACI615" s="16"/>
      <c r="ACJ615" s="16"/>
      <c r="ACK615" s="16"/>
      <c r="ACL615" s="16"/>
      <c r="ACM615" s="16"/>
      <c r="ACN615" s="16"/>
      <c r="ACO615" s="16"/>
      <c r="ACP615" s="16"/>
      <c r="ACQ615" s="16"/>
      <c r="ACR615" s="16"/>
      <c r="ACS615" s="16"/>
      <c r="ACT615" s="16"/>
      <c r="ACU615" s="16"/>
      <c r="ACV615" s="16"/>
      <c r="ACW615" s="16"/>
      <c r="ACX615" s="16"/>
      <c r="ACY615" s="16"/>
      <c r="ACZ615" s="16"/>
      <c r="ADA615" s="16"/>
      <c r="ADB615" s="16"/>
      <c r="ADC615" s="16"/>
      <c r="ADD615" s="16"/>
      <c r="ADE615" s="16"/>
      <c r="ADF615" s="16"/>
      <c r="ADG615" s="16"/>
      <c r="ADH615" s="16"/>
      <c r="ADI615" s="16"/>
      <c r="ADJ615" s="16"/>
      <c r="ADK615" s="16"/>
      <c r="ADL615" s="16"/>
      <c r="ADM615" s="16"/>
      <c r="ADN615" s="16"/>
      <c r="ADO615" s="16"/>
      <c r="ADP615" s="16"/>
      <c r="ADQ615" s="16"/>
      <c r="ADR615" s="16"/>
      <c r="ADS615" s="16"/>
      <c r="ADT615" s="16"/>
      <c r="ADU615" s="16"/>
      <c r="ADV615" s="16"/>
      <c r="ADW615" s="16"/>
      <c r="ADX615" s="16"/>
      <c r="ADY615" s="16"/>
      <c r="ADZ615" s="16"/>
      <c r="AEA615" s="16"/>
      <c r="AEB615" s="16"/>
      <c r="AEC615" s="16"/>
      <c r="AED615" s="16"/>
      <c r="AEE615" s="16"/>
      <c r="AEF615" s="16"/>
      <c r="AEG615" s="50"/>
    </row>
    <row r="616" spans="1:813" s="17" customFormat="1" ht="14.25" customHeight="1" x14ac:dyDescent="0.2">
      <c r="A616" s="75">
        <v>2.2999999999999998</v>
      </c>
      <c r="B616" s="99" t="s">
        <v>117</v>
      </c>
      <c r="C616" s="109">
        <v>40.36</v>
      </c>
      <c r="D616" s="71" t="s">
        <v>75</v>
      </c>
      <c r="E616" s="398">
        <v>187.17</v>
      </c>
      <c r="F616" s="91">
        <f t="shared" si="14"/>
        <v>7554.18</v>
      </c>
      <c r="G616" s="16"/>
      <c r="H616" s="16"/>
      <c r="I616" s="16"/>
      <c r="J616" s="16"/>
      <c r="K616" s="16"/>
      <c r="L616" s="16"/>
      <c r="AY616" s="46"/>
      <c r="AZ616" s="16"/>
      <c r="BA616" s="663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6"/>
      <c r="HH616" s="16"/>
      <c r="HI616" s="16"/>
      <c r="HJ616" s="16"/>
      <c r="HK616" s="16"/>
      <c r="HL616" s="16"/>
      <c r="HM616" s="16"/>
      <c r="HN616" s="16"/>
      <c r="HO616" s="16"/>
      <c r="HP616" s="16"/>
      <c r="HQ616" s="16"/>
      <c r="HR616" s="16"/>
      <c r="HS616" s="16"/>
      <c r="HT616" s="16"/>
      <c r="HU616" s="16"/>
      <c r="HV616" s="16"/>
      <c r="HW616" s="16"/>
      <c r="HX616" s="16"/>
      <c r="HY616" s="16"/>
      <c r="HZ616" s="16"/>
      <c r="IA616" s="16"/>
      <c r="IB616" s="16"/>
      <c r="IC616" s="16"/>
      <c r="ID616" s="16"/>
      <c r="IE616" s="16"/>
      <c r="IF616" s="16"/>
      <c r="IG616" s="16"/>
      <c r="IH616" s="16"/>
      <c r="II616" s="16"/>
      <c r="IJ616" s="16"/>
      <c r="IK616" s="16"/>
      <c r="IL616" s="16"/>
      <c r="IM616" s="16"/>
      <c r="IN616" s="16"/>
      <c r="IO616" s="16"/>
      <c r="IP616" s="16"/>
      <c r="IQ616" s="16"/>
      <c r="IR616" s="16"/>
      <c r="IS616" s="16"/>
      <c r="IT616" s="16"/>
      <c r="IU616" s="16"/>
      <c r="IV616" s="16"/>
      <c r="IW616" s="16"/>
      <c r="IX616" s="16"/>
      <c r="IY616" s="16"/>
      <c r="IZ616" s="16"/>
      <c r="JA616" s="16"/>
      <c r="JB616" s="16"/>
      <c r="JC616" s="16"/>
      <c r="JD616" s="16"/>
      <c r="JE616" s="16"/>
      <c r="JF616" s="16"/>
      <c r="JG616" s="16"/>
      <c r="JH616" s="16"/>
      <c r="JI616" s="16"/>
      <c r="JJ616" s="16"/>
      <c r="JK616" s="16"/>
      <c r="JL616" s="16"/>
      <c r="JM616" s="16"/>
      <c r="JN616" s="16"/>
      <c r="JO616" s="16"/>
      <c r="JP616" s="16"/>
      <c r="JQ616" s="16"/>
      <c r="JR616" s="16"/>
      <c r="JS616" s="16"/>
      <c r="JT616" s="16"/>
      <c r="JU616" s="16"/>
      <c r="JV616" s="16"/>
      <c r="JW616" s="16"/>
      <c r="JX616" s="16"/>
      <c r="JY616" s="16"/>
      <c r="JZ616" s="16"/>
      <c r="KA616" s="16"/>
      <c r="KB616" s="16"/>
      <c r="KC616" s="16"/>
      <c r="KD616" s="16"/>
      <c r="KE616" s="16"/>
      <c r="KF616" s="16"/>
      <c r="KG616" s="16"/>
      <c r="KH616" s="16"/>
      <c r="KI616" s="16"/>
      <c r="KJ616" s="16"/>
      <c r="KK616" s="16"/>
      <c r="KL616" s="16"/>
      <c r="KM616" s="16"/>
      <c r="KN616" s="16"/>
      <c r="KO616" s="16"/>
      <c r="KP616" s="16"/>
      <c r="KQ616" s="16"/>
      <c r="KR616" s="16"/>
      <c r="KS616" s="16"/>
      <c r="KT616" s="16"/>
      <c r="KU616" s="16"/>
      <c r="KV616" s="16"/>
      <c r="KW616" s="16"/>
      <c r="KX616" s="16"/>
      <c r="KY616" s="16"/>
      <c r="KZ616" s="16"/>
      <c r="LA616" s="16"/>
      <c r="LB616" s="16"/>
      <c r="LC616" s="16"/>
      <c r="LD616" s="16"/>
      <c r="LE616" s="16"/>
      <c r="LF616" s="16"/>
      <c r="LG616" s="16"/>
      <c r="LH616" s="16"/>
      <c r="LI616" s="16"/>
      <c r="LJ616" s="16"/>
      <c r="LK616" s="16"/>
      <c r="LL616" s="16"/>
      <c r="LM616" s="16"/>
      <c r="LN616" s="16"/>
      <c r="LO616" s="16"/>
      <c r="LP616" s="16"/>
      <c r="LQ616" s="16"/>
      <c r="LR616" s="16"/>
      <c r="LS616" s="16"/>
      <c r="LT616" s="16"/>
      <c r="LU616" s="16"/>
      <c r="LV616" s="16"/>
      <c r="LW616" s="16"/>
      <c r="LX616" s="16"/>
      <c r="LY616" s="16"/>
      <c r="LZ616" s="16"/>
      <c r="MA616" s="16"/>
      <c r="MB616" s="16"/>
      <c r="MC616" s="16"/>
      <c r="MD616" s="16"/>
      <c r="ME616" s="16"/>
      <c r="MF616" s="16"/>
      <c r="MG616" s="16"/>
      <c r="MH616" s="16"/>
      <c r="MI616" s="16"/>
      <c r="MJ616" s="16"/>
      <c r="MK616" s="16"/>
      <c r="ML616" s="16"/>
      <c r="MM616" s="16"/>
      <c r="MN616" s="16"/>
      <c r="MO616" s="16"/>
      <c r="MP616" s="16"/>
      <c r="MQ616" s="16"/>
      <c r="MR616" s="16"/>
      <c r="MS616" s="16"/>
      <c r="MT616" s="16"/>
      <c r="MU616" s="16"/>
      <c r="MV616" s="16"/>
      <c r="MW616" s="16"/>
      <c r="MX616" s="16"/>
      <c r="MY616" s="16"/>
      <c r="MZ616" s="16"/>
      <c r="NA616" s="16"/>
      <c r="NB616" s="16"/>
      <c r="NC616" s="16"/>
      <c r="ND616" s="16"/>
      <c r="NE616" s="16"/>
      <c r="NF616" s="16"/>
      <c r="NG616" s="16"/>
      <c r="NH616" s="16"/>
      <c r="NI616" s="16"/>
      <c r="NJ616" s="16"/>
      <c r="NK616" s="16"/>
      <c r="NL616" s="16"/>
      <c r="NM616" s="16"/>
      <c r="NN616" s="16"/>
      <c r="NO616" s="16"/>
      <c r="NP616" s="16"/>
      <c r="NQ616" s="16"/>
      <c r="NR616" s="16"/>
      <c r="NS616" s="16"/>
      <c r="NT616" s="16"/>
      <c r="NU616" s="16"/>
      <c r="NV616" s="16"/>
      <c r="NW616" s="16"/>
      <c r="NX616" s="16"/>
      <c r="NY616" s="16"/>
      <c r="NZ616" s="16"/>
      <c r="OA616" s="16"/>
      <c r="OB616" s="16"/>
      <c r="OC616" s="16"/>
      <c r="OD616" s="16"/>
      <c r="OE616" s="16"/>
      <c r="OF616" s="16"/>
      <c r="OG616" s="16"/>
      <c r="OH616" s="16"/>
      <c r="OI616" s="16"/>
      <c r="OJ616" s="16"/>
      <c r="OK616" s="16"/>
      <c r="OL616" s="16"/>
      <c r="OM616" s="16"/>
      <c r="ON616" s="16"/>
      <c r="OO616" s="16"/>
      <c r="OP616" s="16"/>
      <c r="OQ616" s="16"/>
      <c r="OR616" s="16"/>
      <c r="OS616" s="16"/>
      <c r="OT616" s="16"/>
      <c r="OU616" s="16"/>
      <c r="OV616" s="16"/>
      <c r="OW616" s="16"/>
      <c r="OX616" s="16"/>
      <c r="OY616" s="16"/>
      <c r="OZ616" s="16"/>
      <c r="PA616" s="16"/>
      <c r="PB616" s="16"/>
      <c r="PC616" s="16"/>
      <c r="PD616" s="16"/>
      <c r="PE616" s="16"/>
      <c r="PF616" s="16"/>
      <c r="PG616" s="16"/>
      <c r="PH616" s="16"/>
      <c r="PI616" s="16"/>
      <c r="PJ616" s="16"/>
      <c r="PK616" s="16"/>
      <c r="PL616" s="16"/>
      <c r="PM616" s="16"/>
      <c r="PN616" s="16"/>
      <c r="PO616" s="16"/>
      <c r="PP616" s="16"/>
      <c r="PQ616" s="16"/>
      <c r="PR616" s="16"/>
      <c r="PS616" s="16"/>
      <c r="PT616" s="16"/>
      <c r="PU616" s="16"/>
      <c r="PV616" s="16"/>
      <c r="PW616" s="16"/>
      <c r="PX616" s="16"/>
      <c r="PY616" s="16"/>
      <c r="PZ616" s="16"/>
      <c r="QA616" s="16"/>
      <c r="QB616" s="16"/>
      <c r="QC616" s="16"/>
      <c r="QD616" s="16"/>
      <c r="QE616" s="16"/>
      <c r="QF616" s="16"/>
      <c r="QG616" s="16"/>
      <c r="QH616" s="16"/>
      <c r="QI616" s="16"/>
      <c r="QJ616" s="16"/>
      <c r="QK616" s="16"/>
      <c r="QL616" s="16"/>
      <c r="QM616" s="16"/>
      <c r="QN616" s="16"/>
      <c r="QO616" s="16"/>
      <c r="QP616" s="16"/>
      <c r="QQ616" s="16"/>
      <c r="QR616" s="16"/>
      <c r="QS616" s="16"/>
      <c r="QT616" s="16"/>
      <c r="QU616" s="16"/>
      <c r="QV616" s="16"/>
      <c r="QW616" s="16"/>
      <c r="QX616" s="16"/>
      <c r="QY616" s="16"/>
      <c r="QZ616" s="16"/>
      <c r="RA616" s="16"/>
      <c r="RB616" s="16"/>
      <c r="RC616" s="16"/>
      <c r="RD616" s="16"/>
      <c r="RE616" s="16"/>
      <c r="RF616" s="16"/>
      <c r="RG616" s="16"/>
      <c r="RH616" s="16"/>
      <c r="RI616" s="16"/>
      <c r="RJ616" s="16"/>
      <c r="RK616" s="16"/>
      <c r="RL616" s="16"/>
      <c r="RM616" s="16"/>
      <c r="RN616" s="16"/>
      <c r="RO616" s="16"/>
      <c r="RP616" s="16"/>
      <c r="RQ616" s="16"/>
      <c r="RR616" s="16"/>
      <c r="RS616" s="16"/>
      <c r="RT616" s="16"/>
      <c r="RU616" s="16"/>
      <c r="RV616" s="16"/>
      <c r="RW616" s="16"/>
      <c r="RX616" s="16"/>
      <c r="RY616" s="16"/>
      <c r="RZ616" s="16"/>
      <c r="SA616" s="16"/>
      <c r="SB616" s="16"/>
      <c r="SC616" s="16"/>
      <c r="SD616" s="16"/>
      <c r="SE616" s="16"/>
      <c r="SF616" s="16"/>
      <c r="SG616" s="16"/>
      <c r="SH616" s="16"/>
      <c r="SI616" s="16"/>
      <c r="SJ616" s="16"/>
      <c r="SK616" s="16"/>
      <c r="SL616" s="16"/>
      <c r="SM616" s="16"/>
      <c r="SN616" s="16"/>
      <c r="SO616" s="16"/>
      <c r="SP616" s="16"/>
      <c r="SQ616" s="16"/>
      <c r="SR616" s="16"/>
      <c r="SS616" s="16"/>
      <c r="ST616" s="16"/>
      <c r="SU616" s="16"/>
      <c r="SV616" s="16"/>
      <c r="SW616" s="16"/>
      <c r="SX616" s="16"/>
      <c r="SY616" s="16"/>
      <c r="SZ616" s="16"/>
      <c r="TA616" s="16"/>
      <c r="TB616" s="16"/>
      <c r="TC616" s="16"/>
      <c r="TD616" s="16"/>
      <c r="TE616" s="16"/>
      <c r="TF616" s="16"/>
      <c r="TG616" s="16"/>
      <c r="TH616" s="16"/>
      <c r="TI616" s="16"/>
      <c r="TJ616" s="16"/>
      <c r="TK616" s="16"/>
      <c r="TL616" s="16"/>
      <c r="TM616" s="16"/>
      <c r="TN616" s="16"/>
      <c r="TO616" s="16"/>
      <c r="TP616" s="16"/>
      <c r="TQ616" s="16"/>
      <c r="TR616" s="16"/>
      <c r="TS616" s="16"/>
      <c r="TT616" s="16"/>
      <c r="TU616" s="16"/>
      <c r="TV616" s="16"/>
      <c r="TW616" s="16"/>
      <c r="TX616" s="16"/>
      <c r="TY616" s="16"/>
      <c r="TZ616" s="16"/>
      <c r="UA616" s="16"/>
      <c r="UB616" s="16"/>
      <c r="UC616" s="16"/>
      <c r="UD616" s="16"/>
      <c r="UE616" s="16"/>
      <c r="UF616" s="16"/>
      <c r="UG616" s="16"/>
      <c r="UH616" s="16"/>
      <c r="UI616" s="16"/>
      <c r="UJ616" s="16"/>
      <c r="UK616" s="16"/>
      <c r="UL616" s="16"/>
      <c r="UM616" s="16"/>
      <c r="UN616" s="16"/>
      <c r="UO616" s="16"/>
      <c r="UP616" s="16"/>
      <c r="UQ616" s="16"/>
      <c r="UR616" s="16"/>
      <c r="US616" s="16"/>
      <c r="UT616" s="16"/>
      <c r="UU616" s="16"/>
      <c r="UV616" s="16"/>
      <c r="UW616" s="16"/>
      <c r="UX616" s="16"/>
      <c r="UY616" s="16"/>
      <c r="UZ616" s="16"/>
      <c r="VA616" s="16"/>
      <c r="VB616" s="16"/>
      <c r="VC616" s="16"/>
      <c r="VD616" s="16"/>
      <c r="VE616" s="16"/>
      <c r="VF616" s="16"/>
      <c r="VG616" s="16"/>
      <c r="VH616" s="16"/>
      <c r="VI616" s="16"/>
      <c r="VJ616" s="16"/>
      <c r="VK616" s="16"/>
      <c r="VL616" s="16"/>
      <c r="VM616" s="16"/>
      <c r="VN616" s="16"/>
      <c r="VO616" s="16"/>
      <c r="VP616" s="16"/>
      <c r="VQ616" s="16"/>
      <c r="VR616" s="16"/>
      <c r="VS616" s="16"/>
      <c r="VT616" s="16"/>
      <c r="VU616" s="16"/>
      <c r="VV616" s="16"/>
      <c r="VW616" s="16"/>
      <c r="VX616" s="16"/>
      <c r="VY616" s="16"/>
      <c r="VZ616" s="16"/>
      <c r="WA616" s="16"/>
      <c r="WB616" s="16"/>
      <c r="WC616" s="16"/>
      <c r="WD616" s="16"/>
      <c r="WE616" s="16"/>
      <c r="WF616" s="16"/>
      <c r="WG616" s="16"/>
      <c r="WH616" s="16"/>
      <c r="WI616" s="16"/>
      <c r="WJ616" s="16"/>
      <c r="WK616" s="16"/>
      <c r="WL616" s="16"/>
      <c r="WM616" s="16"/>
      <c r="WN616" s="16"/>
      <c r="WO616" s="16"/>
      <c r="WP616" s="16"/>
      <c r="WQ616" s="16"/>
      <c r="WR616" s="16"/>
      <c r="WS616" s="16"/>
      <c r="WT616" s="16"/>
      <c r="WU616" s="16"/>
      <c r="WV616" s="16"/>
      <c r="WW616" s="16"/>
      <c r="WX616" s="16"/>
      <c r="WY616" s="16"/>
      <c r="WZ616" s="16"/>
      <c r="XA616" s="16"/>
      <c r="XB616" s="16"/>
      <c r="XC616" s="16"/>
      <c r="XD616" s="16"/>
      <c r="XE616" s="16"/>
      <c r="XF616" s="16"/>
      <c r="XG616" s="16"/>
      <c r="XH616" s="16"/>
      <c r="XI616" s="16"/>
      <c r="XJ616" s="16"/>
      <c r="XK616" s="16"/>
      <c r="XL616" s="16"/>
      <c r="XM616" s="16"/>
      <c r="XN616" s="16"/>
      <c r="XO616" s="16"/>
      <c r="XP616" s="16"/>
      <c r="XQ616" s="16"/>
      <c r="XR616" s="16"/>
      <c r="XS616" s="16"/>
      <c r="XT616" s="16"/>
      <c r="XU616" s="16"/>
      <c r="XV616" s="16"/>
      <c r="XW616" s="16"/>
      <c r="XX616" s="16"/>
      <c r="XY616" s="16"/>
      <c r="XZ616" s="16"/>
      <c r="YA616" s="16"/>
      <c r="YB616" s="16"/>
      <c r="YC616" s="16"/>
      <c r="YD616" s="16"/>
      <c r="YE616" s="16"/>
      <c r="YF616" s="16"/>
      <c r="YG616" s="16"/>
      <c r="YH616" s="16"/>
      <c r="YI616" s="16"/>
      <c r="YJ616" s="16"/>
      <c r="YK616" s="16"/>
      <c r="YL616" s="16"/>
      <c r="YM616" s="16"/>
      <c r="YN616" s="16"/>
      <c r="YO616" s="16"/>
      <c r="YP616" s="16"/>
      <c r="YQ616" s="16"/>
      <c r="YR616" s="16"/>
      <c r="YS616" s="16"/>
      <c r="YT616" s="16"/>
      <c r="YU616" s="16"/>
      <c r="YV616" s="16"/>
      <c r="YW616" s="16"/>
      <c r="YX616" s="16"/>
      <c r="YY616" s="16"/>
      <c r="YZ616" s="16"/>
      <c r="ZA616" s="16"/>
      <c r="ZB616" s="16"/>
      <c r="ZC616" s="16"/>
      <c r="ZD616" s="16"/>
      <c r="ZE616" s="16"/>
      <c r="ZF616" s="16"/>
      <c r="ZG616" s="16"/>
      <c r="ZH616" s="16"/>
      <c r="ZI616" s="16"/>
      <c r="ZJ616" s="16"/>
      <c r="ZK616" s="16"/>
      <c r="ZL616" s="16"/>
      <c r="ZM616" s="16"/>
      <c r="ZN616" s="16"/>
      <c r="ZO616" s="16"/>
      <c r="ZP616" s="16"/>
      <c r="ZQ616" s="16"/>
      <c r="ZR616" s="16"/>
      <c r="ZS616" s="16"/>
      <c r="ZT616" s="16"/>
      <c r="ZU616" s="16"/>
      <c r="ZV616" s="16"/>
      <c r="ZW616" s="16"/>
      <c r="ZX616" s="16"/>
      <c r="ZY616" s="16"/>
      <c r="ZZ616" s="16"/>
      <c r="AAA616" s="16"/>
      <c r="AAB616" s="16"/>
      <c r="AAC616" s="16"/>
      <c r="AAD616" s="16"/>
      <c r="AAE616" s="16"/>
      <c r="AAF616" s="16"/>
      <c r="AAG616" s="16"/>
      <c r="AAH616" s="16"/>
      <c r="AAI616" s="16"/>
      <c r="AAJ616" s="16"/>
      <c r="AAK616" s="16"/>
      <c r="AAL616" s="16"/>
      <c r="AAM616" s="16"/>
      <c r="AAN616" s="16"/>
      <c r="AAO616" s="16"/>
      <c r="AAP616" s="16"/>
      <c r="AAQ616" s="16"/>
      <c r="AAR616" s="16"/>
      <c r="AAS616" s="16"/>
      <c r="AAT616" s="16"/>
      <c r="AAU616" s="16"/>
      <c r="AAV616" s="16"/>
      <c r="AAW616" s="16"/>
      <c r="AAX616" s="16"/>
      <c r="AAY616" s="16"/>
      <c r="AAZ616" s="16"/>
      <c r="ABA616" s="16"/>
      <c r="ABB616" s="16"/>
      <c r="ABC616" s="16"/>
      <c r="ABD616" s="16"/>
      <c r="ABE616" s="16"/>
      <c r="ABF616" s="16"/>
      <c r="ABG616" s="16"/>
      <c r="ABH616" s="16"/>
      <c r="ABI616" s="16"/>
      <c r="ABJ616" s="16"/>
      <c r="ABK616" s="16"/>
      <c r="ABL616" s="16"/>
      <c r="ABM616" s="16"/>
      <c r="ABN616" s="16"/>
      <c r="ABO616" s="16"/>
      <c r="ABP616" s="16"/>
      <c r="ABQ616" s="16"/>
      <c r="ABR616" s="16"/>
      <c r="ABS616" s="16"/>
      <c r="ABT616" s="16"/>
      <c r="ABU616" s="16"/>
      <c r="ABV616" s="16"/>
      <c r="ABW616" s="16"/>
      <c r="ABX616" s="16"/>
      <c r="ABY616" s="16"/>
      <c r="ABZ616" s="16"/>
      <c r="ACA616" s="16"/>
      <c r="ACB616" s="16"/>
      <c r="ACC616" s="16"/>
      <c r="ACD616" s="16"/>
      <c r="ACE616" s="16"/>
      <c r="ACF616" s="16"/>
      <c r="ACG616" s="16"/>
      <c r="ACH616" s="16"/>
      <c r="ACI616" s="16"/>
      <c r="ACJ616" s="16"/>
      <c r="ACK616" s="16"/>
      <c r="ACL616" s="16"/>
      <c r="ACM616" s="16"/>
      <c r="ACN616" s="16"/>
      <c r="ACO616" s="16"/>
      <c r="ACP616" s="16"/>
      <c r="ACQ616" s="16"/>
      <c r="ACR616" s="16"/>
      <c r="ACS616" s="16"/>
      <c r="ACT616" s="16"/>
      <c r="ACU616" s="16"/>
      <c r="ACV616" s="16"/>
      <c r="ACW616" s="16"/>
      <c r="ACX616" s="16"/>
      <c r="ACY616" s="16"/>
      <c r="ACZ616" s="16"/>
      <c r="ADA616" s="16"/>
      <c r="ADB616" s="16"/>
      <c r="ADC616" s="16"/>
      <c r="ADD616" s="16"/>
      <c r="ADE616" s="16"/>
      <c r="ADF616" s="16"/>
      <c r="ADG616" s="16"/>
      <c r="ADH616" s="16"/>
      <c r="ADI616" s="16"/>
      <c r="ADJ616" s="16"/>
      <c r="ADK616" s="16"/>
      <c r="ADL616" s="16"/>
      <c r="ADM616" s="16"/>
      <c r="ADN616" s="16"/>
      <c r="ADO616" s="16"/>
      <c r="ADP616" s="16"/>
      <c r="ADQ616" s="16"/>
      <c r="ADR616" s="16"/>
      <c r="ADS616" s="16"/>
      <c r="ADT616" s="16"/>
      <c r="ADU616" s="16"/>
      <c r="ADV616" s="16"/>
      <c r="ADW616" s="16"/>
      <c r="ADX616" s="16"/>
      <c r="ADY616" s="16"/>
      <c r="ADZ616" s="16"/>
      <c r="AEA616" s="16"/>
      <c r="AEB616" s="16"/>
      <c r="AEC616" s="16"/>
      <c r="AED616" s="16"/>
      <c r="AEE616" s="16"/>
      <c r="AEF616" s="16"/>
      <c r="AEG616" s="50"/>
    </row>
    <row r="617" spans="1:813" s="17" customFormat="1" ht="6.75" customHeight="1" x14ac:dyDescent="0.2">
      <c r="A617" s="75"/>
      <c r="B617" s="99"/>
      <c r="C617" s="109"/>
      <c r="D617" s="71"/>
      <c r="E617" s="398"/>
      <c r="F617" s="91"/>
      <c r="G617" s="16"/>
      <c r="H617" s="16"/>
      <c r="I617" s="16"/>
      <c r="J617" s="16"/>
      <c r="K617" s="16"/>
      <c r="L617" s="16"/>
      <c r="AY617" s="46"/>
      <c r="AZ617" s="16"/>
      <c r="BA617" s="663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6"/>
      <c r="HH617" s="16"/>
      <c r="HI617" s="16"/>
      <c r="HJ617" s="16"/>
      <c r="HK617" s="16"/>
      <c r="HL617" s="16"/>
      <c r="HM617" s="16"/>
      <c r="HN617" s="16"/>
      <c r="HO617" s="16"/>
      <c r="HP617" s="16"/>
      <c r="HQ617" s="16"/>
      <c r="HR617" s="16"/>
      <c r="HS617" s="16"/>
      <c r="HT617" s="16"/>
      <c r="HU617" s="16"/>
      <c r="HV617" s="16"/>
      <c r="HW617" s="16"/>
      <c r="HX617" s="16"/>
      <c r="HY617" s="16"/>
      <c r="HZ617" s="16"/>
      <c r="IA617" s="16"/>
      <c r="IB617" s="16"/>
      <c r="IC617" s="16"/>
      <c r="ID617" s="16"/>
      <c r="IE617" s="16"/>
      <c r="IF617" s="16"/>
      <c r="IG617" s="16"/>
      <c r="IH617" s="16"/>
      <c r="II617" s="16"/>
      <c r="IJ617" s="16"/>
      <c r="IK617" s="16"/>
      <c r="IL617" s="16"/>
      <c r="IM617" s="16"/>
      <c r="IN617" s="16"/>
      <c r="IO617" s="16"/>
      <c r="IP617" s="16"/>
      <c r="IQ617" s="16"/>
      <c r="IR617" s="16"/>
      <c r="IS617" s="16"/>
      <c r="IT617" s="16"/>
      <c r="IU617" s="16"/>
      <c r="IV617" s="16"/>
      <c r="IW617" s="16"/>
      <c r="IX617" s="16"/>
      <c r="IY617" s="16"/>
      <c r="IZ617" s="16"/>
      <c r="JA617" s="16"/>
      <c r="JB617" s="16"/>
      <c r="JC617" s="16"/>
      <c r="JD617" s="16"/>
      <c r="JE617" s="16"/>
      <c r="JF617" s="16"/>
      <c r="JG617" s="16"/>
      <c r="JH617" s="16"/>
      <c r="JI617" s="16"/>
      <c r="JJ617" s="16"/>
      <c r="JK617" s="16"/>
      <c r="JL617" s="16"/>
      <c r="JM617" s="16"/>
      <c r="JN617" s="16"/>
      <c r="JO617" s="16"/>
      <c r="JP617" s="16"/>
      <c r="JQ617" s="16"/>
      <c r="JR617" s="16"/>
      <c r="JS617" s="16"/>
      <c r="JT617" s="16"/>
      <c r="JU617" s="16"/>
      <c r="JV617" s="16"/>
      <c r="JW617" s="16"/>
      <c r="JX617" s="16"/>
      <c r="JY617" s="16"/>
      <c r="JZ617" s="16"/>
      <c r="KA617" s="16"/>
      <c r="KB617" s="16"/>
      <c r="KC617" s="16"/>
      <c r="KD617" s="16"/>
      <c r="KE617" s="16"/>
      <c r="KF617" s="16"/>
      <c r="KG617" s="16"/>
      <c r="KH617" s="16"/>
      <c r="KI617" s="16"/>
      <c r="KJ617" s="16"/>
      <c r="KK617" s="16"/>
      <c r="KL617" s="16"/>
      <c r="KM617" s="16"/>
      <c r="KN617" s="16"/>
      <c r="KO617" s="16"/>
      <c r="KP617" s="16"/>
      <c r="KQ617" s="16"/>
      <c r="KR617" s="16"/>
      <c r="KS617" s="16"/>
      <c r="KT617" s="16"/>
      <c r="KU617" s="16"/>
      <c r="KV617" s="16"/>
      <c r="KW617" s="16"/>
      <c r="KX617" s="16"/>
      <c r="KY617" s="16"/>
      <c r="KZ617" s="16"/>
      <c r="LA617" s="16"/>
      <c r="LB617" s="16"/>
      <c r="LC617" s="16"/>
      <c r="LD617" s="16"/>
      <c r="LE617" s="16"/>
      <c r="LF617" s="16"/>
      <c r="LG617" s="16"/>
      <c r="LH617" s="16"/>
      <c r="LI617" s="16"/>
      <c r="LJ617" s="16"/>
      <c r="LK617" s="16"/>
      <c r="LL617" s="16"/>
      <c r="LM617" s="16"/>
      <c r="LN617" s="16"/>
      <c r="LO617" s="16"/>
      <c r="LP617" s="16"/>
      <c r="LQ617" s="16"/>
      <c r="LR617" s="16"/>
      <c r="LS617" s="16"/>
      <c r="LT617" s="16"/>
      <c r="LU617" s="16"/>
      <c r="LV617" s="16"/>
      <c r="LW617" s="16"/>
      <c r="LX617" s="16"/>
      <c r="LY617" s="16"/>
      <c r="LZ617" s="16"/>
      <c r="MA617" s="16"/>
      <c r="MB617" s="16"/>
      <c r="MC617" s="16"/>
      <c r="MD617" s="16"/>
      <c r="ME617" s="16"/>
      <c r="MF617" s="16"/>
      <c r="MG617" s="16"/>
      <c r="MH617" s="16"/>
      <c r="MI617" s="16"/>
      <c r="MJ617" s="16"/>
      <c r="MK617" s="16"/>
      <c r="ML617" s="16"/>
      <c r="MM617" s="16"/>
      <c r="MN617" s="16"/>
      <c r="MO617" s="16"/>
      <c r="MP617" s="16"/>
      <c r="MQ617" s="16"/>
      <c r="MR617" s="16"/>
      <c r="MS617" s="16"/>
      <c r="MT617" s="16"/>
      <c r="MU617" s="16"/>
      <c r="MV617" s="16"/>
      <c r="MW617" s="16"/>
      <c r="MX617" s="16"/>
      <c r="MY617" s="16"/>
      <c r="MZ617" s="16"/>
      <c r="NA617" s="16"/>
      <c r="NB617" s="16"/>
      <c r="NC617" s="16"/>
      <c r="ND617" s="16"/>
      <c r="NE617" s="16"/>
      <c r="NF617" s="16"/>
      <c r="NG617" s="16"/>
      <c r="NH617" s="16"/>
      <c r="NI617" s="16"/>
      <c r="NJ617" s="16"/>
      <c r="NK617" s="16"/>
      <c r="NL617" s="16"/>
      <c r="NM617" s="16"/>
      <c r="NN617" s="16"/>
      <c r="NO617" s="16"/>
      <c r="NP617" s="16"/>
      <c r="NQ617" s="16"/>
      <c r="NR617" s="16"/>
      <c r="NS617" s="16"/>
      <c r="NT617" s="16"/>
      <c r="NU617" s="16"/>
      <c r="NV617" s="16"/>
      <c r="NW617" s="16"/>
      <c r="NX617" s="16"/>
      <c r="NY617" s="16"/>
      <c r="NZ617" s="16"/>
      <c r="OA617" s="16"/>
      <c r="OB617" s="16"/>
      <c r="OC617" s="16"/>
      <c r="OD617" s="16"/>
      <c r="OE617" s="16"/>
      <c r="OF617" s="16"/>
      <c r="OG617" s="16"/>
      <c r="OH617" s="16"/>
      <c r="OI617" s="16"/>
      <c r="OJ617" s="16"/>
      <c r="OK617" s="16"/>
      <c r="OL617" s="16"/>
      <c r="OM617" s="16"/>
      <c r="ON617" s="16"/>
      <c r="OO617" s="16"/>
      <c r="OP617" s="16"/>
      <c r="OQ617" s="16"/>
      <c r="OR617" s="16"/>
      <c r="OS617" s="16"/>
      <c r="OT617" s="16"/>
      <c r="OU617" s="16"/>
      <c r="OV617" s="16"/>
      <c r="OW617" s="16"/>
      <c r="OX617" s="16"/>
      <c r="OY617" s="16"/>
      <c r="OZ617" s="16"/>
      <c r="PA617" s="16"/>
      <c r="PB617" s="16"/>
      <c r="PC617" s="16"/>
      <c r="PD617" s="16"/>
      <c r="PE617" s="16"/>
      <c r="PF617" s="16"/>
      <c r="PG617" s="16"/>
      <c r="PH617" s="16"/>
      <c r="PI617" s="16"/>
      <c r="PJ617" s="16"/>
      <c r="PK617" s="16"/>
      <c r="PL617" s="16"/>
      <c r="PM617" s="16"/>
      <c r="PN617" s="16"/>
      <c r="PO617" s="16"/>
      <c r="PP617" s="16"/>
      <c r="PQ617" s="16"/>
      <c r="PR617" s="16"/>
      <c r="PS617" s="16"/>
      <c r="PT617" s="16"/>
      <c r="PU617" s="16"/>
      <c r="PV617" s="16"/>
      <c r="PW617" s="16"/>
      <c r="PX617" s="16"/>
      <c r="PY617" s="16"/>
      <c r="PZ617" s="16"/>
      <c r="QA617" s="16"/>
      <c r="QB617" s="16"/>
      <c r="QC617" s="16"/>
      <c r="QD617" s="16"/>
      <c r="QE617" s="16"/>
      <c r="QF617" s="16"/>
      <c r="QG617" s="16"/>
      <c r="QH617" s="16"/>
      <c r="QI617" s="16"/>
      <c r="QJ617" s="16"/>
      <c r="QK617" s="16"/>
      <c r="QL617" s="16"/>
      <c r="QM617" s="16"/>
      <c r="QN617" s="16"/>
      <c r="QO617" s="16"/>
      <c r="QP617" s="16"/>
      <c r="QQ617" s="16"/>
      <c r="QR617" s="16"/>
      <c r="QS617" s="16"/>
      <c r="QT617" s="16"/>
      <c r="QU617" s="16"/>
      <c r="QV617" s="16"/>
      <c r="QW617" s="16"/>
      <c r="QX617" s="16"/>
      <c r="QY617" s="16"/>
      <c r="QZ617" s="16"/>
      <c r="RA617" s="16"/>
      <c r="RB617" s="16"/>
      <c r="RC617" s="16"/>
      <c r="RD617" s="16"/>
      <c r="RE617" s="16"/>
      <c r="RF617" s="16"/>
      <c r="RG617" s="16"/>
      <c r="RH617" s="16"/>
      <c r="RI617" s="16"/>
      <c r="RJ617" s="16"/>
      <c r="RK617" s="16"/>
      <c r="RL617" s="16"/>
      <c r="RM617" s="16"/>
      <c r="RN617" s="16"/>
      <c r="RO617" s="16"/>
      <c r="RP617" s="16"/>
      <c r="RQ617" s="16"/>
      <c r="RR617" s="16"/>
      <c r="RS617" s="16"/>
      <c r="RT617" s="16"/>
      <c r="RU617" s="16"/>
      <c r="RV617" s="16"/>
      <c r="RW617" s="16"/>
      <c r="RX617" s="16"/>
      <c r="RY617" s="16"/>
      <c r="RZ617" s="16"/>
      <c r="SA617" s="16"/>
      <c r="SB617" s="16"/>
      <c r="SC617" s="16"/>
      <c r="SD617" s="16"/>
      <c r="SE617" s="16"/>
      <c r="SF617" s="16"/>
      <c r="SG617" s="16"/>
      <c r="SH617" s="16"/>
      <c r="SI617" s="16"/>
      <c r="SJ617" s="16"/>
      <c r="SK617" s="16"/>
      <c r="SL617" s="16"/>
      <c r="SM617" s="16"/>
      <c r="SN617" s="16"/>
      <c r="SO617" s="16"/>
      <c r="SP617" s="16"/>
      <c r="SQ617" s="16"/>
      <c r="SR617" s="16"/>
      <c r="SS617" s="16"/>
      <c r="ST617" s="16"/>
      <c r="SU617" s="16"/>
      <c r="SV617" s="16"/>
      <c r="SW617" s="16"/>
      <c r="SX617" s="16"/>
      <c r="SY617" s="16"/>
      <c r="SZ617" s="16"/>
      <c r="TA617" s="16"/>
      <c r="TB617" s="16"/>
      <c r="TC617" s="16"/>
      <c r="TD617" s="16"/>
      <c r="TE617" s="16"/>
      <c r="TF617" s="16"/>
      <c r="TG617" s="16"/>
      <c r="TH617" s="16"/>
      <c r="TI617" s="16"/>
      <c r="TJ617" s="16"/>
      <c r="TK617" s="16"/>
      <c r="TL617" s="16"/>
      <c r="TM617" s="16"/>
      <c r="TN617" s="16"/>
      <c r="TO617" s="16"/>
      <c r="TP617" s="16"/>
      <c r="TQ617" s="16"/>
      <c r="TR617" s="16"/>
      <c r="TS617" s="16"/>
      <c r="TT617" s="16"/>
      <c r="TU617" s="16"/>
      <c r="TV617" s="16"/>
      <c r="TW617" s="16"/>
      <c r="TX617" s="16"/>
      <c r="TY617" s="16"/>
      <c r="TZ617" s="16"/>
      <c r="UA617" s="16"/>
      <c r="UB617" s="16"/>
      <c r="UC617" s="16"/>
      <c r="UD617" s="16"/>
      <c r="UE617" s="16"/>
      <c r="UF617" s="16"/>
      <c r="UG617" s="16"/>
      <c r="UH617" s="16"/>
      <c r="UI617" s="16"/>
      <c r="UJ617" s="16"/>
      <c r="UK617" s="16"/>
      <c r="UL617" s="16"/>
      <c r="UM617" s="16"/>
      <c r="UN617" s="16"/>
      <c r="UO617" s="16"/>
      <c r="UP617" s="16"/>
      <c r="UQ617" s="16"/>
      <c r="UR617" s="16"/>
      <c r="US617" s="16"/>
      <c r="UT617" s="16"/>
      <c r="UU617" s="16"/>
      <c r="UV617" s="16"/>
      <c r="UW617" s="16"/>
      <c r="UX617" s="16"/>
      <c r="UY617" s="16"/>
      <c r="UZ617" s="16"/>
      <c r="VA617" s="16"/>
      <c r="VB617" s="16"/>
      <c r="VC617" s="16"/>
      <c r="VD617" s="16"/>
      <c r="VE617" s="16"/>
      <c r="VF617" s="16"/>
      <c r="VG617" s="16"/>
      <c r="VH617" s="16"/>
      <c r="VI617" s="16"/>
      <c r="VJ617" s="16"/>
      <c r="VK617" s="16"/>
      <c r="VL617" s="16"/>
      <c r="VM617" s="16"/>
      <c r="VN617" s="16"/>
      <c r="VO617" s="16"/>
      <c r="VP617" s="16"/>
      <c r="VQ617" s="16"/>
      <c r="VR617" s="16"/>
      <c r="VS617" s="16"/>
      <c r="VT617" s="16"/>
      <c r="VU617" s="16"/>
      <c r="VV617" s="16"/>
      <c r="VW617" s="16"/>
      <c r="VX617" s="16"/>
      <c r="VY617" s="16"/>
      <c r="VZ617" s="16"/>
      <c r="WA617" s="16"/>
      <c r="WB617" s="16"/>
      <c r="WC617" s="16"/>
      <c r="WD617" s="16"/>
      <c r="WE617" s="16"/>
      <c r="WF617" s="16"/>
      <c r="WG617" s="16"/>
      <c r="WH617" s="16"/>
      <c r="WI617" s="16"/>
      <c r="WJ617" s="16"/>
      <c r="WK617" s="16"/>
      <c r="WL617" s="16"/>
      <c r="WM617" s="16"/>
      <c r="WN617" s="16"/>
      <c r="WO617" s="16"/>
      <c r="WP617" s="16"/>
      <c r="WQ617" s="16"/>
      <c r="WR617" s="16"/>
      <c r="WS617" s="16"/>
      <c r="WT617" s="16"/>
      <c r="WU617" s="16"/>
      <c r="WV617" s="16"/>
      <c r="WW617" s="16"/>
      <c r="WX617" s="16"/>
      <c r="WY617" s="16"/>
      <c r="WZ617" s="16"/>
      <c r="XA617" s="16"/>
      <c r="XB617" s="16"/>
      <c r="XC617" s="16"/>
      <c r="XD617" s="16"/>
      <c r="XE617" s="16"/>
      <c r="XF617" s="16"/>
      <c r="XG617" s="16"/>
      <c r="XH617" s="16"/>
      <c r="XI617" s="16"/>
      <c r="XJ617" s="16"/>
      <c r="XK617" s="16"/>
      <c r="XL617" s="16"/>
      <c r="XM617" s="16"/>
      <c r="XN617" s="16"/>
      <c r="XO617" s="16"/>
      <c r="XP617" s="16"/>
      <c r="XQ617" s="16"/>
      <c r="XR617" s="16"/>
      <c r="XS617" s="16"/>
      <c r="XT617" s="16"/>
      <c r="XU617" s="16"/>
      <c r="XV617" s="16"/>
      <c r="XW617" s="16"/>
      <c r="XX617" s="16"/>
      <c r="XY617" s="16"/>
      <c r="XZ617" s="16"/>
      <c r="YA617" s="16"/>
      <c r="YB617" s="16"/>
      <c r="YC617" s="16"/>
      <c r="YD617" s="16"/>
      <c r="YE617" s="16"/>
      <c r="YF617" s="16"/>
      <c r="YG617" s="16"/>
      <c r="YH617" s="16"/>
      <c r="YI617" s="16"/>
      <c r="YJ617" s="16"/>
      <c r="YK617" s="16"/>
      <c r="YL617" s="16"/>
      <c r="YM617" s="16"/>
      <c r="YN617" s="16"/>
      <c r="YO617" s="16"/>
      <c r="YP617" s="16"/>
      <c r="YQ617" s="16"/>
      <c r="YR617" s="16"/>
      <c r="YS617" s="16"/>
      <c r="YT617" s="16"/>
      <c r="YU617" s="16"/>
      <c r="YV617" s="16"/>
      <c r="YW617" s="16"/>
      <c r="YX617" s="16"/>
      <c r="YY617" s="16"/>
      <c r="YZ617" s="16"/>
      <c r="ZA617" s="16"/>
      <c r="ZB617" s="16"/>
      <c r="ZC617" s="16"/>
      <c r="ZD617" s="16"/>
      <c r="ZE617" s="16"/>
      <c r="ZF617" s="16"/>
      <c r="ZG617" s="16"/>
      <c r="ZH617" s="16"/>
      <c r="ZI617" s="16"/>
      <c r="ZJ617" s="16"/>
      <c r="ZK617" s="16"/>
      <c r="ZL617" s="16"/>
      <c r="ZM617" s="16"/>
      <c r="ZN617" s="16"/>
      <c r="ZO617" s="16"/>
      <c r="ZP617" s="16"/>
      <c r="ZQ617" s="16"/>
      <c r="ZR617" s="16"/>
      <c r="ZS617" s="16"/>
      <c r="ZT617" s="16"/>
      <c r="ZU617" s="16"/>
      <c r="ZV617" s="16"/>
      <c r="ZW617" s="16"/>
      <c r="ZX617" s="16"/>
      <c r="ZY617" s="16"/>
      <c r="ZZ617" s="16"/>
      <c r="AAA617" s="16"/>
      <c r="AAB617" s="16"/>
      <c r="AAC617" s="16"/>
      <c r="AAD617" s="16"/>
      <c r="AAE617" s="16"/>
      <c r="AAF617" s="16"/>
      <c r="AAG617" s="16"/>
      <c r="AAH617" s="16"/>
      <c r="AAI617" s="16"/>
      <c r="AAJ617" s="16"/>
      <c r="AAK617" s="16"/>
      <c r="AAL617" s="16"/>
      <c r="AAM617" s="16"/>
      <c r="AAN617" s="16"/>
      <c r="AAO617" s="16"/>
      <c r="AAP617" s="16"/>
      <c r="AAQ617" s="16"/>
      <c r="AAR617" s="16"/>
      <c r="AAS617" s="16"/>
      <c r="AAT617" s="16"/>
      <c r="AAU617" s="16"/>
      <c r="AAV617" s="16"/>
      <c r="AAW617" s="16"/>
      <c r="AAX617" s="16"/>
      <c r="AAY617" s="16"/>
      <c r="AAZ617" s="16"/>
      <c r="ABA617" s="16"/>
      <c r="ABB617" s="16"/>
      <c r="ABC617" s="16"/>
      <c r="ABD617" s="16"/>
      <c r="ABE617" s="16"/>
      <c r="ABF617" s="16"/>
      <c r="ABG617" s="16"/>
      <c r="ABH617" s="16"/>
      <c r="ABI617" s="16"/>
      <c r="ABJ617" s="16"/>
      <c r="ABK617" s="16"/>
      <c r="ABL617" s="16"/>
      <c r="ABM617" s="16"/>
      <c r="ABN617" s="16"/>
      <c r="ABO617" s="16"/>
      <c r="ABP617" s="16"/>
      <c r="ABQ617" s="16"/>
      <c r="ABR617" s="16"/>
      <c r="ABS617" s="16"/>
      <c r="ABT617" s="16"/>
      <c r="ABU617" s="16"/>
      <c r="ABV617" s="16"/>
      <c r="ABW617" s="16"/>
      <c r="ABX617" s="16"/>
      <c r="ABY617" s="16"/>
      <c r="ABZ617" s="16"/>
      <c r="ACA617" s="16"/>
      <c r="ACB617" s="16"/>
      <c r="ACC617" s="16"/>
      <c r="ACD617" s="16"/>
      <c r="ACE617" s="16"/>
      <c r="ACF617" s="16"/>
      <c r="ACG617" s="16"/>
      <c r="ACH617" s="16"/>
      <c r="ACI617" s="16"/>
      <c r="ACJ617" s="16"/>
      <c r="ACK617" s="16"/>
      <c r="ACL617" s="16"/>
      <c r="ACM617" s="16"/>
      <c r="ACN617" s="16"/>
      <c r="ACO617" s="16"/>
      <c r="ACP617" s="16"/>
      <c r="ACQ617" s="16"/>
      <c r="ACR617" s="16"/>
      <c r="ACS617" s="16"/>
      <c r="ACT617" s="16"/>
      <c r="ACU617" s="16"/>
      <c r="ACV617" s="16"/>
      <c r="ACW617" s="16"/>
      <c r="ACX617" s="16"/>
      <c r="ACY617" s="16"/>
      <c r="ACZ617" s="16"/>
      <c r="ADA617" s="16"/>
      <c r="ADB617" s="16"/>
      <c r="ADC617" s="16"/>
      <c r="ADD617" s="16"/>
      <c r="ADE617" s="16"/>
      <c r="ADF617" s="16"/>
      <c r="ADG617" s="16"/>
      <c r="ADH617" s="16"/>
      <c r="ADI617" s="16"/>
      <c r="ADJ617" s="16"/>
      <c r="ADK617" s="16"/>
      <c r="ADL617" s="16"/>
      <c r="ADM617" s="16"/>
      <c r="ADN617" s="16"/>
      <c r="ADO617" s="16"/>
      <c r="ADP617" s="16"/>
      <c r="ADQ617" s="16"/>
      <c r="ADR617" s="16"/>
      <c r="ADS617" s="16"/>
      <c r="ADT617" s="16"/>
      <c r="ADU617" s="16"/>
      <c r="ADV617" s="16"/>
      <c r="ADW617" s="16"/>
      <c r="ADX617" s="16"/>
      <c r="ADY617" s="16"/>
      <c r="ADZ617" s="16"/>
      <c r="AEA617" s="16"/>
      <c r="AEB617" s="16"/>
      <c r="AEC617" s="16"/>
      <c r="AED617" s="16"/>
      <c r="AEE617" s="16"/>
      <c r="AEF617" s="16"/>
      <c r="AEG617" s="50"/>
    </row>
    <row r="618" spans="1:813" s="17" customFormat="1" ht="17.25" customHeight="1" x14ac:dyDescent="0.2">
      <c r="A618" s="73">
        <v>3</v>
      </c>
      <c r="B618" s="289" t="s">
        <v>118</v>
      </c>
      <c r="C618" s="109"/>
      <c r="D618" s="71"/>
      <c r="E618" s="398"/>
      <c r="F618" s="91"/>
      <c r="G618" s="16"/>
      <c r="H618" s="16"/>
      <c r="I618" s="16"/>
      <c r="J618" s="16"/>
      <c r="K618" s="16"/>
      <c r="L618" s="16"/>
      <c r="AY618" s="46"/>
      <c r="AZ618" s="16"/>
      <c r="BA618" s="663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  <c r="FW618" s="16"/>
      <c r="FX618" s="16"/>
      <c r="FY618" s="16"/>
      <c r="FZ618" s="16"/>
      <c r="GA618" s="16"/>
      <c r="GB618" s="16"/>
      <c r="GC618" s="16"/>
      <c r="GD618" s="16"/>
      <c r="GE618" s="16"/>
      <c r="GF618" s="16"/>
      <c r="GG618" s="16"/>
      <c r="GH618" s="16"/>
      <c r="GI618" s="16"/>
      <c r="GJ618" s="16"/>
      <c r="GK618" s="16"/>
      <c r="GL618" s="16"/>
      <c r="GM618" s="16"/>
      <c r="GN618" s="16"/>
      <c r="GO618" s="16"/>
      <c r="GP618" s="16"/>
      <c r="GQ618" s="16"/>
      <c r="GR618" s="16"/>
      <c r="GS618" s="16"/>
      <c r="GT618" s="16"/>
      <c r="GU618" s="16"/>
      <c r="GV618" s="16"/>
      <c r="GW618" s="16"/>
      <c r="GX618" s="16"/>
      <c r="GY618" s="16"/>
      <c r="GZ618" s="16"/>
      <c r="HA618" s="16"/>
      <c r="HB618" s="16"/>
      <c r="HC618" s="16"/>
      <c r="HD618" s="16"/>
      <c r="HE618" s="16"/>
      <c r="HF618" s="16"/>
      <c r="HG618" s="16"/>
      <c r="HH618" s="16"/>
      <c r="HI618" s="16"/>
      <c r="HJ618" s="16"/>
      <c r="HK618" s="16"/>
      <c r="HL618" s="16"/>
      <c r="HM618" s="16"/>
      <c r="HN618" s="16"/>
      <c r="HO618" s="16"/>
      <c r="HP618" s="16"/>
      <c r="HQ618" s="16"/>
      <c r="HR618" s="16"/>
      <c r="HS618" s="16"/>
      <c r="HT618" s="16"/>
      <c r="HU618" s="16"/>
      <c r="HV618" s="16"/>
      <c r="HW618" s="16"/>
      <c r="HX618" s="16"/>
      <c r="HY618" s="16"/>
      <c r="HZ618" s="16"/>
      <c r="IA618" s="16"/>
      <c r="IB618" s="16"/>
      <c r="IC618" s="16"/>
      <c r="ID618" s="16"/>
      <c r="IE618" s="16"/>
      <c r="IF618" s="16"/>
      <c r="IG618" s="16"/>
      <c r="IH618" s="16"/>
      <c r="II618" s="16"/>
      <c r="IJ618" s="16"/>
      <c r="IK618" s="16"/>
      <c r="IL618" s="16"/>
      <c r="IM618" s="16"/>
      <c r="IN618" s="16"/>
      <c r="IO618" s="16"/>
      <c r="IP618" s="16"/>
      <c r="IQ618" s="16"/>
      <c r="IR618" s="16"/>
      <c r="IS618" s="16"/>
      <c r="IT618" s="16"/>
      <c r="IU618" s="16"/>
      <c r="IV618" s="16"/>
      <c r="IW618" s="16"/>
      <c r="IX618" s="16"/>
      <c r="IY618" s="16"/>
      <c r="IZ618" s="16"/>
      <c r="JA618" s="16"/>
      <c r="JB618" s="16"/>
      <c r="JC618" s="16"/>
      <c r="JD618" s="16"/>
      <c r="JE618" s="16"/>
      <c r="JF618" s="16"/>
      <c r="JG618" s="16"/>
      <c r="JH618" s="16"/>
      <c r="JI618" s="16"/>
      <c r="JJ618" s="16"/>
      <c r="JK618" s="16"/>
      <c r="JL618" s="16"/>
      <c r="JM618" s="16"/>
      <c r="JN618" s="16"/>
      <c r="JO618" s="16"/>
      <c r="JP618" s="16"/>
      <c r="JQ618" s="16"/>
      <c r="JR618" s="16"/>
      <c r="JS618" s="16"/>
      <c r="JT618" s="16"/>
      <c r="JU618" s="16"/>
      <c r="JV618" s="16"/>
      <c r="JW618" s="16"/>
      <c r="JX618" s="16"/>
      <c r="JY618" s="16"/>
      <c r="JZ618" s="16"/>
      <c r="KA618" s="16"/>
      <c r="KB618" s="16"/>
      <c r="KC618" s="16"/>
      <c r="KD618" s="16"/>
      <c r="KE618" s="16"/>
      <c r="KF618" s="16"/>
      <c r="KG618" s="16"/>
      <c r="KH618" s="16"/>
      <c r="KI618" s="16"/>
      <c r="KJ618" s="16"/>
      <c r="KK618" s="16"/>
      <c r="KL618" s="16"/>
      <c r="KM618" s="16"/>
      <c r="KN618" s="16"/>
      <c r="KO618" s="16"/>
      <c r="KP618" s="16"/>
      <c r="KQ618" s="16"/>
      <c r="KR618" s="16"/>
      <c r="KS618" s="16"/>
      <c r="KT618" s="16"/>
      <c r="KU618" s="16"/>
      <c r="KV618" s="16"/>
      <c r="KW618" s="16"/>
      <c r="KX618" s="16"/>
      <c r="KY618" s="16"/>
      <c r="KZ618" s="16"/>
      <c r="LA618" s="16"/>
      <c r="LB618" s="16"/>
      <c r="LC618" s="16"/>
      <c r="LD618" s="16"/>
      <c r="LE618" s="16"/>
      <c r="LF618" s="16"/>
      <c r="LG618" s="16"/>
      <c r="LH618" s="16"/>
      <c r="LI618" s="16"/>
      <c r="LJ618" s="16"/>
      <c r="LK618" s="16"/>
      <c r="LL618" s="16"/>
      <c r="LM618" s="16"/>
      <c r="LN618" s="16"/>
      <c r="LO618" s="16"/>
      <c r="LP618" s="16"/>
      <c r="LQ618" s="16"/>
      <c r="LR618" s="16"/>
      <c r="LS618" s="16"/>
      <c r="LT618" s="16"/>
      <c r="LU618" s="16"/>
      <c r="LV618" s="16"/>
      <c r="LW618" s="16"/>
      <c r="LX618" s="16"/>
      <c r="LY618" s="16"/>
      <c r="LZ618" s="16"/>
      <c r="MA618" s="16"/>
      <c r="MB618" s="16"/>
      <c r="MC618" s="16"/>
      <c r="MD618" s="16"/>
      <c r="ME618" s="16"/>
      <c r="MF618" s="16"/>
      <c r="MG618" s="16"/>
      <c r="MH618" s="16"/>
      <c r="MI618" s="16"/>
      <c r="MJ618" s="16"/>
      <c r="MK618" s="16"/>
      <c r="ML618" s="16"/>
      <c r="MM618" s="16"/>
      <c r="MN618" s="16"/>
      <c r="MO618" s="16"/>
      <c r="MP618" s="16"/>
      <c r="MQ618" s="16"/>
      <c r="MR618" s="16"/>
      <c r="MS618" s="16"/>
      <c r="MT618" s="16"/>
      <c r="MU618" s="16"/>
      <c r="MV618" s="16"/>
      <c r="MW618" s="16"/>
      <c r="MX618" s="16"/>
      <c r="MY618" s="16"/>
      <c r="MZ618" s="16"/>
      <c r="NA618" s="16"/>
      <c r="NB618" s="16"/>
      <c r="NC618" s="16"/>
      <c r="ND618" s="16"/>
      <c r="NE618" s="16"/>
      <c r="NF618" s="16"/>
      <c r="NG618" s="16"/>
      <c r="NH618" s="16"/>
      <c r="NI618" s="16"/>
      <c r="NJ618" s="16"/>
      <c r="NK618" s="16"/>
      <c r="NL618" s="16"/>
      <c r="NM618" s="16"/>
      <c r="NN618" s="16"/>
      <c r="NO618" s="16"/>
      <c r="NP618" s="16"/>
      <c r="NQ618" s="16"/>
      <c r="NR618" s="16"/>
      <c r="NS618" s="16"/>
      <c r="NT618" s="16"/>
      <c r="NU618" s="16"/>
      <c r="NV618" s="16"/>
      <c r="NW618" s="16"/>
      <c r="NX618" s="16"/>
      <c r="NY618" s="16"/>
      <c r="NZ618" s="16"/>
      <c r="OA618" s="16"/>
      <c r="OB618" s="16"/>
      <c r="OC618" s="16"/>
      <c r="OD618" s="16"/>
      <c r="OE618" s="16"/>
      <c r="OF618" s="16"/>
      <c r="OG618" s="16"/>
      <c r="OH618" s="16"/>
      <c r="OI618" s="16"/>
      <c r="OJ618" s="16"/>
      <c r="OK618" s="16"/>
      <c r="OL618" s="16"/>
      <c r="OM618" s="16"/>
      <c r="ON618" s="16"/>
      <c r="OO618" s="16"/>
      <c r="OP618" s="16"/>
      <c r="OQ618" s="16"/>
      <c r="OR618" s="16"/>
      <c r="OS618" s="16"/>
      <c r="OT618" s="16"/>
      <c r="OU618" s="16"/>
      <c r="OV618" s="16"/>
      <c r="OW618" s="16"/>
      <c r="OX618" s="16"/>
      <c r="OY618" s="16"/>
      <c r="OZ618" s="16"/>
      <c r="PA618" s="16"/>
      <c r="PB618" s="16"/>
      <c r="PC618" s="16"/>
      <c r="PD618" s="16"/>
      <c r="PE618" s="16"/>
      <c r="PF618" s="16"/>
      <c r="PG618" s="16"/>
      <c r="PH618" s="16"/>
      <c r="PI618" s="16"/>
      <c r="PJ618" s="16"/>
      <c r="PK618" s="16"/>
      <c r="PL618" s="16"/>
      <c r="PM618" s="16"/>
      <c r="PN618" s="16"/>
      <c r="PO618" s="16"/>
      <c r="PP618" s="16"/>
      <c r="PQ618" s="16"/>
      <c r="PR618" s="16"/>
      <c r="PS618" s="16"/>
      <c r="PT618" s="16"/>
      <c r="PU618" s="16"/>
      <c r="PV618" s="16"/>
      <c r="PW618" s="16"/>
      <c r="PX618" s="16"/>
      <c r="PY618" s="16"/>
      <c r="PZ618" s="16"/>
      <c r="QA618" s="16"/>
      <c r="QB618" s="16"/>
      <c r="QC618" s="16"/>
      <c r="QD618" s="16"/>
      <c r="QE618" s="16"/>
      <c r="QF618" s="16"/>
      <c r="QG618" s="16"/>
      <c r="QH618" s="16"/>
      <c r="QI618" s="16"/>
      <c r="QJ618" s="16"/>
      <c r="QK618" s="16"/>
      <c r="QL618" s="16"/>
      <c r="QM618" s="16"/>
      <c r="QN618" s="16"/>
      <c r="QO618" s="16"/>
      <c r="QP618" s="16"/>
      <c r="QQ618" s="16"/>
      <c r="QR618" s="16"/>
      <c r="QS618" s="16"/>
      <c r="QT618" s="16"/>
      <c r="QU618" s="16"/>
      <c r="QV618" s="16"/>
      <c r="QW618" s="16"/>
      <c r="QX618" s="16"/>
      <c r="QY618" s="16"/>
      <c r="QZ618" s="16"/>
      <c r="RA618" s="16"/>
      <c r="RB618" s="16"/>
      <c r="RC618" s="16"/>
      <c r="RD618" s="16"/>
      <c r="RE618" s="16"/>
      <c r="RF618" s="16"/>
      <c r="RG618" s="16"/>
      <c r="RH618" s="16"/>
      <c r="RI618" s="16"/>
      <c r="RJ618" s="16"/>
      <c r="RK618" s="16"/>
      <c r="RL618" s="16"/>
      <c r="RM618" s="16"/>
      <c r="RN618" s="16"/>
      <c r="RO618" s="16"/>
      <c r="RP618" s="16"/>
      <c r="RQ618" s="16"/>
      <c r="RR618" s="16"/>
      <c r="RS618" s="16"/>
      <c r="RT618" s="16"/>
      <c r="RU618" s="16"/>
      <c r="RV618" s="16"/>
      <c r="RW618" s="16"/>
      <c r="RX618" s="16"/>
      <c r="RY618" s="16"/>
      <c r="RZ618" s="16"/>
      <c r="SA618" s="16"/>
      <c r="SB618" s="16"/>
      <c r="SC618" s="16"/>
      <c r="SD618" s="16"/>
      <c r="SE618" s="16"/>
      <c r="SF618" s="16"/>
      <c r="SG618" s="16"/>
      <c r="SH618" s="16"/>
      <c r="SI618" s="16"/>
      <c r="SJ618" s="16"/>
      <c r="SK618" s="16"/>
      <c r="SL618" s="16"/>
      <c r="SM618" s="16"/>
      <c r="SN618" s="16"/>
      <c r="SO618" s="16"/>
      <c r="SP618" s="16"/>
      <c r="SQ618" s="16"/>
      <c r="SR618" s="16"/>
      <c r="SS618" s="16"/>
      <c r="ST618" s="16"/>
      <c r="SU618" s="16"/>
      <c r="SV618" s="16"/>
      <c r="SW618" s="16"/>
      <c r="SX618" s="16"/>
      <c r="SY618" s="16"/>
      <c r="SZ618" s="16"/>
      <c r="TA618" s="16"/>
      <c r="TB618" s="16"/>
      <c r="TC618" s="16"/>
      <c r="TD618" s="16"/>
      <c r="TE618" s="16"/>
      <c r="TF618" s="16"/>
      <c r="TG618" s="16"/>
      <c r="TH618" s="16"/>
      <c r="TI618" s="16"/>
      <c r="TJ618" s="16"/>
      <c r="TK618" s="16"/>
      <c r="TL618" s="16"/>
      <c r="TM618" s="16"/>
      <c r="TN618" s="16"/>
      <c r="TO618" s="16"/>
      <c r="TP618" s="16"/>
      <c r="TQ618" s="16"/>
      <c r="TR618" s="16"/>
      <c r="TS618" s="16"/>
      <c r="TT618" s="16"/>
      <c r="TU618" s="16"/>
      <c r="TV618" s="16"/>
      <c r="TW618" s="16"/>
      <c r="TX618" s="16"/>
      <c r="TY618" s="16"/>
      <c r="TZ618" s="16"/>
      <c r="UA618" s="16"/>
      <c r="UB618" s="16"/>
      <c r="UC618" s="16"/>
      <c r="UD618" s="16"/>
      <c r="UE618" s="16"/>
      <c r="UF618" s="16"/>
      <c r="UG618" s="16"/>
      <c r="UH618" s="16"/>
      <c r="UI618" s="16"/>
      <c r="UJ618" s="16"/>
      <c r="UK618" s="16"/>
      <c r="UL618" s="16"/>
      <c r="UM618" s="16"/>
      <c r="UN618" s="16"/>
      <c r="UO618" s="16"/>
      <c r="UP618" s="16"/>
      <c r="UQ618" s="16"/>
      <c r="UR618" s="16"/>
      <c r="US618" s="16"/>
      <c r="UT618" s="16"/>
      <c r="UU618" s="16"/>
      <c r="UV618" s="16"/>
      <c r="UW618" s="16"/>
      <c r="UX618" s="16"/>
      <c r="UY618" s="16"/>
      <c r="UZ618" s="16"/>
      <c r="VA618" s="16"/>
      <c r="VB618" s="16"/>
      <c r="VC618" s="16"/>
      <c r="VD618" s="16"/>
      <c r="VE618" s="16"/>
      <c r="VF618" s="16"/>
      <c r="VG618" s="16"/>
      <c r="VH618" s="16"/>
      <c r="VI618" s="16"/>
      <c r="VJ618" s="16"/>
      <c r="VK618" s="16"/>
      <c r="VL618" s="16"/>
      <c r="VM618" s="16"/>
      <c r="VN618" s="16"/>
      <c r="VO618" s="16"/>
      <c r="VP618" s="16"/>
      <c r="VQ618" s="16"/>
      <c r="VR618" s="16"/>
      <c r="VS618" s="16"/>
      <c r="VT618" s="16"/>
      <c r="VU618" s="16"/>
      <c r="VV618" s="16"/>
      <c r="VW618" s="16"/>
      <c r="VX618" s="16"/>
      <c r="VY618" s="16"/>
      <c r="VZ618" s="16"/>
      <c r="WA618" s="16"/>
      <c r="WB618" s="16"/>
      <c r="WC618" s="16"/>
      <c r="WD618" s="16"/>
      <c r="WE618" s="16"/>
      <c r="WF618" s="16"/>
      <c r="WG618" s="16"/>
      <c r="WH618" s="16"/>
      <c r="WI618" s="16"/>
      <c r="WJ618" s="16"/>
      <c r="WK618" s="16"/>
      <c r="WL618" s="16"/>
      <c r="WM618" s="16"/>
      <c r="WN618" s="16"/>
      <c r="WO618" s="16"/>
      <c r="WP618" s="16"/>
      <c r="WQ618" s="16"/>
      <c r="WR618" s="16"/>
      <c r="WS618" s="16"/>
      <c r="WT618" s="16"/>
      <c r="WU618" s="16"/>
      <c r="WV618" s="16"/>
      <c r="WW618" s="16"/>
      <c r="WX618" s="16"/>
      <c r="WY618" s="16"/>
      <c r="WZ618" s="16"/>
      <c r="XA618" s="16"/>
      <c r="XB618" s="16"/>
      <c r="XC618" s="16"/>
      <c r="XD618" s="16"/>
      <c r="XE618" s="16"/>
      <c r="XF618" s="16"/>
      <c r="XG618" s="16"/>
      <c r="XH618" s="16"/>
      <c r="XI618" s="16"/>
      <c r="XJ618" s="16"/>
      <c r="XK618" s="16"/>
      <c r="XL618" s="16"/>
      <c r="XM618" s="16"/>
      <c r="XN618" s="16"/>
      <c r="XO618" s="16"/>
      <c r="XP618" s="16"/>
      <c r="XQ618" s="16"/>
      <c r="XR618" s="16"/>
      <c r="XS618" s="16"/>
      <c r="XT618" s="16"/>
      <c r="XU618" s="16"/>
      <c r="XV618" s="16"/>
      <c r="XW618" s="16"/>
      <c r="XX618" s="16"/>
      <c r="XY618" s="16"/>
      <c r="XZ618" s="16"/>
      <c r="YA618" s="16"/>
      <c r="YB618" s="16"/>
      <c r="YC618" s="16"/>
      <c r="YD618" s="16"/>
      <c r="YE618" s="16"/>
      <c r="YF618" s="16"/>
      <c r="YG618" s="16"/>
      <c r="YH618" s="16"/>
      <c r="YI618" s="16"/>
      <c r="YJ618" s="16"/>
      <c r="YK618" s="16"/>
      <c r="YL618" s="16"/>
      <c r="YM618" s="16"/>
      <c r="YN618" s="16"/>
      <c r="YO618" s="16"/>
      <c r="YP618" s="16"/>
      <c r="YQ618" s="16"/>
      <c r="YR618" s="16"/>
      <c r="YS618" s="16"/>
      <c r="YT618" s="16"/>
      <c r="YU618" s="16"/>
      <c r="YV618" s="16"/>
      <c r="YW618" s="16"/>
      <c r="YX618" s="16"/>
      <c r="YY618" s="16"/>
      <c r="YZ618" s="16"/>
      <c r="ZA618" s="16"/>
      <c r="ZB618" s="16"/>
      <c r="ZC618" s="16"/>
      <c r="ZD618" s="16"/>
      <c r="ZE618" s="16"/>
      <c r="ZF618" s="16"/>
      <c r="ZG618" s="16"/>
      <c r="ZH618" s="16"/>
      <c r="ZI618" s="16"/>
      <c r="ZJ618" s="16"/>
      <c r="ZK618" s="16"/>
      <c r="ZL618" s="16"/>
      <c r="ZM618" s="16"/>
      <c r="ZN618" s="16"/>
      <c r="ZO618" s="16"/>
      <c r="ZP618" s="16"/>
      <c r="ZQ618" s="16"/>
      <c r="ZR618" s="16"/>
      <c r="ZS618" s="16"/>
      <c r="ZT618" s="16"/>
      <c r="ZU618" s="16"/>
      <c r="ZV618" s="16"/>
      <c r="ZW618" s="16"/>
      <c r="ZX618" s="16"/>
      <c r="ZY618" s="16"/>
      <c r="ZZ618" s="16"/>
      <c r="AAA618" s="16"/>
      <c r="AAB618" s="16"/>
      <c r="AAC618" s="16"/>
      <c r="AAD618" s="16"/>
      <c r="AAE618" s="16"/>
      <c r="AAF618" s="16"/>
      <c r="AAG618" s="16"/>
      <c r="AAH618" s="16"/>
      <c r="AAI618" s="16"/>
      <c r="AAJ618" s="16"/>
      <c r="AAK618" s="16"/>
      <c r="AAL618" s="16"/>
      <c r="AAM618" s="16"/>
      <c r="AAN618" s="16"/>
      <c r="AAO618" s="16"/>
      <c r="AAP618" s="16"/>
      <c r="AAQ618" s="16"/>
      <c r="AAR618" s="16"/>
      <c r="AAS618" s="16"/>
      <c r="AAT618" s="16"/>
      <c r="AAU618" s="16"/>
      <c r="AAV618" s="16"/>
      <c r="AAW618" s="16"/>
      <c r="AAX618" s="16"/>
      <c r="AAY618" s="16"/>
      <c r="AAZ618" s="16"/>
      <c r="ABA618" s="16"/>
      <c r="ABB618" s="16"/>
      <c r="ABC618" s="16"/>
      <c r="ABD618" s="16"/>
      <c r="ABE618" s="16"/>
      <c r="ABF618" s="16"/>
      <c r="ABG618" s="16"/>
      <c r="ABH618" s="16"/>
      <c r="ABI618" s="16"/>
      <c r="ABJ618" s="16"/>
      <c r="ABK618" s="16"/>
      <c r="ABL618" s="16"/>
      <c r="ABM618" s="16"/>
      <c r="ABN618" s="16"/>
      <c r="ABO618" s="16"/>
      <c r="ABP618" s="16"/>
      <c r="ABQ618" s="16"/>
      <c r="ABR618" s="16"/>
      <c r="ABS618" s="16"/>
      <c r="ABT618" s="16"/>
      <c r="ABU618" s="16"/>
      <c r="ABV618" s="16"/>
      <c r="ABW618" s="16"/>
      <c r="ABX618" s="16"/>
      <c r="ABY618" s="16"/>
      <c r="ABZ618" s="16"/>
      <c r="ACA618" s="16"/>
      <c r="ACB618" s="16"/>
      <c r="ACC618" s="16"/>
      <c r="ACD618" s="16"/>
      <c r="ACE618" s="16"/>
      <c r="ACF618" s="16"/>
      <c r="ACG618" s="16"/>
      <c r="ACH618" s="16"/>
      <c r="ACI618" s="16"/>
      <c r="ACJ618" s="16"/>
      <c r="ACK618" s="16"/>
      <c r="ACL618" s="16"/>
      <c r="ACM618" s="16"/>
      <c r="ACN618" s="16"/>
      <c r="ACO618" s="16"/>
      <c r="ACP618" s="16"/>
      <c r="ACQ618" s="16"/>
      <c r="ACR618" s="16"/>
      <c r="ACS618" s="16"/>
      <c r="ACT618" s="16"/>
      <c r="ACU618" s="16"/>
      <c r="ACV618" s="16"/>
      <c r="ACW618" s="16"/>
      <c r="ACX618" s="16"/>
      <c r="ACY618" s="16"/>
      <c r="ACZ618" s="16"/>
      <c r="ADA618" s="16"/>
      <c r="ADB618" s="16"/>
      <c r="ADC618" s="16"/>
      <c r="ADD618" s="16"/>
      <c r="ADE618" s="16"/>
      <c r="ADF618" s="16"/>
      <c r="ADG618" s="16"/>
      <c r="ADH618" s="16"/>
      <c r="ADI618" s="16"/>
      <c r="ADJ618" s="16"/>
      <c r="ADK618" s="16"/>
      <c r="ADL618" s="16"/>
      <c r="ADM618" s="16"/>
      <c r="ADN618" s="16"/>
      <c r="ADO618" s="16"/>
      <c r="ADP618" s="16"/>
      <c r="ADQ618" s="16"/>
      <c r="ADR618" s="16"/>
      <c r="ADS618" s="16"/>
      <c r="ADT618" s="16"/>
      <c r="ADU618" s="16"/>
      <c r="ADV618" s="16"/>
      <c r="ADW618" s="16"/>
      <c r="ADX618" s="16"/>
      <c r="ADY618" s="16"/>
      <c r="ADZ618" s="16"/>
      <c r="AEA618" s="16"/>
      <c r="AEB618" s="16"/>
      <c r="AEC618" s="16"/>
      <c r="AED618" s="16"/>
      <c r="AEE618" s="16"/>
      <c r="AEF618" s="16"/>
      <c r="AEG618" s="50"/>
    </row>
    <row r="619" spans="1:813" s="17" customFormat="1" x14ac:dyDescent="0.2">
      <c r="A619" s="75">
        <v>3.1</v>
      </c>
      <c r="B619" s="87" t="s">
        <v>455</v>
      </c>
      <c r="C619" s="109">
        <v>163.6</v>
      </c>
      <c r="D619" s="71" t="s">
        <v>120</v>
      </c>
      <c r="E619" s="398">
        <v>8437.26</v>
      </c>
      <c r="F619" s="91">
        <f t="shared" si="14"/>
        <v>1380335.74</v>
      </c>
      <c r="G619" s="16"/>
      <c r="H619" s="16"/>
      <c r="I619" s="16"/>
      <c r="J619" s="16"/>
      <c r="K619" s="16"/>
      <c r="L619" s="16"/>
      <c r="AY619" s="46"/>
      <c r="AZ619" s="16"/>
      <c r="BA619" s="663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16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  <c r="JW619" s="16"/>
      <c r="JX619" s="16"/>
      <c r="JY619" s="16"/>
      <c r="JZ619" s="16"/>
      <c r="KA619" s="16"/>
      <c r="KB619" s="16"/>
      <c r="KC619" s="16"/>
      <c r="KD619" s="16"/>
      <c r="KE619" s="16"/>
      <c r="KF619" s="16"/>
      <c r="KG619" s="16"/>
      <c r="KH619" s="16"/>
      <c r="KI619" s="16"/>
      <c r="KJ619" s="16"/>
      <c r="KK619" s="16"/>
      <c r="KL619" s="16"/>
      <c r="KM619" s="16"/>
      <c r="KN619" s="16"/>
      <c r="KO619" s="16"/>
      <c r="KP619" s="16"/>
      <c r="KQ619" s="16"/>
      <c r="KR619" s="16"/>
      <c r="KS619" s="16"/>
      <c r="KT619" s="16"/>
      <c r="KU619" s="16"/>
      <c r="KV619" s="16"/>
      <c r="KW619" s="16"/>
      <c r="KX619" s="16"/>
      <c r="KY619" s="16"/>
      <c r="KZ619" s="16"/>
      <c r="LA619" s="16"/>
      <c r="LB619" s="16"/>
      <c r="LC619" s="16"/>
      <c r="LD619" s="16"/>
      <c r="LE619" s="16"/>
      <c r="LF619" s="16"/>
      <c r="LG619" s="16"/>
      <c r="LH619" s="16"/>
      <c r="LI619" s="16"/>
      <c r="LJ619" s="16"/>
      <c r="LK619" s="16"/>
      <c r="LL619" s="16"/>
      <c r="LM619" s="16"/>
      <c r="LN619" s="16"/>
      <c r="LO619" s="16"/>
      <c r="LP619" s="16"/>
      <c r="LQ619" s="16"/>
      <c r="LR619" s="16"/>
      <c r="LS619" s="16"/>
      <c r="LT619" s="16"/>
      <c r="LU619" s="16"/>
      <c r="LV619" s="16"/>
      <c r="LW619" s="16"/>
      <c r="LX619" s="16"/>
      <c r="LY619" s="16"/>
      <c r="LZ619" s="16"/>
      <c r="MA619" s="16"/>
      <c r="MB619" s="16"/>
      <c r="MC619" s="16"/>
      <c r="MD619" s="16"/>
      <c r="ME619" s="16"/>
      <c r="MF619" s="16"/>
      <c r="MG619" s="16"/>
      <c r="MH619" s="16"/>
      <c r="MI619" s="16"/>
      <c r="MJ619" s="16"/>
      <c r="MK619" s="16"/>
      <c r="ML619" s="16"/>
      <c r="MM619" s="16"/>
      <c r="MN619" s="16"/>
      <c r="MO619" s="16"/>
      <c r="MP619" s="16"/>
      <c r="MQ619" s="16"/>
      <c r="MR619" s="16"/>
      <c r="MS619" s="16"/>
      <c r="MT619" s="16"/>
      <c r="MU619" s="16"/>
      <c r="MV619" s="16"/>
      <c r="MW619" s="16"/>
      <c r="MX619" s="16"/>
      <c r="MY619" s="16"/>
      <c r="MZ619" s="16"/>
      <c r="NA619" s="16"/>
      <c r="NB619" s="16"/>
      <c r="NC619" s="16"/>
      <c r="ND619" s="16"/>
      <c r="NE619" s="16"/>
      <c r="NF619" s="16"/>
      <c r="NG619" s="16"/>
      <c r="NH619" s="16"/>
      <c r="NI619" s="16"/>
      <c r="NJ619" s="16"/>
      <c r="NK619" s="16"/>
      <c r="NL619" s="16"/>
      <c r="NM619" s="16"/>
      <c r="NN619" s="16"/>
      <c r="NO619" s="16"/>
      <c r="NP619" s="16"/>
      <c r="NQ619" s="16"/>
      <c r="NR619" s="16"/>
      <c r="NS619" s="16"/>
      <c r="NT619" s="16"/>
      <c r="NU619" s="16"/>
      <c r="NV619" s="16"/>
      <c r="NW619" s="16"/>
      <c r="NX619" s="16"/>
      <c r="NY619" s="16"/>
      <c r="NZ619" s="16"/>
      <c r="OA619" s="16"/>
      <c r="OB619" s="16"/>
      <c r="OC619" s="16"/>
      <c r="OD619" s="16"/>
      <c r="OE619" s="16"/>
      <c r="OF619" s="16"/>
      <c r="OG619" s="16"/>
      <c r="OH619" s="16"/>
      <c r="OI619" s="16"/>
      <c r="OJ619" s="16"/>
      <c r="OK619" s="16"/>
      <c r="OL619" s="16"/>
      <c r="OM619" s="16"/>
      <c r="ON619" s="16"/>
      <c r="OO619" s="16"/>
      <c r="OP619" s="16"/>
      <c r="OQ619" s="16"/>
      <c r="OR619" s="16"/>
      <c r="OS619" s="16"/>
      <c r="OT619" s="16"/>
      <c r="OU619" s="16"/>
      <c r="OV619" s="16"/>
      <c r="OW619" s="16"/>
      <c r="OX619" s="16"/>
      <c r="OY619" s="16"/>
      <c r="OZ619" s="16"/>
      <c r="PA619" s="16"/>
      <c r="PB619" s="16"/>
      <c r="PC619" s="16"/>
      <c r="PD619" s="16"/>
      <c r="PE619" s="16"/>
      <c r="PF619" s="16"/>
      <c r="PG619" s="16"/>
      <c r="PH619" s="16"/>
      <c r="PI619" s="16"/>
      <c r="PJ619" s="16"/>
      <c r="PK619" s="16"/>
      <c r="PL619" s="16"/>
      <c r="PM619" s="16"/>
      <c r="PN619" s="16"/>
      <c r="PO619" s="16"/>
      <c r="PP619" s="16"/>
      <c r="PQ619" s="16"/>
      <c r="PR619" s="16"/>
      <c r="PS619" s="16"/>
      <c r="PT619" s="16"/>
      <c r="PU619" s="16"/>
      <c r="PV619" s="16"/>
      <c r="PW619" s="16"/>
      <c r="PX619" s="16"/>
      <c r="PY619" s="16"/>
      <c r="PZ619" s="16"/>
      <c r="QA619" s="16"/>
      <c r="QB619" s="16"/>
      <c r="QC619" s="16"/>
      <c r="QD619" s="16"/>
      <c r="QE619" s="16"/>
      <c r="QF619" s="16"/>
      <c r="QG619" s="16"/>
      <c r="QH619" s="16"/>
      <c r="QI619" s="16"/>
      <c r="QJ619" s="16"/>
      <c r="QK619" s="16"/>
      <c r="QL619" s="16"/>
      <c r="QM619" s="16"/>
      <c r="QN619" s="16"/>
      <c r="QO619" s="16"/>
      <c r="QP619" s="16"/>
      <c r="QQ619" s="16"/>
      <c r="QR619" s="16"/>
      <c r="QS619" s="16"/>
      <c r="QT619" s="16"/>
      <c r="QU619" s="16"/>
      <c r="QV619" s="16"/>
      <c r="QW619" s="16"/>
      <c r="QX619" s="16"/>
      <c r="QY619" s="16"/>
      <c r="QZ619" s="16"/>
      <c r="RA619" s="16"/>
      <c r="RB619" s="16"/>
      <c r="RC619" s="16"/>
      <c r="RD619" s="16"/>
      <c r="RE619" s="16"/>
      <c r="RF619" s="16"/>
      <c r="RG619" s="16"/>
      <c r="RH619" s="16"/>
      <c r="RI619" s="16"/>
      <c r="RJ619" s="16"/>
      <c r="RK619" s="16"/>
      <c r="RL619" s="16"/>
      <c r="RM619" s="16"/>
      <c r="RN619" s="16"/>
      <c r="RO619" s="16"/>
      <c r="RP619" s="16"/>
      <c r="RQ619" s="16"/>
      <c r="RR619" s="16"/>
      <c r="RS619" s="16"/>
      <c r="RT619" s="16"/>
      <c r="RU619" s="16"/>
      <c r="RV619" s="16"/>
      <c r="RW619" s="16"/>
      <c r="RX619" s="16"/>
      <c r="RY619" s="16"/>
      <c r="RZ619" s="16"/>
      <c r="SA619" s="16"/>
      <c r="SB619" s="16"/>
      <c r="SC619" s="16"/>
      <c r="SD619" s="16"/>
      <c r="SE619" s="16"/>
      <c r="SF619" s="16"/>
      <c r="SG619" s="16"/>
      <c r="SH619" s="16"/>
      <c r="SI619" s="16"/>
      <c r="SJ619" s="16"/>
      <c r="SK619" s="16"/>
      <c r="SL619" s="16"/>
      <c r="SM619" s="16"/>
      <c r="SN619" s="16"/>
      <c r="SO619" s="16"/>
      <c r="SP619" s="16"/>
      <c r="SQ619" s="16"/>
      <c r="SR619" s="16"/>
      <c r="SS619" s="16"/>
      <c r="ST619" s="16"/>
      <c r="SU619" s="16"/>
      <c r="SV619" s="16"/>
      <c r="SW619" s="16"/>
      <c r="SX619" s="16"/>
      <c r="SY619" s="16"/>
      <c r="SZ619" s="16"/>
      <c r="TA619" s="16"/>
      <c r="TB619" s="16"/>
      <c r="TC619" s="16"/>
      <c r="TD619" s="16"/>
      <c r="TE619" s="16"/>
      <c r="TF619" s="16"/>
      <c r="TG619" s="16"/>
      <c r="TH619" s="16"/>
      <c r="TI619" s="16"/>
      <c r="TJ619" s="16"/>
      <c r="TK619" s="16"/>
      <c r="TL619" s="16"/>
      <c r="TM619" s="16"/>
      <c r="TN619" s="16"/>
      <c r="TO619" s="16"/>
      <c r="TP619" s="16"/>
      <c r="TQ619" s="16"/>
      <c r="TR619" s="16"/>
      <c r="TS619" s="16"/>
      <c r="TT619" s="16"/>
      <c r="TU619" s="16"/>
      <c r="TV619" s="16"/>
      <c r="TW619" s="16"/>
      <c r="TX619" s="16"/>
      <c r="TY619" s="16"/>
      <c r="TZ619" s="16"/>
      <c r="UA619" s="16"/>
      <c r="UB619" s="16"/>
      <c r="UC619" s="16"/>
      <c r="UD619" s="16"/>
      <c r="UE619" s="16"/>
      <c r="UF619" s="16"/>
      <c r="UG619" s="16"/>
      <c r="UH619" s="16"/>
      <c r="UI619" s="16"/>
      <c r="UJ619" s="16"/>
      <c r="UK619" s="16"/>
      <c r="UL619" s="16"/>
      <c r="UM619" s="16"/>
      <c r="UN619" s="16"/>
      <c r="UO619" s="16"/>
      <c r="UP619" s="16"/>
      <c r="UQ619" s="16"/>
      <c r="UR619" s="16"/>
      <c r="US619" s="16"/>
      <c r="UT619" s="16"/>
      <c r="UU619" s="16"/>
      <c r="UV619" s="16"/>
      <c r="UW619" s="16"/>
      <c r="UX619" s="16"/>
      <c r="UY619" s="16"/>
      <c r="UZ619" s="16"/>
      <c r="VA619" s="16"/>
      <c r="VB619" s="16"/>
      <c r="VC619" s="16"/>
      <c r="VD619" s="16"/>
      <c r="VE619" s="16"/>
      <c r="VF619" s="16"/>
      <c r="VG619" s="16"/>
      <c r="VH619" s="16"/>
      <c r="VI619" s="16"/>
      <c r="VJ619" s="16"/>
      <c r="VK619" s="16"/>
      <c r="VL619" s="16"/>
      <c r="VM619" s="16"/>
      <c r="VN619" s="16"/>
      <c r="VO619" s="16"/>
      <c r="VP619" s="16"/>
      <c r="VQ619" s="16"/>
      <c r="VR619" s="16"/>
      <c r="VS619" s="16"/>
      <c r="VT619" s="16"/>
      <c r="VU619" s="16"/>
      <c r="VV619" s="16"/>
      <c r="VW619" s="16"/>
      <c r="VX619" s="16"/>
      <c r="VY619" s="16"/>
      <c r="VZ619" s="16"/>
      <c r="WA619" s="16"/>
      <c r="WB619" s="16"/>
      <c r="WC619" s="16"/>
      <c r="WD619" s="16"/>
      <c r="WE619" s="16"/>
      <c r="WF619" s="16"/>
      <c r="WG619" s="16"/>
      <c r="WH619" s="16"/>
      <c r="WI619" s="16"/>
      <c r="WJ619" s="16"/>
      <c r="WK619" s="16"/>
      <c r="WL619" s="16"/>
      <c r="WM619" s="16"/>
      <c r="WN619" s="16"/>
      <c r="WO619" s="16"/>
      <c r="WP619" s="16"/>
      <c r="WQ619" s="16"/>
      <c r="WR619" s="16"/>
      <c r="WS619" s="16"/>
      <c r="WT619" s="16"/>
      <c r="WU619" s="16"/>
      <c r="WV619" s="16"/>
      <c r="WW619" s="16"/>
      <c r="WX619" s="16"/>
      <c r="WY619" s="16"/>
      <c r="WZ619" s="16"/>
      <c r="XA619" s="16"/>
      <c r="XB619" s="16"/>
      <c r="XC619" s="16"/>
      <c r="XD619" s="16"/>
      <c r="XE619" s="16"/>
      <c r="XF619" s="16"/>
      <c r="XG619" s="16"/>
      <c r="XH619" s="16"/>
      <c r="XI619" s="16"/>
      <c r="XJ619" s="16"/>
      <c r="XK619" s="16"/>
      <c r="XL619" s="16"/>
      <c r="XM619" s="16"/>
      <c r="XN619" s="16"/>
      <c r="XO619" s="16"/>
      <c r="XP619" s="16"/>
      <c r="XQ619" s="16"/>
      <c r="XR619" s="16"/>
      <c r="XS619" s="16"/>
      <c r="XT619" s="16"/>
      <c r="XU619" s="16"/>
      <c r="XV619" s="16"/>
      <c r="XW619" s="16"/>
      <c r="XX619" s="16"/>
      <c r="XY619" s="16"/>
      <c r="XZ619" s="16"/>
      <c r="YA619" s="16"/>
      <c r="YB619" s="16"/>
      <c r="YC619" s="16"/>
      <c r="YD619" s="16"/>
      <c r="YE619" s="16"/>
      <c r="YF619" s="16"/>
      <c r="YG619" s="16"/>
      <c r="YH619" s="16"/>
      <c r="YI619" s="16"/>
      <c r="YJ619" s="16"/>
      <c r="YK619" s="16"/>
      <c r="YL619" s="16"/>
      <c r="YM619" s="16"/>
      <c r="YN619" s="16"/>
      <c r="YO619" s="16"/>
      <c r="YP619" s="16"/>
      <c r="YQ619" s="16"/>
      <c r="YR619" s="16"/>
      <c r="YS619" s="16"/>
      <c r="YT619" s="16"/>
      <c r="YU619" s="16"/>
      <c r="YV619" s="16"/>
      <c r="YW619" s="16"/>
      <c r="YX619" s="16"/>
      <c r="YY619" s="16"/>
      <c r="YZ619" s="16"/>
      <c r="ZA619" s="16"/>
      <c r="ZB619" s="16"/>
      <c r="ZC619" s="16"/>
      <c r="ZD619" s="16"/>
      <c r="ZE619" s="16"/>
      <c r="ZF619" s="16"/>
      <c r="ZG619" s="16"/>
      <c r="ZH619" s="16"/>
      <c r="ZI619" s="16"/>
      <c r="ZJ619" s="16"/>
      <c r="ZK619" s="16"/>
      <c r="ZL619" s="16"/>
      <c r="ZM619" s="16"/>
      <c r="ZN619" s="16"/>
      <c r="ZO619" s="16"/>
      <c r="ZP619" s="16"/>
      <c r="ZQ619" s="16"/>
      <c r="ZR619" s="16"/>
      <c r="ZS619" s="16"/>
      <c r="ZT619" s="16"/>
      <c r="ZU619" s="16"/>
      <c r="ZV619" s="16"/>
      <c r="ZW619" s="16"/>
      <c r="ZX619" s="16"/>
      <c r="ZY619" s="16"/>
      <c r="ZZ619" s="16"/>
      <c r="AAA619" s="16"/>
      <c r="AAB619" s="16"/>
      <c r="AAC619" s="16"/>
      <c r="AAD619" s="16"/>
      <c r="AAE619" s="16"/>
      <c r="AAF619" s="16"/>
      <c r="AAG619" s="16"/>
      <c r="AAH619" s="16"/>
      <c r="AAI619" s="16"/>
      <c r="AAJ619" s="16"/>
      <c r="AAK619" s="16"/>
      <c r="AAL619" s="16"/>
      <c r="AAM619" s="16"/>
      <c r="AAN619" s="16"/>
      <c r="AAO619" s="16"/>
      <c r="AAP619" s="16"/>
      <c r="AAQ619" s="16"/>
      <c r="AAR619" s="16"/>
      <c r="AAS619" s="16"/>
      <c r="AAT619" s="16"/>
      <c r="AAU619" s="16"/>
      <c r="AAV619" s="16"/>
      <c r="AAW619" s="16"/>
      <c r="AAX619" s="16"/>
      <c r="AAY619" s="16"/>
      <c r="AAZ619" s="16"/>
      <c r="ABA619" s="16"/>
      <c r="ABB619" s="16"/>
      <c r="ABC619" s="16"/>
      <c r="ABD619" s="16"/>
      <c r="ABE619" s="16"/>
      <c r="ABF619" s="16"/>
      <c r="ABG619" s="16"/>
      <c r="ABH619" s="16"/>
      <c r="ABI619" s="16"/>
      <c r="ABJ619" s="16"/>
      <c r="ABK619" s="16"/>
      <c r="ABL619" s="16"/>
      <c r="ABM619" s="16"/>
      <c r="ABN619" s="16"/>
      <c r="ABO619" s="16"/>
      <c r="ABP619" s="16"/>
      <c r="ABQ619" s="16"/>
      <c r="ABR619" s="16"/>
      <c r="ABS619" s="16"/>
      <c r="ABT619" s="16"/>
      <c r="ABU619" s="16"/>
      <c r="ABV619" s="16"/>
      <c r="ABW619" s="16"/>
      <c r="ABX619" s="16"/>
      <c r="ABY619" s="16"/>
      <c r="ABZ619" s="16"/>
      <c r="ACA619" s="16"/>
      <c r="ACB619" s="16"/>
      <c r="ACC619" s="16"/>
      <c r="ACD619" s="16"/>
      <c r="ACE619" s="16"/>
      <c r="ACF619" s="16"/>
      <c r="ACG619" s="16"/>
      <c r="ACH619" s="16"/>
      <c r="ACI619" s="16"/>
      <c r="ACJ619" s="16"/>
      <c r="ACK619" s="16"/>
      <c r="ACL619" s="16"/>
      <c r="ACM619" s="16"/>
      <c r="ACN619" s="16"/>
      <c r="ACO619" s="16"/>
      <c r="ACP619" s="16"/>
      <c r="ACQ619" s="16"/>
      <c r="ACR619" s="16"/>
      <c r="ACS619" s="16"/>
      <c r="ACT619" s="16"/>
      <c r="ACU619" s="16"/>
      <c r="ACV619" s="16"/>
      <c r="ACW619" s="16"/>
      <c r="ACX619" s="16"/>
      <c r="ACY619" s="16"/>
      <c r="ACZ619" s="16"/>
      <c r="ADA619" s="16"/>
      <c r="ADB619" s="16"/>
      <c r="ADC619" s="16"/>
      <c r="ADD619" s="16"/>
      <c r="ADE619" s="16"/>
      <c r="ADF619" s="16"/>
      <c r="ADG619" s="16"/>
      <c r="ADH619" s="16"/>
      <c r="ADI619" s="16"/>
      <c r="ADJ619" s="16"/>
      <c r="ADK619" s="16"/>
      <c r="ADL619" s="16"/>
      <c r="ADM619" s="16"/>
      <c r="ADN619" s="16"/>
      <c r="ADO619" s="16"/>
      <c r="ADP619" s="16"/>
      <c r="ADQ619" s="16"/>
      <c r="ADR619" s="16"/>
      <c r="ADS619" s="16"/>
      <c r="ADT619" s="16"/>
      <c r="ADU619" s="16"/>
      <c r="ADV619" s="16"/>
      <c r="ADW619" s="16"/>
      <c r="ADX619" s="16"/>
      <c r="ADY619" s="16"/>
      <c r="ADZ619" s="16"/>
      <c r="AEA619" s="16"/>
      <c r="AEB619" s="16"/>
      <c r="AEC619" s="16"/>
      <c r="AED619" s="16"/>
      <c r="AEE619" s="16"/>
      <c r="AEF619" s="16"/>
      <c r="AEG619" s="50"/>
    </row>
    <row r="620" spans="1:813" s="17" customFormat="1" x14ac:dyDescent="0.2">
      <c r="A620" s="75"/>
      <c r="B620" s="87"/>
      <c r="C620" s="109"/>
      <c r="D620" s="71"/>
      <c r="E620" s="398"/>
      <c r="F620" s="91"/>
      <c r="G620" s="16"/>
      <c r="H620" s="16"/>
      <c r="I620" s="16"/>
      <c r="J620" s="16"/>
      <c r="K620" s="16"/>
      <c r="L620" s="16"/>
      <c r="AY620" s="46"/>
      <c r="AZ620" s="16"/>
      <c r="BA620" s="663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  <c r="FW620" s="16"/>
      <c r="FX620" s="16"/>
      <c r="FY620" s="16"/>
      <c r="FZ620" s="16"/>
      <c r="GA620" s="16"/>
      <c r="GB620" s="16"/>
      <c r="GC620" s="16"/>
      <c r="GD620" s="16"/>
      <c r="GE620" s="16"/>
      <c r="GF620" s="16"/>
      <c r="GG620" s="16"/>
      <c r="GH620" s="16"/>
      <c r="GI620" s="16"/>
      <c r="GJ620" s="16"/>
      <c r="GK620" s="16"/>
      <c r="GL620" s="16"/>
      <c r="GM620" s="16"/>
      <c r="GN620" s="16"/>
      <c r="GO620" s="16"/>
      <c r="GP620" s="16"/>
      <c r="GQ620" s="16"/>
      <c r="GR620" s="16"/>
      <c r="GS620" s="16"/>
      <c r="GT620" s="16"/>
      <c r="GU620" s="16"/>
      <c r="GV620" s="16"/>
      <c r="GW620" s="16"/>
      <c r="GX620" s="16"/>
      <c r="GY620" s="16"/>
      <c r="GZ620" s="16"/>
      <c r="HA620" s="16"/>
      <c r="HB620" s="16"/>
      <c r="HC620" s="16"/>
      <c r="HD620" s="16"/>
      <c r="HE620" s="16"/>
      <c r="HF620" s="16"/>
      <c r="HG620" s="16"/>
      <c r="HH620" s="16"/>
      <c r="HI620" s="16"/>
      <c r="HJ620" s="16"/>
      <c r="HK620" s="16"/>
      <c r="HL620" s="16"/>
      <c r="HM620" s="16"/>
      <c r="HN620" s="16"/>
      <c r="HO620" s="16"/>
      <c r="HP620" s="16"/>
      <c r="HQ620" s="16"/>
      <c r="HR620" s="16"/>
      <c r="HS620" s="16"/>
      <c r="HT620" s="16"/>
      <c r="HU620" s="16"/>
      <c r="HV620" s="16"/>
      <c r="HW620" s="16"/>
      <c r="HX620" s="16"/>
      <c r="HY620" s="16"/>
      <c r="HZ620" s="16"/>
      <c r="IA620" s="16"/>
      <c r="IB620" s="16"/>
      <c r="IC620" s="16"/>
      <c r="ID620" s="16"/>
      <c r="IE620" s="16"/>
      <c r="IF620" s="16"/>
      <c r="IG620" s="16"/>
      <c r="IH620" s="16"/>
      <c r="II620" s="16"/>
      <c r="IJ620" s="16"/>
      <c r="IK620" s="16"/>
      <c r="IL620" s="16"/>
      <c r="IM620" s="16"/>
      <c r="IN620" s="16"/>
      <c r="IO620" s="16"/>
      <c r="IP620" s="16"/>
      <c r="IQ620" s="16"/>
      <c r="IR620" s="16"/>
      <c r="IS620" s="16"/>
      <c r="IT620" s="16"/>
      <c r="IU620" s="16"/>
      <c r="IV620" s="16"/>
      <c r="IW620" s="16"/>
      <c r="IX620" s="16"/>
      <c r="IY620" s="16"/>
      <c r="IZ620" s="16"/>
      <c r="JA620" s="16"/>
      <c r="JB620" s="16"/>
      <c r="JC620" s="16"/>
      <c r="JD620" s="16"/>
      <c r="JE620" s="16"/>
      <c r="JF620" s="16"/>
      <c r="JG620" s="16"/>
      <c r="JH620" s="16"/>
      <c r="JI620" s="16"/>
      <c r="JJ620" s="16"/>
      <c r="JK620" s="16"/>
      <c r="JL620" s="16"/>
      <c r="JM620" s="16"/>
      <c r="JN620" s="16"/>
      <c r="JO620" s="16"/>
      <c r="JP620" s="16"/>
      <c r="JQ620" s="16"/>
      <c r="JR620" s="16"/>
      <c r="JS620" s="16"/>
      <c r="JT620" s="16"/>
      <c r="JU620" s="16"/>
      <c r="JV620" s="16"/>
      <c r="JW620" s="16"/>
      <c r="JX620" s="16"/>
      <c r="JY620" s="16"/>
      <c r="JZ620" s="16"/>
      <c r="KA620" s="16"/>
      <c r="KB620" s="16"/>
      <c r="KC620" s="16"/>
      <c r="KD620" s="16"/>
      <c r="KE620" s="16"/>
      <c r="KF620" s="16"/>
      <c r="KG620" s="16"/>
      <c r="KH620" s="16"/>
      <c r="KI620" s="16"/>
      <c r="KJ620" s="16"/>
      <c r="KK620" s="16"/>
      <c r="KL620" s="16"/>
      <c r="KM620" s="16"/>
      <c r="KN620" s="16"/>
      <c r="KO620" s="16"/>
      <c r="KP620" s="16"/>
      <c r="KQ620" s="16"/>
      <c r="KR620" s="16"/>
      <c r="KS620" s="16"/>
      <c r="KT620" s="16"/>
      <c r="KU620" s="16"/>
      <c r="KV620" s="16"/>
      <c r="KW620" s="16"/>
      <c r="KX620" s="16"/>
      <c r="KY620" s="16"/>
      <c r="KZ620" s="16"/>
      <c r="LA620" s="16"/>
      <c r="LB620" s="16"/>
      <c r="LC620" s="16"/>
      <c r="LD620" s="16"/>
      <c r="LE620" s="16"/>
      <c r="LF620" s="16"/>
      <c r="LG620" s="16"/>
      <c r="LH620" s="16"/>
      <c r="LI620" s="16"/>
      <c r="LJ620" s="16"/>
      <c r="LK620" s="16"/>
      <c r="LL620" s="16"/>
      <c r="LM620" s="16"/>
      <c r="LN620" s="16"/>
      <c r="LO620" s="16"/>
      <c r="LP620" s="16"/>
      <c r="LQ620" s="16"/>
      <c r="LR620" s="16"/>
      <c r="LS620" s="16"/>
      <c r="LT620" s="16"/>
      <c r="LU620" s="16"/>
      <c r="LV620" s="16"/>
      <c r="LW620" s="16"/>
      <c r="LX620" s="16"/>
      <c r="LY620" s="16"/>
      <c r="LZ620" s="16"/>
      <c r="MA620" s="16"/>
      <c r="MB620" s="16"/>
      <c r="MC620" s="16"/>
      <c r="MD620" s="16"/>
      <c r="ME620" s="16"/>
      <c r="MF620" s="16"/>
      <c r="MG620" s="16"/>
      <c r="MH620" s="16"/>
      <c r="MI620" s="16"/>
      <c r="MJ620" s="16"/>
      <c r="MK620" s="16"/>
      <c r="ML620" s="16"/>
      <c r="MM620" s="16"/>
      <c r="MN620" s="16"/>
      <c r="MO620" s="16"/>
      <c r="MP620" s="16"/>
      <c r="MQ620" s="16"/>
      <c r="MR620" s="16"/>
      <c r="MS620" s="16"/>
      <c r="MT620" s="16"/>
      <c r="MU620" s="16"/>
      <c r="MV620" s="16"/>
      <c r="MW620" s="16"/>
      <c r="MX620" s="16"/>
      <c r="MY620" s="16"/>
      <c r="MZ620" s="16"/>
      <c r="NA620" s="16"/>
      <c r="NB620" s="16"/>
      <c r="NC620" s="16"/>
      <c r="ND620" s="16"/>
      <c r="NE620" s="16"/>
      <c r="NF620" s="16"/>
      <c r="NG620" s="16"/>
      <c r="NH620" s="16"/>
      <c r="NI620" s="16"/>
      <c r="NJ620" s="16"/>
      <c r="NK620" s="16"/>
      <c r="NL620" s="16"/>
      <c r="NM620" s="16"/>
      <c r="NN620" s="16"/>
      <c r="NO620" s="16"/>
      <c r="NP620" s="16"/>
      <c r="NQ620" s="16"/>
      <c r="NR620" s="16"/>
      <c r="NS620" s="16"/>
      <c r="NT620" s="16"/>
      <c r="NU620" s="16"/>
      <c r="NV620" s="16"/>
      <c r="NW620" s="16"/>
      <c r="NX620" s="16"/>
      <c r="NY620" s="16"/>
      <c r="NZ620" s="16"/>
      <c r="OA620" s="16"/>
      <c r="OB620" s="16"/>
      <c r="OC620" s="16"/>
      <c r="OD620" s="16"/>
      <c r="OE620" s="16"/>
      <c r="OF620" s="16"/>
      <c r="OG620" s="16"/>
      <c r="OH620" s="16"/>
      <c r="OI620" s="16"/>
      <c r="OJ620" s="16"/>
      <c r="OK620" s="16"/>
      <c r="OL620" s="16"/>
      <c r="OM620" s="16"/>
      <c r="ON620" s="16"/>
      <c r="OO620" s="16"/>
      <c r="OP620" s="16"/>
      <c r="OQ620" s="16"/>
      <c r="OR620" s="16"/>
      <c r="OS620" s="16"/>
      <c r="OT620" s="16"/>
      <c r="OU620" s="16"/>
      <c r="OV620" s="16"/>
      <c r="OW620" s="16"/>
      <c r="OX620" s="16"/>
      <c r="OY620" s="16"/>
      <c r="OZ620" s="16"/>
      <c r="PA620" s="16"/>
      <c r="PB620" s="16"/>
      <c r="PC620" s="16"/>
      <c r="PD620" s="16"/>
      <c r="PE620" s="16"/>
      <c r="PF620" s="16"/>
      <c r="PG620" s="16"/>
      <c r="PH620" s="16"/>
      <c r="PI620" s="16"/>
      <c r="PJ620" s="16"/>
      <c r="PK620" s="16"/>
      <c r="PL620" s="16"/>
      <c r="PM620" s="16"/>
      <c r="PN620" s="16"/>
      <c r="PO620" s="16"/>
      <c r="PP620" s="16"/>
      <c r="PQ620" s="16"/>
      <c r="PR620" s="16"/>
      <c r="PS620" s="16"/>
      <c r="PT620" s="16"/>
      <c r="PU620" s="16"/>
      <c r="PV620" s="16"/>
      <c r="PW620" s="16"/>
      <c r="PX620" s="16"/>
      <c r="PY620" s="16"/>
      <c r="PZ620" s="16"/>
      <c r="QA620" s="16"/>
      <c r="QB620" s="16"/>
      <c r="QC620" s="16"/>
      <c r="QD620" s="16"/>
      <c r="QE620" s="16"/>
      <c r="QF620" s="16"/>
      <c r="QG620" s="16"/>
      <c r="QH620" s="16"/>
      <c r="QI620" s="16"/>
      <c r="QJ620" s="16"/>
      <c r="QK620" s="16"/>
      <c r="QL620" s="16"/>
      <c r="QM620" s="16"/>
      <c r="QN620" s="16"/>
      <c r="QO620" s="16"/>
      <c r="QP620" s="16"/>
      <c r="QQ620" s="16"/>
      <c r="QR620" s="16"/>
      <c r="QS620" s="16"/>
      <c r="QT620" s="16"/>
      <c r="QU620" s="16"/>
      <c r="QV620" s="16"/>
      <c r="QW620" s="16"/>
      <c r="QX620" s="16"/>
      <c r="QY620" s="16"/>
      <c r="QZ620" s="16"/>
      <c r="RA620" s="16"/>
      <c r="RB620" s="16"/>
      <c r="RC620" s="16"/>
      <c r="RD620" s="16"/>
      <c r="RE620" s="16"/>
      <c r="RF620" s="16"/>
      <c r="RG620" s="16"/>
      <c r="RH620" s="16"/>
      <c r="RI620" s="16"/>
      <c r="RJ620" s="16"/>
      <c r="RK620" s="16"/>
      <c r="RL620" s="16"/>
      <c r="RM620" s="16"/>
      <c r="RN620" s="16"/>
      <c r="RO620" s="16"/>
      <c r="RP620" s="16"/>
      <c r="RQ620" s="16"/>
      <c r="RR620" s="16"/>
      <c r="RS620" s="16"/>
      <c r="RT620" s="16"/>
      <c r="RU620" s="16"/>
      <c r="RV620" s="16"/>
      <c r="RW620" s="16"/>
      <c r="RX620" s="16"/>
      <c r="RY620" s="16"/>
      <c r="RZ620" s="16"/>
      <c r="SA620" s="16"/>
      <c r="SB620" s="16"/>
      <c r="SC620" s="16"/>
      <c r="SD620" s="16"/>
      <c r="SE620" s="16"/>
      <c r="SF620" s="16"/>
      <c r="SG620" s="16"/>
      <c r="SH620" s="16"/>
      <c r="SI620" s="16"/>
      <c r="SJ620" s="16"/>
      <c r="SK620" s="16"/>
      <c r="SL620" s="16"/>
      <c r="SM620" s="16"/>
      <c r="SN620" s="16"/>
      <c r="SO620" s="16"/>
      <c r="SP620" s="16"/>
      <c r="SQ620" s="16"/>
      <c r="SR620" s="16"/>
      <c r="SS620" s="16"/>
      <c r="ST620" s="16"/>
      <c r="SU620" s="16"/>
      <c r="SV620" s="16"/>
      <c r="SW620" s="16"/>
      <c r="SX620" s="16"/>
      <c r="SY620" s="16"/>
      <c r="SZ620" s="16"/>
      <c r="TA620" s="16"/>
      <c r="TB620" s="16"/>
      <c r="TC620" s="16"/>
      <c r="TD620" s="16"/>
      <c r="TE620" s="16"/>
      <c r="TF620" s="16"/>
      <c r="TG620" s="16"/>
      <c r="TH620" s="16"/>
      <c r="TI620" s="16"/>
      <c r="TJ620" s="16"/>
      <c r="TK620" s="16"/>
      <c r="TL620" s="16"/>
      <c r="TM620" s="16"/>
      <c r="TN620" s="16"/>
      <c r="TO620" s="16"/>
      <c r="TP620" s="16"/>
      <c r="TQ620" s="16"/>
      <c r="TR620" s="16"/>
      <c r="TS620" s="16"/>
      <c r="TT620" s="16"/>
      <c r="TU620" s="16"/>
      <c r="TV620" s="16"/>
      <c r="TW620" s="16"/>
      <c r="TX620" s="16"/>
      <c r="TY620" s="16"/>
      <c r="TZ620" s="16"/>
      <c r="UA620" s="16"/>
      <c r="UB620" s="16"/>
      <c r="UC620" s="16"/>
      <c r="UD620" s="16"/>
      <c r="UE620" s="16"/>
      <c r="UF620" s="16"/>
      <c r="UG620" s="16"/>
      <c r="UH620" s="16"/>
      <c r="UI620" s="16"/>
      <c r="UJ620" s="16"/>
      <c r="UK620" s="16"/>
      <c r="UL620" s="16"/>
      <c r="UM620" s="16"/>
      <c r="UN620" s="16"/>
      <c r="UO620" s="16"/>
      <c r="UP620" s="16"/>
      <c r="UQ620" s="16"/>
      <c r="UR620" s="16"/>
      <c r="US620" s="16"/>
      <c r="UT620" s="16"/>
      <c r="UU620" s="16"/>
      <c r="UV620" s="16"/>
      <c r="UW620" s="16"/>
      <c r="UX620" s="16"/>
      <c r="UY620" s="16"/>
      <c r="UZ620" s="16"/>
      <c r="VA620" s="16"/>
      <c r="VB620" s="16"/>
      <c r="VC620" s="16"/>
      <c r="VD620" s="16"/>
      <c r="VE620" s="16"/>
      <c r="VF620" s="16"/>
      <c r="VG620" s="16"/>
      <c r="VH620" s="16"/>
      <c r="VI620" s="16"/>
      <c r="VJ620" s="16"/>
      <c r="VK620" s="16"/>
      <c r="VL620" s="16"/>
      <c r="VM620" s="16"/>
      <c r="VN620" s="16"/>
      <c r="VO620" s="16"/>
      <c r="VP620" s="16"/>
      <c r="VQ620" s="16"/>
      <c r="VR620" s="16"/>
      <c r="VS620" s="16"/>
      <c r="VT620" s="16"/>
      <c r="VU620" s="16"/>
      <c r="VV620" s="16"/>
      <c r="VW620" s="16"/>
      <c r="VX620" s="16"/>
      <c r="VY620" s="16"/>
      <c r="VZ620" s="16"/>
      <c r="WA620" s="16"/>
      <c r="WB620" s="16"/>
      <c r="WC620" s="16"/>
      <c r="WD620" s="16"/>
      <c r="WE620" s="16"/>
      <c r="WF620" s="16"/>
      <c r="WG620" s="16"/>
      <c r="WH620" s="16"/>
      <c r="WI620" s="16"/>
      <c r="WJ620" s="16"/>
      <c r="WK620" s="16"/>
      <c r="WL620" s="16"/>
      <c r="WM620" s="16"/>
      <c r="WN620" s="16"/>
      <c r="WO620" s="16"/>
      <c r="WP620" s="16"/>
      <c r="WQ620" s="16"/>
      <c r="WR620" s="16"/>
      <c r="WS620" s="16"/>
      <c r="WT620" s="16"/>
      <c r="WU620" s="16"/>
      <c r="WV620" s="16"/>
      <c r="WW620" s="16"/>
      <c r="WX620" s="16"/>
      <c r="WY620" s="16"/>
      <c r="WZ620" s="16"/>
      <c r="XA620" s="16"/>
      <c r="XB620" s="16"/>
      <c r="XC620" s="16"/>
      <c r="XD620" s="16"/>
      <c r="XE620" s="16"/>
      <c r="XF620" s="16"/>
      <c r="XG620" s="16"/>
      <c r="XH620" s="16"/>
      <c r="XI620" s="16"/>
      <c r="XJ620" s="16"/>
      <c r="XK620" s="16"/>
      <c r="XL620" s="16"/>
      <c r="XM620" s="16"/>
      <c r="XN620" s="16"/>
      <c r="XO620" s="16"/>
      <c r="XP620" s="16"/>
      <c r="XQ620" s="16"/>
      <c r="XR620" s="16"/>
      <c r="XS620" s="16"/>
      <c r="XT620" s="16"/>
      <c r="XU620" s="16"/>
      <c r="XV620" s="16"/>
      <c r="XW620" s="16"/>
      <c r="XX620" s="16"/>
      <c r="XY620" s="16"/>
      <c r="XZ620" s="16"/>
      <c r="YA620" s="16"/>
      <c r="YB620" s="16"/>
      <c r="YC620" s="16"/>
      <c r="YD620" s="16"/>
      <c r="YE620" s="16"/>
      <c r="YF620" s="16"/>
      <c r="YG620" s="16"/>
      <c r="YH620" s="16"/>
      <c r="YI620" s="16"/>
      <c r="YJ620" s="16"/>
      <c r="YK620" s="16"/>
      <c r="YL620" s="16"/>
      <c r="YM620" s="16"/>
      <c r="YN620" s="16"/>
      <c r="YO620" s="16"/>
      <c r="YP620" s="16"/>
      <c r="YQ620" s="16"/>
      <c r="YR620" s="16"/>
      <c r="YS620" s="16"/>
      <c r="YT620" s="16"/>
      <c r="YU620" s="16"/>
      <c r="YV620" s="16"/>
      <c r="YW620" s="16"/>
      <c r="YX620" s="16"/>
      <c r="YY620" s="16"/>
      <c r="YZ620" s="16"/>
      <c r="ZA620" s="16"/>
      <c r="ZB620" s="16"/>
      <c r="ZC620" s="16"/>
      <c r="ZD620" s="16"/>
      <c r="ZE620" s="16"/>
      <c r="ZF620" s="16"/>
      <c r="ZG620" s="16"/>
      <c r="ZH620" s="16"/>
      <c r="ZI620" s="16"/>
      <c r="ZJ620" s="16"/>
      <c r="ZK620" s="16"/>
      <c r="ZL620" s="16"/>
      <c r="ZM620" s="16"/>
      <c r="ZN620" s="16"/>
      <c r="ZO620" s="16"/>
      <c r="ZP620" s="16"/>
      <c r="ZQ620" s="16"/>
      <c r="ZR620" s="16"/>
      <c r="ZS620" s="16"/>
      <c r="ZT620" s="16"/>
      <c r="ZU620" s="16"/>
      <c r="ZV620" s="16"/>
      <c r="ZW620" s="16"/>
      <c r="ZX620" s="16"/>
      <c r="ZY620" s="16"/>
      <c r="ZZ620" s="16"/>
      <c r="AAA620" s="16"/>
      <c r="AAB620" s="16"/>
      <c r="AAC620" s="16"/>
      <c r="AAD620" s="16"/>
      <c r="AAE620" s="16"/>
      <c r="AAF620" s="16"/>
      <c r="AAG620" s="16"/>
      <c r="AAH620" s="16"/>
      <c r="AAI620" s="16"/>
      <c r="AAJ620" s="16"/>
      <c r="AAK620" s="16"/>
      <c r="AAL620" s="16"/>
      <c r="AAM620" s="16"/>
      <c r="AAN620" s="16"/>
      <c r="AAO620" s="16"/>
      <c r="AAP620" s="16"/>
      <c r="AAQ620" s="16"/>
      <c r="AAR620" s="16"/>
      <c r="AAS620" s="16"/>
      <c r="AAT620" s="16"/>
      <c r="AAU620" s="16"/>
      <c r="AAV620" s="16"/>
      <c r="AAW620" s="16"/>
      <c r="AAX620" s="16"/>
      <c r="AAY620" s="16"/>
      <c r="AAZ620" s="16"/>
      <c r="ABA620" s="16"/>
      <c r="ABB620" s="16"/>
      <c r="ABC620" s="16"/>
      <c r="ABD620" s="16"/>
      <c r="ABE620" s="16"/>
      <c r="ABF620" s="16"/>
      <c r="ABG620" s="16"/>
      <c r="ABH620" s="16"/>
      <c r="ABI620" s="16"/>
      <c r="ABJ620" s="16"/>
      <c r="ABK620" s="16"/>
      <c r="ABL620" s="16"/>
      <c r="ABM620" s="16"/>
      <c r="ABN620" s="16"/>
      <c r="ABO620" s="16"/>
      <c r="ABP620" s="16"/>
      <c r="ABQ620" s="16"/>
      <c r="ABR620" s="16"/>
      <c r="ABS620" s="16"/>
      <c r="ABT620" s="16"/>
      <c r="ABU620" s="16"/>
      <c r="ABV620" s="16"/>
      <c r="ABW620" s="16"/>
      <c r="ABX620" s="16"/>
      <c r="ABY620" s="16"/>
      <c r="ABZ620" s="16"/>
      <c r="ACA620" s="16"/>
      <c r="ACB620" s="16"/>
      <c r="ACC620" s="16"/>
      <c r="ACD620" s="16"/>
      <c r="ACE620" s="16"/>
      <c r="ACF620" s="16"/>
      <c r="ACG620" s="16"/>
      <c r="ACH620" s="16"/>
      <c r="ACI620" s="16"/>
      <c r="ACJ620" s="16"/>
      <c r="ACK620" s="16"/>
      <c r="ACL620" s="16"/>
      <c r="ACM620" s="16"/>
      <c r="ACN620" s="16"/>
      <c r="ACO620" s="16"/>
      <c r="ACP620" s="16"/>
      <c r="ACQ620" s="16"/>
      <c r="ACR620" s="16"/>
      <c r="ACS620" s="16"/>
      <c r="ACT620" s="16"/>
      <c r="ACU620" s="16"/>
      <c r="ACV620" s="16"/>
      <c r="ACW620" s="16"/>
      <c r="ACX620" s="16"/>
      <c r="ACY620" s="16"/>
      <c r="ACZ620" s="16"/>
      <c r="ADA620" s="16"/>
      <c r="ADB620" s="16"/>
      <c r="ADC620" s="16"/>
      <c r="ADD620" s="16"/>
      <c r="ADE620" s="16"/>
      <c r="ADF620" s="16"/>
      <c r="ADG620" s="16"/>
      <c r="ADH620" s="16"/>
      <c r="ADI620" s="16"/>
      <c r="ADJ620" s="16"/>
      <c r="ADK620" s="16"/>
      <c r="ADL620" s="16"/>
      <c r="ADM620" s="16"/>
      <c r="ADN620" s="16"/>
      <c r="ADO620" s="16"/>
      <c r="ADP620" s="16"/>
      <c r="ADQ620" s="16"/>
      <c r="ADR620" s="16"/>
      <c r="ADS620" s="16"/>
      <c r="ADT620" s="16"/>
      <c r="ADU620" s="16"/>
      <c r="ADV620" s="16"/>
      <c r="ADW620" s="16"/>
      <c r="ADX620" s="16"/>
      <c r="ADY620" s="16"/>
      <c r="ADZ620" s="16"/>
      <c r="AEA620" s="16"/>
      <c r="AEB620" s="16"/>
      <c r="AEC620" s="16"/>
      <c r="AED620" s="16"/>
      <c r="AEE620" s="16"/>
      <c r="AEF620" s="16"/>
      <c r="AEG620" s="50"/>
    </row>
    <row r="621" spans="1:813" s="17" customFormat="1" ht="13.5" customHeight="1" x14ac:dyDescent="0.2">
      <c r="A621" s="326">
        <v>4</v>
      </c>
      <c r="B621" s="327" t="s">
        <v>122</v>
      </c>
      <c r="C621" s="109"/>
      <c r="D621" s="71"/>
      <c r="E621" s="398"/>
      <c r="F621" s="91"/>
      <c r="G621" s="16"/>
      <c r="H621" s="16"/>
      <c r="I621" s="16"/>
      <c r="J621" s="16"/>
      <c r="K621" s="16"/>
      <c r="L621" s="16"/>
      <c r="AY621" s="46"/>
      <c r="AZ621" s="16"/>
      <c r="BA621" s="663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  <c r="IW621" s="16"/>
      <c r="IX621" s="16"/>
      <c r="IY621" s="16"/>
      <c r="IZ621" s="16"/>
      <c r="JA621" s="16"/>
      <c r="JB621" s="16"/>
      <c r="JC621" s="16"/>
      <c r="JD621" s="16"/>
      <c r="JE621" s="16"/>
      <c r="JF621" s="16"/>
      <c r="JG621" s="16"/>
      <c r="JH621" s="16"/>
      <c r="JI621" s="16"/>
      <c r="JJ621" s="16"/>
      <c r="JK621" s="16"/>
      <c r="JL621" s="16"/>
      <c r="JM621" s="16"/>
      <c r="JN621" s="16"/>
      <c r="JO621" s="16"/>
      <c r="JP621" s="16"/>
      <c r="JQ621" s="16"/>
      <c r="JR621" s="16"/>
      <c r="JS621" s="16"/>
      <c r="JT621" s="16"/>
      <c r="JU621" s="16"/>
      <c r="JV621" s="16"/>
      <c r="JW621" s="16"/>
      <c r="JX621" s="16"/>
      <c r="JY621" s="16"/>
      <c r="JZ621" s="16"/>
      <c r="KA621" s="16"/>
      <c r="KB621" s="16"/>
      <c r="KC621" s="16"/>
      <c r="KD621" s="16"/>
      <c r="KE621" s="16"/>
      <c r="KF621" s="16"/>
      <c r="KG621" s="16"/>
      <c r="KH621" s="16"/>
      <c r="KI621" s="16"/>
      <c r="KJ621" s="16"/>
      <c r="KK621" s="16"/>
      <c r="KL621" s="16"/>
      <c r="KM621" s="16"/>
      <c r="KN621" s="16"/>
      <c r="KO621" s="16"/>
      <c r="KP621" s="16"/>
      <c r="KQ621" s="16"/>
      <c r="KR621" s="16"/>
      <c r="KS621" s="16"/>
      <c r="KT621" s="16"/>
      <c r="KU621" s="16"/>
      <c r="KV621" s="16"/>
      <c r="KW621" s="16"/>
      <c r="KX621" s="16"/>
      <c r="KY621" s="16"/>
      <c r="KZ621" s="16"/>
      <c r="LA621" s="16"/>
      <c r="LB621" s="16"/>
      <c r="LC621" s="16"/>
      <c r="LD621" s="16"/>
      <c r="LE621" s="16"/>
      <c r="LF621" s="16"/>
      <c r="LG621" s="16"/>
      <c r="LH621" s="16"/>
      <c r="LI621" s="16"/>
      <c r="LJ621" s="16"/>
      <c r="LK621" s="16"/>
      <c r="LL621" s="16"/>
      <c r="LM621" s="16"/>
      <c r="LN621" s="16"/>
      <c r="LO621" s="16"/>
      <c r="LP621" s="16"/>
      <c r="LQ621" s="16"/>
      <c r="LR621" s="16"/>
      <c r="LS621" s="16"/>
      <c r="LT621" s="16"/>
      <c r="LU621" s="16"/>
      <c r="LV621" s="16"/>
      <c r="LW621" s="16"/>
      <c r="LX621" s="16"/>
      <c r="LY621" s="16"/>
      <c r="LZ621" s="16"/>
      <c r="MA621" s="16"/>
      <c r="MB621" s="16"/>
      <c r="MC621" s="16"/>
      <c r="MD621" s="16"/>
      <c r="ME621" s="16"/>
      <c r="MF621" s="16"/>
      <c r="MG621" s="16"/>
      <c r="MH621" s="16"/>
      <c r="MI621" s="16"/>
      <c r="MJ621" s="16"/>
      <c r="MK621" s="16"/>
      <c r="ML621" s="16"/>
      <c r="MM621" s="16"/>
      <c r="MN621" s="16"/>
      <c r="MO621" s="16"/>
      <c r="MP621" s="16"/>
      <c r="MQ621" s="16"/>
      <c r="MR621" s="16"/>
      <c r="MS621" s="16"/>
      <c r="MT621" s="16"/>
      <c r="MU621" s="16"/>
      <c r="MV621" s="16"/>
      <c r="MW621" s="16"/>
      <c r="MX621" s="16"/>
      <c r="MY621" s="16"/>
      <c r="MZ621" s="16"/>
      <c r="NA621" s="16"/>
      <c r="NB621" s="16"/>
      <c r="NC621" s="16"/>
      <c r="ND621" s="16"/>
      <c r="NE621" s="16"/>
      <c r="NF621" s="16"/>
      <c r="NG621" s="16"/>
      <c r="NH621" s="16"/>
      <c r="NI621" s="16"/>
      <c r="NJ621" s="16"/>
      <c r="NK621" s="16"/>
      <c r="NL621" s="16"/>
      <c r="NM621" s="16"/>
      <c r="NN621" s="16"/>
      <c r="NO621" s="16"/>
      <c r="NP621" s="16"/>
      <c r="NQ621" s="16"/>
      <c r="NR621" s="16"/>
      <c r="NS621" s="16"/>
      <c r="NT621" s="16"/>
      <c r="NU621" s="16"/>
      <c r="NV621" s="16"/>
      <c r="NW621" s="16"/>
      <c r="NX621" s="16"/>
      <c r="NY621" s="16"/>
      <c r="NZ621" s="16"/>
      <c r="OA621" s="16"/>
      <c r="OB621" s="16"/>
      <c r="OC621" s="16"/>
      <c r="OD621" s="16"/>
      <c r="OE621" s="16"/>
      <c r="OF621" s="16"/>
      <c r="OG621" s="16"/>
      <c r="OH621" s="16"/>
      <c r="OI621" s="16"/>
      <c r="OJ621" s="16"/>
      <c r="OK621" s="16"/>
      <c r="OL621" s="16"/>
      <c r="OM621" s="16"/>
      <c r="ON621" s="16"/>
      <c r="OO621" s="16"/>
      <c r="OP621" s="16"/>
      <c r="OQ621" s="16"/>
      <c r="OR621" s="16"/>
      <c r="OS621" s="16"/>
      <c r="OT621" s="16"/>
      <c r="OU621" s="16"/>
      <c r="OV621" s="16"/>
      <c r="OW621" s="16"/>
      <c r="OX621" s="16"/>
      <c r="OY621" s="16"/>
      <c r="OZ621" s="16"/>
      <c r="PA621" s="16"/>
      <c r="PB621" s="16"/>
      <c r="PC621" s="16"/>
      <c r="PD621" s="16"/>
      <c r="PE621" s="16"/>
      <c r="PF621" s="16"/>
      <c r="PG621" s="16"/>
      <c r="PH621" s="16"/>
      <c r="PI621" s="16"/>
      <c r="PJ621" s="16"/>
      <c r="PK621" s="16"/>
      <c r="PL621" s="16"/>
      <c r="PM621" s="16"/>
      <c r="PN621" s="16"/>
      <c r="PO621" s="16"/>
      <c r="PP621" s="16"/>
      <c r="PQ621" s="16"/>
      <c r="PR621" s="16"/>
      <c r="PS621" s="16"/>
      <c r="PT621" s="16"/>
      <c r="PU621" s="16"/>
      <c r="PV621" s="16"/>
      <c r="PW621" s="16"/>
      <c r="PX621" s="16"/>
      <c r="PY621" s="16"/>
      <c r="PZ621" s="16"/>
      <c r="QA621" s="16"/>
      <c r="QB621" s="16"/>
      <c r="QC621" s="16"/>
      <c r="QD621" s="16"/>
      <c r="QE621" s="16"/>
      <c r="QF621" s="16"/>
      <c r="QG621" s="16"/>
      <c r="QH621" s="16"/>
      <c r="QI621" s="16"/>
      <c r="QJ621" s="16"/>
      <c r="QK621" s="16"/>
      <c r="QL621" s="16"/>
      <c r="QM621" s="16"/>
      <c r="QN621" s="16"/>
      <c r="QO621" s="16"/>
      <c r="QP621" s="16"/>
      <c r="QQ621" s="16"/>
      <c r="QR621" s="16"/>
      <c r="QS621" s="16"/>
      <c r="QT621" s="16"/>
      <c r="QU621" s="16"/>
      <c r="QV621" s="16"/>
      <c r="QW621" s="16"/>
      <c r="QX621" s="16"/>
      <c r="QY621" s="16"/>
      <c r="QZ621" s="16"/>
      <c r="RA621" s="16"/>
      <c r="RB621" s="16"/>
      <c r="RC621" s="16"/>
      <c r="RD621" s="16"/>
      <c r="RE621" s="16"/>
      <c r="RF621" s="16"/>
      <c r="RG621" s="16"/>
      <c r="RH621" s="16"/>
      <c r="RI621" s="16"/>
      <c r="RJ621" s="16"/>
      <c r="RK621" s="16"/>
      <c r="RL621" s="16"/>
      <c r="RM621" s="16"/>
      <c r="RN621" s="16"/>
      <c r="RO621" s="16"/>
      <c r="RP621" s="16"/>
      <c r="RQ621" s="16"/>
      <c r="RR621" s="16"/>
      <c r="RS621" s="16"/>
      <c r="RT621" s="16"/>
      <c r="RU621" s="16"/>
      <c r="RV621" s="16"/>
      <c r="RW621" s="16"/>
      <c r="RX621" s="16"/>
      <c r="RY621" s="16"/>
      <c r="RZ621" s="16"/>
      <c r="SA621" s="16"/>
      <c r="SB621" s="16"/>
      <c r="SC621" s="16"/>
      <c r="SD621" s="16"/>
      <c r="SE621" s="16"/>
      <c r="SF621" s="16"/>
      <c r="SG621" s="16"/>
      <c r="SH621" s="16"/>
      <c r="SI621" s="16"/>
      <c r="SJ621" s="16"/>
      <c r="SK621" s="16"/>
      <c r="SL621" s="16"/>
      <c r="SM621" s="16"/>
      <c r="SN621" s="16"/>
      <c r="SO621" s="16"/>
      <c r="SP621" s="16"/>
      <c r="SQ621" s="16"/>
      <c r="SR621" s="16"/>
      <c r="SS621" s="16"/>
      <c r="ST621" s="16"/>
      <c r="SU621" s="16"/>
      <c r="SV621" s="16"/>
      <c r="SW621" s="16"/>
      <c r="SX621" s="16"/>
      <c r="SY621" s="16"/>
      <c r="SZ621" s="16"/>
      <c r="TA621" s="16"/>
      <c r="TB621" s="16"/>
      <c r="TC621" s="16"/>
      <c r="TD621" s="16"/>
      <c r="TE621" s="16"/>
      <c r="TF621" s="16"/>
      <c r="TG621" s="16"/>
      <c r="TH621" s="16"/>
      <c r="TI621" s="16"/>
      <c r="TJ621" s="16"/>
      <c r="TK621" s="16"/>
      <c r="TL621" s="16"/>
      <c r="TM621" s="16"/>
      <c r="TN621" s="16"/>
      <c r="TO621" s="16"/>
      <c r="TP621" s="16"/>
      <c r="TQ621" s="16"/>
      <c r="TR621" s="16"/>
      <c r="TS621" s="16"/>
      <c r="TT621" s="16"/>
      <c r="TU621" s="16"/>
      <c r="TV621" s="16"/>
      <c r="TW621" s="16"/>
      <c r="TX621" s="16"/>
      <c r="TY621" s="16"/>
      <c r="TZ621" s="16"/>
      <c r="UA621" s="16"/>
      <c r="UB621" s="16"/>
      <c r="UC621" s="16"/>
      <c r="UD621" s="16"/>
      <c r="UE621" s="16"/>
      <c r="UF621" s="16"/>
      <c r="UG621" s="16"/>
      <c r="UH621" s="16"/>
      <c r="UI621" s="16"/>
      <c r="UJ621" s="16"/>
      <c r="UK621" s="16"/>
      <c r="UL621" s="16"/>
      <c r="UM621" s="16"/>
      <c r="UN621" s="16"/>
      <c r="UO621" s="16"/>
      <c r="UP621" s="16"/>
      <c r="UQ621" s="16"/>
      <c r="UR621" s="16"/>
      <c r="US621" s="16"/>
      <c r="UT621" s="16"/>
      <c r="UU621" s="16"/>
      <c r="UV621" s="16"/>
      <c r="UW621" s="16"/>
      <c r="UX621" s="16"/>
      <c r="UY621" s="16"/>
      <c r="UZ621" s="16"/>
      <c r="VA621" s="16"/>
      <c r="VB621" s="16"/>
      <c r="VC621" s="16"/>
      <c r="VD621" s="16"/>
      <c r="VE621" s="16"/>
      <c r="VF621" s="16"/>
      <c r="VG621" s="16"/>
      <c r="VH621" s="16"/>
      <c r="VI621" s="16"/>
      <c r="VJ621" s="16"/>
      <c r="VK621" s="16"/>
      <c r="VL621" s="16"/>
      <c r="VM621" s="16"/>
      <c r="VN621" s="16"/>
      <c r="VO621" s="16"/>
      <c r="VP621" s="16"/>
      <c r="VQ621" s="16"/>
      <c r="VR621" s="16"/>
      <c r="VS621" s="16"/>
      <c r="VT621" s="16"/>
      <c r="VU621" s="16"/>
      <c r="VV621" s="16"/>
      <c r="VW621" s="16"/>
      <c r="VX621" s="16"/>
      <c r="VY621" s="16"/>
      <c r="VZ621" s="16"/>
      <c r="WA621" s="16"/>
      <c r="WB621" s="16"/>
      <c r="WC621" s="16"/>
      <c r="WD621" s="16"/>
      <c r="WE621" s="16"/>
      <c r="WF621" s="16"/>
      <c r="WG621" s="16"/>
      <c r="WH621" s="16"/>
      <c r="WI621" s="16"/>
      <c r="WJ621" s="16"/>
      <c r="WK621" s="16"/>
      <c r="WL621" s="16"/>
      <c r="WM621" s="16"/>
      <c r="WN621" s="16"/>
      <c r="WO621" s="16"/>
      <c r="WP621" s="16"/>
      <c r="WQ621" s="16"/>
      <c r="WR621" s="16"/>
      <c r="WS621" s="16"/>
      <c r="WT621" s="16"/>
      <c r="WU621" s="16"/>
      <c r="WV621" s="16"/>
      <c r="WW621" s="16"/>
      <c r="WX621" s="16"/>
      <c r="WY621" s="16"/>
      <c r="WZ621" s="16"/>
      <c r="XA621" s="16"/>
      <c r="XB621" s="16"/>
      <c r="XC621" s="16"/>
      <c r="XD621" s="16"/>
      <c r="XE621" s="16"/>
      <c r="XF621" s="16"/>
      <c r="XG621" s="16"/>
      <c r="XH621" s="16"/>
      <c r="XI621" s="16"/>
      <c r="XJ621" s="16"/>
      <c r="XK621" s="16"/>
      <c r="XL621" s="16"/>
      <c r="XM621" s="16"/>
      <c r="XN621" s="16"/>
      <c r="XO621" s="16"/>
      <c r="XP621" s="16"/>
      <c r="XQ621" s="16"/>
      <c r="XR621" s="16"/>
      <c r="XS621" s="16"/>
      <c r="XT621" s="16"/>
      <c r="XU621" s="16"/>
      <c r="XV621" s="16"/>
      <c r="XW621" s="16"/>
      <c r="XX621" s="16"/>
      <c r="XY621" s="16"/>
      <c r="XZ621" s="16"/>
      <c r="YA621" s="16"/>
      <c r="YB621" s="16"/>
      <c r="YC621" s="16"/>
      <c r="YD621" s="16"/>
      <c r="YE621" s="16"/>
      <c r="YF621" s="16"/>
      <c r="YG621" s="16"/>
      <c r="YH621" s="16"/>
      <c r="YI621" s="16"/>
      <c r="YJ621" s="16"/>
      <c r="YK621" s="16"/>
      <c r="YL621" s="16"/>
      <c r="YM621" s="16"/>
      <c r="YN621" s="16"/>
      <c r="YO621" s="16"/>
      <c r="YP621" s="16"/>
      <c r="YQ621" s="16"/>
      <c r="YR621" s="16"/>
      <c r="YS621" s="16"/>
      <c r="YT621" s="16"/>
      <c r="YU621" s="16"/>
      <c r="YV621" s="16"/>
      <c r="YW621" s="16"/>
      <c r="YX621" s="16"/>
      <c r="YY621" s="16"/>
      <c r="YZ621" s="16"/>
      <c r="ZA621" s="16"/>
      <c r="ZB621" s="16"/>
      <c r="ZC621" s="16"/>
      <c r="ZD621" s="16"/>
      <c r="ZE621" s="16"/>
      <c r="ZF621" s="16"/>
      <c r="ZG621" s="16"/>
      <c r="ZH621" s="16"/>
      <c r="ZI621" s="16"/>
      <c r="ZJ621" s="16"/>
      <c r="ZK621" s="16"/>
      <c r="ZL621" s="16"/>
      <c r="ZM621" s="16"/>
      <c r="ZN621" s="16"/>
      <c r="ZO621" s="16"/>
      <c r="ZP621" s="16"/>
      <c r="ZQ621" s="16"/>
      <c r="ZR621" s="16"/>
      <c r="ZS621" s="16"/>
      <c r="ZT621" s="16"/>
      <c r="ZU621" s="16"/>
      <c r="ZV621" s="16"/>
      <c r="ZW621" s="16"/>
      <c r="ZX621" s="16"/>
      <c r="ZY621" s="16"/>
      <c r="ZZ621" s="16"/>
      <c r="AAA621" s="16"/>
      <c r="AAB621" s="16"/>
      <c r="AAC621" s="16"/>
      <c r="AAD621" s="16"/>
      <c r="AAE621" s="16"/>
      <c r="AAF621" s="16"/>
      <c r="AAG621" s="16"/>
      <c r="AAH621" s="16"/>
      <c r="AAI621" s="16"/>
      <c r="AAJ621" s="16"/>
      <c r="AAK621" s="16"/>
      <c r="AAL621" s="16"/>
      <c r="AAM621" s="16"/>
      <c r="AAN621" s="16"/>
      <c r="AAO621" s="16"/>
      <c r="AAP621" s="16"/>
      <c r="AAQ621" s="16"/>
      <c r="AAR621" s="16"/>
      <c r="AAS621" s="16"/>
      <c r="AAT621" s="16"/>
      <c r="AAU621" s="16"/>
      <c r="AAV621" s="16"/>
      <c r="AAW621" s="16"/>
      <c r="AAX621" s="16"/>
      <c r="AAY621" s="16"/>
      <c r="AAZ621" s="16"/>
      <c r="ABA621" s="16"/>
      <c r="ABB621" s="16"/>
      <c r="ABC621" s="16"/>
      <c r="ABD621" s="16"/>
      <c r="ABE621" s="16"/>
      <c r="ABF621" s="16"/>
      <c r="ABG621" s="16"/>
      <c r="ABH621" s="16"/>
      <c r="ABI621" s="16"/>
      <c r="ABJ621" s="16"/>
      <c r="ABK621" s="16"/>
      <c r="ABL621" s="16"/>
      <c r="ABM621" s="16"/>
      <c r="ABN621" s="16"/>
      <c r="ABO621" s="16"/>
      <c r="ABP621" s="16"/>
      <c r="ABQ621" s="16"/>
      <c r="ABR621" s="16"/>
      <c r="ABS621" s="16"/>
      <c r="ABT621" s="16"/>
      <c r="ABU621" s="16"/>
      <c r="ABV621" s="16"/>
      <c r="ABW621" s="16"/>
      <c r="ABX621" s="16"/>
      <c r="ABY621" s="16"/>
      <c r="ABZ621" s="16"/>
      <c r="ACA621" s="16"/>
      <c r="ACB621" s="16"/>
      <c r="ACC621" s="16"/>
      <c r="ACD621" s="16"/>
      <c r="ACE621" s="16"/>
      <c r="ACF621" s="16"/>
      <c r="ACG621" s="16"/>
      <c r="ACH621" s="16"/>
      <c r="ACI621" s="16"/>
      <c r="ACJ621" s="16"/>
      <c r="ACK621" s="16"/>
      <c r="ACL621" s="16"/>
      <c r="ACM621" s="16"/>
      <c r="ACN621" s="16"/>
      <c r="ACO621" s="16"/>
      <c r="ACP621" s="16"/>
      <c r="ACQ621" s="16"/>
      <c r="ACR621" s="16"/>
      <c r="ACS621" s="16"/>
      <c r="ACT621" s="16"/>
      <c r="ACU621" s="16"/>
      <c r="ACV621" s="16"/>
      <c r="ACW621" s="16"/>
      <c r="ACX621" s="16"/>
      <c r="ACY621" s="16"/>
      <c r="ACZ621" s="16"/>
      <c r="ADA621" s="16"/>
      <c r="ADB621" s="16"/>
      <c r="ADC621" s="16"/>
      <c r="ADD621" s="16"/>
      <c r="ADE621" s="16"/>
      <c r="ADF621" s="16"/>
      <c r="ADG621" s="16"/>
      <c r="ADH621" s="16"/>
      <c r="ADI621" s="16"/>
      <c r="ADJ621" s="16"/>
      <c r="ADK621" s="16"/>
      <c r="ADL621" s="16"/>
      <c r="ADM621" s="16"/>
      <c r="ADN621" s="16"/>
      <c r="ADO621" s="16"/>
      <c r="ADP621" s="16"/>
      <c r="ADQ621" s="16"/>
      <c r="ADR621" s="16"/>
      <c r="ADS621" s="16"/>
      <c r="ADT621" s="16"/>
      <c r="ADU621" s="16"/>
      <c r="ADV621" s="16"/>
      <c r="ADW621" s="16"/>
      <c r="ADX621" s="16"/>
      <c r="ADY621" s="16"/>
      <c r="ADZ621" s="16"/>
      <c r="AEA621" s="16"/>
      <c r="AEB621" s="16"/>
      <c r="AEC621" s="16"/>
      <c r="AED621" s="16"/>
      <c r="AEE621" s="16"/>
      <c r="AEF621" s="16"/>
      <c r="AEG621" s="50"/>
    </row>
    <row r="622" spans="1:813" s="17" customFormat="1" x14ac:dyDescent="0.2">
      <c r="A622" s="75">
        <v>4.0999999999999996</v>
      </c>
      <c r="B622" s="87" t="s">
        <v>455</v>
      </c>
      <c r="C622" s="109">
        <v>163.6</v>
      </c>
      <c r="D622" s="71" t="s">
        <v>120</v>
      </c>
      <c r="E622" s="398">
        <v>474.62</v>
      </c>
      <c r="F622" s="91">
        <f>ROUND(C622*E622,2)</f>
        <v>77647.83</v>
      </c>
      <c r="G622" s="16"/>
      <c r="H622" s="16"/>
      <c r="I622" s="16"/>
      <c r="J622" s="16"/>
      <c r="K622" s="16"/>
      <c r="L622" s="16"/>
      <c r="AY622" s="46"/>
      <c r="AZ622" s="16"/>
      <c r="BA622" s="663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16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  <c r="IN622" s="16"/>
      <c r="IO622" s="16"/>
      <c r="IP622" s="16"/>
      <c r="IQ622" s="16"/>
      <c r="IR622" s="16"/>
      <c r="IS622" s="16"/>
      <c r="IT622" s="16"/>
      <c r="IU622" s="16"/>
      <c r="IV622" s="16"/>
      <c r="IW622" s="16"/>
      <c r="IX622" s="16"/>
      <c r="IY622" s="16"/>
      <c r="IZ622" s="16"/>
      <c r="JA622" s="16"/>
      <c r="JB622" s="16"/>
      <c r="JC622" s="16"/>
      <c r="JD622" s="16"/>
      <c r="JE622" s="16"/>
      <c r="JF622" s="16"/>
      <c r="JG622" s="16"/>
      <c r="JH622" s="16"/>
      <c r="JI622" s="16"/>
      <c r="JJ622" s="16"/>
      <c r="JK622" s="16"/>
      <c r="JL622" s="16"/>
      <c r="JM622" s="16"/>
      <c r="JN622" s="16"/>
      <c r="JO622" s="16"/>
      <c r="JP622" s="16"/>
      <c r="JQ622" s="16"/>
      <c r="JR622" s="16"/>
      <c r="JS622" s="16"/>
      <c r="JT622" s="16"/>
      <c r="JU622" s="16"/>
      <c r="JV622" s="16"/>
      <c r="JW622" s="16"/>
      <c r="JX622" s="16"/>
      <c r="JY622" s="16"/>
      <c r="JZ622" s="16"/>
      <c r="KA622" s="16"/>
      <c r="KB622" s="16"/>
      <c r="KC622" s="16"/>
      <c r="KD622" s="16"/>
      <c r="KE622" s="16"/>
      <c r="KF622" s="16"/>
      <c r="KG622" s="16"/>
      <c r="KH622" s="16"/>
      <c r="KI622" s="16"/>
      <c r="KJ622" s="16"/>
      <c r="KK622" s="16"/>
      <c r="KL622" s="16"/>
      <c r="KM622" s="16"/>
      <c r="KN622" s="16"/>
      <c r="KO622" s="16"/>
      <c r="KP622" s="16"/>
      <c r="KQ622" s="16"/>
      <c r="KR622" s="16"/>
      <c r="KS622" s="16"/>
      <c r="KT622" s="16"/>
      <c r="KU622" s="16"/>
      <c r="KV622" s="16"/>
      <c r="KW622" s="16"/>
      <c r="KX622" s="16"/>
      <c r="KY622" s="16"/>
      <c r="KZ622" s="16"/>
      <c r="LA622" s="16"/>
      <c r="LB622" s="16"/>
      <c r="LC622" s="16"/>
      <c r="LD622" s="16"/>
      <c r="LE622" s="16"/>
      <c r="LF622" s="16"/>
      <c r="LG622" s="16"/>
      <c r="LH622" s="16"/>
      <c r="LI622" s="16"/>
      <c r="LJ622" s="16"/>
      <c r="LK622" s="16"/>
      <c r="LL622" s="16"/>
      <c r="LM622" s="16"/>
      <c r="LN622" s="16"/>
      <c r="LO622" s="16"/>
      <c r="LP622" s="16"/>
      <c r="LQ622" s="16"/>
      <c r="LR622" s="16"/>
      <c r="LS622" s="16"/>
      <c r="LT622" s="16"/>
      <c r="LU622" s="16"/>
      <c r="LV622" s="16"/>
      <c r="LW622" s="16"/>
      <c r="LX622" s="16"/>
      <c r="LY622" s="16"/>
      <c r="LZ622" s="16"/>
      <c r="MA622" s="16"/>
      <c r="MB622" s="16"/>
      <c r="MC622" s="16"/>
      <c r="MD622" s="16"/>
      <c r="ME622" s="16"/>
      <c r="MF622" s="16"/>
      <c r="MG622" s="16"/>
      <c r="MH622" s="16"/>
      <c r="MI622" s="16"/>
      <c r="MJ622" s="16"/>
      <c r="MK622" s="16"/>
      <c r="ML622" s="16"/>
      <c r="MM622" s="16"/>
      <c r="MN622" s="16"/>
      <c r="MO622" s="16"/>
      <c r="MP622" s="16"/>
      <c r="MQ622" s="16"/>
      <c r="MR622" s="16"/>
      <c r="MS622" s="16"/>
      <c r="MT622" s="16"/>
      <c r="MU622" s="16"/>
      <c r="MV622" s="16"/>
      <c r="MW622" s="16"/>
      <c r="MX622" s="16"/>
      <c r="MY622" s="16"/>
      <c r="MZ622" s="16"/>
      <c r="NA622" s="16"/>
      <c r="NB622" s="16"/>
      <c r="NC622" s="16"/>
      <c r="ND622" s="16"/>
      <c r="NE622" s="16"/>
      <c r="NF622" s="16"/>
      <c r="NG622" s="16"/>
      <c r="NH622" s="16"/>
      <c r="NI622" s="16"/>
      <c r="NJ622" s="16"/>
      <c r="NK622" s="16"/>
      <c r="NL622" s="16"/>
      <c r="NM622" s="16"/>
      <c r="NN622" s="16"/>
      <c r="NO622" s="16"/>
      <c r="NP622" s="16"/>
      <c r="NQ622" s="16"/>
      <c r="NR622" s="16"/>
      <c r="NS622" s="16"/>
      <c r="NT622" s="16"/>
      <c r="NU622" s="16"/>
      <c r="NV622" s="16"/>
      <c r="NW622" s="16"/>
      <c r="NX622" s="16"/>
      <c r="NY622" s="16"/>
      <c r="NZ622" s="16"/>
      <c r="OA622" s="16"/>
      <c r="OB622" s="16"/>
      <c r="OC622" s="16"/>
      <c r="OD622" s="16"/>
      <c r="OE622" s="16"/>
      <c r="OF622" s="16"/>
      <c r="OG622" s="16"/>
      <c r="OH622" s="16"/>
      <c r="OI622" s="16"/>
      <c r="OJ622" s="16"/>
      <c r="OK622" s="16"/>
      <c r="OL622" s="16"/>
      <c r="OM622" s="16"/>
      <c r="ON622" s="16"/>
      <c r="OO622" s="16"/>
      <c r="OP622" s="16"/>
      <c r="OQ622" s="16"/>
      <c r="OR622" s="16"/>
      <c r="OS622" s="16"/>
      <c r="OT622" s="16"/>
      <c r="OU622" s="16"/>
      <c r="OV622" s="16"/>
      <c r="OW622" s="16"/>
      <c r="OX622" s="16"/>
      <c r="OY622" s="16"/>
      <c r="OZ622" s="16"/>
      <c r="PA622" s="16"/>
      <c r="PB622" s="16"/>
      <c r="PC622" s="16"/>
      <c r="PD622" s="16"/>
      <c r="PE622" s="16"/>
      <c r="PF622" s="16"/>
      <c r="PG622" s="16"/>
      <c r="PH622" s="16"/>
      <c r="PI622" s="16"/>
      <c r="PJ622" s="16"/>
      <c r="PK622" s="16"/>
      <c r="PL622" s="16"/>
      <c r="PM622" s="16"/>
      <c r="PN622" s="16"/>
      <c r="PO622" s="16"/>
      <c r="PP622" s="16"/>
      <c r="PQ622" s="16"/>
      <c r="PR622" s="16"/>
      <c r="PS622" s="16"/>
      <c r="PT622" s="16"/>
      <c r="PU622" s="16"/>
      <c r="PV622" s="16"/>
      <c r="PW622" s="16"/>
      <c r="PX622" s="16"/>
      <c r="PY622" s="16"/>
      <c r="PZ622" s="16"/>
      <c r="QA622" s="16"/>
      <c r="QB622" s="16"/>
      <c r="QC622" s="16"/>
      <c r="QD622" s="16"/>
      <c r="QE622" s="16"/>
      <c r="QF622" s="16"/>
      <c r="QG622" s="16"/>
      <c r="QH622" s="16"/>
      <c r="QI622" s="16"/>
      <c r="QJ622" s="16"/>
      <c r="QK622" s="16"/>
      <c r="QL622" s="16"/>
      <c r="QM622" s="16"/>
      <c r="QN622" s="16"/>
      <c r="QO622" s="16"/>
      <c r="QP622" s="16"/>
      <c r="QQ622" s="16"/>
      <c r="QR622" s="16"/>
      <c r="QS622" s="16"/>
      <c r="QT622" s="16"/>
      <c r="QU622" s="16"/>
      <c r="QV622" s="16"/>
      <c r="QW622" s="16"/>
      <c r="QX622" s="16"/>
      <c r="QY622" s="16"/>
      <c r="QZ622" s="16"/>
      <c r="RA622" s="16"/>
      <c r="RB622" s="16"/>
      <c r="RC622" s="16"/>
      <c r="RD622" s="16"/>
      <c r="RE622" s="16"/>
      <c r="RF622" s="16"/>
      <c r="RG622" s="16"/>
      <c r="RH622" s="16"/>
      <c r="RI622" s="16"/>
      <c r="RJ622" s="16"/>
      <c r="RK622" s="16"/>
      <c r="RL622" s="16"/>
      <c r="RM622" s="16"/>
      <c r="RN622" s="16"/>
      <c r="RO622" s="16"/>
      <c r="RP622" s="16"/>
      <c r="RQ622" s="16"/>
      <c r="RR622" s="16"/>
      <c r="RS622" s="16"/>
      <c r="RT622" s="16"/>
      <c r="RU622" s="16"/>
      <c r="RV622" s="16"/>
      <c r="RW622" s="16"/>
      <c r="RX622" s="16"/>
      <c r="RY622" s="16"/>
      <c r="RZ622" s="16"/>
      <c r="SA622" s="16"/>
      <c r="SB622" s="16"/>
      <c r="SC622" s="16"/>
      <c r="SD622" s="16"/>
      <c r="SE622" s="16"/>
      <c r="SF622" s="16"/>
      <c r="SG622" s="16"/>
      <c r="SH622" s="16"/>
      <c r="SI622" s="16"/>
      <c r="SJ622" s="16"/>
      <c r="SK622" s="16"/>
      <c r="SL622" s="16"/>
      <c r="SM622" s="16"/>
      <c r="SN622" s="16"/>
      <c r="SO622" s="16"/>
      <c r="SP622" s="16"/>
      <c r="SQ622" s="16"/>
      <c r="SR622" s="16"/>
      <c r="SS622" s="16"/>
      <c r="ST622" s="16"/>
      <c r="SU622" s="16"/>
      <c r="SV622" s="16"/>
      <c r="SW622" s="16"/>
      <c r="SX622" s="16"/>
      <c r="SY622" s="16"/>
      <c r="SZ622" s="16"/>
      <c r="TA622" s="16"/>
      <c r="TB622" s="16"/>
      <c r="TC622" s="16"/>
      <c r="TD622" s="16"/>
      <c r="TE622" s="16"/>
      <c r="TF622" s="16"/>
      <c r="TG622" s="16"/>
      <c r="TH622" s="16"/>
      <c r="TI622" s="16"/>
      <c r="TJ622" s="16"/>
      <c r="TK622" s="16"/>
      <c r="TL622" s="16"/>
      <c r="TM622" s="16"/>
      <c r="TN622" s="16"/>
      <c r="TO622" s="16"/>
      <c r="TP622" s="16"/>
      <c r="TQ622" s="16"/>
      <c r="TR622" s="16"/>
      <c r="TS622" s="16"/>
      <c r="TT622" s="16"/>
      <c r="TU622" s="16"/>
      <c r="TV622" s="16"/>
      <c r="TW622" s="16"/>
      <c r="TX622" s="16"/>
      <c r="TY622" s="16"/>
      <c r="TZ622" s="16"/>
      <c r="UA622" s="16"/>
      <c r="UB622" s="16"/>
      <c r="UC622" s="16"/>
      <c r="UD622" s="16"/>
      <c r="UE622" s="16"/>
      <c r="UF622" s="16"/>
      <c r="UG622" s="16"/>
      <c r="UH622" s="16"/>
      <c r="UI622" s="16"/>
      <c r="UJ622" s="16"/>
      <c r="UK622" s="16"/>
      <c r="UL622" s="16"/>
      <c r="UM622" s="16"/>
      <c r="UN622" s="16"/>
      <c r="UO622" s="16"/>
      <c r="UP622" s="16"/>
      <c r="UQ622" s="16"/>
      <c r="UR622" s="16"/>
      <c r="US622" s="16"/>
      <c r="UT622" s="16"/>
      <c r="UU622" s="16"/>
      <c r="UV622" s="16"/>
      <c r="UW622" s="16"/>
      <c r="UX622" s="16"/>
      <c r="UY622" s="16"/>
      <c r="UZ622" s="16"/>
      <c r="VA622" s="16"/>
      <c r="VB622" s="16"/>
      <c r="VC622" s="16"/>
      <c r="VD622" s="16"/>
      <c r="VE622" s="16"/>
      <c r="VF622" s="16"/>
      <c r="VG622" s="16"/>
      <c r="VH622" s="16"/>
      <c r="VI622" s="16"/>
      <c r="VJ622" s="16"/>
      <c r="VK622" s="16"/>
      <c r="VL622" s="16"/>
      <c r="VM622" s="16"/>
      <c r="VN622" s="16"/>
      <c r="VO622" s="16"/>
      <c r="VP622" s="16"/>
      <c r="VQ622" s="16"/>
      <c r="VR622" s="16"/>
      <c r="VS622" s="16"/>
      <c r="VT622" s="16"/>
      <c r="VU622" s="16"/>
      <c r="VV622" s="16"/>
      <c r="VW622" s="16"/>
      <c r="VX622" s="16"/>
      <c r="VY622" s="16"/>
      <c r="VZ622" s="16"/>
      <c r="WA622" s="16"/>
      <c r="WB622" s="16"/>
      <c r="WC622" s="16"/>
      <c r="WD622" s="16"/>
      <c r="WE622" s="16"/>
      <c r="WF622" s="16"/>
      <c r="WG622" s="16"/>
      <c r="WH622" s="16"/>
      <c r="WI622" s="16"/>
      <c r="WJ622" s="16"/>
      <c r="WK622" s="16"/>
      <c r="WL622" s="16"/>
      <c r="WM622" s="16"/>
      <c r="WN622" s="16"/>
      <c r="WO622" s="16"/>
      <c r="WP622" s="16"/>
      <c r="WQ622" s="16"/>
      <c r="WR622" s="16"/>
      <c r="WS622" s="16"/>
      <c r="WT622" s="16"/>
      <c r="WU622" s="16"/>
      <c r="WV622" s="16"/>
      <c r="WW622" s="16"/>
      <c r="WX622" s="16"/>
      <c r="WY622" s="16"/>
      <c r="WZ622" s="16"/>
      <c r="XA622" s="16"/>
      <c r="XB622" s="16"/>
      <c r="XC622" s="16"/>
      <c r="XD622" s="16"/>
      <c r="XE622" s="16"/>
      <c r="XF622" s="16"/>
      <c r="XG622" s="16"/>
      <c r="XH622" s="16"/>
      <c r="XI622" s="16"/>
      <c r="XJ622" s="16"/>
      <c r="XK622" s="16"/>
      <c r="XL622" s="16"/>
      <c r="XM622" s="16"/>
      <c r="XN622" s="16"/>
      <c r="XO622" s="16"/>
      <c r="XP622" s="16"/>
      <c r="XQ622" s="16"/>
      <c r="XR622" s="16"/>
      <c r="XS622" s="16"/>
      <c r="XT622" s="16"/>
      <c r="XU622" s="16"/>
      <c r="XV622" s="16"/>
      <c r="XW622" s="16"/>
      <c r="XX622" s="16"/>
      <c r="XY622" s="16"/>
      <c r="XZ622" s="16"/>
      <c r="YA622" s="16"/>
      <c r="YB622" s="16"/>
      <c r="YC622" s="16"/>
      <c r="YD622" s="16"/>
      <c r="YE622" s="16"/>
      <c r="YF622" s="16"/>
      <c r="YG622" s="16"/>
      <c r="YH622" s="16"/>
      <c r="YI622" s="16"/>
      <c r="YJ622" s="16"/>
      <c r="YK622" s="16"/>
      <c r="YL622" s="16"/>
      <c r="YM622" s="16"/>
      <c r="YN622" s="16"/>
      <c r="YO622" s="16"/>
      <c r="YP622" s="16"/>
      <c r="YQ622" s="16"/>
      <c r="YR622" s="16"/>
      <c r="YS622" s="16"/>
      <c r="YT622" s="16"/>
      <c r="YU622" s="16"/>
      <c r="YV622" s="16"/>
      <c r="YW622" s="16"/>
      <c r="YX622" s="16"/>
      <c r="YY622" s="16"/>
      <c r="YZ622" s="16"/>
      <c r="ZA622" s="16"/>
      <c r="ZB622" s="16"/>
      <c r="ZC622" s="16"/>
      <c r="ZD622" s="16"/>
      <c r="ZE622" s="16"/>
      <c r="ZF622" s="16"/>
      <c r="ZG622" s="16"/>
      <c r="ZH622" s="16"/>
      <c r="ZI622" s="16"/>
      <c r="ZJ622" s="16"/>
      <c r="ZK622" s="16"/>
      <c r="ZL622" s="16"/>
      <c r="ZM622" s="16"/>
      <c r="ZN622" s="16"/>
      <c r="ZO622" s="16"/>
      <c r="ZP622" s="16"/>
      <c r="ZQ622" s="16"/>
      <c r="ZR622" s="16"/>
      <c r="ZS622" s="16"/>
      <c r="ZT622" s="16"/>
      <c r="ZU622" s="16"/>
      <c r="ZV622" s="16"/>
      <c r="ZW622" s="16"/>
      <c r="ZX622" s="16"/>
      <c r="ZY622" s="16"/>
      <c r="ZZ622" s="16"/>
      <c r="AAA622" s="16"/>
      <c r="AAB622" s="16"/>
      <c r="AAC622" s="16"/>
      <c r="AAD622" s="16"/>
      <c r="AAE622" s="16"/>
      <c r="AAF622" s="16"/>
      <c r="AAG622" s="16"/>
      <c r="AAH622" s="16"/>
      <c r="AAI622" s="16"/>
      <c r="AAJ622" s="16"/>
      <c r="AAK622" s="16"/>
      <c r="AAL622" s="16"/>
      <c r="AAM622" s="16"/>
      <c r="AAN622" s="16"/>
      <c r="AAO622" s="16"/>
      <c r="AAP622" s="16"/>
      <c r="AAQ622" s="16"/>
      <c r="AAR622" s="16"/>
      <c r="AAS622" s="16"/>
      <c r="AAT622" s="16"/>
      <c r="AAU622" s="16"/>
      <c r="AAV622" s="16"/>
      <c r="AAW622" s="16"/>
      <c r="AAX622" s="16"/>
      <c r="AAY622" s="16"/>
      <c r="AAZ622" s="16"/>
      <c r="ABA622" s="16"/>
      <c r="ABB622" s="16"/>
      <c r="ABC622" s="16"/>
      <c r="ABD622" s="16"/>
      <c r="ABE622" s="16"/>
      <c r="ABF622" s="16"/>
      <c r="ABG622" s="16"/>
      <c r="ABH622" s="16"/>
      <c r="ABI622" s="16"/>
      <c r="ABJ622" s="16"/>
      <c r="ABK622" s="16"/>
      <c r="ABL622" s="16"/>
      <c r="ABM622" s="16"/>
      <c r="ABN622" s="16"/>
      <c r="ABO622" s="16"/>
      <c r="ABP622" s="16"/>
      <c r="ABQ622" s="16"/>
      <c r="ABR622" s="16"/>
      <c r="ABS622" s="16"/>
      <c r="ABT622" s="16"/>
      <c r="ABU622" s="16"/>
      <c r="ABV622" s="16"/>
      <c r="ABW622" s="16"/>
      <c r="ABX622" s="16"/>
      <c r="ABY622" s="16"/>
      <c r="ABZ622" s="16"/>
      <c r="ACA622" s="16"/>
      <c r="ACB622" s="16"/>
      <c r="ACC622" s="16"/>
      <c r="ACD622" s="16"/>
      <c r="ACE622" s="16"/>
      <c r="ACF622" s="16"/>
      <c r="ACG622" s="16"/>
      <c r="ACH622" s="16"/>
      <c r="ACI622" s="16"/>
      <c r="ACJ622" s="16"/>
      <c r="ACK622" s="16"/>
      <c r="ACL622" s="16"/>
      <c r="ACM622" s="16"/>
      <c r="ACN622" s="16"/>
      <c r="ACO622" s="16"/>
      <c r="ACP622" s="16"/>
      <c r="ACQ622" s="16"/>
      <c r="ACR622" s="16"/>
      <c r="ACS622" s="16"/>
      <c r="ACT622" s="16"/>
      <c r="ACU622" s="16"/>
      <c r="ACV622" s="16"/>
      <c r="ACW622" s="16"/>
      <c r="ACX622" s="16"/>
      <c r="ACY622" s="16"/>
      <c r="ACZ622" s="16"/>
      <c r="ADA622" s="16"/>
      <c r="ADB622" s="16"/>
      <c r="ADC622" s="16"/>
      <c r="ADD622" s="16"/>
      <c r="ADE622" s="16"/>
      <c r="ADF622" s="16"/>
      <c r="ADG622" s="16"/>
      <c r="ADH622" s="16"/>
      <c r="ADI622" s="16"/>
      <c r="ADJ622" s="16"/>
      <c r="ADK622" s="16"/>
      <c r="ADL622" s="16"/>
      <c r="ADM622" s="16"/>
      <c r="ADN622" s="16"/>
      <c r="ADO622" s="16"/>
      <c r="ADP622" s="16"/>
      <c r="ADQ622" s="16"/>
      <c r="ADR622" s="16"/>
      <c r="ADS622" s="16"/>
      <c r="ADT622" s="16"/>
      <c r="ADU622" s="16"/>
      <c r="ADV622" s="16"/>
      <c r="ADW622" s="16"/>
      <c r="ADX622" s="16"/>
      <c r="ADY622" s="16"/>
      <c r="ADZ622" s="16"/>
      <c r="AEA622" s="16"/>
      <c r="AEB622" s="16"/>
      <c r="AEC622" s="16"/>
      <c r="AED622" s="16"/>
      <c r="AEE622" s="16"/>
      <c r="AEF622" s="16"/>
      <c r="AEG622" s="50"/>
    </row>
    <row r="623" spans="1:813" s="17" customFormat="1" ht="6" customHeight="1" x14ac:dyDescent="0.2">
      <c r="A623" s="359"/>
      <c r="B623" s="385"/>
      <c r="C623" s="361"/>
      <c r="D623" s="361"/>
      <c r="E623" s="398"/>
      <c r="F623" s="363"/>
      <c r="G623" s="16"/>
      <c r="H623" s="16"/>
      <c r="I623" s="16"/>
      <c r="J623" s="16"/>
      <c r="K623" s="16"/>
      <c r="L623" s="16"/>
      <c r="AY623" s="46"/>
      <c r="AZ623" s="16"/>
      <c r="BA623" s="663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16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  <c r="IN623" s="16"/>
      <c r="IO623" s="16"/>
      <c r="IP623" s="16"/>
      <c r="IQ623" s="16"/>
      <c r="IR623" s="16"/>
      <c r="IS623" s="16"/>
      <c r="IT623" s="16"/>
      <c r="IU623" s="16"/>
      <c r="IV623" s="16"/>
      <c r="IW623" s="16"/>
      <c r="IX623" s="16"/>
      <c r="IY623" s="16"/>
      <c r="IZ623" s="16"/>
      <c r="JA623" s="16"/>
      <c r="JB623" s="16"/>
      <c r="JC623" s="16"/>
      <c r="JD623" s="16"/>
      <c r="JE623" s="16"/>
      <c r="JF623" s="16"/>
      <c r="JG623" s="16"/>
      <c r="JH623" s="16"/>
      <c r="JI623" s="16"/>
      <c r="JJ623" s="16"/>
      <c r="JK623" s="16"/>
      <c r="JL623" s="16"/>
      <c r="JM623" s="16"/>
      <c r="JN623" s="16"/>
      <c r="JO623" s="16"/>
      <c r="JP623" s="16"/>
      <c r="JQ623" s="16"/>
      <c r="JR623" s="16"/>
      <c r="JS623" s="16"/>
      <c r="JT623" s="16"/>
      <c r="JU623" s="16"/>
      <c r="JV623" s="16"/>
      <c r="JW623" s="16"/>
      <c r="JX623" s="16"/>
      <c r="JY623" s="16"/>
      <c r="JZ623" s="16"/>
      <c r="KA623" s="16"/>
      <c r="KB623" s="16"/>
      <c r="KC623" s="16"/>
      <c r="KD623" s="16"/>
      <c r="KE623" s="16"/>
      <c r="KF623" s="16"/>
      <c r="KG623" s="16"/>
      <c r="KH623" s="16"/>
      <c r="KI623" s="16"/>
      <c r="KJ623" s="16"/>
      <c r="KK623" s="16"/>
      <c r="KL623" s="16"/>
      <c r="KM623" s="16"/>
      <c r="KN623" s="16"/>
      <c r="KO623" s="16"/>
      <c r="KP623" s="16"/>
      <c r="KQ623" s="16"/>
      <c r="KR623" s="16"/>
      <c r="KS623" s="16"/>
      <c r="KT623" s="16"/>
      <c r="KU623" s="16"/>
      <c r="KV623" s="16"/>
      <c r="KW623" s="16"/>
      <c r="KX623" s="16"/>
      <c r="KY623" s="16"/>
      <c r="KZ623" s="16"/>
      <c r="LA623" s="16"/>
      <c r="LB623" s="16"/>
      <c r="LC623" s="16"/>
      <c r="LD623" s="16"/>
      <c r="LE623" s="16"/>
      <c r="LF623" s="16"/>
      <c r="LG623" s="16"/>
      <c r="LH623" s="16"/>
      <c r="LI623" s="16"/>
      <c r="LJ623" s="16"/>
      <c r="LK623" s="16"/>
      <c r="LL623" s="16"/>
      <c r="LM623" s="16"/>
      <c r="LN623" s="16"/>
      <c r="LO623" s="16"/>
      <c r="LP623" s="16"/>
      <c r="LQ623" s="16"/>
      <c r="LR623" s="16"/>
      <c r="LS623" s="16"/>
      <c r="LT623" s="16"/>
      <c r="LU623" s="16"/>
      <c r="LV623" s="16"/>
      <c r="LW623" s="16"/>
      <c r="LX623" s="16"/>
      <c r="LY623" s="16"/>
      <c r="LZ623" s="16"/>
      <c r="MA623" s="16"/>
      <c r="MB623" s="16"/>
      <c r="MC623" s="16"/>
      <c r="MD623" s="16"/>
      <c r="ME623" s="16"/>
      <c r="MF623" s="16"/>
      <c r="MG623" s="16"/>
      <c r="MH623" s="16"/>
      <c r="MI623" s="16"/>
      <c r="MJ623" s="16"/>
      <c r="MK623" s="16"/>
      <c r="ML623" s="16"/>
      <c r="MM623" s="16"/>
      <c r="MN623" s="16"/>
      <c r="MO623" s="16"/>
      <c r="MP623" s="16"/>
      <c r="MQ623" s="16"/>
      <c r="MR623" s="16"/>
      <c r="MS623" s="16"/>
      <c r="MT623" s="16"/>
      <c r="MU623" s="16"/>
      <c r="MV623" s="16"/>
      <c r="MW623" s="16"/>
      <c r="MX623" s="16"/>
      <c r="MY623" s="16"/>
      <c r="MZ623" s="16"/>
      <c r="NA623" s="16"/>
      <c r="NB623" s="16"/>
      <c r="NC623" s="16"/>
      <c r="ND623" s="16"/>
      <c r="NE623" s="16"/>
      <c r="NF623" s="16"/>
      <c r="NG623" s="16"/>
      <c r="NH623" s="16"/>
      <c r="NI623" s="16"/>
      <c r="NJ623" s="16"/>
      <c r="NK623" s="16"/>
      <c r="NL623" s="16"/>
      <c r="NM623" s="16"/>
      <c r="NN623" s="16"/>
      <c r="NO623" s="16"/>
      <c r="NP623" s="16"/>
      <c r="NQ623" s="16"/>
      <c r="NR623" s="16"/>
      <c r="NS623" s="16"/>
      <c r="NT623" s="16"/>
      <c r="NU623" s="16"/>
      <c r="NV623" s="16"/>
      <c r="NW623" s="16"/>
      <c r="NX623" s="16"/>
      <c r="NY623" s="16"/>
      <c r="NZ623" s="16"/>
      <c r="OA623" s="16"/>
      <c r="OB623" s="16"/>
      <c r="OC623" s="16"/>
      <c r="OD623" s="16"/>
      <c r="OE623" s="16"/>
      <c r="OF623" s="16"/>
      <c r="OG623" s="16"/>
      <c r="OH623" s="16"/>
      <c r="OI623" s="16"/>
      <c r="OJ623" s="16"/>
      <c r="OK623" s="16"/>
      <c r="OL623" s="16"/>
      <c r="OM623" s="16"/>
      <c r="ON623" s="16"/>
      <c r="OO623" s="16"/>
      <c r="OP623" s="16"/>
      <c r="OQ623" s="16"/>
      <c r="OR623" s="16"/>
      <c r="OS623" s="16"/>
      <c r="OT623" s="16"/>
      <c r="OU623" s="16"/>
      <c r="OV623" s="16"/>
      <c r="OW623" s="16"/>
      <c r="OX623" s="16"/>
      <c r="OY623" s="16"/>
      <c r="OZ623" s="16"/>
      <c r="PA623" s="16"/>
      <c r="PB623" s="16"/>
      <c r="PC623" s="16"/>
      <c r="PD623" s="16"/>
      <c r="PE623" s="16"/>
      <c r="PF623" s="16"/>
      <c r="PG623" s="16"/>
      <c r="PH623" s="16"/>
      <c r="PI623" s="16"/>
      <c r="PJ623" s="16"/>
      <c r="PK623" s="16"/>
      <c r="PL623" s="16"/>
      <c r="PM623" s="16"/>
      <c r="PN623" s="16"/>
      <c r="PO623" s="16"/>
      <c r="PP623" s="16"/>
      <c r="PQ623" s="16"/>
      <c r="PR623" s="16"/>
      <c r="PS623" s="16"/>
      <c r="PT623" s="16"/>
      <c r="PU623" s="16"/>
      <c r="PV623" s="16"/>
      <c r="PW623" s="16"/>
      <c r="PX623" s="16"/>
      <c r="PY623" s="16"/>
      <c r="PZ623" s="16"/>
      <c r="QA623" s="16"/>
      <c r="QB623" s="16"/>
      <c r="QC623" s="16"/>
      <c r="QD623" s="16"/>
      <c r="QE623" s="16"/>
      <c r="QF623" s="16"/>
      <c r="QG623" s="16"/>
      <c r="QH623" s="16"/>
      <c r="QI623" s="16"/>
      <c r="QJ623" s="16"/>
      <c r="QK623" s="16"/>
      <c r="QL623" s="16"/>
      <c r="QM623" s="16"/>
      <c r="QN623" s="16"/>
      <c r="QO623" s="16"/>
      <c r="QP623" s="16"/>
      <c r="QQ623" s="16"/>
      <c r="QR623" s="16"/>
      <c r="QS623" s="16"/>
      <c r="QT623" s="16"/>
      <c r="QU623" s="16"/>
      <c r="QV623" s="16"/>
      <c r="QW623" s="16"/>
      <c r="QX623" s="16"/>
      <c r="QY623" s="16"/>
      <c r="QZ623" s="16"/>
      <c r="RA623" s="16"/>
      <c r="RB623" s="16"/>
      <c r="RC623" s="16"/>
      <c r="RD623" s="16"/>
      <c r="RE623" s="16"/>
      <c r="RF623" s="16"/>
      <c r="RG623" s="16"/>
      <c r="RH623" s="16"/>
      <c r="RI623" s="16"/>
      <c r="RJ623" s="16"/>
      <c r="RK623" s="16"/>
      <c r="RL623" s="16"/>
      <c r="RM623" s="16"/>
      <c r="RN623" s="16"/>
      <c r="RO623" s="16"/>
      <c r="RP623" s="16"/>
      <c r="RQ623" s="16"/>
      <c r="RR623" s="16"/>
      <c r="RS623" s="16"/>
      <c r="RT623" s="16"/>
      <c r="RU623" s="16"/>
      <c r="RV623" s="16"/>
      <c r="RW623" s="16"/>
      <c r="RX623" s="16"/>
      <c r="RY623" s="16"/>
      <c r="RZ623" s="16"/>
      <c r="SA623" s="16"/>
      <c r="SB623" s="16"/>
      <c r="SC623" s="16"/>
      <c r="SD623" s="16"/>
      <c r="SE623" s="16"/>
      <c r="SF623" s="16"/>
      <c r="SG623" s="16"/>
      <c r="SH623" s="16"/>
      <c r="SI623" s="16"/>
      <c r="SJ623" s="16"/>
      <c r="SK623" s="16"/>
      <c r="SL623" s="16"/>
      <c r="SM623" s="16"/>
      <c r="SN623" s="16"/>
      <c r="SO623" s="16"/>
      <c r="SP623" s="16"/>
      <c r="SQ623" s="16"/>
      <c r="SR623" s="16"/>
      <c r="SS623" s="16"/>
      <c r="ST623" s="16"/>
      <c r="SU623" s="16"/>
      <c r="SV623" s="16"/>
      <c r="SW623" s="16"/>
      <c r="SX623" s="16"/>
      <c r="SY623" s="16"/>
      <c r="SZ623" s="16"/>
      <c r="TA623" s="16"/>
      <c r="TB623" s="16"/>
      <c r="TC623" s="16"/>
      <c r="TD623" s="16"/>
      <c r="TE623" s="16"/>
      <c r="TF623" s="16"/>
      <c r="TG623" s="16"/>
      <c r="TH623" s="16"/>
      <c r="TI623" s="16"/>
      <c r="TJ623" s="16"/>
      <c r="TK623" s="16"/>
      <c r="TL623" s="16"/>
      <c r="TM623" s="16"/>
      <c r="TN623" s="16"/>
      <c r="TO623" s="16"/>
      <c r="TP623" s="16"/>
      <c r="TQ623" s="16"/>
      <c r="TR623" s="16"/>
      <c r="TS623" s="16"/>
      <c r="TT623" s="16"/>
      <c r="TU623" s="16"/>
      <c r="TV623" s="16"/>
      <c r="TW623" s="16"/>
      <c r="TX623" s="16"/>
      <c r="TY623" s="16"/>
      <c r="TZ623" s="16"/>
      <c r="UA623" s="16"/>
      <c r="UB623" s="16"/>
      <c r="UC623" s="16"/>
      <c r="UD623" s="16"/>
      <c r="UE623" s="16"/>
      <c r="UF623" s="16"/>
      <c r="UG623" s="16"/>
      <c r="UH623" s="16"/>
      <c r="UI623" s="16"/>
      <c r="UJ623" s="16"/>
      <c r="UK623" s="16"/>
      <c r="UL623" s="16"/>
      <c r="UM623" s="16"/>
      <c r="UN623" s="16"/>
      <c r="UO623" s="16"/>
      <c r="UP623" s="16"/>
      <c r="UQ623" s="16"/>
      <c r="UR623" s="16"/>
      <c r="US623" s="16"/>
      <c r="UT623" s="16"/>
      <c r="UU623" s="16"/>
      <c r="UV623" s="16"/>
      <c r="UW623" s="16"/>
      <c r="UX623" s="16"/>
      <c r="UY623" s="16"/>
      <c r="UZ623" s="16"/>
      <c r="VA623" s="16"/>
      <c r="VB623" s="16"/>
      <c r="VC623" s="16"/>
      <c r="VD623" s="16"/>
      <c r="VE623" s="16"/>
      <c r="VF623" s="16"/>
      <c r="VG623" s="16"/>
      <c r="VH623" s="16"/>
      <c r="VI623" s="16"/>
      <c r="VJ623" s="16"/>
      <c r="VK623" s="16"/>
      <c r="VL623" s="16"/>
      <c r="VM623" s="16"/>
      <c r="VN623" s="16"/>
      <c r="VO623" s="16"/>
      <c r="VP623" s="16"/>
      <c r="VQ623" s="16"/>
      <c r="VR623" s="16"/>
      <c r="VS623" s="16"/>
      <c r="VT623" s="16"/>
      <c r="VU623" s="16"/>
      <c r="VV623" s="16"/>
      <c r="VW623" s="16"/>
      <c r="VX623" s="16"/>
      <c r="VY623" s="16"/>
      <c r="VZ623" s="16"/>
      <c r="WA623" s="16"/>
      <c r="WB623" s="16"/>
      <c r="WC623" s="16"/>
      <c r="WD623" s="16"/>
      <c r="WE623" s="16"/>
      <c r="WF623" s="16"/>
      <c r="WG623" s="16"/>
      <c r="WH623" s="16"/>
      <c r="WI623" s="16"/>
      <c r="WJ623" s="16"/>
      <c r="WK623" s="16"/>
      <c r="WL623" s="16"/>
      <c r="WM623" s="16"/>
      <c r="WN623" s="16"/>
      <c r="WO623" s="16"/>
      <c r="WP623" s="16"/>
      <c r="WQ623" s="16"/>
      <c r="WR623" s="16"/>
      <c r="WS623" s="16"/>
      <c r="WT623" s="16"/>
      <c r="WU623" s="16"/>
      <c r="WV623" s="16"/>
      <c r="WW623" s="16"/>
      <c r="WX623" s="16"/>
      <c r="WY623" s="16"/>
      <c r="WZ623" s="16"/>
      <c r="XA623" s="16"/>
      <c r="XB623" s="16"/>
      <c r="XC623" s="16"/>
      <c r="XD623" s="16"/>
      <c r="XE623" s="16"/>
      <c r="XF623" s="16"/>
      <c r="XG623" s="16"/>
      <c r="XH623" s="16"/>
      <c r="XI623" s="16"/>
      <c r="XJ623" s="16"/>
      <c r="XK623" s="16"/>
      <c r="XL623" s="16"/>
      <c r="XM623" s="16"/>
      <c r="XN623" s="16"/>
      <c r="XO623" s="16"/>
      <c r="XP623" s="16"/>
      <c r="XQ623" s="16"/>
      <c r="XR623" s="16"/>
      <c r="XS623" s="16"/>
      <c r="XT623" s="16"/>
      <c r="XU623" s="16"/>
      <c r="XV623" s="16"/>
      <c r="XW623" s="16"/>
      <c r="XX623" s="16"/>
      <c r="XY623" s="16"/>
      <c r="XZ623" s="16"/>
      <c r="YA623" s="16"/>
      <c r="YB623" s="16"/>
      <c r="YC623" s="16"/>
      <c r="YD623" s="16"/>
      <c r="YE623" s="16"/>
      <c r="YF623" s="16"/>
      <c r="YG623" s="16"/>
      <c r="YH623" s="16"/>
      <c r="YI623" s="16"/>
      <c r="YJ623" s="16"/>
      <c r="YK623" s="16"/>
      <c r="YL623" s="16"/>
      <c r="YM623" s="16"/>
      <c r="YN623" s="16"/>
      <c r="YO623" s="16"/>
      <c r="YP623" s="16"/>
      <c r="YQ623" s="16"/>
      <c r="YR623" s="16"/>
      <c r="YS623" s="16"/>
      <c r="YT623" s="16"/>
      <c r="YU623" s="16"/>
      <c r="YV623" s="16"/>
      <c r="YW623" s="16"/>
      <c r="YX623" s="16"/>
      <c r="YY623" s="16"/>
      <c r="YZ623" s="16"/>
      <c r="ZA623" s="16"/>
      <c r="ZB623" s="16"/>
      <c r="ZC623" s="16"/>
      <c r="ZD623" s="16"/>
      <c r="ZE623" s="16"/>
      <c r="ZF623" s="16"/>
      <c r="ZG623" s="16"/>
      <c r="ZH623" s="16"/>
      <c r="ZI623" s="16"/>
      <c r="ZJ623" s="16"/>
      <c r="ZK623" s="16"/>
      <c r="ZL623" s="16"/>
      <c r="ZM623" s="16"/>
      <c r="ZN623" s="16"/>
      <c r="ZO623" s="16"/>
      <c r="ZP623" s="16"/>
      <c r="ZQ623" s="16"/>
      <c r="ZR623" s="16"/>
      <c r="ZS623" s="16"/>
      <c r="ZT623" s="16"/>
      <c r="ZU623" s="16"/>
      <c r="ZV623" s="16"/>
      <c r="ZW623" s="16"/>
      <c r="ZX623" s="16"/>
      <c r="ZY623" s="16"/>
      <c r="ZZ623" s="16"/>
      <c r="AAA623" s="16"/>
      <c r="AAB623" s="16"/>
      <c r="AAC623" s="16"/>
      <c r="AAD623" s="16"/>
      <c r="AAE623" s="16"/>
      <c r="AAF623" s="16"/>
      <c r="AAG623" s="16"/>
      <c r="AAH623" s="16"/>
      <c r="AAI623" s="16"/>
      <c r="AAJ623" s="16"/>
      <c r="AAK623" s="16"/>
      <c r="AAL623" s="16"/>
      <c r="AAM623" s="16"/>
      <c r="AAN623" s="16"/>
      <c r="AAO623" s="16"/>
      <c r="AAP623" s="16"/>
      <c r="AAQ623" s="16"/>
      <c r="AAR623" s="16"/>
      <c r="AAS623" s="16"/>
      <c r="AAT623" s="16"/>
      <c r="AAU623" s="16"/>
      <c r="AAV623" s="16"/>
      <c r="AAW623" s="16"/>
      <c r="AAX623" s="16"/>
      <c r="AAY623" s="16"/>
      <c r="AAZ623" s="16"/>
      <c r="ABA623" s="16"/>
      <c r="ABB623" s="16"/>
      <c r="ABC623" s="16"/>
      <c r="ABD623" s="16"/>
      <c r="ABE623" s="16"/>
      <c r="ABF623" s="16"/>
      <c r="ABG623" s="16"/>
      <c r="ABH623" s="16"/>
      <c r="ABI623" s="16"/>
      <c r="ABJ623" s="16"/>
      <c r="ABK623" s="16"/>
      <c r="ABL623" s="16"/>
      <c r="ABM623" s="16"/>
      <c r="ABN623" s="16"/>
      <c r="ABO623" s="16"/>
      <c r="ABP623" s="16"/>
      <c r="ABQ623" s="16"/>
      <c r="ABR623" s="16"/>
      <c r="ABS623" s="16"/>
      <c r="ABT623" s="16"/>
      <c r="ABU623" s="16"/>
      <c r="ABV623" s="16"/>
      <c r="ABW623" s="16"/>
      <c r="ABX623" s="16"/>
      <c r="ABY623" s="16"/>
      <c r="ABZ623" s="16"/>
      <c r="ACA623" s="16"/>
      <c r="ACB623" s="16"/>
      <c r="ACC623" s="16"/>
      <c r="ACD623" s="16"/>
      <c r="ACE623" s="16"/>
      <c r="ACF623" s="16"/>
      <c r="ACG623" s="16"/>
      <c r="ACH623" s="16"/>
      <c r="ACI623" s="16"/>
      <c r="ACJ623" s="16"/>
      <c r="ACK623" s="16"/>
      <c r="ACL623" s="16"/>
      <c r="ACM623" s="16"/>
      <c r="ACN623" s="16"/>
      <c r="ACO623" s="16"/>
      <c r="ACP623" s="16"/>
      <c r="ACQ623" s="16"/>
      <c r="ACR623" s="16"/>
      <c r="ACS623" s="16"/>
      <c r="ACT623" s="16"/>
      <c r="ACU623" s="16"/>
      <c r="ACV623" s="16"/>
      <c r="ACW623" s="16"/>
      <c r="ACX623" s="16"/>
      <c r="ACY623" s="16"/>
      <c r="ACZ623" s="16"/>
      <c r="ADA623" s="16"/>
      <c r="ADB623" s="16"/>
      <c r="ADC623" s="16"/>
      <c r="ADD623" s="16"/>
      <c r="ADE623" s="16"/>
      <c r="ADF623" s="16"/>
      <c r="ADG623" s="16"/>
      <c r="ADH623" s="16"/>
      <c r="ADI623" s="16"/>
      <c r="ADJ623" s="16"/>
      <c r="ADK623" s="16"/>
      <c r="ADL623" s="16"/>
      <c r="ADM623" s="16"/>
      <c r="ADN623" s="16"/>
      <c r="ADO623" s="16"/>
      <c r="ADP623" s="16"/>
      <c r="ADQ623" s="16"/>
      <c r="ADR623" s="16"/>
      <c r="ADS623" s="16"/>
      <c r="ADT623" s="16"/>
      <c r="ADU623" s="16"/>
      <c r="ADV623" s="16"/>
      <c r="ADW623" s="16"/>
      <c r="ADX623" s="16"/>
      <c r="ADY623" s="16"/>
      <c r="ADZ623" s="16"/>
      <c r="AEA623" s="16"/>
      <c r="AEB623" s="16"/>
      <c r="AEC623" s="16"/>
      <c r="AED623" s="16"/>
      <c r="AEE623" s="16"/>
      <c r="AEF623" s="16"/>
      <c r="AEG623" s="50"/>
    </row>
    <row r="624" spans="1:813" s="17" customFormat="1" ht="25.5" x14ac:dyDescent="0.2">
      <c r="A624" s="73">
        <v>5</v>
      </c>
      <c r="B624" s="617" t="s">
        <v>123</v>
      </c>
      <c r="C624" s="342"/>
      <c r="D624" s="71"/>
      <c r="E624" s="398"/>
      <c r="F624" s="91"/>
      <c r="G624" s="16"/>
      <c r="H624" s="16"/>
      <c r="I624" s="16"/>
      <c r="J624" s="16"/>
      <c r="K624" s="16"/>
      <c r="L624" s="16"/>
      <c r="AY624" s="46"/>
      <c r="AZ624" s="16"/>
      <c r="BA624" s="663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  <c r="FW624" s="16"/>
      <c r="FX624" s="16"/>
      <c r="FY624" s="16"/>
      <c r="FZ624" s="16"/>
      <c r="GA624" s="16"/>
      <c r="GB624" s="16"/>
      <c r="GC624" s="16"/>
      <c r="GD624" s="16"/>
      <c r="GE624" s="16"/>
      <c r="GF624" s="16"/>
      <c r="GG624" s="16"/>
      <c r="GH624" s="16"/>
      <c r="GI624" s="16"/>
      <c r="GJ624" s="16"/>
      <c r="GK624" s="16"/>
      <c r="GL624" s="16"/>
      <c r="GM624" s="16"/>
      <c r="GN624" s="16"/>
      <c r="GO624" s="16"/>
      <c r="GP624" s="16"/>
      <c r="GQ624" s="16"/>
      <c r="GR624" s="16"/>
      <c r="GS624" s="16"/>
      <c r="GT624" s="16"/>
      <c r="GU624" s="16"/>
      <c r="GV624" s="16"/>
      <c r="GW624" s="16"/>
      <c r="GX624" s="16"/>
      <c r="GY624" s="16"/>
      <c r="GZ624" s="16"/>
      <c r="HA624" s="16"/>
      <c r="HB624" s="16"/>
      <c r="HC624" s="16"/>
      <c r="HD624" s="16"/>
      <c r="HE624" s="16"/>
      <c r="HF624" s="16"/>
      <c r="HG624" s="16"/>
      <c r="HH624" s="16"/>
      <c r="HI624" s="16"/>
      <c r="HJ624" s="16"/>
      <c r="HK624" s="16"/>
      <c r="HL624" s="16"/>
      <c r="HM624" s="16"/>
      <c r="HN624" s="16"/>
      <c r="HO624" s="16"/>
      <c r="HP624" s="16"/>
      <c r="HQ624" s="16"/>
      <c r="HR624" s="16"/>
      <c r="HS624" s="16"/>
      <c r="HT624" s="16"/>
      <c r="HU624" s="16"/>
      <c r="HV624" s="16"/>
      <c r="HW624" s="16"/>
      <c r="HX624" s="16"/>
      <c r="HY624" s="16"/>
      <c r="HZ624" s="16"/>
      <c r="IA624" s="16"/>
      <c r="IB624" s="16"/>
      <c r="IC624" s="16"/>
      <c r="ID624" s="16"/>
      <c r="IE624" s="16"/>
      <c r="IF624" s="16"/>
      <c r="IG624" s="16"/>
      <c r="IH624" s="16"/>
      <c r="II624" s="16"/>
      <c r="IJ624" s="16"/>
      <c r="IK624" s="16"/>
      <c r="IL624" s="16"/>
      <c r="IM624" s="16"/>
      <c r="IN624" s="16"/>
      <c r="IO624" s="16"/>
      <c r="IP624" s="16"/>
      <c r="IQ624" s="16"/>
      <c r="IR624" s="16"/>
      <c r="IS624" s="16"/>
      <c r="IT624" s="16"/>
      <c r="IU624" s="16"/>
      <c r="IV624" s="16"/>
      <c r="IW624" s="16"/>
      <c r="IX624" s="16"/>
      <c r="IY624" s="16"/>
      <c r="IZ624" s="16"/>
      <c r="JA624" s="16"/>
      <c r="JB624" s="16"/>
      <c r="JC624" s="16"/>
      <c r="JD624" s="16"/>
      <c r="JE624" s="16"/>
      <c r="JF624" s="16"/>
      <c r="JG624" s="16"/>
      <c r="JH624" s="16"/>
      <c r="JI624" s="16"/>
      <c r="JJ624" s="16"/>
      <c r="JK624" s="16"/>
      <c r="JL624" s="16"/>
      <c r="JM624" s="16"/>
      <c r="JN624" s="16"/>
      <c r="JO624" s="16"/>
      <c r="JP624" s="16"/>
      <c r="JQ624" s="16"/>
      <c r="JR624" s="16"/>
      <c r="JS624" s="16"/>
      <c r="JT624" s="16"/>
      <c r="JU624" s="16"/>
      <c r="JV624" s="16"/>
      <c r="JW624" s="16"/>
      <c r="JX624" s="16"/>
      <c r="JY624" s="16"/>
      <c r="JZ624" s="16"/>
      <c r="KA624" s="16"/>
      <c r="KB624" s="16"/>
      <c r="KC624" s="16"/>
      <c r="KD624" s="16"/>
      <c r="KE624" s="16"/>
      <c r="KF624" s="16"/>
      <c r="KG624" s="16"/>
      <c r="KH624" s="16"/>
      <c r="KI624" s="16"/>
      <c r="KJ624" s="16"/>
      <c r="KK624" s="16"/>
      <c r="KL624" s="16"/>
      <c r="KM624" s="16"/>
      <c r="KN624" s="16"/>
      <c r="KO624" s="16"/>
      <c r="KP624" s="16"/>
      <c r="KQ624" s="16"/>
      <c r="KR624" s="16"/>
      <c r="KS624" s="16"/>
      <c r="KT624" s="16"/>
      <c r="KU624" s="16"/>
      <c r="KV624" s="16"/>
      <c r="KW624" s="16"/>
      <c r="KX624" s="16"/>
      <c r="KY624" s="16"/>
      <c r="KZ624" s="16"/>
      <c r="LA624" s="16"/>
      <c r="LB624" s="16"/>
      <c r="LC624" s="16"/>
      <c r="LD624" s="16"/>
      <c r="LE624" s="16"/>
      <c r="LF624" s="16"/>
      <c r="LG624" s="16"/>
      <c r="LH624" s="16"/>
      <c r="LI624" s="16"/>
      <c r="LJ624" s="16"/>
      <c r="LK624" s="16"/>
      <c r="LL624" s="16"/>
      <c r="LM624" s="16"/>
      <c r="LN624" s="16"/>
      <c r="LO624" s="16"/>
      <c r="LP624" s="16"/>
      <c r="LQ624" s="16"/>
      <c r="LR624" s="16"/>
      <c r="LS624" s="16"/>
      <c r="LT624" s="16"/>
      <c r="LU624" s="16"/>
      <c r="LV624" s="16"/>
      <c r="LW624" s="16"/>
      <c r="LX624" s="16"/>
      <c r="LY624" s="16"/>
      <c r="LZ624" s="16"/>
      <c r="MA624" s="16"/>
      <c r="MB624" s="16"/>
      <c r="MC624" s="16"/>
      <c r="MD624" s="16"/>
      <c r="ME624" s="16"/>
      <c r="MF624" s="16"/>
      <c r="MG624" s="16"/>
      <c r="MH624" s="16"/>
      <c r="MI624" s="16"/>
      <c r="MJ624" s="16"/>
      <c r="MK624" s="16"/>
      <c r="ML624" s="16"/>
      <c r="MM624" s="16"/>
      <c r="MN624" s="16"/>
      <c r="MO624" s="16"/>
      <c r="MP624" s="16"/>
      <c r="MQ624" s="16"/>
      <c r="MR624" s="16"/>
      <c r="MS624" s="16"/>
      <c r="MT624" s="16"/>
      <c r="MU624" s="16"/>
      <c r="MV624" s="16"/>
      <c r="MW624" s="16"/>
      <c r="MX624" s="16"/>
      <c r="MY624" s="16"/>
      <c r="MZ624" s="16"/>
      <c r="NA624" s="16"/>
      <c r="NB624" s="16"/>
      <c r="NC624" s="16"/>
      <c r="ND624" s="16"/>
      <c r="NE624" s="16"/>
      <c r="NF624" s="16"/>
      <c r="NG624" s="16"/>
      <c r="NH624" s="16"/>
      <c r="NI624" s="16"/>
      <c r="NJ624" s="16"/>
      <c r="NK624" s="16"/>
      <c r="NL624" s="16"/>
      <c r="NM624" s="16"/>
      <c r="NN624" s="16"/>
      <c r="NO624" s="16"/>
      <c r="NP624" s="16"/>
      <c r="NQ624" s="16"/>
      <c r="NR624" s="16"/>
      <c r="NS624" s="16"/>
      <c r="NT624" s="16"/>
      <c r="NU624" s="16"/>
      <c r="NV624" s="16"/>
      <c r="NW624" s="16"/>
      <c r="NX624" s="16"/>
      <c r="NY624" s="16"/>
      <c r="NZ624" s="16"/>
      <c r="OA624" s="16"/>
      <c r="OB624" s="16"/>
      <c r="OC624" s="16"/>
      <c r="OD624" s="16"/>
      <c r="OE624" s="16"/>
      <c r="OF624" s="16"/>
      <c r="OG624" s="16"/>
      <c r="OH624" s="16"/>
      <c r="OI624" s="16"/>
      <c r="OJ624" s="16"/>
      <c r="OK624" s="16"/>
      <c r="OL624" s="16"/>
      <c r="OM624" s="16"/>
      <c r="ON624" s="16"/>
      <c r="OO624" s="16"/>
      <c r="OP624" s="16"/>
      <c r="OQ624" s="16"/>
      <c r="OR624" s="16"/>
      <c r="OS624" s="16"/>
      <c r="OT624" s="16"/>
      <c r="OU624" s="16"/>
      <c r="OV624" s="16"/>
      <c r="OW624" s="16"/>
      <c r="OX624" s="16"/>
      <c r="OY624" s="16"/>
      <c r="OZ624" s="16"/>
      <c r="PA624" s="16"/>
      <c r="PB624" s="16"/>
      <c r="PC624" s="16"/>
      <c r="PD624" s="16"/>
      <c r="PE624" s="16"/>
      <c r="PF624" s="16"/>
      <c r="PG624" s="16"/>
      <c r="PH624" s="16"/>
      <c r="PI624" s="16"/>
      <c r="PJ624" s="16"/>
      <c r="PK624" s="16"/>
      <c r="PL624" s="16"/>
      <c r="PM624" s="16"/>
      <c r="PN624" s="16"/>
      <c r="PO624" s="16"/>
      <c r="PP624" s="16"/>
      <c r="PQ624" s="16"/>
      <c r="PR624" s="16"/>
      <c r="PS624" s="16"/>
      <c r="PT624" s="16"/>
      <c r="PU624" s="16"/>
      <c r="PV624" s="16"/>
      <c r="PW624" s="16"/>
      <c r="PX624" s="16"/>
      <c r="PY624" s="16"/>
      <c r="PZ624" s="16"/>
      <c r="QA624" s="16"/>
      <c r="QB624" s="16"/>
      <c r="QC624" s="16"/>
      <c r="QD624" s="16"/>
      <c r="QE624" s="16"/>
      <c r="QF624" s="16"/>
      <c r="QG624" s="16"/>
      <c r="QH624" s="16"/>
      <c r="QI624" s="16"/>
      <c r="QJ624" s="16"/>
      <c r="QK624" s="16"/>
      <c r="QL624" s="16"/>
      <c r="QM624" s="16"/>
      <c r="QN624" s="16"/>
      <c r="QO624" s="16"/>
      <c r="QP624" s="16"/>
      <c r="QQ624" s="16"/>
      <c r="QR624" s="16"/>
      <c r="QS624" s="16"/>
      <c r="QT624" s="16"/>
      <c r="QU624" s="16"/>
      <c r="QV624" s="16"/>
      <c r="QW624" s="16"/>
      <c r="QX624" s="16"/>
      <c r="QY624" s="16"/>
      <c r="QZ624" s="16"/>
      <c r="RA624" s="16"/>
      <c r="RB624" s="16"/>
      <c r="RC624" s="16"/>
      <c r="RD624" s="16"/>
      <c r="RE624" s="16"/>
      <c r="RF624" s="16"/>
      <c r="RG624" s="16"/>
      <c r="RH624" s="16"/>
      <c r="RI624" s="16"/>
      <c r="RJ624" s="16"/>
      <c r="RK624" s="16"/>
      <c r="RL624" s="16"/>
      <c r="RM624" s="16"/>
      <c r="RN624" s="16"/>
      <c r="RO624" s="16"/>
      <c r="RP624" s="16"/>
      <c r="RQ624" s="16"/>
      <c r="RR624" s="16"/>
      <c r="RS624" s="16"/>
      <c r="RT624" s="16"/>
      <c r="RU624" s="16"/>
      <c r="RV624" s="16"/>
      <c r="RW624" s="16"/>
      <c r="RX624" s="16"/>
      <c r="RY624" s="16"/>
      <c r="RZ624" s="16"/>
      <c r="SA624" s="16"/>
      <c r="SB624" s="16"/>
      <c r="SC624" s="16"/>
      <c r="SD624" s="16"/>
      <c r="SE624" s="16"/>
      <c r="SF624" s="16"/>
      <c r="SG624" s="16"/>
      <c r="SH624" s="16"/>
      <c r="SI624" s="16"/>
      <c r="SJ624" s="16"/>
      <c r="SK624" s="16"/>
      <c r="SL624" s="16"/>
      <c r="SM624" s="16"/>
      <c r="SN624" s="16"/>
      <c r="SO624" s="16"/>
      <c r="SP624" s="16"/>
      <c r="SQ624" s="16"/>
      <c r="SR624" s="16"/>
      <c r="SS624" s="16"/>
      <c r="ST624" s="16"/>
      <c r="SU624" s="16"/>
      <c r="SV624" s="16"/>
      <c r="SW624" s="16"/>
      <c r="SX624" s="16"/>
      <c r="SY624" s="16"/>
      <c r="SZ624" s="16"/>
      <c r="TA624" s="16"/>
      <c r="TB624" s="16"/>
      <c r="TC624" s="16"/>
      <c r="TD624" s="16"/>
      <c r="TE624" s="16"/>
      <c r="TF624" s="16"/>
      <c r="TG624" s="16"/>
      <c r="TH624" s="16"/>
      <c r="TI624" s="16"/>
      <c r="TJ624" s="16"/>
      <c r="TK624" s="16"/>
      <c r="TL624" s="16"/>
      <c r="TM624" s="16"/>
      <c r="TN624" s="16"/>
      <c r="TO624" s="16"/>
      <c r="TP624" s="16"/>
      <c r="TQ624" s="16"/>
      <c r="TR624" s="16"/>
      <c r="TS624" s="16"/>
      <c r="TT624" s="16"/>
      <c r="TU624" s="16"/>
      <c r="TV624" s="16"/>
      <c r="TW624" s="16"/>
      <c r="TX624" s="16"/>
      <c r="TY624" s="16"/>
      <c r="TZ624" s="16"/>
      <c r="UA624" s="16"/>
      <c r="UB624" s="16"/>
      <c r="UC624" s="16"/>
      <c r="UD624" s="16"/>
      <c r="UE624" s="16"/>
      <c r="UF624" s="16"/>
      <c r="UG624" s="16"/>
      <c r="UH624" s="16"/>
      <c r="UI624" s="16"/>
      <c r="UJ624" s="16"/>
      <c r="UK624" s="16"/>
      <c r="UL624" s="16"/>
      <c r="UM624" s="16"/>
      <c r="UN624" s="16"/>
      <c r="UO624" s="16"/>
      <c r="UP624" s="16"/>
      <c r="UQ624" s="16"/>
      <c r="UR624" s="16"/>
      <c r="US624" s="16"/>
      <c r="UT624" s="16"/>
      <c r="UU624" s="16"/>
      <c r="UV624" s="16"/>
      <c r="UW624" s="16"/>
      <c r="UX624" s="16"/>
      <c r="UY624" s="16"/>
      <c r="UZ624" s="16"/>
      <c r="VA624" s="16"/>
      <c r="VB624" s="16"/>
      <c r="VC624" s="16"/>
      <c r="VD624" s="16"/>
      <c r="VE624" s="16"/>
      <c r="VF624" s="16"/>
      <c r="VG624" s="16"/>
      <c r="VH624" s="16"/>
      <c r="VI624" s="16"/>
      <c r="VJ624" s="16"/>
      <c r="VK624" s="16"/>
      <c r="VL624" s="16"/>
      <c r="VM624" s="16"/>
      <c r="VN624" s="16"/>
      <c r="VO624" s="16"/>
      <c r="VP624" s="16"/>
      <c r="VQ624" s="16"/>
      <c r="VR624" s="16"/>
      <c r="VS624" s="16"/>
      <c r="VT624" s="16"/>
      <c r="VU624" s="16"/>
      <c r="VV624" s="16"/>
      <c r="VW624" s="16"/>
      <c r="VX624" s="16"/>
      <c r="VY624" s="16"/>
      <c r="VZ624" s="16"/>
      <c r="WA624" s="16"/>
      <c r="WB624" s="16"/>
      <c r="WC624" s="16"/>
      <c r="WD624" s="16"/>
      <c r="WE624" s="16"/>
      <c r="WF624" s="16"/>
      <c r="WG624" s="16"/>
      <c r="WH624" s="16"/>
      <c r="WI624" s="16"/>
      <c r="WJ624" s="16"/>
      <c r="WK624" s="16"/>
      <c r="WL624" s="16"/>
      <c r="WM624" s="16"/>
      <c r="WN624" s="16"/>
      <c r="WO624" s="16"/>
      <c r="WP624" s="16"/>
      <c r="WQ624" s="16"/>
      <c r="WR624" s="16"/>
      <c r="WS624" s="16"/>
      <c r="WT624" s="16"/>
      <c r="WU624" s="16"/>
      <c r="WV624" s="16"/>
      <c r="WW624" s="16"/>
      <c r="WX624" s="16"/>
      <c r="WY624" s="16"/>
      <c r="WZ624" s="16"/>
      <c r="XA624" s="16"/>
      <c r="XB624" s="16"/>
      <c r="XC624" s="16"/>
      <c r="XD624" s="16"/>
      <c r="XE624" s="16"/>
      <c r="XF624" s="16"/>
      <c r="XG624" s="16"/>
      <c r="XH624" s="16"/>
      <c r="XI624" s="16"/>
      <c r="XJ624" s="16"/>
      <c r="XK624" s="16"/>
      <c r="XL624" s="16"/>
      <c r="XM624" s="16"/>
      <c r="XN624" s="16"/>
      <c r="XO624" s="16"/>
      <c r="XP624" s="16"/>
      <c r="XQ624" s="16"/>
      <c r="XR624" s="16"/>
      <c r="XS624" s="16"/>
      <c r="XT624" s="16"/>
      <c r="XU624" s="16"/>
      <c r="XV624" s="16"/>
      <c r="XW624" s="16"/>
      <c r="XX624" s="16"/>
      <c r="XY624" s="16"/>
      <c r="XZ624" s="16"/>
      <c r="YA624" s="16"/>
      <c r="YB624" s="16"/>
      <c r="YC624" s="16"/>
      <c r="YD624" s="16"/>
      <c r="YE624" s="16"/>
      <c r="YF624" s="16"/>
      <c r="YG624" s="16"/>
      <c r="YH624" s="16"/>
      <c r="YI624" s="16"/>
      <c r="YJ624" s="16"/>
      <c r="YK624" s="16"/>
      <c r="YL624" s="16"/>
      <c r="YM624" s="16"/>
      <c r="YN624" s="16"/>
      <c r="YO624" s="16"/>
      <c r="YP624" s="16"/>
      <c r="YQ624" s="16"/>
      <c r="YR624" s="16"/>
      <c r="YS624" s="16"/>
      <c r="YT624" s="16"/>
      <c r="YU624" s="16"/>
      <c r="YV624" s="16"/>
      <c r="YW624" s="16"/>
      <c r="YX624" s="16"/>
      <c r="YY624" s="16"/>
      <c r="YZ624" s="16"/>
      <c r="ZA624" s="16"/>
      <c r="ZB624" s="16"/>
      <c r="ZC624" s="16"/>
      <c r="ZD624" s="16"/>
      <c r="ZE624" s="16"/>
      <c r="ZF624" s="16"/>
      <c r="ZG624" s="16"/>
      <c r="ZH624" s="16"/>
      <c r="ZI624" s="16"/>
      <c r="ZJ624" s="16"/>
      <c r="ZK624" s="16"/>
      <c r="ZL624" s="16"/>
      <c r="ZM624" s="16"/>
      <c r="ZN624" s="16"/>
      <c r="ZO624" s="16"/>
      <c r="ZP624" s="16"/>
      <c r="ZQ624" s="16"/>
      <c r="ZR624" s="16"/>
      <c r="ZS624" s="16"/>
      <c r="ZT624" s="16"/>
      <c r="ZU624" s="16"/>
      <c r="ZV624" s="16"/>
      <c r="ZW624" s="16"/>
      <c r="ZX624" s="16"/>
      <c r="ZY624" s="16"/>
      <c r="ZZ624" s="16"/>
      <c r="AAA624" s="16"/>
      <c r="AAB624" s="16"/>
      <c r="AAC624" s="16"/>
      <c r="AAD624" s="16"/>
      <c r="AAE624" s="16"/>
      <c r="AAF624" s="16"/>
      <c r="AAG624" s="16"/>
      <c r="AAH624" s="16"/>
      <c r="AAI624" s="16"/>
      <c r="AAJ624" s="16"/>
      <c r="AAK624" s="16"/>
      <c r="AAL624" s="16"/>
      <c r="AAM624" s="16"/>
      <c r="AAN624" s="16"/>
      <c r="AAO624" s="16"/>
      <c r="AAP624" s="16"/>
      <c r="AAQ624" s="16"/>
      <c r="AAR624" s="16"/>
      <c r="AAS624" s="16"/>
      <c r="AAT624" s="16"/>
      <c r="AAU624" s="16"/>
      <c r="AAV624" s="16"/>
      <c r="AAW624" s="16"/>
      <c r="AAX624" s="16"/>
      <c r="AAY624" s="16"/>
      <c r="AAZ624" s="16"/>
      <c r="ABA624" s="16"/>
      <c r="ABB624" s="16"/>
      <c r="ABC624" s="16"/>
      <c r="ABD624" s="16"/>
      <c r="ABE624" s="16"/>
      <c r="ABF624" s="16"/>
      <c r="ABG624" s="16"/>
      <c r="ABH624" s="16"/>
      <c r="ABI624" s="16"/>
      <c r="ABJ624" s="16"/>
      <c r="ABK624" s="16"/>
      <c r="ABL624" s="16"/>
      <c r="ABM624" s="16"/>
      <c r="ABN624" s="16"/>
      <c r="ABO624" s="16"/>
      <c r="ABP624" s="16"/>
      <c r="ABQ624" s="16"/>
      <c r="ABR624" s="16"/>
      <c r="ABS624" s="16"/>
      <c r="ABT624" s="16"/>
      <c r="ABU624" s="16"/>
      <c r="ABV624" s="16"/>
      <c r="ABW624" s="16"/>
      <c r="ABX624" s="16"/>
      <c r="ABY624" s="16"/>
      <c r="ABZ624" s="16"/>
      <c r="ACA624" s="16"/>
      <c r="ACB624" s="16"/>
      <c r="ACC624" s="16"/>
      <c r="ACD624" s="16"/>
      <c r="ACE624" s="16"/>
      <c r="ACF624" s="16"/>
      <c r="ACG624" s="16"/>
      <c r="ACH624" s="16"/>
      <c r="ACI624" s="16"/>
      <c r="ACJ624" s="16"/>
      <c r="ACK624" s="16"/>
      <c r="ACL624" s="16"/>
      <c r="ACM624" s="16"/>
      <c r="ACN624" s="16"/>
      <c r="ACO624" s="16"/>
      <c r="ACP624" s="16"/>
      <c r="ACQ624" s="16"/>
      <c r="ACR624" s="16"/>
      <c r="ACS624" s="16"/>
      <c r="ACT624" s="16"/>
      <c r="ACU624" s="16"/>
      <c r="ACV624" s="16"/>
      <c r="ACW624" s="16"/>
      <c r="ACX624" s="16"/>
      <c r="ACY624" s="16"/>
      <c r="ACZ624" s="16"/>
      <c r="ADA624" s="16"/>
      <c r="ADB624" s="16"/>
      <c r="ADC624" s="16"/>
      <c r="ADD624" s="16"/>
      <c r="ADE624" s="16"/>
      <c r="ADF624" s="16"/>
      <c r="ADG624" s="16"/>
      <c r="ADH624" s="16"/>
      <c r="ADI624" s="16"/>
      <c r="ADJ624" s="16"/>
      <c r="ADK624" s="16"/>
      <c r="ADL624" s="16"/>
      <c r="ADM624" s="16"/>
      <c r="ADN624" s="16"/>
      <c r="ADO624" s="16"/>
      <c r="ADP624" s="16"/>
      <c r="ADQ624" s="16"/>
      <c r="ADR624" s="16"/>
      <c r="ADS624" s="16"/>
      <c r="ADT624" s="16"/>
      <c r="ADU624" s="16"/>
      <c r="ADV624" s="16"/>
      <c r="ADW624" s="16"/>
      <c r="ADX624" s="16"/>
      <c r="ADY624" s="16"/>
      <c r="ADZ624" s="16"/>
      <c r="AEA624" s="16"/>
      <c r="AEB624" s="16"/>
      <c r="AEC624" s="16"/>
      <c r="AED624" s="16"/>
      <c r="AEE624" s="16"/>
      <c r="AEF624" s="16"/>
      <c r="AEG624" s="50"/>
    </row>
    <row r="625" spans="1:813" s="17" customFormat="1" x14ac:dyDescent="0.2">
      <c r="A625" s="75">
        <v>5.0999999999999996</v>
      </c>
      <c r="B625" s="329" t="s">
        <v>458</v>
      </c>
      <c r="C625" s="293">
        <v>3</v>
      </c>
      <c r="D625" s="71" t="s">
        <v>71</v>
      </c>
      <c r="E625" s="398">
        <v>10380.93</v>
      </c>
      <c r="F625" s="91">
        <f>ROUND(C625*E625,2)</f>
        <v>31142.79</v>
      </c>
      <c r="G625" s="16"/>
      <c r="H625" s="16"/>
      <c r="I625" s="16"/>
      <c r="J625" s="16"/>
      <c r="K625" s="16"/>
      <c r="L625" s="16"/>
      <c r="AY625" s="46"/>
      <c r="AZ625" s="16"/>
      <c r="BA625" s="663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16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  <c r="IW625" s="16"/>
      <c r="IX625" s="16"/>
      <c r="IY625" s="16"/>
      <c r="IZ625" s="16"/>
      <c r="JA625" s="16"/>
      <c r="JB625" s="16"/>
      <c r="JC625" s="16"/>
      <c r="JD625" s="16"/>
      <c r="JE625" s="16"/>
      <c r="JF625" s="16"/>
      <c r="JG625" s="16"/>
      <c r="JH625" s="16"/>
      <c r="JI625" s="16"/>
      <c r="JJ625" s="16"/>
      <c r="JK625" s="16"/>
      <c r="JL625" s="16"/>
      <c r="JM625" s="16"/>
      <c r="JN625" s="16"/>
      <c r="JO625" s="16"/>
      <c r="JP625" s="16"/>
      <c r="JQ625" s="16"/>
      <c r="JR625" s="16"/>
      <c r="JS625" s="16"/>
      <c r="JT625" s="16"/>
      <c r="JU625" s="16"/>
      <c r="JV625" s="16"/>
      <c r="JW625" s="16"/>
      <c r="JX625" s="16"/>
      <c r="JY625" s="16"/>
      <c r="JZ625" s="16"/>
      <c r="KA625" s="16"/>
      <c r="KB625" s="16"/>
      <c r="KC625" s="16"/>
      <c r="KD625" s="16"/>
      <c r="KE625" s="16"/>
      <c r="KF625" s="16"/>
      <c r="KG625" s="16"/>
      <c r="KH625" s="16"/>
      <c r="KI625" s="16"/>
      <c r="KJ625" s="16"/>
      <c r="KK625" s="16"/>
      <c r="KL625" s="16"/>
      <c r="KM625" s="16"/>
      <c r="KN625" s="16"/>
      <c r="KO625" s="16"/>
      <c r="KP625" s="16"/>
      <c r="KQ625" s="16"/>
      <c r="KR625" s="16"/>
      <c r="KS625" s="16"/>
      <c r="KT625" s="16"/>
      <c r="KU625" s="16"/>
      <c r="KV625" s="16"/>
      <c r="KW625" s="16"/>
      <c r="KX625" s="16"/>
      <c r="KY625" s="16"/>
      <c r="KZ625" s="16"/>
      <c r="LA625" s="16"/>
      <c r="LB625" s="16"/>
      <c r="LC625" s="16"/>
      <c r="LD625" s="16"/>
      <c r="LE625" s="16"/>
      <c r="LF625" s="16"/>
      <c r="LG625" s="16"/>
      <c r="LH625" s="16"/>
      <c r="LI625" s="16"/>
      <c r="LJ625" s="16"/>
      <c r="LK625" s="16"/>
      <c r="LL625" s="16"/>
      <c r="LM625" s="16"/>
      <c r="LN625" s="16"/>
      <c r="LO625" s="16"/>
      <c r="LP625" s="16"/>
      <c r="LQ625" s="16"/>
      <c r="LR625" s="16"/>
      <c r="LS625" s="16"/>
      <c r="LT625" s="16"/>
      <c r="LU625" s="16"/>
      <c r="LV625" s="16"/>
      <c r="LW625" s="16"/>
      <c r="LX625" s="16"/>
      <c r="LY625" s="16"/>
      <c r="LZ625" s="16"/>
      <c r="MA625" s="16"/>
      <c r="MB625" s="16"/>
      <c r="MC625" s="16"/>
      <c r="MD625" s="16"/>
      <c r="ME625" s="16"/>
      <c r="MF625" s="16"/>
      <c r="MG625" s="16"/>
      <c r="MH625" s="16"/>
      <c r="MI625" s="16"/>
      <c r="MJ625" s="16"/>
      <c r="MK625" s="16"/>
      <c r="ML625" s="16"/>
      <c r="MM625" s="16"/>
      <c r="MN625" s="16"/>
      <c r="MO625" s="16"/>
      <c r="MP625" s="16"/>
      <c r="MQ625" s="16"/>
      <c r="MR625" s="16"/>
      <c r="MS625" s="16"/>
      <c r="MT625" s="16"/>
      <c r="MU625" s="16"/>
      <c r="MV625" s="16"/>
      <c r="MW625" s="16"/>
      <c r="MX625" s="16"/>
      <c r="MY625" s="16"/>
      <c r="MZ625" s="16"/>
      <c r="NA625" s="16"/>
      <c r="NB625" s="16"/>
      <c r="NC625" s="16"/>
      <c r="ND625" s="16"/>
      <c r="NE625" s="16"/>
      <c r="NF625" s="16"/>
      <c r="NG625" s="16"/>
      <c r="NH625" s="16"/>
      <c r="NI625" s="16"/>
      <c r="NJ625" s="16"/>
      <c r="NK625" s="16"/>
      <c r="NL625" s="16"/>
      <c r="NM625" s="16"/>
      <c r="NN625" s="16"/>
      <c r="NO625" s="16"/>
      <c r="NP625" s="16"/>
      <c r="NQ625" s="16"/>
      <c r="NR625" s="16"/>
      <c r="NS625" s="16"/>
      <c r="NT625" s="16"/>
      <c r="NU625" s="16"/>
      <c r="NV625" s="16"/>
      <c r="NW625" s="16"/>
      <c r="NX625" s="16"/>
      <c r="NY625" s="16"/>
      <c r="NZ625" s="16"/>
      <c r="OA625" s="16"/>
      <c r="OB625" s="16"/>
      <c r="OC625" s="16"/>
      <c r="OD625" s="16"/>
      <c r="OE625" s="16"/>
      <c r="OF625" s="16"/>
      <c r="OG625" s="16"/>
      <c r="OH625" s="16"/>
      <c r="OI625" s="16"/>
      <c r="OJ625" s="16"/>
      <c r="OK625" s="16"/>
      <c r="OL625" s="16"/>
      <c r="OM625" s="16"/>
      <c r="ON625" s="16"/>
      <c r="OO625" s="16"/>
      <c r="OP625" s="16"/>
      <c r="OQ625" s="16"/>
      <c r="OR625" s="16"/>
      <c r="OS625" s="16"/>
      <c r="OT625" s="16"/>
      <c r="OU625" s="16"/>
      <c r="OV625" s="16"/>
      <c r="OW625" s="16"/>
      <c r="OX625" s="16"/>
      <c r="OY625" s="16"/>
      <c r="OZ625" s="16"/>
      <c r="PA625" s="16"/>
      <c r="PB625" s="16"/>
      <c r="PC625" s="16"/>
      <c r="PD625" s="16"/>
      <c r="PE625" s="16"/>
      <c r="PF625" s="16"/>
      <c r="PG625" s="16"/>
      <c r="PH625" s="16"/>
      <c r="PI625" s="16"/>
      <c r="PJ625" s="16"/>
      <c r="PK625" s="16"/>
      <c r="PL625" s="16"/>
      <c r="PM625" s="16"/>
      <c r="PN625" s="16"/>
      <c r="PO625" s="16"/>
      <c r="PP625" s="16"/>
      <c r="PQ625" s="16"/>
      <c r="PR625" s="16"/>
      <c r="PS625" s="16"/>
      <c r="PT625" s="16"/>
      <c r="PU625" s="16"/>
      <c r="PV625" s="16"/>
      <c r="PW625" s="16"/>
      <c r="PX625" s="16"/>
      <c r="PY625" s="16"/>
      <c r="PZ625" s="16"/>
      <c r="QA625" s="16"/>
      <c r="QB625" s="16"/>
      <c r="QC625" s="16"/>
      <c r="QD625" s="16"/>
      <c r="QE625" s="16"/>
      <c r="QF625" s="16"/>
      <c r="QG625" s="16"/>
      <c r="QH625" s="16"/>
      <c r="QI625" s="16"/>
      <c r="QJ625" s="16"/>
      <c r="QK625" s="16"/>
      <c r="QL625" s="16"/>
      <c r="QM625" s="16"/>
      <c r="QN625" s="16"/>
      <c r="QO625" s="16"/>
      <c r="QP625" s="16"/>
      <c r="QQ625" s="16"/>
      <c r="QR625" s="16"/>
      <c r="QS625" s="16"/>
      <c r="QT625" s="16"/>
      <c r="QU625" s="16"/>
      <c r="QV625" s="16"/>
      <c r="QW625" s="16"/>
      <c r="QX625" s="16"/>
      <c r="QY625" s="16"/>
      <c r="QZ625" s="16"/>
      <c r="RA625" s="16"/>
      <c r="RB625" s="16"/>
      <c r="RC625" s="16"/>
      <c r="RD625" s="16"/>
      <c r="RE625" s="16"/>
      <c r="RF625" s="16"/>
      <c r="RG625" s="16"/>
      <c r="RH625" s="16"/>
      <c r="RI625" s="16"/>
      <c r="RJ625" s="16"/>
      <c r="RK625" s="16"/>
      <c r="RL625" s="16"/>
      <c r="RM625" s="16"/>
      <c r="RN625" s="16"/>
      <c r="RO625" s="16"/>
      <c r="RP625" s="16"/>
      <c r="RQ625" s="16"/>
      <c r="RR625" s="16"/>
      <c r="RS625" s="16"/>
      <c r="RT625" s="16"/>
      <c r="RU625" s="16"/>
      <c r="RV625" s="16"/>
      <c r="RW625" s="16"/>
      <c r="RX625" s="16"/>
      <c r="RY625" s="16"/>
      <c r="RZ625" s="16"/>
      <c r="SA625" s="16"/>
      <c r="SB625" s="16"/>
      <c r="SC625" s="16"/>
      <c r="SD625" s="16"/>
      <c r="SE625" s="16"/>
      <c r="SF625" s="16"/>
      <c r="SG625" s="16"/>
      <c r="SH625" s="16"/>
      <c r="SI625" s="16"/>
      <c r="SJ625" s="16"/>
      <c r="SK625" s="16"/>
      <c r="SL625" s="16"/>
      <c r="SM625" s="16"/>
      <c r="SN625" s="16"/>
      <c r="SO625" s="16"/>
      <c r="SP625" s="16"/>
      <c r="SQ625" s="16"/>
      <c r="SR625" s="16"/>
      <c r="SS625" s="16"/>
      <c r="ST625" s="16"/>
      <c r="SU625" s="16"/>
      <c r="SV625" s="16"/>
      <c r="SW625" s="16"/>
      <c r="SX625" s="16"/>
      <c r="SY625" s="16"/>
      <c r="SZ625" s="16"/>
      <c r="TA625" s="16"/>
      <c r="TB625" s="16"/>
      <c r="TC625" s="16"/>
      <c r="TD625" s="16"/>
      <c r="TE625" s="16"/>
      <c r="TF625" s="16"/>
      <c r="TG625" s="16"/>
      <c r="TH625" s="16"/>
      <c r="TI625" s="16"/>
      <c r="TJ625" s="16"/>
      <c r="TK625" s="16"/>
      <c r="TL625" s="16"/>
      <c r="TM625" s="16"/>
      <c r="TN625" s="16"/>
      <c r="TO625" s="16"/>
      <c r="TP625" s="16"/>
      <c r="TQ625" s="16"/>
      <c r="TR625" s="16"/>
      <c r="TS625" s="16"/>
      <c r="TT625" s="16"/>
      <c r="TU625" s="16"/>
      <c r="TV625" s="16"/>
      <c r="TW625" s="16"/>
      <c r="TX625" s="16"/>
      <c r="TY625" s="16"/>
      <c r="TZ625" s="16"/>
      <c r="UA625" s="16"/>
      <c r="UB625" s="16"/>
      <c r="UC625" s="16"/>
      <c r="UD625" s="16"/>
      <c r="UE625" s="16"/>
      <c r="UF625" s="16"/>
      <c r="UG625" s="16"/>
      <c r="UH625" s="16"/>
      <c r="UI625" s="16"/>
      <c r="UJ625" s="16"/>
      <c r="UK625" s="16"/>
      <c r="UL625" s="16"/>
      <c r="UM625" s="16"/>
      <c r="UN625" s="16"/>
      <c r="UO625" s="16"/>
      <c r="UP625" s="16"/>
      <c r="UQ625" s="16"/>
      <c r="UR625" s="16"/>
      <c r="US625" s="16"/>
      <c r="UT625" s="16"/>
      <c r="UU625" s="16"/>
      <c r="UV625" s="16"/>
      <c r="UW625" s="16"/>
      <c r="UX625" s="16"/>
      <c r="UY625" s="16"/>
      <c r="UZ625" s="16"/>
      <c r="VA625" s="16"/>
      <c r="VB625" s="16"/>
      <c r="VC625" s="16"/>
      <c r="VD625" s="16"/>
      <c r="VE625" s="16"/>
      <c r="VF625" s="16"/>
      <c r="VG625" s="16"/>
      <c r="VH625" s="16"/>
      <c r="VI625" s="16"/>
      <c r="VJ625" s="16"/>
      <c r="VK625" s="16"/>
      <c r="VL625" s="16"/>
      <c r="VM625" s="16"/>
      <c r="VN625" s="16"/>
      <c r="VO625" s="16"/>
      <c r="VP625" s="16"/>
      <c r="VQ625" s="16"/>
      <c r="VR625" s="16"/>
      <c r="VS625" s="16"/>
      <c r="VT625" s="16"/>
      <c r="VU625" s="16"/>
      <c r="VV625" s="16"/>
      <c r="VW625" s="16"/>
      <c r="VX625" s="16"/>
      <c r="VY625" s="16"/>
      <c r="VZ625" s="16"/>
      <c r="WA625" s="16"/>
      <c r="WB625" s="16"/>
      <c r="WC625" s="16"/>
      <c r="WD625" s="16"/>
      <c r="WE625" s="16"/>
      <c r="WF625" s="16"/>
      <c r="WG625" s="16"/>
      <c r="WH625" s="16"/>
      <c r="WI625" s="16"/>
      <c r="WJ625" s="16"/>
      <c r="WK625" s="16"/>
      <c r="WL625" s="16"/>
      <c r="WM625" s="16"/>
      <c r="WN625" s="16"/>
      <c r="WO625" s="16"/>
      <c r="WP625" s="16"/>
      <c r="WQ625" s="16"/>
      <c r="WR625" s="16"/>
      <c r="WS625" s="16"/>
      <c r="WT625" s="16"/>
      <c r="WU625" s="16"/>
      <c r="WV625" s="16"/>
      <c r="WW625" s="16"/>
      <c r="WX625" s="16"/>
      <c r="WY625" s="16"/>
      <c r="WZ625" s="16"/>
      <c r="XA625" s="16"/>
      <c r="XB625" s="16"/>
      <c r="XC625" s="16"/>
      <c r="XD625" s="16"/>
      <c r="XE625" s="16"/>
      <c r="XF625" s="16"/>
      <c r="XG625" s="16"/>
      <c r="XH625" s="16"/>
      <c r="XI625" s="16"/>
      <c r="XJ625" s="16"/>
      <c r="XK625" s="16"/>
      <c r="XL625" s="16"/>
      <c r="XM625" s="16"/>
      <c r="XN625" s="16"/>
      <c r="XO625" s="16"/>
      <c r="XP625" s="16"/>
      <c r="XQ625" s="16"/>
      <c r="XR625" s="16"/>
      <c r="XS625" s="16"/>
      <c r="XT625" s="16"/>
      <c r="XU625" s="16"/>
      <c r="XV625" s="16"/>
      <c r="XW625" s="16"/>
      <c r="XX625" s="16"/>
      <c r="XY625" s="16"/>
      <c r="XZ625" s="16"/>
      <c r="YA625" s="16"/>
      <c r="YB625" s="16"/>
      <c r="YC625" s="16"/>
      <c r="YD625" s="16"/>
      <c r="YE625" s="16"/>
      <c r="YF625" s="16"/>
      <c r="YG625" s="16"/>
      <c r="YH625" s="16"/>
      <c r="YI625" s="16"/>
      <c r="YJ625" s="16"/>
      <c r="YK625" s="16"/>
      <c r="YL625" s="16"/>
      <c r="YM625" s="16"/>
      <c r="YN625" s="16"/>
      <c r="YO625" s="16"/>
      <c r="YP625" s="16"/>
      <c r="YQ625" s="16"/>
      <c r="YR625" s="16"/>
      <c r="YS625" s="16"/>
      <c r="YT625" s="16"/>
      <c r="YU625" s="16"/>
      <c r="YV625" s="16"/>
      <c r="YW625" s="16"/>
      <c r="YX625" s="16"/>
      <c r="YY625" s="16"/>
      <c r="YZ625" s="16"/>
      <c r="ZA625" s="16"/>
      <c r="ZB625" s="16"/>
      <c r="ZC625" s="16"/>
      <c r="ZD625" s="16"/>
      <c r="ZE625" s="16"/>
      <c r="ZF625" s="16"/>
      <c r="ZG625" s="16"/>
      <c r="ZH625" s="16"/>
      <c r="ZI625" s="16"/>
      <c r="ZJ625" s="16"/>
      <c r="ZK625" s="16"/>
      <c r="ZL625" s="16"/>
      <c r="ZM625" s="16"/>
      <c r="ZN625" s="16"/>
      <c r="ZO625" s="16"/>
      <c r="ZP625" s="16"/>
      <c r="ZQ625" s="16"/>
      <c r="ZR625" s="16"/>
      <c r="ZS625" s="16"/>
      <c r="ZT625" s="16"/>
      <c r="ZU625" s="16"/>
      <c r="ZV625" s="16"/>
      <c r="ZW625" s="16"/>
      <c r="ZX625" s="16"/>
      <c r="ZY625" s="16"/>
      <c r="ZZ625" s="16"/>
      <c r="AAA625" s="16"/>
      <c r="AAB625" s="16"/>
      <c r="AAC625" s="16"/>
      <c r="AAD625" s="16"/>
      <c r="AAE625" s="16"/>
      <c r="AAF625" s="16"/>
      <c r="AAG625" s="16"/>
      <c r="AAH625" s="16"/>
      <c r="AAI625" s="16"/>
      <c r="AAJ625" s="16"/>
      <c r="AAK625" s="16"/>
      <c r="AAL625" s="16"/>
      <c r="AAM625" s="16"/>
      <c r="AAN625" s="16"/>
      <c r="AAO625" s="16"/>
      <c r="AAP625" s="16"/>
      <c r="AAQ625" s="16"/>
      <c r="AAR625" s="16"/>
      <c r="AAS625" s="16"/>
      <c r="AAT625" s="16"/>
      <c r="AAU625" s="16"/>
      <c r="AAV625" s="16"/>
      <c r="AAW625" s="16"/>
      <c r="AAX625" s="16"/>
      <c r="AAY625" s="16"/>
      <c r="AAZ625" s="16"/>
      <c r="ABA625" s="16"/>
      <c r="ABB625" s="16"/>
      <c r="ABC625" s="16"/>
      <c r="ABD625" s="16"/>
      <c r="ABE625" s="16"/>
      <c r="ABF625" s="16"/>
      <c r="ABG625" s="16"/>
      <c r="ABH625" s="16"/>
      <c r="ABI625" s="16"/>
      <c r="ABJ625" s="16"/>
      <c r="ABK625" s="16"/>
      <c r="ABL625" s="16"/>
      <c r="ABM625" s="16"/>
      <c r="ABN625" s="16"/>
      <c r="ABO625" s="16"/>
      <c r="ABP625" s="16"/>
      <c r="ABQ625" s="16"/>
      <c r="ABR625" s="16"/>
      <c r="ABS625" s="16"/>
      <c r="ABT625" s="16"/>
      <c r="ABU625" s="16"/>
      <c r="ABV625" s="16"/>
      <c r="ABW625" s="16"/>
      <c r="ABX625" s="16"/>
      <c r="ABY625" s="16"/>
      <c r="ABZ625" s="16"/>
      <c r="ACA625" s="16"/>
      <c r="ACB625" s="16"/>
      <c r="ACC625" s="16"/>
      <c r="ACD625" s="16"/>
      <c r="ACE625" s="16"/>
      <c r="ACF625" s="16"/>
      <c r="ACG625" s="16"/>
      <c r="ACH625" s="16"/>
      <c r="ACI625" s="16"/>
      <c r="ACJ625" s="16"/>
      <c r="ACK625" s="16"/>
      <c r="ACL625" s="16"/>
      <c r="ACM625" s="16"/>
      <c r="ACN625" s="16"/>
      <c r="ACO625" s="16"/>
      <c r="ACP625" s="16"/>
      <c r="ACQ625" s="16"/>
      <c r="ACR625" s="16"/>
      <c r="ACS625" s="16"/>
      <c r="ACT625" s="16"/>
      <c r="ACU625" s="16"/>
      <c r="ACV625" s="16"/>
      <c r="ACW625" s="16"/>
      <c r="ACX625" s="16"/>
      <c r="ACY625" s="16"/>
      <c r="ACZ625" s="16"/>
      <c r="ADA625" s="16"/>
      <c r="ADB625" s="16"/>
      <c r="ADC625" s="16"/>
      <c r="ADD625" s="16"/>
      <c r="ADE625" s="16"/>
      <c r="ADF625" s="16"/>
      <c r="ADG625" s="16"/>
      <c r="ADH625" s="16"/>
      <c r="ADI625" s="16"/>
      <c r="ADJ625" s="16"/>
      <c r="ADK625" s="16"/>
      <c r="ADL625" s="16"/>
      <c r="ADM625" s="16"/>
      <c r="ADN625" s="16"/>
      <c r="ADO625" s="16"/>
      <c r="ADP625" s="16"/>
      <c r="ADQ625" s="16"/>
      <c r="ADR625" s="16"/>
      <c r="ADS625" s="16"/>
      <c r="ADT625" s="16"/>
      <c r="ADU625" s="16"/>
      <c r="ADV625" s="16"/>
      <c r="ADW625" s="16"/>
      <c r="ADX625" s="16"/>
      <c r="ADY625" s="16"/>
      <c r="ADZ625" s="16"/>
      <c r="AEA625" s="16"/>
      <c r="AEB625" s="16"/>
      <c r="AEC625" s="16"/>
      <c r="AED625" s="16"/>
      <c r="AEE625" s="16"/>
      <c r="AEF625" s="16"/>
      <c r="AEG625" s="50"/>
    </row>
    <row r="626" spans="1:813" s="17" customFormat="1" x14ac:dyDescent="0.2">
      <c r="A626" s="75">
        <v>5.2</v>
      </c>
      <c r="B626" s="329" t="s">
        <v>459</v>
      </c>
      <c r="C626" s="293">
        <v>3</v>
      </c>
      <c r="D626" s="71" t="s">
        <v>71</v>
      </c>
      <c r="E626" s="398">
        <v>10380.93</v>
      </c>
      <c r="F626" s="91">
        <f>ROUND(C626*E626,2)</f>
        <v>31142.79</v>
      </c>
      <c r="G626" s="16"/>
      <c r="H626" s="16"/>
      <c r="I626" s="16"/>
      <c r="J626" s="16"/>
      <c r="K626" s="16"/>
      <c r="L626" s="16"/>
      <c r="AY626" s="46"/>
      <c r="AZ626" s="16"/>
      <c r="BA626" s="663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16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  <c r="IN626" s="16"/>
      <c r="IO626" s="16"/>
      <c r="IP626" s="16"/>
      <c r="IQ626" s="16"/>
      <c r="IR626" s="16"/>
      <c r="IS626" s="16"/>
      <c r="IT626" s="16"/>
      <c r="IU626" s="16"/>
      <c r="IV626" s="16"/>
      <c r="IW626" s="16"/>
      <c r="IX626" s="16"/>
      <c r="IY626" s="16"/>
      <c r="IZ626" s="16"/>
      <c r="JA626" s="16"/>
      <c r="JB626" s="16"/>
      <c r="JC626" s="16"/>
      <c r="JD626" s="16"/>
      <c r="JE626" s="16"/>
      <c r="JF626" s="16"/>
      <c r="JG626" s="16"/>
      <c r="JH626" s="16"/>
      <c r="JI626" s="16"/>
      <c r="JJ626" s="16"/>
      <c r="JK626" s="16"/>
      <c r="JL626" s="16"/>
      <c r="JM626" s="16"/>
      <c r="JN626" s="16"/>
      <c r="JO626" s="16"/>
      <c r="JP626" s="16"/>
      <c r="JQ626" s="16"/>
      <c r="JR626" s="16"/>
      <c r="JS626" s="16"/>
      <c r="JT626" s="16"/>
      <c r="JU626" s="16"/>
      <c r="JV626" s="16"/>
      <c r="JW626" s="16"/>
      <c r="JX626" s="16"/>
      <c r="JY626" s="16"/>
      <c r="JZ626" s="16"/>
      <c r="KA626" s="16"/>
      <c r="KB626" s="16"/>
      <c r="KC626" s="16"/>
      <c r="KD626" s="16"/>
      <c r="KE626" s="16"/>
      <c r="KF626" s="16"/>
      <c r="KG626" s="16"/>
      <c r="KH626" s="16"/>
      <c r="KI626" s="16"/>
      <c r="KJ626" s="16"/>
      <c r="KK626" s="16"/>
      <c r="KL626" s="16"/>
      <c r="KM626" s="16"/>
      <c r="KN626" s="16"/>
      <c r="KO626" s="16"/>
      <c r="KP626" s="16"/>
      <c r="KQ626" s="16"/>
      <c r="KR626" s="16"/>
      <c r="KS626" s="16"/>
      <c r="KT626" s="16"/>
      <c r="KU626" s="16"/>
      <c r="KV626" s="16"/>
      <c r="KW626" s="16"/>
      <c r="KX626" s="16"/>
      <c r="KY626" s="16"/>
      <c r="KZ626" s="16"/>
      <c r="LA626" s="16"/>
      <c r="LB626" s="16"/>
      <c r="LC626" s="16"/>
      <c r="LD626" s="16"/>
      <c r="LE626" s="16"/>
      <c r="LF626" s="16"/>
      <c r="LG626" s="16"/>
      <c r="LH626" s="16"/>
      <c r="LI626" s="16"/>
      <c r="LJ626" s="16"/>
      <c r="LK626" s="16"/>
      <c r="LL626" s="16"/>
      <c r="LM626" s="16"/>
      <c r="LN626" s="16"/>
      <c r="LO626" s="16"/>
      <c r="LP626" s="16"/>
      <c r="LQ626" s="16"/>
      <c r="LR626" s="16"/>
      <c r="LS626" s="16"/>
      <c r="LT626" s="16"/>
      <c r="LU626" s="16"/>
      <c r="LV626" s="16"/>
      <c r="LW626" s="16"/>
      <c r="LX626" s="16"/>
      <c r="LY626" s="16"/>
      <c r="LZ626" s="16"/>
      <c r="MA626" s="16"/>
      <c r="MB626" s="16"/>
      <c r="MC626" s="16"/>
      <c r="MD626" s="16"/>
      <c r="ME626" s="16"/>
      <c r="MF626" s="16"/>
      <c r="MG626" s="16"/>
      <c r="MH626" s="16"/>
      <c r="MI626" s="16"/>
      <c r="MJ626" s="16"/>
      <c r="MK626" s="16"/>
      <c r="ML626" s="16"/>
      <c r="MM626" s="16"/>
      <c r="MN626" s="16"/>
      <c r="MO626" s="16"/>
      <c r="MP626" s="16"/>
      <c r="MQ626" s="16"/>
      <c r="MR626" s="16"/>
      <c r="MS626" s="16"/>
      <c r="MT626" s="16"/>
      <c r="MU626" s="16"/>
      <c r="MV626" s="16"/>
      <c r="MW626" s="16"/>
      <c r="MX626" s="16"/>
      <c r="MY626" s="16"/>
      <c r="MZ626" s="16"/>
      <c r="NA626" s="16"/>
      <c r="NB626" s="16"/>
      <c r="NC626" s="16"/>
      <c r="ND626" s="16"/>
      <c r="NE626" s="16"/>
      <c r="NF626" s="16"/>
      <c r="NG626" s="16"/>
      <c r="NH626" s="16"/>
      <c r="NI626" s="16"/>
      <c r="NJ626" s="16"/>
      <c r="NK626" s="16"/>
      <c r="NL626" s="16"/>
      <c r="NM626" s="16"/>
      <c r="NN626" s="16"/>
      <c r="NO626" s="16"/>
      <c r="NP626" s="16"/>
      <c r="NQ626" s="16"/>
      <c r="NR626" s="16"/>
      <c r="NS626" s="16"/>
      <c r="NT626" s="16"/>
      <c r="NU626" s="16"/>
      <c r="NV626" s="16"/>
      <c r="NW626" s="16"/>
      <c r="NX626" s="16"/>
      <c r="NY626" s="16"/>
      <c r="NZ626" s="16"/>
      <c r="OA626" s="16"/>
      <c r="OB626" s="16"/>
      <c r="OC626" s="16"/>
      <c r="OD626" s="16"/>
      <c r="OE626" s="16"/>
      <c r="OF626" s="16"/>
      <c r="OG626" s="16"/>
      <c r="OH626" s="16"/>
      <c r="OI626" s="16"/>
      <c r="OJ626" s="16"/>
      <c r="OK626" s="16"/>
      <c r="OL626" s="16"/>
      <c r="OM626" s="16"/>
      <c r="ON626" s="16"/>
      <c r="OO626" s="16"/>
      <c r="OP626" s="16"/>
      <c r="OQ626" s="16"/>
      <c r="OR626" s="16"/>
      <c r="OS626" s="16"/>
      <c r="OT626" s="16"/>
      <c r="OU626" s="16"/>
      <c r="OV626" s="16"/>
      <c r="OW626" s="16"/>
      <c r="OX626" s="16"/>
      <c r="OY626" s="16"/>
      <c r="OZ626" s="16"/>
      <c r="PA626" s="16"/>
      <c r="PB626" s="16"/>
      <c r="PC626" s="16"/>
      <c r="PD626" s="16"/>
      <c r="PE626" s="16"/>
      <c r="PF626" s="16"/>
      <c r="PG626" s="16"/>
      <c r="PH626" s="16"/>
      <c r="PI626" s="16"/>
      <c r="PJ626" s="16"/>
      <c r="PK626" s="16"/>
      <c r="PL626" s="16"/>
      <c r="PM626" s="16"/>
      <c r="PN626" s="16"/>
      <c r="PO626" s="16"/>
      <c r="PP626" s="16"/>
      <c r="PQ626" s="16"/>
      <c r="PR626" s="16"/>
      <c r="PS626" s="16"/>
      <c r="PT626" s="16"/>
      <c r="PU626" s="16"/>
      <c r="PV626" s="16"/>
      <c r="PW626" s="16"/>
      <c r="PX626" s="16"/>
      <c r="PY626" s="16"/>
      <c r="PZ626" s="16"/>
      <c r="QA626" s="16"/>
      <c r="QB626" s="16"/>
      <c r="QC626" s="16"/>
      <c r="QD626" s="16"/>
      <c r="QE626" s="16"/>
      <c r="QF626" s="16"/>
      <c r="QG626" s="16"/>
      <c r="QH626" s="16"/>
      <c r="QI626" s="16"/>
      <c r="QJ626" s="16"/>
      <c r="QK626" s="16"/>
      <c r="QL626" s="16"/>
      <c r="QM626" s="16"/>
      <c r="QN626" s="16"/>
      <c r="QO626" s="16"/>
      <c r="QP626" s="16"/>
      <c r="QQ626" s="16"/>
      <c r="QR626" s="16"/>
      <c r="QS626" s="16"/>
      <c r="QT626" s="16"/>
      <c r="QU626" s="16"/>
      <c r="QV626" s="16"/>
      <c r="QW626" s="16"/>
      <c r="QX626" s="16"/>
      <c r="QY626" s="16"/>
      <c r="QZ626" s="16"/>
      <c r="RA626" s="16"/>
      <c r="RB626" s="16"/>
      <c r="RC626" s="16"/>
      <c r="RD626" s="16"/>
      <c r="RE626" s="16"/>
      <c r="RF626" s="16"/>
      <c r="RG626" s="16"/>
      <c r="RH626" s="16"/>
      <c r="RI626" s="16"/>
      <c r="RJ626" s="16"/>
      <c r="RK626" s="16"/>
      <c r="RL626" s="16"/>
      <c r="RM626" s="16"/>
      <c r="RN626" s="16"/>
      <c r="RO626" s="16"/>
      <c r="RP626" s="16"/>
      <c r="RQ626" s="16"/>
      <c r="RR626" s="16"/>
      <c r="RS626" s="16"/>
      <c r="RT626" s="16"/>
      <c r="RU626" s="16"/>
      <c r="RV626" s="16"/>
      <c r="RW626" s="16"/>
      <c r="RX626" s="16"/>
      <c r="RY626" s="16"/>
      <c r="RZ626" s="16"/>
      <c r="SA626" s="16"/>
      <c r="SB626" s="16"/>
      <c r="SC626" s="16"/>
      <c r="SD626" s="16"/>
      <c r="SE626" s="16"/>
      <c r="SF626" s="16"/>
      <c r="SG626" s="16"/>
      <c r="SH626" s="16"/>
      <c r="SI626" s="16"/>
      <c r="SJ626" s="16"/>
      <c r="SK626" s="16"/>
      <c r="SL626" s="16"/>
      <c r="SM626" s="16"/>
      <c r="SN626" s="16"/>
      <c r="SO626" s="16"/>
      <c r="SP626" s="16"/>
      <c r="SQ626" s="16"/>
      <c r="SR626" s="16"/>
      <c r="SS626" s="16"/>
      <c r="ST626" s="16"/>
      <c r="SU626" s="16"/>
      <c r="SV626" s="16"/>
      <c r="SW626" s="16"/>
      <c r="SX626" s="16"/>
      <c r="SY626" s="16"/>
      <c r="SZ626" s="16"/>
      <c r="TA626" s="16"/>
      <c r="TB626" s="16"/>
      <c r="TC626" s="16"/>
      <c r="TD626" s="16"/>
      <c r="TE626" s="16"/>
      <c r="TF626" s="16"/>
      <c r="TG626" s="16"/>
      <c r="TH626" s="16"/>
      <c r="TI626" s="16"/>
      <c r="TJ626" s="16"/>
      <c r="TK626" s="16"/>
      <c r="TL626" s="16"/>
      <c r="TM626" s="16"/>
      <c r="TN626" s="16"/>
      <c r="TO626" s="16"/>
      <c r="TP626" s="16"/>
      <c r="TQ626" s="16"/>
      <c r="TR626" s="16"/>
      <c r="TS626" s="16"/>
      <c r="TT626" s="16"/>
      <c r="TU626" s="16"/>
      <c r="TV626" s="16"/>
      <c r="TW626" s="16"/>
      <c r="TX626" s="16"/>
      <c r="TY626" s="16"/>
      <c r="TZ626" s="16"/>
      <c r="UA626" s="16"/>
      <c r="UB626" s="16"/>
      <c r="UC626" s="16"/>
      <c r="UD626" s="16"/>
      <c r="UE626" s="16"/>
      <c r="UF626" s="16"/>
      <c r="UG626" s="16"/>
      <c r="UH626" s="16"/>
      <c r="UI626" s="16"/>
      <c r="UJ626" s="16"/>
      <c r="UK626" s="16"/>
      <c r="UL626" s="16"/>
      <c r="UM626" s="16"/>
      <c r="UN626" s="16"/>
      <c r="UO626" s="16"/>
      <c r="UP626" s="16"/>
      <c r="UQ626" s="16"/>
      <c r="UR626" s="16"/>
      <c r="US626" s="16"/>
      <c r="UT626" s="16"/>
      <c r="UU626" s="16"/>
      <c r="UV626" s="16"/>
      <c r="UW626" s="16"/>
      <c r="UX626" s="16"/>
      <c r="UY626" s="16"/>
      <c r="UZ626" s="16"/>
      <c r="VA626" s="16"/>
      <c r="VB626" s="16"/>
      <c r="VC626" s="16"/>
      <c r="VD626" s="16"/>
      <c r="VE626" s="16"/>
      <c r="VF626" s="16"/>
      <c r="VG626" s="16"/>
      <c r="VH626" s="16"/>
      <c r="VI626" s="16"/>
      <c r="VJ626" s="16"/>
      <c r="VK626" s="16"/>
      <c r="VL626" s="16"/>
      <c r="VM626" s="16"/>
      <c r="VN626" s="16"/>
      <c r="VO626" s="16"/>
      <c r="VP626" s="16"/>
      <c r="VQ626" s="16"/>
      <c r="VR626" s="16"/>
      <c r="VS626" s="16"/>
      <c r="VT626" s="16"/>
      <c r="VU626" s="16"/>
      <c r="VV626" s="16"/>
      <c r="VW626" s="16"/>
      <c r="VX626" s="16"/>
      <c r="VY626" s="16"/>
      <c r="VZ626" s="16"/>
      <c r="WA626" s="16"/>
      <c r="WB626" s="16"/>
      <c r="WC626" s="16"/>
      <c r="WD626" s="16"/>
      <c r="WE626" s="16"/>
      <c r="WF626" s="16"/>
      <c r="WG626" s="16"/>
      <c r="WH626" s="16"/>
      <c r="WI626" s="16"/>
      <c r="WJ626" s="16"/>
      <c r="WK626" s="16"/>
      <c r="WL626" s="16"/>
      <c r="WM626" s="16"/>
      <c r="WN626" s="16"/>
      <c r="WO626" s="16"/>
      <c r="WP626" s="16"/>
      <c r="WQ626" s="16"/>
      <c r="WR626" s="16"/>
      <c r="WS626" s="16"/>
      <c r="WT626" s="16"/>
      <c r="WU626" s="16"/>
      <c r="WV626" s="16"/>
      <c r="WW626" s="16"/>
      <c r="WX626" s="16"/>
      <c r="WY626" s="16"/>
      <c r="WZ626" s="16"/>
      <c r="XA626" s="16"/>
      <c r="XB626" s="16"/>
      <c r="XC626" s="16"/>
      <c r="XD626" s="16"/>
      <c r="XE626" s="16"/>
      <c r="XF626" s="16"/>
      <c r="XG626" s="16"/>
      <c r="XH626" s="16"/>
      <c r="XI626" s="16"/>
      <c r="XJ626" s="16"/>
      <c r="XK626" s="16"/>
      <c r="XL626" s="16"/>
      <c r="XM626" s="16"/>
      <c r="XN626" s="16"/>
      <c r="XO626" s="16"/>
      <c r="XP626" s="16"/>
      <c r="XQ626" s="16"/>
      <c r="XR626" s="16"/>
      <c r="XS626" s="16"/>
      <c r="XT626" s="16"/>
      <c r="XU626" s="16"/>
      <c r="XV626" s="16"/>
      <c r="XW626" s="16"/>
      <c r="XX626" s="16"/>
      <c r="XY626" s="16"/>
      <c r="XZ626" s="16"/>
      <c r="YA626" s="16"/>
      <c r="YB626" s="16"/>
      <c r="YC626" s="16"/>
      <c r="YD626" s="16"/>
      <c r="YE626" s="16"/>
      <c r="YF626" s="16"/>
      <c r="YG626" s="16"/>
      <c r="YH626" s="16"/>
      <c r="YI626" s="16"/>
      <c r="YJ626" s="16"/>
      <c r="YK626" s="16"/>
      <c r="YL626" s="16"/>
      <c r="YM626" s="16"/>
      <c r="YN626" s="16"/>
      <c r="YO626" s="16"/>
      <c r="YP626" s="16"/>
      <c r="YQ626" s="16"/>
      <c r="YR626" s="16"/>
      <c r="YS626" s="16"/>
      <c r="YT626" s="16"/>
      <c r="YU626" s="16"/>
      <c r="YV626" s="16"/>
      <c r="YW626" s="16"/>
      <c r="YX626" s="16"/>
      <c r="YY626" s="16"/>
      <c r="YZ626" s="16"/>
      <c r="ZA626" s="16"/>
      <c r="ZB626" s="16"/>
      <c r="ZC626" s="16"/>
      <c r="ZD626" s="16"/>
      <c r="ZE626" s="16"/>
      <c r="ZF626" s="16"/>
      <c r="ZG626" s="16"/>
      <c r="ZH626" s="16"/>
      <c r="ZI626" s="16"/>
      <c r="ZJ626" s="16"/>
      <c r="ZK626" s="16"/>
      <c r="ZL626" s="16"/>
      <c r="ZM626" s="16"/>
      <c r="ZN626" s="16"/>
      <c r="ZO626" s="16"/>
      <c r="ZP626" s="16"/>
      <c r="ZQ626" s="16"/>
      <c r="ZR626" s="16"/>
      <c r="ZS626" s="16"/>
      <c r="ZT626" s="16"/>
      <c r="ZU626" s="16"/>
      <c r="ZV626" s="16"/>
      <c r="ZW626" s="16"/>
      <c r="ZX626" s="16"/>
      <c r="ZY626" s="16"/>
      <c r="ZZ626" s="16"/>
      <c r="AAA626" s="16"/>
      <c r="AAB626" s="16"/>
      <c r="AAC626" s="16"/>
      <c r="AAD626" s="16"/>
      <c r="AAE626" s="16"/>
      <c r="AAF626" s="16"/>
      <c r="AAG626" s="16"/>
      <c r="AAH626" s="16"/>
      <c r="AAI626" s="16"/>
      <c r="AAJ626" s="16"/>
      <c r="AAK626" s="16"/>
      <c r="AAL626" s="16"/>
      <c r="AAM626" s="16"/>
      <c r="AAN626" s="16"/>
      <c r="AAO626" s="16"/>
      <c r="AAP626" s="16"/>
      <c r="AAQ626" s="16"/>
      <c r="AAR626" s="16"/>
      <c r="AAS626" s="16"/>
      <c r="AAT626" s="16"/>
      <c r="AAU626" s="16"/>
      <c r="AAV626" s="16"/>
      <c r="AAW626" s="16"/>
      <c r="AAX626" s="16"/>
      <c r="AAY626" s="16"/>
      <c r="AAZ626" s="16"/>
      <c r="ABA626" s="16"/>
      <c r="ABB626" s="16"/>
      <c r="ABC626" s="16"/>
      <c r="ABD626" s="16"/>
      <c r="ABE626" s="16"/>
      <c r="ABF626" s="16"/>
      <c r="ABG626" s="16"/>
      <c r="ABH626" s="16"/>
      <c r="ABI626" s="16"/>
      <c r="ABJ626" s="16"/>
      <c r="ABK626" s="16"/>
      <c r="ABL626" s="16"/>
      <c r="ABM626" s="16"/>
      <c r="ABN626" s="16"/>
      <c r="ABO626" s="16"/>
      <c r="ABP626" s="16"/>
      <c r="ABQ626" s="16"/>
      <c r="ABR626" s="16"/>
      <c r="ABS626" s="16"/>
      <c r="ABT626" s="16"/>
      <c r="ABU626" s="16"/>
      <c r="ABV626" s="16"/>
      <c r="ABW626" s="16"/>
      <c r="ABX626" s="16"/>
      <c r="ABY626" s="16"/>
      <c r="ABZ626" s="16"/>
      <c r="ACA626" s="16"/>
      <c r="ACB626" s="16"/>
      <c r="ACC626" s="16"/>
      <c r="ACD626" s="16"/>
      <c r="ACE626" s="16"/>
      <c r="ACF626" s="16"/>
      <c r="ACG626" s="16"/>
      <c r="ACH626" s="16"/>
      <c r="ACI626" s="16"/>
      <c r="ACJ626" s="16"/>
      <c r="ACK626" s="16"/>
      <c r="ACL626" s="16"/>
      <c r="ACM626" s="16"/>
      <c r="ACN626" s="16"/>
      <c r="ACO626" s="16"/>
      <c r="ACP626" s="16"/>
      <c r="ACQ626" s="16"/>
      <c r="ACR626" s="16"/>
      <c r="ACS626" s="16"/>
      <c r="ACT626" s="16"/>
      <c r="ACU626" s="16"/>
      <c r="ACV626" s="16"/>
      <c r="ACW626" s="16"/>
      <c r="ACX626" s="16"/>
      <c r="ACY626" s="16"/>
      <c r="ACZ626" s="16"/>
      <c r="ADA626" s="16"/>
      <c r="ADB626" s="16"/>
      <c r="ADC626" s="16"/>
      <c r="ADD626" s="16"/>
      <c r="ADE626" s="16"/>
      <c r="ADF626" s="16"/>
      <c r="ADG626" s="16"/>
      <c r="ADH626" s="16"/>
      <c r="ADI626" s="16"/>
      <c r="ADJ626" s="16"/>
      <c r="ADK626" s="16"/>
      <c r="ADL626" s="16"/>
      <c r="ADM626" s="16"/>
      <c r="ADN626" s="16"/>
      <c r="ADO626" s="16"/>
      <c r="ADP626" s="16"/>
      <c r="ADQ626" s="16"/>
      <c r="ADR626" s="16"/>
      <c r="ADS626" s="16"/>
      <c r="ADT626" s="16"/>
      <c r="ADU626" s="16"/>
      <c r="ADV626" s="16"/>
      <c r="ADW626" s="16"/>
      <c r="ADX626" s="16"/>
      <c r="ADY626" s="16"/>
      <c r="ADZ626" s="16"/>
      <c r="AEA626" s="16"/>
      <c r="AEB626" s="16"/>
      <c r="AEC626" s="16"/>
      <c r="AED626" s="16"/>
      <c r="AEE626" s="16"/>
      <c r="AEF626" s="16"/>
      <c r="AEG626" s="50"/>
    </row>
    <row r="627" spans="1:813" s="17" customFormat="1" x14ac:dyDescent="0.2">
      <c r="A627" s="75">
        <v>5.3</v>
      </c>
      <c r="B627" s="303" t="s">
        <v>129</v>
      </c>
      <c r="C627" s="293">
        <v>1</v>
      </c>
      <c r="D627" s="71" t="s">
        <v>71</v>
      </c>
      <c r="E627" s="398">
        <v>8583.36</v>
      </c>
      <c r="F627" s="91">
        <f>ROUND(C627*E627,2)</f>
        <v>8583.36</v>
      </c>
      <c r="G627" s="16"/>
      <c r="H627" s="16"/>
      <c r="I627" s="16"/>
      <c r="J627" s="16"/>
      <c r="K627" s="16"/>
      <c r="L627" s="16"/>
      <c r="AY627" s="46"/>
      <c r="AZ627" s="16"/>
      <c r="BA627" s="663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  <c r="IU627" s="16"/>
      <c r="IV627" s="16"/>
      <c r="IW627" s="16"/>
      <c r="IX627" s="16"/>
      <c r="IY627" s="16"/>
      <c r="IZ627" s="16"/>
      <c r="JA627" s="16"/>
      <c r="JB627" s="16"/>
      <c r="JC627" s="16"/>
      <c r="JD627" s="16"/>
      <c r="JE627" s="16"/>
      <c r="JF627" s="16"/>
      <c r="JG627" s="16"/>
      <c r="JH627" s="16"/>
      <c r="JI627" s="16"/>
      <c r="JJ627" s="16"/>
      <c r="JK627" s="16"/>
      <c r="JL627" s="16"/>
      <c r="JM627" s="16"/>
      <c r="JN627" s="16"/>
      <c r="JO627" s="16"/>
      <c r="JP627" s="16"/>
      <c r="JQ627" s="16"/>
      <c r="JR627" s="16"/>
      <c r="JS627" s="16"/>
      <c r="JT627" s="16"/>
      <c r="JU627" s="16"/>
      <c r="JV627" s="16"/>
      <c r="JW627" s="16"/>
      <c r="JX627" s="16"/>
      <c r="JY627" s="16"/>
      <c r="JZ627" s="16"/>
      <c r="KA627" s="16"/>
      <c r="KB627" s="16"/>
      <c r="KC627" s="16"/>
      <c r="KD627" s="16"/>
      <c r="KE627" s="16"/>
      <c r="KF627" s="16"/>
      <c r="KG627" s="16"/>
      <c r="KH627" s="16"/>
      <c r="KI627" s="16"/>
      <c r="KJ627" s="16"/>
      <c r="KK627" s="16"/>
      <c r="KL627" s="16"/>
      <c r="KM627" s="16"/>
      <c r="KN627" s="16"/>
      <c r="KO627" s="16"/>
      <c r="KP627" s="16"/>
      <c r="KQ627" s="16"/>
      <c r="KR627" s="16"/>
      <c r="KS627" s="16"/>
      <c r="KT627" s="16"/>
      <c r="KU627" s="16"/>
      <c r="KV627" s="16"/>
      <c r="KW627" s="16"/>
      <c r="KX627" s="16"/>
      <c r="KY627" s="16"/>
      <c r="KZ627" s="16"/>
      <c r="LA627" s="16"/>
      <c r="LB627" s="16"/>
      <c r="LC627" s="16"/>
      <c r="LD627" s="16"/>
      <c r="LE627" s="16"/>
      <c r="LF627" s="16"/>
      <c r="LG627" s="16"/>
      <c r="LH627" s="16"/>
      <c r="LI627" s="16"/>
      <c r="LJ627" s="16"/>
      <c r="LK627" s="16"/>
      <c r="LL627" s="16"/>
      <c r="LM627" s="16"/>
      <c r="LN627" s="16"/>
      <c r="LO627" s="16"/>
      <c r="LP627" s="16"/>
      <c r="LQ627" s="16"/>
      <c r="LR627" s="16"/>
      <c r="LS627" s="16"/>
      <c r="LT627" s="16"/>
      <c r="LU627" s="16"/>
      <c r="LV627" s="16"/>
      <c r="LW627" s="16"/>
      <c r="LX627" s="16"/>
      <c r="LY627" s="16"/>
      <c r="LZ627" s="16"/>
      <c r="MA627" s="16"/>
      <c r="MB627" s="16"/>
      <c r="MC627" s="16"/>
      <c r="MD627" s="16"/>
      <c r="ME627" s="16"/>
      <c r="MF627" s="16"/>
      <c r="MG627" s="16"/>
      <c r="MH627" s="16"/>
      <c r="MI627" s="16"/>
      <c r="MJ627" s="16"/>
      <c r="MK627" s="16"/>
      <c r="ML627" s="16"/>
      <c r="MM627" s="16"/>
      <c r="MN627" s="16"/>
      <c r="MO627" s="16"/>
      <c r="MP627" s="16"/>
      <c r="MQ627" s="16"/>
      <c r="MR627" s="16"/>
      <c r="MS627" s="16"/>
      <c r="MT627" s="16"/>
      <c r="MU627" s="16"/>
      <c r="MV627" s="16"/>
      <c r="MW627" s="16"/>
      <c r="MX627" s="16"/>
      <c r="MY627" s="16"/>
      <c r="MZ627" s="16"/>
      <c r="NA627" s="16"/>
      <c r="NB627" s="16"/>
      <c r="NC627" s="16"/>
      <c r="ND627" s="16"/>
      <c r="NE627" s="16"/>
      <c r="NF627" s="16"/>
      <c r="NG627" s="16"/>
      <c r="NH627" s="16"/>
      <c r="NI627" s="16"/>
      <c r="NJ627" s="16"/>
      <c r="NK627" s="16"/>
      <c r="NL627" s="16"/>
      <c r="NM627" s="16"/>
      <c r="NN627" s="16"/>
      <c r="NO627" s="16"/>
      <c r="NP627" s="16"/>
      <c r="NQ627" s="16"/>
      <c r="NR627" s="16"/>
      <c r="NS627" s="16"/>
      <c r="NT627" s="16"/>
      <c r="NU627" s="16"/>
      <c r="NV627" s="16"/>
      <c r="NW627" s="16"/>
      <c r="NX627" s="16"/>
      <c r="NY627" s="16"/>
      <c r="NZ627" s="16"/>
      <c r="OA627" s="16"/>
      <c r="OB627" s="16"/>
      <c r="OC627" s="16"/>
      <c r="OD627" s="16"/>
      <c r="OE627" s="16"/>
      <c r="OF627" s="16"/>
      <c r="OG627" s="16"/>
      <c r="OH627" s="16"/>
      <c r="OI627" s="16"/>
      <c r="OJ627" s="16"/>
      <c r="OK627" s="16"/>
      <c r="OL627" s="16"/>
      <c r="OM627" s="16"/>
      <c r="ON627" s="16"/>
      <c r="OO627" s="16"/>
      <c r="OP627" s="16"/>
      <c r="OQ627" s="16"/>
      <c r="OR627" s="16"/>
      <c r="OS627" s="16"/>
      <c r="OT627" s="16"/>
      <c r="OU627" s="16"/>
      <c r="OV627" s="16"/>
      <c r="OW627" s="16"/>
      <c r="OX627" s="16"/>
      <c r="OY627" s="16"/>
      <c r="OZ627" s="16"/>
      <c r="PA627" s="16"/>
      <c r="PB627" s="16"/>
      <c r="PC627" s="16"/>
      <c r="PD627" s="16"/>
      <c r="PE627" s="16"/>
      <c r="PF627" s="16"/>
      <c r="PG627" s="16"/>
      <c r="PH627" s="16"/>
      <c r="PI627" s="16"/>
      <c r="PJ627" s="16"/>
      <c r="PK627" s="16"/>
      <c r="PL627" s="16"/>
      <c r="PM627" s="16"/>
      <c r="PN627" s="16"/>
      <c r="PO627" s="16"/>
      <c r="PP627" s="16"/>
      <c r="PQ627" s="16"/>
      <c r="PR627" s="16"/>
      <c r="PS627" s="16"/>
      <c r="PT627" s="16"/>
      <c r="PU627" s="16"/>
      <c r="PV627" s="16"/>
      <c r="PW627" s="16"/>
      <c r="PX627" s="16"/>
      <c r="PY627" s="16"/>
      <c r="PZ627" s="16"/>
      <c r="QA627" s="16"/>
      <c r="QB627" s="16"/>
      <c r="QC627" s="16"/>
      <c r="QD627" s="16"/>
      <c r="QE627" s="16"/>
      <c r="QF627" s="16"/>
      <c r="QG627" s="16"/>
      <c r="QH627" s="16"/>
      <c r="QI627" s="16"/>
      <c r="QJ627" s="16"/>
      <c r="QK627" s="16"/>
      <c r="QL627" s="16"/>
      <c r="QM627" s="16"/>
      <c r="QN627" s="16"/>
      <c r="QO627" s="16"/>
      <c r="QP627" s="16"/>
      <c r="QQ627" s="16"/>
      <c r="QR627" s="16"/>
      <c r="QS627" s="16"/>
      <c r="QT627" s="16"/>
      <c r="QU627" s="16"/>
      <c r="QV627" s="16"/>
      <c r="QW627" s="16"/>
      <c r="QX627" s="16"/>
      <c r="QY627" s="16"/>
      <c r="QZ627" s="16"/>
      <c r="RA627" s="16"/>
      <c r="RB627" s="16"/>
      <c r="RC627" s="16"/>
      <c r="RD627" s="16"/>
      <c r="RE627" s="16"/>
      <c r="RF627" s="16"/>
      <c r="RG627" s="16"/>
      <c r="RH627" s="16"/>
      <c r="RI627" s="16"/>
      <c r="RJ627" s="16"/>
      <c r="RK627" s="16"/>
      <c r="RL627" s="16"/>
      <c r="RM627" s="16"/>
      <c r="RN627" s="16"/>
      <c r="RO627" s="16"/>
      <c r="RP627" s="16"/>
      <c r="RQ627" s="16"/>
      <c r="RR627" s="16"/>
      <c r="RS627" s="16"/>
      <c r="RT627" s="16"/>
      <c r="RU627" s="16"/>
      <c r="RV627" s="16"/>
      <c r="RW627" s="16"/>
      <c r="RX627" s="16"/>
      <c r="RY627" s="16"/>
      <c r="RZ627" s="16"/>
      <c r="SA627" s="16"/>
      <c r="SB627" s="16"/>
      <c r="SC627" s="16"/>
      <c r="SD627" s="16"/>
      <c r="SE627" s="16"/>
      <c r="SF627" s="16"/>
      <c r="SG627" s="16"/>
      <c r="SH627" s="16"/>
      <c r="SI627" s="16"/>
      <c r="SJ627" s="16"/>
      <c r="SK627" s="16"/>
      <c r="SL627" s="16"/>
      <c r="SM627" s="16"/>
      <c r="SN627" s="16"/>
      <c r="SO627" s="16"/>
      <c r="SP627" s="16"/>
      <c r="SQ627" s="16"/>
      <c r="SR627" s="16"/>
      <c r="SS627" s="16"/>
      <c r="ST627" s="16"/>
      <c r="SU627" s="16"/>
      <c r="SV627" s="16"/>
      <c r="SW627" s="16"/>
      <c r="SX627" s="16"/>
      <c r="SY627" s="16"/>
      <c r="SZ627" s="16"/>
      <c r="TA627" s="16"/>
      <c r="TB627" s="16"/>
      <c r="TC627" s="16"/>
      <c r="TD627" s="16"/>
      <c r="TE627" s="16"/>
      <c r="TF627" s="16"/>
      <c r="TG627" s="16"/>
      <c r="TH627" s="16"/>
      <c r="TI627" s="16"/>
      <c r="TJ627" s="16"/>
      <c r="TK627" s="16"/>
      <c r="TL627" s="16"/>
      <c r="TM627" s="16"/>
      <c r="TN627" s="16"/>
      <c r="TO627" s="16"/>
      <c r="TP627" s="16"/>
      <c r="TQ627" s="16"/>
      <c r="TR627" s="16"/>
      <c r="TS627" s="16"/>
      <c r="TT627" s="16"/>
      <c r="TU627" s="16"/>
      <c r="TV627" s="16"/>
      <c r="TW627" s="16"/>
      <c r="TX627" s="16"/>
      <c r="TY627" s="16"/>
      <c r="TZ627" s="16"/>
      <c r="UA627" s="16"/>
      <c r="UB627" s="16"/>
      <c r="UC627" s="16"/>
      <c r="UD627" s="16"/>
      <c r="UE627" s="16"/>
      <c r="UF627" s="16"/>
      <c r="UG627" s="16"/>
      <c r="UH627" s="16"/>
      <c r="UI627" s="16"/>
      <c r="UJ627" s="16"/>
      <c r="UK627" s="16"/>
      <c r="UL627" s="16"/>
      <c r="UM627" s="16"/>
      <c r="UN627" s="16"/>
      <c r="UO627" s="16"/>
      <c r="UP627" s="16"/>
      <c r="UQ627" s="16"/>
      <c r="UR627" s="16"/>
      <c r="US627" s="16"/>
      <c r="UT627" s="16"/>
      <c r="UU627" s="16"/>
      <c r="UV627" s="16"/>
      <c r="UW627" s="16"/>
      <c r="UX627" s="16"/>
      <c r="UY627" s="16"/>
      <c r="UZ627" s="16"/>
      <c r="VA627" s="16"/>
      <c r="VB627" s="16"/>
      <c r="VC627" s="16"/>
      <c r="VD627" s="16"/>
      <c r="VE627" s="16"/>
      <c r="VF627" s="16"/>
      <c r="VG627" s="16"/>
      <c r="VH627" s="16"/>
      <c r="VI627" s="16"/>
      <c r="VJ627" s="16"/>
      <c r="VK627" s="16"/>
      <c r="VL627" s="16"/>
      <c r="VM627" s="16"/>
      <c r="VN627" s="16"/>
      <c r="VO627" s="16"/>
      <c r="VP627" s="16"/>
      <c r="VQ627" s="16"/>
      <c r="VR627" s="16"/>
      <c r="VS627" s="16"/>
      <c r="VT627" s="16"/>
      <c r="VU627" s="16"/>
      <c r="VV627" s="16"/>
      <c r="VW627" s="16"/>
      <c r="VX627" s="16"/>
      <c r="VY627" s="16"/>
      <c r="VZ627" s="16"/>
      <c r="WA627" s="16"/>
      <c r="WB627" s="16"/>
      <c r="WC627" s="16"/>
      <c r="WD627" s="16"/>
      <c r="WE627" s="16"/>
      <c r="WF627" s="16"/>
      <c r="WG627" s="16"/>
      <c r="WH627" s="16"/>
      <c r="WI627" s="16"/>
      <c r="WJ627" s="16"/>
      <c r="WK627" s="16"/>
      <c r="WL627" s="16"/>
      <c r="WM627" s="16"/>
      <c r="WN627" s="16"/>
      <c r="WO627" s="16"/>
      <c r="WP627" s="16"/>
      <c r="WQ627" s="16"/>
      <c r="WR627" s="16"/>
      <c r="WS627" s="16"/>
      <c r="WT627" s="16"/>
      <c r="WU627" s="16"/>
      <c r="WV627" s="16"/>
      <c r="WW627" s="16"/>
      <c r="WX627" s="16"/>
      <c r="WY627" s="16"/>
      <c r="WZ627" s="16"/>
      <c r="XA627" s="16"/>
      <c r="XB627" s="16"/>
      <c r="XC627" s="16"/>
      <c r="XD627" s="16"/>
      <c r="XE627" s="16"/>
      <c r="XF627" s="16"/>
      <c r="XG627" s="16"/>
      <c r="XH627" s="16"/>
      <c r="XI627" s="16"/>
      <c r="XJ627" s="16"/>
      <c r="XK627" s="16"/>
      <c r="XL627" s="16"/>
      <c r="XM627" s="16"/>
      <c r="XN627" s="16"/>
      <c r="XO627" s="16"/>
      <c r="XP627" s="16"/>
      <c r="XQ627" s="16"/>
      <c r="XR627" s="16"/>
      <c r="XS627" s="16"/>
      <c r="XT627" s="16"/>
      <c r="XU627" s="16"/>
      <c r="XV627" s="16"/>
      <c r="XW627" s="16"/>
      <c r="XX627" s="16"/>
      <c r="XY627" s="16"/>
      <c r="XZ627" s="16"/>
      <c r="YA627" s="16"/>
      <c r="YB627" s="16"/>
      <c r="YC627" s="16"/>
      <c r="YD627" s="16"/>
      <c r="YE627" s="16"/>
      <c r="YF627" s="16"/>
      <c r="YG627" s="16"/>
      <c r="YH627" s="16"/>
      <c r="YI627" s="16"/>
      <c r="YJ627" s="16"/>
      <c r="YK627" s="16"/>
      <c r="YL627" s="16"/>
      <c r="YM627" s="16"/>
      <c r="YN627" s="16"/>
      <c r="YO627" s="16"/>
      <c r="YP627" s="16"/>
      <c r="YQ627" s="16"/>
      <c r="YR627" s="16"/>
      <c r="YS627" s="16"/>
      <c r="YT627" s="16"/>
      <c r="YU627" s="16"/>
      <c r="YV627" s="16"/>
      <c r="YW627" s="16"/>
      <c r="YX627" s="16"/>
      <c r="YY627" s="16"/>
      <c r="YZ627" s="16"/>
      <c r="ZA627" s="16"/>
      <c r="ZB627" s="16"/>
      <c r="ZC627" s="16"/>
      <c r="ZD627" s="16"/>
      <c r="ZE627" s="16"/>
      <c r="ZF627" s="16"/>
      <c r="ZG627" s="16"/>
      <c r="ZH627" s="16"/>
      <c r="ZI627" s="16"/>
      <c r="ZJ627" s="16"/>
      <c r="ZK627" s="16"/>
      <c r="ZL627" s="16"/>
      <c r="ZM627" s="16"/>
      <c r="ZN627" s="16"/>
      <c r="ZO627" s="16"/>
      <c r="ZP627" s="16"/>
      <c r="ZQ627" s="16"/>
      <c r="ZR627" s="16"/>
      <c r="ZS627" s="16"/>
      <c r="ZT627" s="16"/>
      <c r="ZU627" s="16"/>
      <c r="ZV627" s="16"/>
      <c r="ZW627" s="16"/>
      <c r="ZX627" s="16"/>
      <c r="ZY627" s="16"/>
      <c r="ZZ627" s="16"/>
      <c r="AAA627" s="16"/>
      <c r="AAB627" s="16"/>
      <c r="AAC627" s="16"/>
      <c r="AAD627" s="16"/>
      <c r="AAE627" s="16"/>
      <c r="AAF627" s="16"/>
      <c r="AAG627" s="16"/>
      <c r="AAH627" s="16"/>
      <c r="AAI627" s="16"/>
      <c r="AAJ627" s="16"/>
      <c r="AAK627" s="16"/>
      <c r="AAL627" s="16"/>
      <c r="AAM627" s="16"/>
      <c r="AAN627" s="16"/>
      <c r="AAO627" s="16"/>
      <c r="AAP627" s="16"/>
      <c r="AAQ627" s="16"/>
      <c r="AAR627" s="16"/>
      <c r="AAS627" s="16"/>
      <c r="AAT627" s="16"/>
      <c r="AAU627" s="16"/>
      <c r="AAV627" s="16"/>
      <c r="AAW627" s="16"/>
      <c r="AAX627" s="16"/>
      <c r="AAY627" s="16"/>
      <c r="AAZ627" s="16"/>
      <c r="ABA627" s="16"/>
      <c r="ABB627" s="16"/>
      <c r="ABC627" s="16"/>
      <c r="ABD627" s="16"/>
      <c r="ABE627" s="16"/>
      <c r="ABF627" s="16"/>
      <c r="ABG627" s="16"/>
      <c r="ABH627" s="16"/>
      <c r="ABI627" s="16"/>
      <c r="ABJ627" s="16"/>
      <c r="ABK627" s="16"/>
      <c r="ABL627" s="16"/>
      <c r="ABM627" s="16"/>
      <c r="ABN627" s="16"/>
      <c r="ABO627" s="16"/>
      <c r="ABP627" s="16"/>
      <c r="ABQ627" s="16"/>
      <c r="ABR627" s="16"/>
      <c r="ABS627" s="16"/>
      <c r="ABT627" s="16"/>
      <c r="ABU627" s="16"/>
      <c r="ABV627" s="16"/>
      <c r="ABW627" s="16"/>
      <c r="ABX627" s="16"/>
      <c r="ABY627" s="16"/>
      <c r="ABZ627" s="16"/>
      <c r="ACA627" s="16"/>
      <c r="ACB627" s="16"/>
      <c r="ACC627" s="16"/>
      <c r="ACD627" s="16"/>
      <c r="ACE627" s="16"/>
      <c r="ACF627" s="16"/>
      <c r="ACG627" s="16"/>
      <c r="ACH627" s="16"/>
      <c r="ACI627" s="16"/>
      <c r="ACJ627" s="16"/>
      <c r="ACK627" s="16"/>
      <c r="ACL627" s="16"/>
      <c r="ACM627" s="16"/>
      <c r="ACN627" s="16"/>
      <c r="ACO627" s="16"/>
      <c r="ACP627" s="16"/>
      <c r="ACQ627" s="16"/>
      <c r="ACR627" s="16"/>
      <c r="ACS627" s="16"/>
      <c r="ACT627" s="16"/>
      <c r="ACU627" s="16"/>
      <c r="ACV627" s="16"/>
      <c r="ACW627" s="16"/>
      <c r="ACX627" s="16"/>
      <c r="ACY627" s="16"/>
      <c r="ACZ627" s="16"/>
      <c r="ADA627" s="16"/>
      <c r="ADB627" s="16"/>
      <c r="ADC627" s="16"/>
      <c r="ADD627" s="16"/>
      <c r="ADE627" s="16"/>
      <c r="ADF627" s="16"/>
      <c r="ADG627" s="16"/>
      <c r="ADH627" s="16"/>
      <c r="ADI627" s="16"/>
      <c r="ADJ627" s="16"/>
      <c r="ADK627" s="16"/>
      <c r="ADL627" s="16"/>
      <c r="ADM627" s="16"/>
      <c r="ADN627" s="16"/>
      <c r="ADO627" s="16"/>
      <c r="ADP627" s="16"/>
      <c r="ADQ627" s="16"/>
      <c r="ADR627" s="16"/>
      <c r="ADS627" s="16"/>
      <c r="ADT627" s="16"/>
      <c r="ADU627" s="16"/>
      <c r="ADV627" s="16"/>
      <c r="ADW627" s="16"/>
      <c r="ADX627" s="16"/>
      <c r="ADY627" s="16"/>
      <c r="ADZ627" s="16"/>
      <c r="AEA627" s="16"/>
      <c r="AEB627" s="16"/>
      <c r="AEC627" s="16"/>
      <c r="AED627" s="16"/>
      <c r="AEE627" s="16"/>
      <c r="AEF627" s="16"/>
      <c r="AEG627" s="50"/>
    </row>
    <row r="628" spans="1:813" s="17" customFormat="1" x14ac:dyDescent="0.2">
      <c r="A628" s="75">
        <v>5.4</v>
      </c>
      <c r="B628" s="99" t="s">
        <v>131</v>
      </c>
      <c r="C628" s="293">
        <v>7</v>
      </c>
      <c r="D628" s="71" t="s">
        <v>71</v>
      </c>
      <c r="E628" s="398">
        <v>1150</v>
      </c>
      <c r="F628" s="91">
        <f>ROUND(C628*E628,2)</f>
        <v>8050</v>
      </c>
      <c r="G628" s="16"/>
      <c r="H628" s="16"/>
      <c r="I628" s="16"/>
      <c r="J628" s="16"/>
      <c r="K628" s="16"/>
      <c r="L628" s="16"/>
      <c r="AY628" s="46"/>
      <c r="AZ628" s="16"/>
      <c r="BA628" s="663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  <c r="FW628" s="16"/>
      <c r="FX628" s="16"/>
      <c r="FY628" s="16"/>
      <c r="FZ628" s="16"/>
      <c r="GA628" s="16"/>
      <c r="GB628" s="16"/>
      <c r="GC628" s="16"/>
      <c r="GD628" s="16"/>
      <c r="GE628" s="16"/>
      <c r="GF628" s="16"/>
      <c r="GG628" s="16"/>
      <c r="GH628" s="16"/>
      <c r="GI628" s="16"/>
      <c r="GJ628" s="16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  <c r="HE628" s="16"/>
      <c r="HF628" s="16"/>
      <c r="HG628" s="16"/>
      <c r="HH628" s="16"/>
      <c r="HI628" s="16"/>
      <c r="HJ628" s="16"/>
      <c r="HK628" s="16"/>
      <c r="HL628" s="16"/>
      <c r="HM628" s="16"/>
      <c r="HN628" s="16"/>
      <c r="HO628" s="16"/>
      <c r="HP628" s="16"/>
      <c r="HQ628" s="16"/>
      <c r="HR628" s="16"/>
      <c r="HS628" s="16"/>
      <c r="HT628" s="16"/>
      <c r="HU628" s="16"/>
      <c r="HV628" s="16"/>
      <c r="HW628" s="16"/>
      <c r="HX628" s="16"/>
      <c r="HY628" s="16"/>
      <c r="HZ628" s="16"/>
      <c r="IA628" s="16"/>
      <c r="IB628" s="16"/>
      <c r="IC628" s="16"/>
      <c r="ID628" s="16"/>
      <c r="IE628" s="16"/>
      <c r="IF628" s="16"/>
      <c r="IG628" s="16"/>
      <c r="IH628" s="16"/>
      <c r="II628" s="16"/>
      <c r="IJ628" s="16"/>
      <c r="IK628" s="16"/>
      <c r="IL628" s="16"/>
      <c r="IM628" s="16"/>
      <c r="IN628" s="16"/>
      <c r="IO628" s="16"/>
      <c r="IP628" s="16"/>
      <c r="IQ628" s="16"/>
      <c r="IR628" s="16"/>
      <c r="IS628" s="16"/>
      <c r="IT628" s="16"/>
      <c r="IU628" s="16"/>
      <c r="IV628" s="16"/>
      <c r="IW628" s="16"/>
      <c r="IX628" s="16"/>
      <c r="IY628" s="16"/>
      <c r="IZ628" s="16"/>
      <c r="JA628" s="16"/>
      <c r="JB628" s="16"/>
      <c r="JC628" s="16"/>
      <c r="JD628" s="16"/>
      <c r="JE628" s="16"/>
      <c r="JF628" s="16"/>
      <c r="JG628" s="16"/>
      <c r="JH628" s="16"/>
      <c r="JI628" s="16"/>
      <c r="JJ628" s="16"/>
      <c r="JK628" s="16"/>
      <c r="JL628" s="16"/>
      <c r="JM628" s="16"/>
      <c r="JN628" s="16"/>
      <c r="JO628" s="16"/>
      <c r="JP628" s="16"/>
      <c r="JQ628" s="16"/>
      <c r="JR628" s="16"/>
      <c r="JS628" s="16"/>
      <c r="JT628" s="16"/>
      <c r="JU628" s="16"/>
      <c r="JV628" s="16"/>
      <c r="JW628" s="16"/>
      <c r="JX628" s="16"/>
      <c r="JY628" s="16"/>
      <c r="JZ628" s="16"/>
      <c r="KA628" s="16"/>
      <c r="KB628" s="16"/>
      <c r="KC628" s="16"/>
      <c r="KD628" s="16"/>
      <c r="KE628" s="16"/>
      <c r="KF628" s="16"/>
      <c r="KG628" s="16"/>
      <c r="KH628" s="16"/>
      <c r="KI628" s="16"/>
      <c r="KJ628" s="16"/>
      <c r="KK628" s="16"/>
      <c r="KL628" s="16"/>
      <c r="KM628" s="16"/>
      <c r="KN628" s="16"/>
      <c r="KO628" s="16"/>
      <c r="KP628" s="16"/>
      <c r="KQ628" s="16"/>
      <c r="KR628" s="16"/>
      <c r="KS628" s="16"/>
      <c r="KT628" s="16"/>
      <c r="KU628" s="16"/>
      <c r="KV628" s="16"/>
      <c r="KW628" s="16"/>
      <c r="KX628" s="16"/>
      <c r="KY628" s="16"/>
      <c r="KZ628" s="16"/>
      <c r="LA628" s="16"/>
      <c r="LB628" s="16"/>
      <c r="LC628" s="16"/>
      <c r="LD628" s="16"/>
      <c r="LE628" s="16"/>
      <c r="LF628" s="16"/>
      <c r="LG628" s="16"/>
      <c r="LH628" s="16"/>
      <c r="LI628" s="16"/>
      <c r="LJ628" s="16"/>
      <c r="LK628" s="16"/>
      <c r="LL628" s="16"/>
      <c r="LM628" s="16"/>
      <c r="LN628" s="16"/>
      <c r="LO628" s="16"/>
      <c r="LP628" s="16"/>
      <c r="LQ628" s="16"/>
      <c r="LR628" s="16"/>
      <c r="LS628" s="16"/>
      <c r="LT628" s="16"/>
      <c r="LU628" s="16"/>
      <c r="LV628" s="16"/>
      <c r="LW628" s="16"/>
      <c r="LX628" s="16"/>
      <c r="LY628" s="16"/>
      <c r="LZ628" s="16"/>
      <c r="MA628" s="16"/>
      <c r="MB628" s="16"/>
      <c r="MC628" s="16"/>
      <c r="MD628" s="16"/>
      <c r="ME628" s="16"/>
      <c r="MF628" s="16"/>
      <c r="MG628" s="16"/>
      <c r="MH628" s="16"/>
      <c r="MI628" s="16"/>
      <c r="MJ628" s="16"/>
      <c r="MK628" s="16"/>
      <c r="ML628" s="16"/>
      <c r="MM628" s="16"/>
      <c r="MN628" s="16"/>
      <c r="MO628" s="16"/>
      <c r="MP628" s="16"/>
      <c r="MQ628" s="16"/>
      <c r="MR628" s="16"/>
      <c r="MS628" s="16"/>
      <c r="MT628" s="16"/>
      <c r="MU628" s="16"/>
      <c r="MV628" s="16"/>
      <c r="MW628" s="16"/>
      <c r="MX628" s="16"/>
      <c r="MY628" s="16"/>
      <c r="MZ628" s="16"/>
      <c r="NA628" s="16"/>
      <c r="NB628" s="16"/>
      <c r="NC628" s="16"/>
      <c r="ND628" s="16"/>
      <c r="NE628" s="16"/>
      <c r="NF628" s="16"/>
      <c r="NG628" s="16"/>
      <c r="NH628" s="16"/>
      <c r="NI628" s="16"/>
      <c r="NJ628" s="16"/>
      <c r="NK628" s="16"/>
      <c r="NL628" s="16"/>
      <c r="NM628" s="16"/>
      <c r="NN628" s="16"/>
      <c r="NO628" s="16"/>
      <c r="NP628" s="16"/>
      <c r="NQ628" s="16"/>
      <c r="NR628" s="16"/>
      <c r="NS628" s="16"/>
      <c r="NT628" s="16"/>
      <c r="NU628" s="16"/>
      <c r="NV628" s="16"/>
      <c r="NW628" s="16"/>
      <c r="NX628" s="16"/>
      <c r="NY628" s="16"/>
      <c r="NZ628" s="16"/>
      <c r="OA628" s="16"/>
      <c r="OB628" s="16"/>
      <c r="OC628" s="16"/>
      <c r="OD628" s="16"/>
      <c r="OE628" s="16"/>
      <c r="OF628" s="16"/>
      <c r="OG628" s="16"/>
      <c r="OH628" s="16"/>
      <c r="OI628" s="16"/>
      <c r="OJ628" s="16"/>
      <c r="OK628" s="16"/>
      <c r="OL628" s="16"/>
      <c r="OM628" s="16"/>
      <c r="ON628" s="16"/>
      <c r="OO628" s="16"/>
      <c r="OP628" s="16"/>
      <c r="OQ628" s="16"/>
      <c r="OR628" s="16"/>
      <c r="OS628" s="16"/>
      <c r="OT628" s="16"/>
      <c r="OU628" s="16"/>
      <c r="OV628" s="16"/>
      <c r="OW628" s="16"/>
      <c r="OX628" s="16"/>
      <c r="OY628" s="16"/>
      <c r="OZ628" s="16"/>
      <c r="PA628" s="16"/>
      <c r="PB628" s="16"/>
      <c r="PC628" s="16"/>
      <c r="PD628" s="16"/>
      <c r="PE628" s="16"/>
      <c r="PF628" s="16"/>
      <c r="PG628" s="16"/>
      <c r="PH628" s="16"/>
      <c r="PI628" s="16"/>
      <c r="PJ628" s="16"/>
      <c r="PK628" s="16"/>
      <c r="PL628" s="16"/>
      <c r="PM628" s="16"/>
      <c r="PN628" s="16"/>
      <c r="PO628" s="16"/>
      <c r="PP628" s="16"/>
      <c r="PQ628" s="16"/>
      <c r="PR628" s="16"/>
      <c r="PS628" s="16"/>
      <c r="PT628" s="16"/>
      <c r="PU628" s="16"/>
      <c r="PV628" s="16"/>
      <c r="PW628" s="16"/>
      <c r="PX628" s="16"/>
      <c r="PY628" s="16"/>
      <c r="PZ628" s="16"/>
      <c r="QA628" s="16"/>
      <c r="QB628" s="16"/>
      <c r="QC628" s="16"/>
      <c r="QD628" s="16"/>
      <c r="QE628" s="16"/>
      <c r="QF628" s="16"/>
      <c r="QG628" s="16"/>
      <c r="QH628" s="16"/>
      <c r="QI628" s="16"/>
      <c r="QJ628" s="16"/>
      <c r="QK628" s="16"/>
      <c r="QL628" s="16"/>
      <c r="QM628" s="16"/>
      <c r="QN628" s="16"/>
      <c r="QO628" s="16"/>
      <c r="QP628" s="16"/>
      <c r="QQ628" s="16"/>
      <c r="QR628" s="16"/>
      <c r="QS628" s="16"/>
      <c r="QT628" s="16"/>
      <c r="QU628" s="16"/>
      <c r="QV628" s="16"/>
      <c r="QW628" s="16"/>
      <c r="QX628" s="16"/>
      <c r="QY628" s="16"/>
      <c r="QZ628" s="16"/>
      <c r="RA628" s="16"/>
      <c r="RB628" s="16"/>
      <c r="RC628" s="16"/>
      <c r="RD628" s="16"/>
      <c r="RE628" s="16"/>
      <c r="RF628" s="16"/>
      <c r="RG628" s="16"/>
      <c r="RH628" s="16"/>
      <c r="RI628" s="16"/>
      <c r="RJ628" s="16"/>
      <c r="RK628" s="16"/>
      <c r="RL628" s="16"/>
      <c r="RM628" s="16"/>
      <c r="RN628" s="16"/>
      <c r="RO628" s="16"/>
      <c r="RP628" s="16"/>
      <c r="RQ628" s="16"/>
      <c r="RR628" s="16"/>
      <c r="RS628" s="16"/>
      <c r="RT628" s="16"/>
      <c r="RU628" s="16"/>
      <c r="RV628" s="16"/>
      <c r="RW628" s="16"/>
      <c r="RX628" s="16"/>
      <c r="RY628" s="16"/>
      <c r="RZ628" s="16"/>
      <c r="SA628" s="16"/>
      <c r="SB628" s="16"/>
      <c r="SC628" s="16"/>
      <c r="SD628" s="16"/>
      <c r="SE628" s="16"/>
      <c r="SF628" s="16"/>
      <c r="SG628" s="16"/>
      <c r="SH628" s="16"/>
      <c r="SI628" s="16"/>
      <c r="SJ628" s="16"/>
      <c r="SK628" s="16"/>
      <c r="SL628" s="16"/>
      <c r="SM628" s="16"/>
      <c r="SN628" s="16"/>
      <c r="SO628" s="16"/>
      <c r="SP628" s="16"/>
      <c r="SQ628" s="16"/>
      <c r="SR628" s="16"/>
      <c r="SS628" s="16"/>
      <c r="ST628" s="16"/>
      <c r="SU628" s="16"/>
      <c r="SV628" s="16"/>
      <c r="SW628" s="16"/>
      <c r="SX628" s="16"/>
      <c r="SY628" s="16"/>
      <c r="SZ628" s="16"/>
      <c r="TA628" s="16"/>
      <c r="TB628" s="16"/>
      <c r="TC628" s="16"/>
      <c r="TD628" s="16"/>
      <c r="TE628" s="16"/>
      <c r="TF628" s="16"/>
      <c r="TG628" s="16"/>
      <c r="TH628" s="16"/>
      <c r="TI628" s="16"/>
      <c r="TJ628" s="16"/>
      <c r="TK628" s="16"/>
      <c r="TL628" s="16"/>
      <c r="TM628" s="16"/>
      <c r="TN628" s="16"/>
      <c r="TO628" s="16"/>
      <c r="TP628" s="16"/>
      <c r="TQ628" s="16"/>
      <c r="TR628" s="16"/>
      <c r="TS628" s="16"/>
      <c r="TT628" s="16"/>
      <c r="TU628" s="16"/>
      <c r="TV628" s="16"/>
      <c r="TW628" s="16"/>
      <c r="TX628" s="16"/>
      <c r="TY628" s="16"/>
      <c r="TZ628" s="16"/>
      <c r="UA628" s="16"/>
      <c r="UB628" s="16"/>
      <c r="UC628" s="16"/>
      <c r="UD628" s="16"/>
      <c r="UE628" s="16"/>
      <c r="UF628" s="16"/>
      <c r="UG628" s="16"/>
      <c r="UH628" s="16"/>
      <c r="UI628" s="16"/>
      <c r="UJ628" s="16"/>
      <c r="UK628" s="16"/>
      <c r="UL628" s="16"/>
      <c r="UM628" s="16"/>
      <c r="UN628" s="16"/>
      <c r="UO628" s="16"/>
      <c r="UP628" s="16"/>
      <c r="UQ628" s="16"/>
      <c r="UR628" s="16"/>
      <c r="US628" s="16"/>
      <c r="UT628" s="16"/>
      <c r="UU628" s="16"/>
      <c r="UV628" s="16"/>
      <c r="UW628" s="16"/>
      <c r="UX628" s="16"/>
      <c r="UY628" s="16"/>
      <c r="UZ628" s="16"/>
      <c r="VA628" s="16"/>
      <c r="VB628" s="16"/>
      <c r="VC628" s="16"/>
      <c r="VD628" s="16"/>
      <c r="VE628" s="16"/>
      <c r="VF628" s="16"/>
      <c r="VG628" s="16"/>
      <c r="VH628" s="16"/>
      <c r="VI628" s="16"/>
      <c r="VJ628" s="16"/>
      <c r="VK628" s="16"/>
      <c r="VL628" s="16"/>
      <c r="VM628" s="16"/>
      <c r="VN628" s="16"/>
      <c r="VO628" s="16"/>
      <c r="VP628" s="16"/>
      <c r="VQ628" s="16"/>
      <c r="VR628" s="16"/>
      <c r="VS628" s="16"/>
      <c r="VT628" s="16"/>
      <c r="VU628" s="16"/>
      <c r="VV628" s="16"/>
      <c r="VW628" s="16"/>
      <c r="VX628" s="16"/>
      <c r="VY628" s="16"/>
      <c r="VZ628" s="16"/>
      <c r="WA628" s="16"/>
      <c r="WB628" s="16"/>
      <c r="WC628" s="16"/>
      <c r="WD628" s="16"/>
      <c r="WE628" s="16"/>
      <c r="WF628" s="16"/>
      <c r="WG628" s="16"/>
      <c r="WH628" s="16"/>
      <c r="WI628" s="16"/>
      <c r="WJ628" s="16"/>
      <c r="WK628" s="16"/>
      <c r="WL628" s="16"/>
      <c r="WM628" s="16"/>
      <c r="WN628" s="16"/>
      <c r="WO628" s="16"/>
      <c r="WP628" s="16"/>
      <c r="WQ628" s="16"/>
      <c r="WR628" s="16"/>
      <c r="WS628" s="16"/>
      <c r="WT628" s="16"/>
      <c r="WU628" s="16"/>
      <c r="WV628" s="16"/>
      <c r="WW628" s="16"/>
      <c r="WX628" s="16"/>
      <c r="WY628" s="16"/>
      <c r="WZ628" s="16"/>
      <c r="XA628" s="16"/>
      <c r="XB628" s="16"/>
      <c r="XC628" s="16"/>
      <c r="XD628" s="16"/>
      <c r="XE628" s="16"/>
      <c r="XF628" s="16"/>
      <c r="XG628" s="16"/>
      <c r="XH628" s="16"/>
      <c r="XI628" s="16"/>
      <c r="XJ628" s="16"/>
      <c r="XK628" s="16"/>
      <c r="XL628" s="16"/>
      <c r="XM628" s="16"/>
      <c r="XN628" s="16"/>
      <c r="XO628" s="16"/>
      <c r="XP628" s="16"/>
      <c r="XQ628" s="16"/>
      <c r="XR628" s="16"/>
      <c r="XS628" s="16"/>
      <c r="XT628" s="16"/>
      <c r="XU628" s="16"/>
      <c r="XV628" s="16"/>
      <c r="XW628" s="16"/>
      <c r="XX628" s="16"/>
      <c r="XY628" s="16"/>
      <c r="XZ628" s="16"/>
      <c r="YA628" s="16"/>
      <c r="YB628" s="16"/>
      <c r="YC628" s="16"/>
      <c r="YD628" s="16"/>
      <c r="YE628" s="16"/>
      <c r="YF628" s="16"/>
      <c r="YG628" s="16"/>
      <c r="YH628" s="16"/>
      <c r="YI628" s="16"/>
      <c r="YJ628" s="16"/>
      <c r="YK628" s="16"/>
      <c r="YL628" s="16"/>
      <c r="YM628" s="16"/>
      <c r="YN628" s="16"/>
      <c r="YO628" s="16"/>
      <c r="YP628" s="16"/>
      <c r="YQ628" s="16"/>
      <c r="YR628" s="16"/>
      <c r="YS628" s="16"/>
      <c r="YT628" s="16"/>
      <c r="YU628" s="16"/>
      <c r="YV628" s="16"/>
      <c r="YW628" s="16"/>
      <c r="YX628" s="16"/>
      <c r="YY628" s="16"/>
      <c r="YZ628" s="16"/>
      <c r="ZA628" s="16"/>
      <c r="ZB628" s="16"/>
      <c r="ZC628" s="16"/>
      <c r="ZD628" s="16"/>
      <c r="ZE628" s="16"/>
      <c r="ZF628" s="16"/>
      <c r="ZG628" s="16"/>
      <c r="ZH628" s="16"/>
      <c r="ZI628" s="16"/>
      <c r="ZJ628" s="16"/>
      <c r="ZK628" s="16"/>
      <c r="ZL628" s="16"/>
      <c r="ZM628" s="16"/>
      <c r="ZN628" s="16"/>
      <c r="ZO628" s="16"/>
      <c r="ZP628" s="16"/>
      <c r="ZQ628" s="16"/>
      <c r="ZR628" s="16"/>
      <c r="ZS628" s="16"/>
      <c r="ZT628" s="16"/>
      <c r="ZU628" s="16"/>
      <c r="ZV628" s="16"/>
      <c r="ZW628" s="16"/>
      <c r="ZX628" s="16"/>
      <c r="ZY628" s="16"/>
      <c r="ZZ628" s="16"/>
      <c r="AAA628" s="16"/>
      <c r="AAB628" s="16"/>
      <c r="AAC628" s="16"/>
      <c r="AAD628" s="16"/>
      <c r="AAE628" s="16"/>
      <c r="AAF628" s="16"/>
      <c r="AAG628" s="16"/>
      <c r="AAH628" s="16"/>
      <c r="AAI628" s="16"/>
      <c r="AAJ628" s="16"/>
      <c r="AAK628" s="16"/>
      <c r="AAL628" s="16"/>
      <c r="AAM628" s="16"/>
      <c r="AAN628" s="16"/>
      <c r="AAO628" s="16"/>
      <c r="AAP628" s="16"/>
      <c r="AAQ628" s="16"/>
      <c r="AAR628" s="16"/>
      <c r="AAS628" s="16"/>
      <c r="AAT628" s="16"/>
      <c r="AAU628" s="16"/>
      <c r="AAV628" s="16"/>
      <c r="AAW628" s="16"/>
      <c r="AAX628" s="16"/>
      <c r="AAY628" s="16"/>
      <c r="AAZ628" s="16"/>
      <c r="ABA628" s="16"/>
      <c r="ABB628" s="16"/>
      <c r="ABC628" s="16"/>
      <c r="ABD628" s="16"/>
      <c r="ABE628" s="16"/>
      <c r="ABF628" s="16"/>
      <c r="ABG628" s="16"/>
      <c r="ABH628" s="16"/>
      <c r="ABI628" s="16"/>
      <c r="ABJ628" s="16"/>
      <c r="ABK628" s="16"/>
      <c r="ABL628" s="16"/>
      <c r="ABM628" s="16"/>
      <c r="ABN628" s="16"/>
      <c r="ABO628" s="16"/>
      <c r="ABP628" s="16"/>
      <c r="ABQ628" s="16"/>
      <c r="ABR628" s="16"/>
      <c r="ABS628" s="16"/>
      <c r="ABT628" s="16"/>
      <c r="ABU628" s="16"/>
      <c r="ABV628" s="16"/>
      <c r="ABW628" s="16"/>
      <c r="ABX628" s="16"/>
      <c r="ABY628" s="16"/>
      <c r="ABZ628" s="16"/>
      <c r="ACA628" s="16"/>
      <c r="ACB628" s="16"/>
      <c r="ACC628" s="16"/>
      <c r="ACD628" s="16"/>
      <c r="ACE628" s="16"/>
      <c r="ACF628" s="16"/>
      <c r="ACG628" s="16"/>
      <c r="ACH628" s="16"/>
      <c r="ACI628" s="16"/>
      <c r="ACJ628" s="16"/>
      <c r="ACK628" s="16"/>
      <c r="ACL628" s="16"/>
      <c r="ACM628" s="16"/>
      <c r="ACN628" s="16"/>
      <c r="ACO628" s="16"/>
      <c r="ACP628" s="16"/>
      <c r="ACQ628" s="16"/>
      <c r="ACR628" s="16"/>
      <c r="ACS628" s="16"/>
      <c r="ACT628" s="16"/>
      <c r="ACU628" s="16"/>
      <c r="ACV628" s="16"/>
      <c r="ACW628" s="16"/>
      <c r="ACX628" s="16"/>
      <c r="ACY628" s="16"/>
      <c r="ACZ628" s="16"/>
      <c r="ADA628" s="16"/>
      <c r="ADB628" s="16"/>
      <c r="ADC628" s="16"/>
      <c r="ADD628" s="16"/>
      <c r="ADE628" s="16"/>
      <c r="ADF628" s="16"/>
      <c r="ADG628" s="16"/>
      <c r="ADH628" s="16"/>
      <c r="ADI628" s="16"/>
      <c r="ADJ628" s="16"/>
      <c r="ADK628" s="16"/>
      <c r="ADL628" s="16"/>
      <c r="ADM628" s="16"/>
      <c r="ADN628" s="16"/>
      <c r="ADO628" s="16"/>
      <c r="ADP628" s="16"/>
      <c r="ADQ628" s="16"/>
      <c r="ADR628" s="16"/>
      <c r="ADS628" s="16"/>
      <c r="ADT628" s="16"/>
      <c r="ADU628" s="16"/>
      <c r="ADV628" s="16"/>
      <c r="ADW628" s="16"/>
      <c r="ADX628" s="16"/>
      <c r="ADY628" s="16"/>
      <c r="ADZ628" s="16"/>
      <c r="AEA628" s="16"/>
      <c r="AEB628" s="16"/>
      <c r="AEC628" s="16"/>
      <c r="AED628" s="16"/>
      <c r="AEE628" s="16"/>
      <c r="AEF628" s="16"/>
      <c r="AEG628" s="50"/>
    </row>
    <row r="629" spans="1:813" s="17" customFormat="1" ht="7.5" customHeight="1" x14ac:dyDescent="0.2">
      <c r="A629" s="75"/>
      <c r="B629" s="99"/>
      <c r="C629" s="293"/>
      <c r="D629" s="71"/>
      <c r="E629" s="398"/>
      <c r="F629" s="91"/>
      <c r="G629" s="16"/>
      <c r="H629" s="16"/>
      <c r="I629" s="16"/>
      <c r="J629" s="16"/>
      <c r="K629" s="16"/>
      <c r="L629" s="16"/>
      <c r="AY629" s="46"/>
      <c r="AZ629" s="16"/>
      <c r="BA629" s="663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  <c r="IU629" s="16"/>
      <c r="IV629" s="16"/>
      <c r="IW629" s="16"/>
      <c r="IX629" s="16"/>
      <c r="IY629" s="16"/>
      <c r="IZ629" s="16"/>
      <c r="JA629" s="16"/>
      <c r="JB629" s="16"/>
      <c r="JC629" s="16"/>
      <c r="JD629" s="16"/>
      <c r="JE629" s="16"/>
      <c r="JF629" s="16"/>
      <c r="JG629" s="16"/>
      <c r="JH629" s="16"/>
      <c r="JI629" s="16"/>
      <c r="JJ629" s="16"/>
      <c r="JK629" s="16"/>
      <c r="JL629" s="16"/>
      <c r="JM629" s="16"/>
      <c r="JN629" s="16"/>
      <c r="JO629" s="16"/>
      <c r="JP629" s="16"/>
      <c r="JQ629" s="16"/>
      <c r="JR629" s="16"/>
      <c r="JS629" s="16"/>
      <c r="JT629" s="16"/>
      <c r="JU629" s="16"/>
      <c r="JV629" s="16"/>
      <c r="JW629" s="16"/>
      <c r="JX629" s="16"/>
      <c r="JY629" s="16"/>
      <c r="JZ629" s="16"/>
      <c r="KA629" s="16"/>
      <c r="KB629" s="16"/>
      <c r="KC629" s="16"/>
      <c r="KD629" s="16"/>
      <c r="KE629" s="16"/>
      <c r="KF629" s="16"/>
      <c r="KG629" s="16"/>
      <c r="KH629" s="16"/>
      <c r="KI629" s="16"/>
      <c r="KJ629" s="16"/>
      <c r="KK629" s="16"/>
      <c r="KL629" s="16"/>
      <c r="KM629" s="16"/>
      <c r="KN629" s="16"/>
      <c r="KO629" s="16"/>
      <c r="KP629" s="16"/>
      <c r="KQ629" s="16"/>
      <c r="KR629" s="16"/>
      <c r="KS629" s="16"/>
      <c r="KT629" s="16"/>
      <c r="KU629" s="16"/>
      <c r="KV629" s="16"/>
      <c r="KW629" s="16"/>
      <c r="KX629" s="16"/>
      <c r="KY629" s="16"/>
      <c r="KZ629" s="16"/>
      <c r="LA629" s="16"/>
      <c r="LB629" s="16"/>
      <c r="LC629" s="16"/>
      <c r="LD629" s="16"/>
      <c r="LE629" s="16"/>
      <c r="LF629" s="16"/>
      <c r="LG629" s="16"/>
      <c r="LH629" s="16"/>
      <c r="LI629" s="16"/>
      <c r="LJ629" s="16"/>
      <c r="LK629" s="16"/>
      <c r="LL629" s="16"/>
      <c r="LM629" s="16"/>
      <c r="LN629" s="16"/>
      <c r="LO629" s="16"/>
      <c r="LP629" s="16"/>
      <c r="LQ629" s="16"/>
      <c r="LR629" s="16"/>
      <c r="LS629" s="16"/>
      <c r="LT629" s="16"/>
      <c r="LU629" s="16"/>
      <c r="LV629" s="16"/>
      <c r="LW629" s="16"/>
      <c r="LX629" s="16"/>
      <c r="LY629" s="16"/>
      <c r="LZ629" s="16"/>
      <c r="MA629" s="16"/>
      <c r="MB629" s="16"/>
      <c r="MC629" s="16"/>
      <c r="MD629" s="16"/>
      <c r="ME629" s="16"/>
      <c r="MF629" s="16"/>
      <c r="MG629" s="16"/>
      <c r="MH629" s="16"/>
      <c r="MI629" s="16"/>
      <c r="MJ629" s="16"/>
      <c r="MK629" s="16"/>
      <c r="ML629" s="16"/>
      <c r="MM629" s="16"/>
      <c r="MN629" s="16"/>
      <c r="MO629" s="16"/>
      <c r="MP629" s="16"/>
      <c r="MQ629" s="16"/>
      <c r="MR629" s="16"/>
      <c r="MS629" s="16"/>
      <c r="MT629" s="16"/>
      <c r="MU629" s="16"/>
      <c r="MV629" s="16"/>
      <c r="MW629" s="16"/>
      <c r="MX629" s="16"/>
      <c r="MY629" s="16"/>
      <c r="MZ629" s="16"/>
      <c r="NA629" s="16"/>
      <c r="NB629" s="16"/>
      <c r="NC629" s="16"/>
      <c r="ND629" s="16"/>
      <c r="NE629" s="16"/>
      <c r="NF629" s="16"/>
      <c r="NG629" s="16"/>
      <c r="NH629" s="16"/>
      <c r="NI629" s="16"/>
      <c r="NJ629" s="16"/>
      <c r="NK629" s="16"/>
      <c r="NL629" s="16"/>
      <c r="NM629" s="16"/>
      <c r="NN629" s="16"/>
      <c r="NO629" s="16"/>
      <c r="NP629" s="16"/>
      <c r="NQ629" s="16"/>
      <c r="NR629" s="16"/>
      <c r="NS629" s="16"/>
      <c r="NT629" s="16"/>
      <c r="NU629" s="16"/>
      <c r="NV629" s="16"/>
      <c r="NW629" s="16"/>
      <c r="NX629" s="16"/>
      <c r="NY629" s="16"/>
      <c r="NZ629" s="16"/>
      <c r="OA629" s="16"/>
      <c r="OB629" s="16"/>
      <c r="OC629" s="16"/>
      <c r="OD629" s="16"/>
      <c r="OE629" s="16"/>
      <c r="OF629" s="16"/>
      <c r="OG629" s="16"/>
      <c r="OH629" s="16"/>
      <c r="OI629" s="16"/>
      <c r="OJ629" s="16"/>
      <c r="OK629" s="16"/>
      <c r="OL629" s="16"/>
      <c r="OM629" s="16"/>
      <c r="ON629" s="16"/>
      <c r="OO629" s="16"/>
      <c r="OP629" s="16"/>
      <c r="OQ629" s="16"/>
      <c r="OR629" s="16"/>
      <c r="OS629" s="16"/>
      <c r="OT629" s="16"/>
      <c r="OU629" s="16"/>
      <c r="OV629" s="16"/>
      <c r="OW629" s="16"/>
      <c r="OX629" s="16"/>
      <c r="OY629" s="16"/>
      <c r="OZ629" s="16"/>
      <c r="PA629" s="16"/>
      <c r="PB629" s="16"/>
      <c r="PC629" s="16"/>
      <c r="PD629" s="16"/>
      <c r="PE629" s="16"/>
      <c r="PF629" s="16"/>
      <c r="PG629" s="16"/>
      <c r="PH629" s="16"/>
      <c r="PI629" s="16"/>
      <c r="PJ629" s="16"/>
      <c r="PK629" s="16"/>
      <c r="PL629" s="16"/>
      <c r="PM629" s="16"/>
      <c r="PN629" s="16"/>
      <c r="PO629" s="16"/>
      <c r="PP629" s="16"/>
      <c r="PQ629" s="16"/>
      <c r="PR629" s="16"/>
      <c r="PS629" s="16"/>
      <c r="PT629" s="16"/>
      <c r="PU629" s="16"/>
      <c r="PV629" s="16"/>
      <c r="PW629" s="16"/>
      <c r="PX629" s="16"/>
      <c r="PY629" s="16"/>
      <c r="PZ629" s="16"/>
      <c r="QA629" s="16"/>
      <c r="QB629" s="16"/>
      <c r="QC629" s="16"/>
      <c r="QD629" s="16"/>
      <c r="QE629" s="16"/>
      <c r="QF629" s="16"/>
      <c r="QG629" s="16"/>
      <c r="QH629" s="16"/>
      <c r="QI629" s="16"/>
      <c r="QJ629" s="16"/>
      <c r="QK629" s="16"/>
      <c r="QL629" s="16"/>
      <c r="QM629" s="16"/>
      <c r="QN629" s="16"/>
      <c r="QO629" s="16"/>
      <c r="QP629" s="16"/>
      <c r="QQ629" s="16"/>
      <c r="QR629" s="16"/>
      <c r="QS629" s="16"/>
      <c r="QT629" s="16"/>
      <c r="QU629" s="16"/>
      <c r="QV629" s="16"/>
      <c r="QW629" s="16"/>
      <c r="QX629" s="16"/>
      <c r="QY629" s="16"/>
      <c r="QZ629" s="16"/>
      <c r="RA629" s="16"/>
      <c r="RB629" s="16"/>
      <c r="RC629" s="16"/>
      <c r="RD629" s="16"/>
      <c r="RE629" s="16"/>
      <c r="RF629" s="16"/>
      <c r="RG629" s="16"/>
      <c r="RH629" s="16"/>
      <c r="RI629" s="16"/>
      <c r="RJ629" s="16"/>
      <c r="RK629" s="16"/>
      <c r="RL629" s="16"/>
      <c r="RM629" s="16"/>
      <c r="RN629" s="16"/>
      <c r="RO629" s="16"/>
      <c r="RP629" s="16"/>
      <c r="RQ629" s="16"/>
      <c r="RR629" s="16"/>
      <c r="RS629" s="16"/>
      <c r="RT629" s="16"/>
      <c r="RU629" s="16"/>
      <c r="RV629" s="16"/>
      <c r="RW629" s="16"/>
      <c r="RX629" s="16"/>
      <c r="RY629" s="16"/>
      <c r="RZ629" s="16"/>
      <c r="SA629" s="16"/>
      <c r="SB629" s="16"/>
      <c r="SC629" s="16"/>
      <c r="SD629" s="16"/>
      <c r="SE629" s="16"/>
      <c r="SF629" s="16"/>
      <c r="SG629" s="16"/>
      <c r="SH629" s="16"/>
      <c r="SI629" s="16"/>
      <c r="SJ629" s="16"/>
      <c r="SK629" s="16"/>
      <c r="SL629" s="16"/>
      <c r="SM629" s="16"/>
      <c r="SN629" s="16"/>
      <c r="SO629" s="16"/>
      <c r="SP629" s="16"/>
      <c r="SQ629" s="16"/>
      <c r="SR629" s="16"/>
      <c r="SS629" s="16"/>
      <c r="ST629" s="16"/>
      <c r="SU629" s="16"/>
      <c r="SV629" s="16"/>
      <c r="SW629" s="16"/>
      <c r="SX629" s="16"/>
      <c r="SY629" s="16"/>
      <c r="SZ629" s="16"/>
      <c r="TA629" s="16"/>
      <c r="TB629" s="16"/>
      <c r="TC629" s="16"/>
      <c r="TD629" s="16"/>
      <c r="TE629" s="16"/>
      <c r="TF629" s="16"/>
      <c r="TG629" s="16"/>
      <c r="TH629" s="16"/>
      <c r="TI629" s="16"/>
      <c r="TJ629" s="16"/>
      <c r="TK629" s="16"/>
      <c r="TL629" s="16"/>
      <c r="TM629" s="16"/>
      <c r="TN629" s="16"/>
      <c r="TO629" s="16"/>
      <c r="TP629" s="16"/>
      <c r="TQ629" s="16"/>
      <c r="TR629" s="16"/>
      <c r="TS629" s="16"/>
      <c r="TT629" s="16"/>
      <c r="TU629" s="16"/>
      <c r="TV629" s="16"/>
      <c r="TW629" s="16"/>
      <c r="TX629" s="16"/>
      <c r="TY629" s="16"/>
      <c r="TZ629" s="16"/>
      <c r="UA629" s="16"/>
      <c r="UB629" s="16"/>
      <c r="UC629" s="16"/>
      <c r="UD629" s="16"/>
      <c r="UE629" s="16"/>
      <c r="UF629" s="16"/>
      <c r="UG629" s="16"/>
      <c r="UH629" s="16"/>
      <c r="UI629" s="16"/>
      <c r="UJ629" s="16"/>
      <c r="UK629" s="16"/>
      <c r="UL629" s="16"/>
      <c r="UM629" s="16"/>
      <c r="UN629" s="16"/>
      <c r="UO629" s="16"/>
      <c r="UP629" s="16"/>
      <c r="UQ629" s="16"/>
      <c r="UR629" s="16"/>
      <c r="US629" s="16"/>
      <c r="UT629" s="16"/>
      <c r="UU629" s="16"/>
      <c r="UV629" s="16"/>
      <c r="UW629" s="16"/>
      <c r="UX629" s="16"/>
      <c r="UY629" s="16"/>
      <c r="UZ629" s="16"/>
      <c r="VA629" s="16"/>
      <c r="VB629" s="16"/>
      <c r="VC629" s="16"/>
      <c r="VD629" s="16"/>
      <c r="VE629" s="16"/>
      <c r="VF629" s="16"/>
      <c r="VG629" s="16"/>
      <c r="VH629" s="16"/>
      <c r="VI629" s="16"/>
      <c r="VJ629" s="16"/>
      <c r="VK629" s="16"/>
      <c r="VL629" s="16"/>
      <c r="VM629" s="16"/>
      <c r="VN629" s="16"/>
      <c r="VO629" s="16"/>
      <c r="VP629" s="16"/>
      <c r="VQ629" s="16"/>
      <c r="VR629" s="16"/>
      <c r="VS629" s="16"/>
      <c r="VT629" s="16"/>
      <c r="VU629" s="16"/>
      <c r="VV629" s="16"/>
      <c r="VW629" s="16"/>
      <c r="VX629" s="16"/>
      <c r="VY629" s="16"/>
      <c r="VZ629" s="16"/>
      <c r="WA629" s="16"/>
      <c r="WB629" s="16"/>
      <c r="WC629" s="16"/>
      <c r="WD629" s="16"/>
      <c r="WE629" s="16"/>
      <c r="WF629" s="16"/>
      <c r="WG629" s="16"/>
      <c r="WH629" s="16"/>
      <c r="WI629" s="16"/>
      <c r="WJ629" s="16"/>
      <c r="WK629" s="16"/>
      <c r="WL629" s="16"/>
      <c r="WM629" s="16"/>
      <c r="WN629" s="16"/>
      <c r="WO629" s="16"/>
      <c r="WP629" s="16"/>
      <c r="WQ629" s="16"/>
      <c r="WR629" s="16"/>
      <c r="WS629" s="16"/>
      <c r="WT629" s="16"/>
      <c r="WU629" s="16"/>
      <c r="WV629" s="16"/>
      <c r="WW629" s="16"/>
      <c r="WX629" s="16"/>
      <c r="WY629" s="16"/>
      <c r="WZ629" s="16"/>
      <c r="XA629" s="16"/>
      <c r="XB629" s="16"/>
      <c r="XC629" s="16"/>
      <c r="XD629" s="16"/>
      <c r="XE629" s="16"/>
      <c r="XF629" s="16"/>
      <c r="XG629" s="16"/>
      <c r="XH629" s="16"/>
      <c r="XI629" s="16"/>
      <c r="XJ629" s="16"/>
      <c r="XK629" s="16"/>
      <c r="XL629" s="16"/>
      <c r="XM629" s="16"/>
      <c r="XN629" s="16"/>
      <c r="XO629" s="16"/>
      <c r="XP629" s="16"/>
      <c r="XQ629" s="16"/>
      <c r="XR629" s="16"/>
      <c r="XS629" s="16"/>
      <c r="XT629" s="16"/>
      <c r="XU629" s="16"/>
      <c r="XV629" s="16"/>
      <c r="XW629" s="16"/>
      <c r="XX629" s="16"/>
      <c r="XY629" s="16"/>
      <c r="XZ629" s="16"/>
      <c r="YA629" s="16"/>
      <c r="YB629" s="16"/>
      <c r="YC629" s="16"/>
      <c r="YD629" s="16"/>
      <c r="YE629" s="16"/>
      <c r="YF629" s="16"/>
      <c r="YG629" s="16"/>
      <c r="YH629" s="16"/>
      <c r="YI629" s="16"/>
      <c r="YJ629" s="16"/>
      <c r="YK629" s="16"/>
      <c r="YL629" s="16"/>
      <c r="YM629" s="16"/>
      <c r="YN629" s="16"/>
      <c r="YO629" s="16"/>
      <c r="YP629" s="16"/>
      <c r="YQ629" s="16"/>
      <c r="YR629" s="16"/>
      <c r="YS629" s="16"/>
      <c r="YT629" s="16"/>
      <c r="YU629" s="16"/>
      <c r="YV629" s="16"/>
      <c r="YW629" s="16"/>
      <c r="YX629" s="16"/>
      <c r="YY629" s="16"/>
      <c r="YZ629" s="16"/>
      <c r="ZA629" s="16"/>
      <c r="ZB629" s="16"/>
      <c r="ZC629" s="16"/>
      <c r="ZD629" s="16"/>
      <c r="ZE629" s="16"/>
      <c r="ZF629" s="16"/>
      <c r="ZG629" s="16"/>
      <c r="ZH629" s="16"/>
      <c r="ZI629" s="16"/>
      <c r="ZJ629" s="16"/>
      <c r="ZK629" s="16"/>
      <c r="ZL629" s="16"/>
      <c r="ZM629" s="16"/>
      <c r="ZN629" s="16"/>
      <c r="ZO629" s="16"/>
      <c r="ZP629" s="16"/>
      <c r="ZQ629" s="16"/>
      <c r="ZR629" s="16"/>
      <c r="ZS629" s="16"/>
      <c r="ZT629" s="16"/>
      <c r="ZU629" s="16"/>
      <c r="ZV629" s="16"/>
      <c r="ZW629" s="16"/>
      <c r="ZX629" s="16"/>
      <c r="ZY629" s="16"/>
      <c r="ZZ629" s="16"/>
      <c r="AAA629" s="16"/>
      <c r="AAB629" s="16"/>
      <c r="AAC629" s="16"/>
      <c r="AAD629" s="16"/>
      <c r="AAE629" s="16"/>
      <c r="AAF629" s="16"/>
      <c r="AAG629" s="16"/>
      <c r="AAH629" s="16"/>
      <c r="AAI629" s="16"/>
      <c r="AAJ629" s="16"/>
      <c r="AAK629" s="16"/>
      <c r="AAL629" s="16"/>
      <c r="AAM629" s="16"/>
      <c r="AAN629" s="16"/>
      <c r="AAO629" s="16"/>
      <c r="AAP629" s="16"/>
      <c r="AAQ629" s="16"/>
      <c r="AAR629" s="16"/>
      <c r="AAS629" s="16"/>
      <c r="AAT629" s="16"/>
      <c r="AAU629" s="16"/>
      <c r="AAV629" s="16"/>
      <c r="AAW629" s="16"/>
      <c r="AAX629" s="16"/>
      <c r="AAY629" s="16"/>
      <c r="AAZ629" s="16"/>
      <c r="ABA629" s="16"/>
      <c r="ABB629" s="16"/>
      <c r="ABC629" s="16"/>
      <c r="ABD629" s="16"/>
      <c r="ABE629" s="16"/>
      <c r="ABF629" s="16"/>
      <c r="ABG629" s="16"/>
      <c r="ABH629" s="16"/>
      <c r="ABI629" s="16"/>
      <c r="ABJ629" s="16"/>
      <c r="ABK629" s="16"/>
      <c r="ABL629" s="16"/>
      <c r="ABM629" s="16"/>
      <c r="ABN629" s="16"/>
      <c r="ABO629" s="16"/>
      <c r="ABP629" s="16"/>
      <c r="ABQ629" s="16"/>
      <c r="ABR629" s="16"/>
      <c r="ABS629" s="16"/>
      <c r="ABT629" s="16"/>
      <c r="ABU629" s="16"/>
      <c r="ABV629" s="16"/>
      <c r="ABW629" s="16"/>
      <c r="ABX629" s="16"/>
      <c r="ABY629" s="16"/>
      <c r="ABZ629" s="16"/>
      <c r="ACA629" s="16"/>
      <c r="ACB629" s="16"/>
      <c r="ACC629" s="16"/>
      <c r="ACD629" s="16"/>
      <c r="ACE629" s="16"/>
      <c r="ACF629" s="16"/>
      <c r="ACG629" s="16"/>
      <c r="ACH629" s="16"/>
      <c r="ACI629" s="16"/>
      <c r="ACJ629" s="16"/>
      <c r="ACK629" s="16"/>
      <c r="ACL629" s="16"/>
      <c r="ACM629" s="16"/>
      <c r="ACN629" s="16"/>
      <c r="ACO629" s="16"/>
      <c r="ACP629" s="16"/>
      <c r="ACQ629" s="16"/>
      <c r="ACR629" s="16"/>
      <c r="ACS629" s="16"/>
      <c r="ACT629" s="16"/>
      <c r="ACU629" s="16"/>
      <c r="ACV629" s="16"/>
      <c r="ACW629" s="16"/>
      <c r="ACX629" s="16"/>
      <c r="ACY629" s="16"/>
      <c r="ACZ629" s="16"/>
      <c r="ADA629" s="16"/>
      <c r="ADB629" s="16"/>
      <c r="ADC629" s="16"/>
      <c r="ADD629" s="16"/>
      <c r="ADE629" s="16"/>
      <c r="ADF629" s="16"/>
      <c r="ADG629" s="16"/>
      <c r="ADH629" s="16"/>
      <c r="ADI629" s="16"/>
      <c r="ADJ629" s="16"/>
      <c r="ADK629" s="16"/>
      <c r="ADL629" s="16"/>
      <c r="ADM629" s="16"/>
      <c r="ADN629" s="16"/>
      <c r="ADO629" s="16"/>
      <c r="ADP629" s="16"/>
      <c r="ADQ629" s="16"/>
      <c r="ADR629" s="16"/>
      <c r="ADS629" s="16"/>
      <c r="ADT629" s="16"/>
      <c r="ADU629" s="16"/>
      <c r="ADV629" s="16"/>
      <c r="ADW629" s="16"/>
      <c r="ADX629" s="16"/>
      <c r="ADY629" s="16"/>
      <c r="ADZ629" s="16"/>
      <c r="AEA629" s="16"/>
      <c r="AEB629" s="16"/>
      <c r="AEC629" s="16"/>
      <c r="AED629" s="16"/>
      <c r="AEE629" s="16"/>
      <c r="AEF629" s="16"/>
      <c r="AEG629" s="50"/>
    </row>
    <row r="630" spans="1:813" s="17" customFormat="1" x14ac:dyDescent="0.2">
      <c r="A630" s="75">
        <v>6</v>
      </c>
      <c r="B630" s="327" t="s">
        <v>416</v>
      </c>
      <c r="C630" s="325"/>
      <c r="D630" s="71"/>
      <c r="E630" s="398"/>
      <c r="F630" s="91"/>
      <c r="G630" s="16"/>
      <c r="H630" s="16"/>
      <c r="I630" s="16"/>
      <c r="J630" s="16"/>
      <c r="K630" s="16"/>
      <c r="L630" s="16"/>
      <c r="AY630" s="46"/>
      <c r="AZ630" s="16"/>
      <c r="BA630" s="663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  <c r="IU630" s="16"/>
      <c r="IV630" s="16"/>
      <c r="IW630" s="16"/>
      <c r="IX630" s="16"/>
      <c r="IY630" s="16"/>
      <c r="IZ630" s="16"/>
      <c r="JA630" s="16"/>
      <c r="JB630" s="16"/>
      <c r="JC630" s="16"/>
      <c r="JD630" s="16"/>
      <c r="JE630" s="16"/>
      <c r="JF630" s="16"/>
      <c r="JG630" s="16"/>
      <c r="JH630" s="16"/>
      <c r="JI630" s="16"/>
      <c r="JJ630" s="16"/>
      <c r="JK630" s="16"/>
      <c r="JL630" s="16"/>
      <c r="JM630" s="16"/>
      <c r="JN630" s="16"/>
      <c r="JO630" s="16"/>
      <c r="JP630" s="16"/>
      <c r="JQ630" s="16"/>
      <c r="JR630" s="16"/>
      <c r="JS630" s="16"/>
      <c r="JT630" s="16"/>
      <c r="JU630" s="16"/>
      <c r="JV630" s="16"/>
      <c r="JW630" s="16"/>
      <c r="JX630" s="16"/>
      <c r="JY630" s="16"/>
      <c r="JZ630" s="16"/>
      <c r="KA630" s="16"/>
      <c r="KB630" s="16"/>
      <c r="KC630" s="16"/>
      <c r="KD630" s="16"/>
      <c r="KE630" s="16"/>
      <c r="KF630" s="16"/>
      <c r="KG630" s="16"/>
      <c r="KH630" s="16"/>
      <c r="KI630" s="16"/>
      <c r="KJ630" s="16"/>
      <c r="KK630" s="16"/>
      <c r="KL630" s="16"/>
      <c r="KM630" s="16"/>
      <c r="KN630" s="16"/>
      <c r="KO630" s="16"/>
      <c r="KP630" s="16"/>
      <c r="KQ630" s="16"/>
      <c r="KR630" s="16"/>
      <c r="KS630" s="16"/>
      <c r="KT630" s="16"/>
      <c r="KU630" s="16"/>
      <c r="KV630" s="16"/>
      <c r="KW630" s="16"/>
      <c r="KX630" s="16"/>
      <c r="KY630" s="16"/>
      <c r="KZ630" s="16"/>
      <c r="LA630" s="16"/>
      <c r="LB630" s="16"/>
      <c r="LC630" s="16"/>
      <c r="LD630" s="16"/>
      <c r="LE630" s="16"/>
      <c r="LF630" s="16"/>
      <c r="LG630" s="16"/>
      <c r="LH630" s="16"/>
      <c r="LI630" s="16"/>
      <c r="LJ630" s="16"/>
      <c r="LK630" s="16"/>
      <c r="LL630" s="16"/>
      <c r="LM630" s="16"/>
      <c r="LN630" s="16"/>
      <c r="LO630" s="16"/>
      <c r="LP630" s="16"/>
      <c r="LQ630" s="16"/>
      <c r="LR630" s="16"/>
      <c r="LS630" s="16"/>
      <c r="LT630" s="16"/>
      <c r="LU630" s="16"/>
      <c r="LV630" s="16"/>
      <c r="LW630" s="16"/>
      <c r="LX630" s="16"/>
      <c r="LY630" s="16"/>
      <c r="LZ630" s="16"/>
      <c r="MA630" s="16"/>
      <c r="MB630" s="16"/>
      <c r="MC630" s="16"/>
      <c r="MD630" s="16"/>
      <c r="ME630" s="16"/>
      <c r="MF630" s="16"/>
      <c r="MG630" s="16"/>
      <c r="MH630" s="16"/>
      <c r="MI630" s="16"/>
      <c r="MJ630" s="16"/>
      <c r="MK630" s="16"/>
      <c r="ML630" s="16"/>
      <c r="MM630" s="16"/>
      <c r="MN630" s="16"/>
      <c r="MO630" s="16"/>
      <c r="MP630" s="16"/>
      <c r="MQ630" s="16"/>
      <c r="MR630" s="16"/>
      <c r="MS630" s="16"/>
      <c r="MT630" s="16"/>
      <c r="MU630" s="16"/>
      <c r="MV630" s="16"/>
      <c r="MW630" s="16"/>
      <c r="MX630" s="16"/>
      <c r="MY630" s="16"/>
      <c r="MZ630" s="16"/>
      <c r="NA630" s="16"/>
      <c r="NB630" s="16"/>
      <c r="NC630" s="16"/>
      <c r="ND630" s="16"/>
      <c r="NE630" s="16"/>
      <c r="NF630" s="16"/>
      <c r="NG630" s="16"/>
      <c r="NH630" s="16"/>
      <c r="NI630" s="16"/>
      <c r="NJ630" s="16"/>
      <c r="NK630" s="16"/>
      <c r="NL630" s="16"/>
      <c r="NM630" s="16"/>
      <c r="NN630" s="16"/>
      <c r="NO630" s="16"/>
      <c r="NP630" s="16"/>
      <c r="NQ630" s="16"/>
      <c r="NR630" s="16"/>
      <c r="NS630" s="16"/>
      <c r="NT630" s="16"/>
      <c r="NU630" s="16"/>
      <c r="NV630" s="16"/>
      <c r="NW630" s="16"/>
      <c r="NX630" s="16"/>
      <c r="NY630" s="16"/>
      <c r="NZ630" s="16"/>
      <c r="OA630" s="16"/>
      <c r="OB630" s="16"/>
      <c r="OC630" s="16"/>
      <c r="OD630" s="16"/>
      <c r="OE630" s="16"/>
      <c r="OF630" s="16"/>
      <c r="OG630" s="16"/>
      <c r="OH630" s="16"/>
      <c r="OI630" s="16"/>
      <c r="OJ630" s="16"/>
      <c r="OK630" s="16"/>
      <c r="OL630" s="16"/>
      <c r="OM630" s="16"/>
      <c r="ON630" s="16"/>
      <c r="OO630" s="16"/>
      <c r="OP630" s="16"/>
      <c r="OQ630" s="16"/>
      <c r="OR630" s="16"/>
      <c r="OS630" s="16"/>
      <c r="OT630" s="16"/>
      <c r="OU630" s="16"/>
      <c r="OV630" s="16"/>
      <c r="OW630" s="16"/>
      <c r="OX630" s="16"/>
      <c r="OY630" s="16"/>
      <c r="OZ630" s="16"/>
      <c r="PA630" s="16"/>
      <c r="PB630" s="16"/>
      <c r="PC630" s="16"/>
      <c r="PD630" s="16"/>
      <c r="PE630" s="16"/>
      <c r="PF630" s="16"/>
      <c r="PG630" s="16"/>
      <c r="PH630" s="16"/>
      <c r="PI630" s="16"/>
      <c r="PJ630" s="16"/>
      <c r="PK630" s="16"/>
      <c r="PL630" s="16"/>
      <c r="PM630" s="16"/>
      <c r="PN630" s="16"/>
      <c r="PO630" s="16"/>
      <c r="PP630" s="16"/>
      <c r="PQ630" s="16"/>
      <c r="PR630" s="16"/>
      <c r="PS630" s="16"/>
      <c r="PT630" s="16"/>
      <c r="PU630" s="16"/>
      <c r="PV630" s="16"/>
      <c r="PW630" s="16"/>
      <c r="PX630" s="16"/>
      <c r="PY630" s="16"/>
      <c r="PZ630" s="16"/>
      <c r="QA630" s="16"/>
      <c r="QB630" s="16"/>
      <c r="QC630" s="16"/>
      <c r="QD630" s="16"/>
      <c r="QE630" s="16"/>
      <c r="QF630" s="16"/>
      <c r="QG630" s="16"/>
      <c r="QH630" s="16"/>
      <c r="QI630" s="16"/>
      <c r="QJ630" s="16"/>
      <c r="QK630" s="16"/>
      <c r="QL630" s="16"/>
      <c r="QM630" s="16"/>
      <c r="QN630" s="16"/>
      <c r="QO630" s="16"/>
      <c r="QP630" s="16"/>
      <c r="QQ630" s="16"/>
      <c r="QR630" s="16"/>
      <c r="QS630" s="16"/>
      <c r="QT630" s="16"/>
      <c r="QU630" s="16"/>
      <c r="QV630" s="16"/>
      <c r="QW630" s="16"/>
      <c r="QX630" s="16"/>
      <c r="QY630" s="16"/>
      <c r="QZ630" s="16"/>
      <c r="RA630" s="16"/>
      <c r="RB630" s="16"/>
      <c r="RC630" s="16"/>
      <c r="RD630" s="16"/>
      <c r="RE630" s="16"/>
      <c r="RF630" s="16"/>
      <c r="RG630" s="16"/>
      <c r="RH630" s="16"/>
      <c r="RI630" s="16"/>
      <c r="RJ630" s="16"/>
      <c r="RK630" s="16"/>
      <c r="RL630" s="16"/>
      <c r="RM630" s="16"/>
      <c r="RN630" s="16"/>
      <c r="RO630" s="16"/>
      <c r="RP630" s="16"/>
      <c r="RQ630" s="16"/>
      <c r="RR630" s="16"/>
      <c r="RS630" s="16"/>
      <c r="RT630" s="16"/>
      <c r="RU630" s="16"/>
      <c r="RV630" s="16"/>
      <c r="RW630" s="16"/>
      <c r="RX630" s="16"/>
      <c r="RY630" s="16"/>
      <c r="RZ630" s="16"/>
      <c r="SA630" s="16"/>
      <c r="SB630" s="16"/>
      <c r="SC630" s="16"/>
      <c r="SD630" s="16"/>
      <c r="SE630" s="16"/>
      <c r="SF630" s="16"/>
      <c r="SG630" s="16"/>
      <c r="SH630" s="16"/>
      <c r="SI630" s="16"/>
      <c r="SJ630" s="16"/>
      <c r="SK630" s="16"/>
      <c r="SL630" s="16"/>
      <c r="SM630" s="16"/>
      <c r="SN630" s="16"/>
      <c r="SO630" s="16"/>
      <c r="SP630" s="16"/>
      <c r="SQ630" s="16"/>
      <c r="SR630" s="16"/>
      <c r="SS630" s="16"/>
      <c r="ST630" s="16"/>
      <c r="SU630" s="16"/>
      <c r="SV630" s="16"/>
      <c r="SW630" s="16"/>
      <c r="SX630" s="16"/>
      <c r="SY630" s="16"/>
      <c r="SZ630" s="16"/>
      <c r="TA630" s="16"/>
      <c r="TB630" s="16"/>
      <c r="TC630" s="16"/>
      <c r="TD630" s="16"/>
      <c r="TE630" s="16"/>
      <c r="TF630" s="16"/>
      <c r="TG630" s="16"/>
      <c r="TH630" s="16"/>
      <c r="TI630" s="16"/>
      <c r="TJ630" s="16"/>
      <c r="TK630" s="16"/>
      <c r="TL630" s="16"/>
      <c r="TM630" s="16"/>
      <c r="TN630" s="16"/>
      <c r="TO630" s="16"/>
      <c r="TP630" s="16"/>
      <c r="TQ630" s="16"/>
      <c r="TR630" s="16"/>
      <c r="TS630" s="16"/>
      <c r="TT630" s="16"/>
      <c r="TU630" s="16"/>
      <c r="TV630" s="16"/>
      <c r="TW630" s="16"/>
      <c r="TX630" s="16"/>
      <c r="TY630" s="16"/>
      <c r="TZ630" s="16"/>
      <c r="UA630" s="16"/>
      <c r="UB630" s="16"/>
      <c r="UC630" s="16"/>
      <c r="UD630" s="16"/>
      <c r="UE630" s="16"/>
      <c r="UF630" s="16"/>
      <c r="UG630" s="16"/>
      <c r="UH630" s="16"/>
      <c r="UI630" s="16"/>
      <c r="UJ630" s="16"/>
      <c r="UK630" s="16"/>
      <c r="UL630" s="16"/>
      <c r="UM630" s="16"/>
      <c r="UN630" s="16"/>
      <c r="UO630" s="16"/>
      <c r="UP630" s="16"/>
      <c r="UQ630" s="16"/>
      <c r="UR630" s="16"/>
      <c r="US630" s="16"/>
      <c r="UT630" s="16"/>
      <c r="UU630" s="16"/>
      <c r="UV630" s="16"/>
      <c r="UW630" s="16"/>
      <c r="UX630" s="16"/>
      <c r="UY630" s="16"/>
      <c r="UZ630" s="16"/>
      <c r="VA630" s="16"/>
      <c r="VB630" s="16"/>
      <c r="VC630" s="16"/>
      <c r="VD630" s="16"/>
      <c r="VE630" s="16"/>
      <c r="VF630" s="16"/>
      <c r="VG630" s="16"/>
      <c r="VH630" s="16"/>
      <c r="VI630" s="16"/>
      <c r="VJ630" s="16"/>
      <c r="VK630" s="16"/>
      <c r="VL630" s="16"/>
      <c r="VM630" s="16"/>
      <c r="VN630" s="16"/>
      <c r="VO630" s="16"/>
      <c r="VP630" s="16"/>
      <c r="VQ630" s="16"/>
      <c r="VR630" s="16"/>
      <c r="VS630" s="16"/>
      <c r="VT630" s="16"/>
      <c r="VU630" s="16"/>
      <c r="VV630" s="16"/>
      <c r="VW630" s="16"/>
      <c r="VX630" s="16"/>
      <c r="VY630" s="16"/>
      <c r="VZ630" s="16"/>
      <c r="WA630" s="16"/>
      <c r="WB630" s="16"/>
      <c r="WC630" s="16"/>
      <c r="WD630" s="16"/>
      <c r="WE630" s="16"/>
      <c r="WF630" s="16"/>
      <c r="WG630" s="16"/>
      <c r="WH630" s="16"/>
      <c r="WI630" s="16"/>
      <c r="WJ630" s="16"/>
      <c r="WK630" s="16"/>
      <c r="WL630" s="16"/>
      <c r="WM630" s="16"/>
      <c r="WN630" s="16"/>
      <c r="WO630" s="16"/>
      <c r="WP630" s="16"/>
      <c r="WQ630" s="16"/>
      <c r="WR630" s="16"/>
      <c r="WS630" s="16"/>
      <c r="WT630" s="16"/>
      <c r="WU630" s="16"/>
      <c r="WV630" s="16"/>
      <c r="WW630" s="16"/>
      <c r="WX630" s="16"/>
      <c r="WY630" s="16"/>
      <c r="WZ630" s="16"/>
      <c r="XA630" s="16"/>
      <c r="XB630" s="16"/>
      <c r="XC630" s="16"/>
      <c r="XD630" s="16"/>
      <c r="XE630" s="16"/>
      <c r="XF630" s="16"/>
      <c r="XG630" s="16"/>
      <c r="XH630" s="16"/>
      <c r="XI630" s="16"/>
      <c r="XJ630" s="16"/>
      <c r="XK630" s="16"/>
      <c r="XL630" s="16"/>
      <c r="XM630" s="16"/>
      <c r="XN630" s="16"/>
      <c r="XO630" s="16"/>
      <c r="XP630" s="16"/>
      <c r="XQ630" s="16"/>
      <c r="XR630" s="16"/>
      <c r="XS630" s="16"/>
      <c r="XT630" s="16"/>
      <c r="XU630" s="16"/>
      <c r="XV630" s="16"/>
      <c r="XW630" s="16"/>
      <c r="XX630" s="16"/>
      <c r="XY630" s="16"/>
      <c r="XZ630" s="16"/>
      <c r="YA630" s="16"/>
      <c r="YB630" s="16"/>
      <c r="YC630" s="16"/>
      <c r="YD630" s="16"/>
      <c r="YE630" s="16"/>
      <c r="YF630" s="16"/>
      <c r="YG630" s="16"/>
      <c r="YH630" s="16"/>
      <c r="YI630" s="16"/>
      <c r="YJ630" s="16"/>
      <c r="YK630" s="16"/>
      <c r="YL630" s="16"/>
      <c r="YM630" s="16"/>
      <c r="YN630" s="16"/>
      <c r="YO630" s="16"/>
      <c r="YP630" s="16"/>
      <c r="YQ630" s="16"/>
      <c r="YR630" s="16"/>
      <c r="YS630" s="16"/>
      <c r="YT630" s="16"/>
      <c r="YU630" s="16"/>
      <c r="YV630" s="16"/>
      <c r="YW630" s="16"/>
      <c r="YX630" s="16"/>
      <c r="YY630" s="16"/>
      <c r="YZ630" s="16"/>
      <c r="ZA630" s="16"/>
      <c r="ZB630" s="16"/>
      <c r="ZC630" s="16"/>
      <c r="ZD630" s="16"/>
      <c r="ZE630" s="16"/>
      <c r="ZF630" s="16"/>
      <c r="ZG630" s="16"/>
      <c r="ZH630" s="16"/>
      <c r="ZI630" s="16"/>
      <c r="ZJ630" s="16"/>
      <c r="ZK630" s="16"/>
      <c r="ZL630" s="16"/>
      <c r="ZM630" s="16"/>
      <c r="ZN630" s="16"/>
      <c r="ZO630" s="16"/>
      <c r="ZP630" s="16"/>
      <c r="ZQ630" s="16"/>
      <c r="ZR630" s="16"/>
      <c r="ZS630" s="16"/>
      <c r="ZT630" s="16"/>
      <c r="ZU630" s="16"/>
      <c r="ZV630" s="16"/>
      <c r="ZW630" s="16"/>
      <c r="ZX630" s="16"/>
      <c r="ZY630" s="16"/>
      <c r="ZZ630" s="16"/>
      <c r="AAA630" s="16"/>
      <c r="AAB630" s="16"/>
      <c r="AAC630" s="16"/>
      <c r="AAD630" s="16"/>
      <c r="AAE630" s="16"/>
      <c r="AAF630" s="16"/>
      <c r="AAG630" s="16"/>
      <c r="AAH630" s="16"/>
      <c r="AAI630" s="16"/>
      <c r="AAJ630" s="16"/>
      <c r="AAK630" s="16"/>
      <c r="AAL630" s="16"/>
      <c r="AAM630" s="16"/>
      <c r="AAN630" s="16"/>
      <c r="AAO630" s="16"/>
      <c r="AAP630" s="16"/>
      <c r="AAQ630" s="16"/>
      <c r="AAR630" s="16"/>
      <c r="AAS630" s="16"/>
      <c r="AAT630" s="16"/>
      <c r="AAU630" s="16"/>
      <c r="AAV630" s="16"/>
      <c r="AAW630" s="16"/>
      <c r="AAX630" s="16"/>
      <c r="AAY630" s="16"/>
      <c r="AAZ630" s="16"/>
      <c r="ABA630" s="16"/>
      <c r="ABB630" s="16"/>
      <c r="ABC630" s="16"/>
      <c r="ABD630" s="16"/>
      <c r="ABE630" s="16"/>
      <c r="ABF630" s="16"/>
      <c r="ABG630" s="16"/>
      <c r="ABH630" s="16"/>
      <c r="ABI630" s="16"/>
      <c r="ABJ630" s="16"/>
      <c r="ABK630" s="16"/>
      <c r="ABL630" s="16"/>
      <c r="ABM630" s="16"/>
      <c r="ABN630" s="16"/>
      <c r="ABO630" s="16"/>
      <c r="ABP630" s="16"/>
      <c r="ABQ630" s="16"/>
      <c r="ABR630" s="16"/>
      <c r="ABS630" s="16"/>
      <c r="ABT630" s="16"/>
      <c r="ABU630" s="16"/>
      <c r="ABV630" s="16"/>
      <c r="ABW630" s="16"/>
      <c r="ABX630" s="16"/>
      <c r="ABY630" s="16"/>
      <c r="ABZ630" s="16"/>
      <c r="ACA630" s="16"/>
      <c r="ACB630" s="16"/>
      <c r="ACC630" s="16"/>
      <c r="ACD630" s="16"/>
      <c r="ACE630" s="16"/>
      <c r="ACF630" s="16"/>
      <c r="ACG630" s="16"/>
      <c r="ACH630" s="16"/>
      <c r="ACI630" s="16"/>
      <c r="ACJ630" s="16"/>
      <c r="ACK630" s="16"/>
      <c r="ACL630" s="16"/>
      <c r="ACM630" s="16"/>
      <c r="ACN630" s="16"/>
      <c r="ACO630" s="16"/>
      <c r="ACP630" s="16"/>
      <c r="ACQ630" s="16"/>
      <c r="ACR630" s="16"/>
      <c r="ACS630" s="16"/>
      <c r="ACT630" s="16"/>
      <c r="ACU630" s="16"/>
      <c r="ACV630" s="16"/>
      <c r="ACW630" s="16"/>
      <c r="ACX630" s="16"/>
      <c r="ACY630" s="16"/>
      <c r="ACZ630" s="16"/>
      <c r="ADA630" s="16"/>
      <c r="ADB630" s="16"/>
      <c r="ADC630" s="16"/>
      <c r="ADD630" s="16"/>
      <c r="ADE630" s="16"/>
      <c r="ADF630" s="16"/>
      <c r="ADG630" s="16"/>
      <c r="ADH630" s="16"/>
      <c r="ADI630" s="16"/>
      <c r="ADJ630" s="16"/>
      <c r="ADK630" s="16"/>
      <c r="ADL630" s="16"/>
      <c r="ADM630" s="16"/>
      <c r="ADN630" s="16"/>
      <c r="ADO630" s="16"/>
      <c r="ADP630" s="16"/>
      <c r="ADQ630" s="16"/>
      <c r="ADR630" s="16"/>
      <c r="ADS630" s="16"/>
      <c r="ADT630" s="16"/>
      <c r="ADU630" s="16"/>
      <c r="ADV630" s="16"/>
      <c r="ADW630" s="16"/>
      <c r="ADX630" s="16"/>
      <c r="ADY630" s="16"/>
      <c r="ADZ630" s="16"/>
      <c r="AEA630" s="16"/>
      <c r="AEB630" s="16"/>
      <c r="AEC630" s="16"/>
      <c r="AED630" s="16"/>
      <c r="AEE630" s="16"/>
      <c r="AEF630" s="16"/>
      <c r="AEG630" s="50"/>
    </row>
    <row r="631" spans="1:813" s="17" customFormat="1" x14ac:dyDescent="0.2">
      <c r="A631" s="364">
        <v>6.1</v>
      </c>
      <c r="B631" s="329" t="s">
        <v>457</v>
      </c>
      <c r="C631" s="325">
        <v>2</v>
      </c>
      <c r="D631" s="71" t="s">
        <v>71</v>
      </c>
      <c r="E631" s="398">
        <v>3485.04</v>
      </c>
      <c r="F631" s="91">
        <f>ROUND(C631*E631,2)</f>
        <v>6970.08</v>
      </c>
      <c r="G631" s="16"/>
      <c r="H631" s="16"/>
      <c r="I631" s="16"/>
      <c r="J631" s="16"/>
      <c r="K631" s="16"/>
      <c r="L631" s="16"/>
      <c r="AY631" s="46"/>
      <c r="AZ631" s="16"/>
      <c r="BA631" s="663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  <c r="IU631" s="16"/>
      <c r="IV631" s="16"/>
      <c r="IW631" s="16"/>
      <c r="IX631" s="16"/>
      <c r="IY631" s="16"/>
      <c r="IZ631" s="16"/>
      <c r="JA631" s="16"/>
      <c r="JB631" s="16"/>
      <c r="JC631" s="16"/>
      <c r="JD631" s="16"/>
      <c r="JE631" s="16"/>
      <c r="JF631" s="16"/>
      <c r="JG631" s="16"/>
      <c r="JH631" s="16"/>
      <c r="JI631" s="16"/>
      <c r="JJ631" s="16"/>
      <c r="JK631" s="16"/>
      <c r="JL631" s="16"/>
      <c r="JM631" s="16"/>
      <c r="JN631" s="16"/>
      <c r="JO631" s="16"/>
      <c r="JP631" s="16"/>
      <c r="JQ631" s="16"/>
      <c r="JR631" s="16"/>
      <c r="JS631" s="16"/>
      <c r="JT631" s="16"/>
      <c r="JU631" s="16"/>
      <c r="JV631" s="16"/>
      <c r="JW631" s="16"/>
      <c r="JX631" s="16"/>
      <c r="JY631" s="16"/>
      <c r="JZ631" s="16"/>
      <c r="KA631" s="16"/>
      <c r="KB631" s="16"/>
      <c r="KC631" s="16"/>
      <c r="KD631" s="16"/>
      <c r="KE631" s="16"/>
      <c r="KF631" s="16"/>
      <c r="KG631" s="16"/>
      <c r="KH631" s="16"/>
      <c r="KI631" s="16"/>
      <c r="KJ631" s="16"/>
      <c r="KK631" s="16"/>
      <c r="KL631" s="16"/>
      <c r="KM631" s="16"/>
      <c r="KN631" s="16"/>
      <c r="KO631" s="16"/>
      <c r="KP631" s="16"/>
      <c r="KQ631" s="16"/>
      <c r="KR631" s="16"/>
      <c r="KS631" s="16"/>
      <c r="KT631" s="16"/>
      <c r="KU631" s="16"/>
      <c r="KV631" s="16"/>
      <c r="KW631" s="16"/>
      <c r="KX631" s="16"/>
      <c r="KY631" s="16"/>
      <c r="KZ631" s="16"/>
      <c r="LA631" s="16"/>
      <c r="LB631" s="16"/>
      <c r="LC631" s="16"/>
      <c r="LD631" s="16"/>
      <c r="LE631" s="16"/>
      <c r="LF631" s="16"/>
      <c r="LG631" s="16"/>
      <c r="LH631" s="16"/>
      <c r="LI631" s="16"/>
      <c r="LJ631" s="16"/>
      <c r="LK631" s="16"/>
      <c r="LL631" s="16"/>
      <c r="LM631" s="16"/>
      <c r="LN631" s="16"/>
      <c r="LO631" s="16"/>
      <c r="LP631" s="16"/>
      <c r="LQ631" s="16"/>
      <c r="LR631" s="16"/>
      <c r="LS631" s="16"/>
      <c r="LT631" s="16"/>
      <c r="LU631" s="16"/>
      <c r="LV631" s="16"/>
      <c r="LW631" s="16"/>
      <c r="LX631" s="16"/>
      <c r="LY631" s="16"/>
      <c r="LZ631" s="16"/>
      <c r="MA631" s="16"/>
      <c r="MB631" s="16"/>
      <c r="MC631" s="16"/>
      <c r="MD631" s="16"/>
      <c r="ME631" s="16"/>
      <c r="MF631" s="16"/>
      <c r="MG631" s="16"/>
      <c r="MH631" s="16"/>
      <c r="MI631" s="16"/>
      <c r="MJ631" s="16"/>
      <c r="MK631" s="16"/>
      <c r="ML631" s="16"/>
      <c r="MM631" s="16"/>
      <c r="MN631" s="16"/>
      <c r="MO631" s="16"/>
      <c r="MP631" s="16"/>
      <c r="MQ631" s="16"/>
      <c r="MR631" s="16"/>
      <c r="MS631" s="16"/>
      <c r="MT631" s="16"/>
      <c r="MU631" s="16"/>
      <c r="MV631" s="16"/>
      <c r="MW631" s="16"/>
      <c r="MX631" s="16"/>
      <c r="MY631" s="16"/>
      <c r="MZ631" s="16"/>
      <c r="NA631" s="16"/>
      <c r="NB631" s="16"/>
      <c r="NC631" s="16"/>
      <c r="ND631" s="16"/>
      <c r="NE631" s="16"/>
      <c r="NF631" s="16"/>
      <c r="NG631" s="16"/>
      <c r="NH631" s="16"/>
      <c r="NI631" s="16"/>
      <c r="NJ631" s="16"/>
      <c r="NK631" s="16"/>
      <c r="NL631" s="16"/>
      <c r="NM631" s="16"/>
      <c r="NN631" s="16"/>
      <c r="NO631" s="16"/>
      <c r="NP631" s="16"/>
      <c r="NQ631" s="16"/>
      <c r="NR631" s="16"/>
      <c r="NS631" s="16"/>
      <c r="NT631" s="16"/>
      <c r="NU631" s="16"/>
      <c r="NV631" s="16"/>
      <c r="NW631" s="16"/>
      <c r="NX631" s="16"/>
      <c r="NY631" s="16"/>
      <c r="NZ631" s="16"/>
      <c r="OA631" s="16"/>
      <c r="OB631" s="16"/>
      <c r="OC631" s="16"/>
      <c r="OD631" s="16"/>
      <c r="OE631" s="16"/>
      <c r="OF631" s="16"/>
      <c r="OG631" s="16"/>
      <c r="OH631" s="16"/>
      <c r="OI631" s="16"/>
      <c r="OJ631" s="16"/>
      <c r="OK631" s="16"/>
      <c r="OL631" s="16"/>
      <c r="OM631" s="16"/>
      <c r="ON631" s="16"/>
      <c r="OO631" s="16"/>
      <c r="OP631" s="16"/>
      <c r="OQ631" s="16"/>
      <c r="OR631" s="16"/>
      <c r="OS631" s="16"/>
      <c r="OT631" s="16"/>
      <c r="OU631" s="16"/>
      <c r="OV631" s="16"/>
      <c r="OW631" s="16"/>
      <c r="OX631" s="16"/>
      <c r="OY631" s="16"/>
      <c r="OZ631" s="16"/>
      <c r="PA631" s="16"/>
      <c r="PB631" s="16"/>
      <c r="PC631" s="16"/>
      <c r="PD631" s="16"/>
      <c r="PE631" s="16"/>
      <c r="PF631" s="16"/>
      <c r="PG631" s="16"/>
      <c r="PH631" s="16"/>
      <c r="PI631" s="16"/>
      <c r="PJ631" s="16"/>
      <c r="PK631" s="16"/>
      <c r="PL631" s="16"/>
      <c r="PM631" s="16"/>
      <c r="PN631" s="16"/>
      <c r="PO631" s="16"/>
      <c r="PP631" s="16"/>
      <c r="PQ631" s="16"/>
      <c r="PR631" s="16"/>
      <c r="PS631" s="16"/>
      <c r="PT631" s="16"/>
      <c r="PU631" s="16"/>
      <c r="PV631" s="16"/>
      <c r="PW631" s="16"/>
      <c r="PX631" s="16"/>
      <c r="PY631" s="16"/>
      <c r="PZ631" s="16"/>
      <c r="QA631" s="16"/>
      <c r="QB631" s="16"/>
      <c r="QC631" s="16"/>
      <c r="QD631" s="16"/>
      <c r="QE631" s="16"/>
      <c r="QF631" s="16"/>
      <c r="QG631" s="16"/>
      <c r="QH631" s="16"/>
      <c r="QI631" s="16"/>
      <c r="QJ631" s="16"/>
      <c r="QK631" s="16"/>
      <c r="QL631" s="16"/>
      <c r="QM631" s="16"/>
      <c r="QN631" s="16"/>
      <c r="QO631" s="16"/>
      <c r="QP631" s="16"/>
      <c r="QQ631" s="16"/>
      <c r="QR631" s="16"/>
      <c r="QS631" s="16"/>
      <c r="QT631" s="16"/>
      <c r="QU631" s="16"/>
      <c r="QV631" s="16"/>
      <c r="QW631" s="16"/>
      <c r="QX631" s="16"/>
      <c r="QY631" s="16"/>
      <c r="QZ631" s="16"/>
      <c r="RA631" s="16"/>
      <c r="RB631" s="16"/>
      <c r="RC631" s="16"/>
      <c r="RD631" s="16"/>
      <c r="RE631" s="16"/>
      <c r="RF631" s="16"/>
      <c r="RG631" s="16"/>
      <c r="RH631" s="16"/>
      <c r="RI631" s="16"/>
      <c r="RJ631" s="16"/>
      <c r="RK631" s="16"/>
      <c r="RL631" s="16"/>
      <c r="RM631" s="16"/>
      <c r="RN631" s="16"/>
      <c r="RO631" s="16"/>
      <c r="RP631" s="16"/>
      <c r="RQ631" s="16"/>
      <c r="RR631" s="16"/>
      <c r="RS631" s="16"/>
      <c r="RT631" s="16"/>
      <c r="RU631" s="16"/>
      <c r="RV631" s="16"/>
      <c r="RW631" s="16"/>
      <c r="RX631" s="16"/>
      <c r="RY631" s="16"/>
      <c r="RZ631" s="16"/>
      <c r="SA631" s="16"/>
      <c r="SB631" s="16"/>
      <c r="SC631" s="16"/>
      <c r="SD631" s="16"/>
      <c r="SE631" s="16"/>
      <c r="SF631" s="16"/>
      <c r="SG631" s="16"/>
      <c r="SH631" s="16"/>
      <c r="SI631" s="16"/>
      <c r="SJ631" s="16"/>
      <c r="SK631" s="16"/>
      <c r="SL631" s="16"/>
      <c r="SM631" s="16"/>
      <c r="SN631" s="16"/>
      <c r="SO631" s="16"/>
      <c r="SP631" s="16"/>
      <c r="SQ631" s="16"/>
      <c r="SR631" s="16"/>
      <c r="SS631" s="16"/>
      <c r="ST631" s="16"/>
      <c r="SU631" s="16"/>
      <c r="SV631" s="16"/>
      <c r="SW631" s="16"/>
      <c r="SX631" s="16"/>
      <c r="SY631" s="16"/>
      <c r="SZ631" s="16"/>
      <c r="TA631" s="16"/>
      <c r="TB631" s="16"/>
      <c r="TC631" s="16"/>
      <c r="TD631" s="16"/>
      <c r="TE631" s="16"/>
      <c r="TF631" s="16"/>
      <c r="TG631" s="16"/>
      <c r="TH631" s="16"/>
      <c r="TI631" s="16"/>
      <c r="TJ631" s="16"/>
      <c r="TK631" s="16"/>
      <c r="TL631" s="16"/>
      <c r="TM631" s="16"/>
      <c r="TN631" s="16"/>
      <c r="TO631" s="16"/>
      <c r="TP631" s="16"/>
      <c r="TQ631" s="16"/>
      <c r="TR631" s="16"/>
      <c r="TS631" s="16"/>
      <c r="TT631" s="16"/>
      <c r="TU631" s="16"/>
      <c r="TV631" s="16"/>
      <c r="TW631" s="16"/>
      <c r="TX631" s="16"/>
      <c r="TY631" s="16"/>
      <c r="TZ631" s="16"/>
      <c r="UA631" s="16"/>
      <c r="UB631" s="16"/>
      <c r="UC631" s="16"/>
      <c r="UD631" s="16"/>
      <c r="UE631" s="16"/>
      <c r="UF631" s="16"/>
      <c r="UG631" s="16"/>
      <c r="UH631" s="16"/>
      <c r="UI631" s="16"/>
      <c r="UJ631" s="16"/>
      <c r="UK631" s="16"/>
      <c r="UL631" s="16"/>
      <c r="UM631" s="16"/>
      <c r="UN631" s="16"/>
      <c r="UO631" s="16"/>
      <c r="UP631" s="16"/>
      <c r="UQ631" s="16"/>
      <c r="UR631" s="16"/>
      <c r="US631" s="16"/>
      <c r="UT631" s="16"/>
      <c r="UU631" s="16"/>
      <c r="UV631" s="16"/>
      <c r="UW631" s="16"/>
      <c r="UX631" s="16"/>
      <c r="UY631" s="16"/>
      <c r="UZ631" s="16"/>
      <c r="VA631" s="16"/>
      <c r="VB631" s="16"/>
      <c r="VC631" s="16"/>
      <c r="VD631" s="16"/>
      <c r="VE631" s="16"/>
      <c r="VF631" s="16"/>
      <c r="VG631" s="16"/>
      <c r="VH631" s="16"/>
      <c r="VI631" s="16"/>
      <c r="VJ631" s="16"/>
      <c r="VK631" s="16"/>
      <c r="VL631" s="16"/>
      <c r="VM631" s="16"/>
      <c r="VN631" s="16"/>
      <c r="VO631" s="16"/>
      <c r="VP631" s="16"/>
      <c r="VQ631" s="16"/>
      <c r="VR631" s="16"/>
      <c r="VS631" s="16"/>
      <c r="VT631" s="16"/>
      <c r="VU631" s="16"/>
      <c r="VV631" s="16"/>
      <c r="VW631" s="16"/>
      <c r="VX631" s="16"/>
      <c r="VY631" s="16"/>
      <c r="VZ631" s="16"/>
      <c r="WA631" s="16"/>
      <c r="WB631" s="16"/>
      <c r="WC631" s="16"/>
      <c r="WD631" s="16"/>
      <c r="WE631" s="16"/>
      <c r="WF631" s="16"/>
      <c r="WG631" s="16"/>
      <c r="WH631" s="16"/>
      <c r="WI631" s="16"/>
      <c r="WJ631" s="16"/>
      <c r="WK631" s="16"/>
      <c r="WL631" s="16"/>
      <c r="WM631" s="16"/>
      <c r="WN631" s="16"/>
      <c r="WO631" s="16"/>
      <c r="WP631" s="16"/>
      <c r="WQ631" s="16"/>
      <c r="WR631" s="16"/>
      <c r="WS631" s="16"/>
      <c r="WT631" s="16"/>
      <c r="WU631" s="16"/>
      <c r="WV631" s="16"/>
      <c r="WW631" s="16"/>
      <c r="WX631" s="16"/>
      <c r="WY631" s="16"/>
      <c r="WZ631" s="16"/>
      <c r="XA631" s="16"/>
      <c r="XB631" s="16"/>
      <c r="XC631" s="16"/>
      <c r="XD631" s="16"/>
      <c r="XE631" s="16"/>
      <c r="XF631" s="16"/>
      <c r="XG631" s="16"/>
      <c r="XH631" s="16"/>
      <c r="XI631" s="16"/>
      <c r="XJ631" s="16"/>
      <c r="XK631" s="16"/>
      <c r="XL631" s="16"/>
      <c r="XM631" s="16"/>
      <c r="XN631" s="16"/>
      <c r="XO631" s="16"/>
      <c r="XP631" s="16"/>
      <c r="XQ631" s="16"/>
      <c r="XR631" s="16"/>
      <c r="XS631" s="16"/>
      <c r="XT631" s="16"/>
      <c r="XU631" s="16"/>
      <c r="XV631" s="16"/>
      <c r="XW631" s="16"/>
      <c r="XX631" s="16"/>
      <c r="XY631" s="16"/>
      <c r="XZ631" s="16"/>
      <c r="YA631" s="16"/>
      <c r="YB631" s="16"/>
      <c r="YC631" s="16"/>
      <c r="YD631" s="16"/>
      <c r="YE631" s="16"/>
      <c r="YF631" s="16"/>
      <c r="YG631" s="16"/>
      <c r="YH631" s="16"/>
      <c r="YI631" s="16"/>
      <c r="YJ631" s="16"/>
      <c r="YK631" s="16"/>
      <c r="YL631" s="16"/>
      <c r="YM631" s="16"/>
      <c r="YN631" s="16"/>
      <c r="YO631" s="16"/>
      <c r="YP631" s="16"/>
      <c r="YQ631" s="16"/>
      <c r="YR631" s="16"/>
      <c r="YS631" s="16"/>
      <c r="YT631" s="16"/>
      <c r="YU631" s="16"/>
      <c r="YV631" s="16"/>
      <c r="YW631" s="16"/>
      <c r="YX631" s="16"/>
      <c r="YY631" s="16"/>
      <c r="YZ631" s="16"/>
      <c r="ZA631" s="16"/>
      <c r="ZB631" s="16"/>
      <c r="ZC631" s="16"/>
      <c r="ZD631" s="16"/>
      <c r="ZE631" s="16"/>
      <c r="ZF631" s="16"/>
      <c r="ZG631" s="16"/>
      <c r="ZH631" s="16"/>
      <c r="ZI631" s="16"/>
      <c r="ZJ631" s="16"/>
      <c r="ZK631" s="16"/>
      <c r="ZL631" s="16"/>
      <c r="ZM631" s="16"/>
      <c r="ZN631" s="16"/>
      <c r="ZO631" s="16"/>
      <c r="ZP631" s="16"/>
      <c r="ZQ631" s="16"/>
      <c r="ZR631" s="16"/>
      <c r="ZS631" s="16"/>
      <c r="ZT631" s="16"/>
      <c r="ZU631" s="16"/>
      <c r="ZV631" s="16"/>
      <c r="ZW631" s="16"/>
      <c r="ZX631" s="16"/>
      <c r="ZY631" s="16"/>
      <c r="ZZ631" s="16"/>
      <c r="AAA631" s="16"/>
      <c r="AAB631" s="16"/>
      <c r="AAC631" s="16"/>
      <c r="AAD631" s="16"/>
      <c r="AAE631" s="16"/>
      <c r="AAF631" s="16"/>
      <c r="AAG631" s="16"/>
      <c r="AAH631" s="16"/>
      <c r="AAI631" s="16"/>
      <c r="AAJ631" s="16"/>
      <c r="AAK631" s="16"/>
      <c r="AAL631" s="16"/>
      <c r="AAM631" s="16"/>
      <c r="AAN631" s="16"/>
      <c r="AAO631" s="16"/>
      <c r="AAP631" s="16"/>
      <c r="AAQ631" s="16"/>
      <c r="AAR631" s="16"/>
      <c r="AAS631" s="16"/>
      <c r="AAT631" s="16"/>
      <c r="AAU631" s="16"/>
      <c r="AAV631" s="16"/>
      <c r="AAW631" s="16"/>
      <c r="AAX631" s="16"/>
      <c r="AAY631" s="16"/>
      <c r="AAZ631" s="16"/>
      <c r="ABA631" s="16"/>
      <c r="ABB631" s="16"/>
      <c r="ABC631" s="16"/>
      <c r="ABD631" s="16"/>
      <c r="ABE631" s="16"/>
      <c r="ABF631" s="16"/>
      <c r="ABG631" s="16"/>
      <c r="ABH631" s="16"/>
      <c r="ABI631" s="16"/>
      <c r="ABJ631" s="16"/>
      <c r="ABK631" s="16"/>
      <c r="ABL631" s="16"/>
      <c r="ABM631" s="16"/>
      <c r="ABN631" s="16"/>
      <c r="ABO631" s="16"/>
      <c r="ABP631" s="16"/>
      <c r="ABQ631" s="16"/>
      <c r="ABR631" s="16"/>
      <c r="ABS631" s="16"/>
      <c r="ABT631" s="16"/>
      <c r="ABU631" s="16"/>
      <c r="ABV631" s="16"/>
      <c r="ABW631" s="16"/>
      <c r="ABX631" s="16"/>
      <c r="ABY631" s="16"/>
      <c r="ABZ631" s="16"/>
      <c r="ACA631" s="16"/>
      <c r="ACB631" s="16"/>
      <c r="ACC631" s="16"/>
      <c r="ACD631" s="16"/>
      <c r="ACE631" s="16"/>
      <c r="ACF631" s="16"/>
      <c r="ACG631" s="16"/>
      <c r="ACH631" s="16"/>
      <c r="ACI631" s="16"/>
      <c r="ACJ631" s="16"/>
      <c r="ACK631" s="16"/>
      <c r="ACL631" s="16"/>
      <c r="ACM631" s="16"/>
      <c r="ACN631" s="16"/>
      <c r="ACO631" s="16"/>
      <c r="ACP631" s="16"/>
      <c r="ACQ631" s="16"/>
      <c r="ACR631" s="16"/>
      <c r="ACS631" s="16"/>
      <c r="ACT631" s="16"/>
      <c r="ACU631" s="16"/>
      <c r="ACV631" s="16"/>
      <c r="ACW631" s="16"/>
      <c r="ACX631" s="16"/>
      <c r="ACY631" s="16"/>
      <c r="ACZ631" s="16"/>
      <c r="ADA631" s="16"/>
      <c r="ADB631" s="16"/>
      <c r="ADC631" s="16"/>
      <c r="ADD631" s="16"/>
      <c r="ADE631" s="16"/>
      <c r="ADF631" s="16"/>
      <c r="ADG631" s="16"/>
      <c r="ADH631" s="16"/>
      <c r="ADI631" s="16"/>
      <c r="ADJ631" s="16"/>
      <c r="ADK631" s="16"/>
      <c r="ADL631" s="16"/>
      <c r="ADM631" s="16"/>
      <c r="ADN631" s="16"/>
      <c r="ADO631" s="16"/>
      <c r="ADP631" s="16"/>
      <c r="ADQ631" s="16"/>
      <c r="ADR631" s="16"/>
      <c r="ADS631" s="16"/>
      <c r="ADT631" s="16"/>
      <c r="ADU631" s="16"/>
      <c r="ADV631" s="16"/>
      <c r="ADW631" s="16"/>
      <c r="ADX631" s="16"/>
      <c r="ADY631" s="16"/>
      <c r="ADZ631" s="16"/>
      <c r="AEA631" s="16"/>
      <c r="AEB631" s="16"/>
      <c r="AEC631" s="16"/>
      <c r="AED631" s="16"/>
      <c r="AEE631" s="16"/>
      <c r="AEF631" s="16"/>
      <c r="AEG631" s="50"/>
    </row>
    <row r="632" spans="1:813" s="17" customFormat="1" ht="9" customHeight="1" x14ac:dyDescent="0.2">
      <c r="A632" s="75"/>
      <c r="B632" s="329"/>
      <c r="C632" s="293"/>
      <c r="D632" s="71"/>
      <c r="E632" s="398"/>
      <c r="F632" s="91"/>
      <c r="G632" s="16"/>
      <c r="H632" s="16"/>
      <c r="I632" s="16"/>
      <c r="J632" s="16"/>
      <c r="K632" s="16"/>
      <c r="L632" s="16"/>
      <c r="AY632" s="46"/>
      <c r="AZ632" s="16"/>
      <c r="BA632" s="663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  <c r="IU632" s="16"/>
      <c r="IV632" s="16"/>
      <c r="IW632" s="16"/>
      <c r="IX632" s="16"/>
      <c r="IY632" s="16"/>
      <c r="IZ632" s="16"/>
      <c r="JA632" s="16"/>
      <c r="JB632" s="16"/>
      <c r="JC632" s="16"/>
      <c r="JD632" s="16"/>
      <c r="JE632" s="16"/>
      <c r="JF632" s="16"/>
      <c r="JG632" s="16"/>
      <c r="JH632" s="16"/>
      <c r="JI632" s="16"/>
      <c r="JJ632" s="16"/>
      <c r="JK632" s="16"/>
      <c r="JL632" s="16"/>
      <c r="JM632" s="16"/>
      <c r="JN632" s="16"/>
      <c r="JO632" s="16"/>
      <c r="JP632" s="16"/>
      <c r="JQ632" s="16"/>
      <c r="JR632" s="16"/>
      <c r="JS632" s="16"/>
      <c r="JT632" s="16"/>
      <c r="JU632" s="16"/>
      <c r="JV632" s="16"/>
      <c r="JW632" s="16"/>
      <c r="JX632" s="16"/>
      <c r="JY632" s="16"/>
      <c r="JZ632" s="16"/>
      <c r="KA632" s="16"/>
      <c r="KB632" s="16"/>
      <c r="KC632" s="16"/>
      <c r="KD632" s="16"/>
      <c r="KE632" s="16"/>
      <c r="KF632" s="16"/>
      <c r="KG632" s="16"/>
      <c r="KH632" s="16"/>
      <c r="KI632" s="16"/>
      <c r="KJ632" s="16"/>
      <c r="KK632" s="16"/>
      <c r="KL632" s="16"/>
      <c r="KM632" s="16"/>
      <c r="KN632" s="16"/>
      <c r="KO632" s="16"/>
      <c r="KP632" s="16"/>
      <c r="KQ632" s="16"/>
      <c r="KR632" s="16"/>
      <c r="KS632" s="16"/>
      <c r="KT632" s="16"/>
      <c r="KU632" s="16"/>
      <c r="KV632" s="16"/>
      <c r="KW632" s="16"/>
      <c r="KX632" s="16"/>
      <c r="KY632" s="16"/>
      <c r="KZ632" s="16"/>
      <c r="LA632" s="16"/>
      <c r="LB632" s="16"/>
      <c r="LC632" s="16"/>
      <c r="LD632" s="16"/>
      <c r="LE632" s="16"/>
      <c r="LF632" s="16"/>
      <c r="LG632" s="16"/>
      <c r="LH632" s="16"/>
      <c r="LI632" s="16"/>
      <c r="LJ632" s="16"/>
      <c r="LK632" s="16"/>
      <c r="LL632" s="16"/>
      <c r="LM632" s="16"/>
      <c r="LN632" s="16"/>
      <c r="LO632" s="16"/>
      <c r="LP632" s="16"/>
      <c r="LQ632" s="16"/>
      <c r="LR632" s="16"/>
      <c r="LS632" s="16"/>
      <c r="LT632" s="16"/>
      <c r="LU632" s="16"/>
      <c r="LV632" s="16"/>
      <c r="LW632" s="16"/>
      <c r="LX632" s="16"/>
      <c r="LY632" s="16"/>
      <c r="LZ632" s="16"/>
      <c r="MA632" s="16"/>
      <c r="MB632" s="16"/>
      <c r="MC632" s="16"/>
      <c r="MD632" s="16"/>
      <c r="ME632" s="16"/>
      <c r="MF632" s="16"/>
      <c r="MG632" s="16"/>
      <c r="MH632" s="16"/>
      <c r="MI632" s="16"/>
      <c r="MJ632" s="16"/>
      <c r="MK632" s="16"/>
      <c r="ML632" s="16"/>
      <c r="MM632" s="16"/>
      <c r="MN632" s="16"/>
      <c r="MO632" s="16"/>
      <c r="MP632" s="16"/>
      <c r="MQ632" s="16"/>
      <c r="MR632" s="16"/>
      <c r="MS632" s="16"/>
      <c r="MT632" s="16"/>
      <c r="MU632" s="16"/>
      <c r="MV632" s="16"/>
      <c r="MW632" s="16"/>
      <c r="MX632" s="16"/>
      <c r="MY632" s="16"/>
      <c r="MZ632" s="16"/>
      <c r="NA632" s="16"/>
      <c r="NB632" s="16"/>
      <c r="NC632" s="16"/>
      <c r="ND632" s="16"/>
      <c r="NE632" s="16"/>
      <c r="NF632" s="16"/>
      <c r="NG632" s="16"/>
      <c r="NH632" s="16"/>
      <c r="NI632" s="16"/>
      <c r="NJ632" s="16"/>
      <c r="NK632" s="16"/>
      <c r="NL632" s="16"/>
      <c r="NM632" s="16"/>
      <c r="NN632" s="16"/>
      <c r="NO632" s="16"/>
      <c r="NP632" s="16"/>
      <c r="NQ632" s="16"/>
      <c r="NR632" s="16"/>
      <c r="NS632" s="16"/>
      <c r="NT632" s="16"/>
      <c r="NU632" s="16"/>
      <c r="NV632" s="16"/>
      <c r="NW632" s="16"/>
      <c r="NX632" s="16"/>
      <c r="NY632" s="16"/>
      <c r="NZ632" s="16"/>
      <c r="OA632" s="16"/>
      <c r="OB632" s="16"/>
      <c r="OC632" s="16"/>
      <c r="OD632" s="16"/>
      <c r="OE632" s="16"/>
      <c r="OF632" s="16"/>
      <c r="OG632" s="16"/>
      <c r="OH632" s="16"/>
      <c r="OI632" s="16"/>
      <c r="OJ632" s="16"/>
      <c r="OK632" s="16"/>
      <c r="OL632" s="16"/>
      <c r="OM632" s="16"/>
      <c r="ON632" s="16"/>
      <c r="OO632" s="16"/>
      <c r="OP632" s="16"/>
      <c r="OQ632" s="16"/>
      <c r="OR632" s="16"/>
      <c r="OS632" s="16"/>
      <c r="OT632" s="16"/>
      <c r="OU632" s="16"/>
      <c r="OV632" s="16"/>
      <c r="OW632" s="16"/>
      <c r="OX632" s="16"/>
      <c r="OY632" s="16"/>
      <c r="OZ632" s="16"/>
      <c r="PA632" s="16"/>
      <c r="PB632" s="16"/>
      <c r="PC632" s="16"/>
      <c r="PD632" s="16"/>
      <c r="PE632" s="16"/>
      <c r="PF632" s="16"/>
      <c r="PG632" s="16"/>
      <c r="PH632" s="16"/>
      <c r="PI632" s="16"/>
      <c r="PJ632" s="16"/>
      <c r="PK632" s="16"/>
      <c r="PL632" s="16"/>
      <c r="PM632" s="16"/>
      <c r="PN632" s="16"/>
      <c r="PO632" s="16"/>
      <c r="PP632" s="16"/>
      <c r="PQ632" s="16"/>
      <c r="PR632" s="16"/>
      <c r="PS632" s="16"/>
      <c r="PT632" s="16"/>
      <c r="PU632" s="16"/>
      <c r="PV632" s="16"/>
      <c r="PW632" s="16"/>
      <c r="PX632" s="16"/>
      <c r="PY632" s="16"/>
      <c r="PZ632" s="16"/>
      <c r="QA632" s="16"/>
      <c r="QB632" s="16"/>
      <c r="QC632" s="16"/>
      <c r="QD632" s="16"/>
      <c r="QE632" s="16"/>
      <c r="QF632" s="16"/>
      <c r="QG632" s="16"/>
      <c r="QH632" s="16"/>
      <c r="QI632" s="16"/>
      <c r="QJ632" s="16"/>
      <c r="QK632" s="16"/>
      <c r="QL632" s="16"/>
      <c r="QM632" s="16"/>
      <c r="QN632" s="16"/>
      <c r="QO632" s="16"/>
      <c r="QP632" s="16"/>
      <c r="QQ632" s="16"/>
      <c r="QR632" s="16"/>
      <c r="QS632" s="16"/>
      <c r="QT632" s="16"/>
      <c r="QU632" s="16"/>
      <c r="QV632" s="16"/>
      <c r="QW632" s="16"/>
      <c r="QX632" s="16"/>
      <c r="QY632" s="16"/>
      <c r="QZ632" s="16"/>
      <c r="RA632" s="16"/>
      <c r="RB632" s="16"/>
      <c r="RC632" s="16"/>
      <c r="RD632" s="16"/>
      <c r="RE632" s="16"/>
      <c r="RF632" s="16"/>
      <c r="RG632" s="16"/>
      <c r="RH632" s="16"/>
      <c r="RI632" s="16"/>
      <c r="RJ632" s="16"/>
      <c r="RK632" s="16"/>
      <c r="RL632" s="16"/>
      <c r="RM632" s="16"/>
      <c r="RN632" s="16"/>
      <c r="RO632" s="16"/>
      <c r="RP632" s="16"/>
      <c r="RQ632" s="16"/>
      <c r="RR632" s="16"/>
      <c r="RS632" s="16"/>
      <c r="RT632" s="16"/>
      <c r="RU632" s="16"/>
      <c r="RV632" s="16"/>
      <c r="RW632" s="16"/>
      <c r="RX632" s="16"/>
      <c r="RY632" s="16"/>
      <c r="RZ632" s="16"/>
      <c r="SA632" s="16"/>
      <c r="SB632" s="16"/>
      <c r="SC632" s="16"/>
      <c r="SD632" s="16"/>
      <c r="SE632" s="16"/>
      <c r="SF632" s="16"/>
      <c r="SG632" s="16"/>
      <c r="SH632" s="16"/>
      <c r="SI632" s="16"/>
      <c r="SJ632" s="16"/>
      <c r="SK632" s="16"/>
      <c r="SL632" s="16"/>
      <c r="SM632" s="16"/>
      <c r="SN632" s="16"/>
      <c r="SO632" s="16"/>
      <c r="SP632" s="16"/>
      <c r="SQ632" s="16"/>
      <c r="SR632" s="16"/>
      <c r="SS632" s="16"/>
      <c r="ST632" s="16"/>
      <c r="SU632" s="16"/>
      <c r="SV632" s="16"/>
      <c r="SW632" s="16"/>
      <c r="SX632" s="16"/>
      <c r="SY632" s="16"/>
      <c r="SZ632" s="16"/>
      <c r="TA632" s="16"/>
      <c r="TB632" s="16"/>
      <c r="TC632" s="16"/>
      <c r="TD632" s="16"/>
      <c r="TE632" s="16"/>
      <c r="TF632" s="16"/>
      <c r="TG632" s="16"/>
      <c r="TH632" s="16"/>
      <c r="TI632" s="16"/>
      <c r="TJ632" s="16"/>
      <c r="TK632" s="16"/>
      <c r="TL632" s="16"/>
      <c r="TM632" s="16"/>
      <c r="TN632" s="16"/>
      <c r="TO632" s="16"/>
      <c r="TP632" s="16"/>
      <c r="TQ632" s="16"/>
      <c r="TR632" s="16"/>
      <c r="TS632" s="16"/>
      <c r="TT632" s="16"/>
      <c r="TU632" s="16"/>
      <c r="TV632" s="16"/>
      <c r="TW632" s="16"/>
      <c r="TX632" s="16"/>
      <c r="TY632" s="16"/>
      <c r="TZ632" s="16"/>
      <c r="UA632" s="16"/>
      <c r="UB632" s="16"/>
      <c r="UC632" s="16"/>
      <c r="UD632" s="16"/>
      <c r="UE632" s="16"/>
      <c r="UF632" s="16"/>
      <c r="UG632" s="16"/>
      <c r="UH632" s="16"/>
      <c r="UI632" s="16"/>
      <c r="UJ632" s="16"/>
      <c r="UK632" s="16"/>
      <c r="UL632" s="16"/>
      <c r="UM632" s="16"/>
      <c r="UN632" s="16"/>
      <c r="UO632" s="16"/>
      <c r="UP632" s="16"/>
      <c r="UQ632" s="16"/>
      <c r="UR632" s="16"/>
      <c r="US632" s="16"/>
      <c r="UT632" s="16"/>
      <c r="UU632" s="16"/>
      <c r="UV632" s="16"/>
      <c r="UW632" s="16"/>
      <c r="UX632" s="16"/>
      <c r="UY632" s="16"/>
      <c r="UZ632" s="16"/>
      <c r="VA632" s="16"/>
      <c r="VB632" s="16"/>
      <c r="VC632" s="16"/>
      <c r="VD632" s="16"/>
      <c r="VE632" s="16"/>
      <c r="VF632" s="16"/>
      <c r="VG632" s="16"/>
      <c r="VH632" s="16"/>
      <c r="VI632" s="16"/>
      <c r="VJ632" s="16"/>
      <c r="VK632" s="16"/>
      <c r="VL632" s="16"/>
      <c r="VM632" s="16"/>
      <c r="VN632" s="16"/>
      <c r="VO632" s="16"/>
      <c r="VP632" s="16"/>
      <c r="VQ632" s="16"/>
      <c r="VR632" s="16"/>
      <c r="VS632" s="16"/>
      <c r="VT632" s="16"/>
      <c r="VU632" s="16"/>
      <c r="VV632" s="16"/>
      <c r="VW632" s="16"/>
      <c r="VX632" s="16"/>
      <c r="VY632" s="16"/>
      <c r="VZ632" s="16"/>
      <c r="WA632" s="16"/>
      <c r="WB632" s="16"/>
      <c r="WC632" s="16"/>
      <c r="WD632" s="16"/>
      <c r="WE632" s="16"/>
      <c r="WF632" s="16"/>
      <c r="WG632" s="16"/>
      <c r="WH632" s="16"/>
      <c r="WI632" s="16"/>
      <c r="WJ632" s="16"/>
      <c r="WK632" s="16"/>
      <c r="WL632" s="16"/>
      <c r="WM632" s="16"/>
      <c r="WN632" s="16"/>
      <c r="WO632" s="16"/>
      <c r="WP632" s="16"/>
      <c r="WQ632" s="16"/>
      <c r="WR632" s="16"/>
      <c r="WS632" s="16"/>
      <c r="WT632" s="16"/>
      <c r="WU632" s="16"/>
      <c r="WV632" s="16"/>
      <c r="WW632" s="16"/>
      <c r="WX632" s="16"/>
      <c r="WY632" s="16"/>
      <c r="WZ632" s="16"/>
      <c r="XA632" s="16"/>
      <c r="XB632" s="16"/>
      <c r="XC632" s="16"/>
      <c r="XD632" s="16"/>
      <c r="XE632" s="16"/>
      <c r="XF632" s="16"/>
      <c r="XG632" s="16"/>
      <c r="XH632" s="16"/>
      <c r="XI632" s="16"/>
      <c r="XJ632" s="16"/>
      <c r="XK632" s="16"/>
      <c r="XL632" s="16"/>
      <c r="XM632" s="16"/>
      <c r="XN632" s="16"/>
      <c r="XO632" s="16"/>
      <c r="XP632" s="16"/>
      <c r="XQ632" s="16"/>
      <c r="XR632" s="16"/>
      <c r="XS632" s="16"/>
      <c r="XT632" s="16"/>
      <c r="XU632" s="16"/>
      <c r="XV632" s="16"/>
      <c r="XW632" s="16"/>
      <c r="XX632" s="16"/>
      <c r="XY632" s="16"/>
      <c r="XZ632" s="16"/>
      <c r="YA632" s="16"/>
      <c r="YB632" s="16"/>
      <c r="YC632" s="16"/>
      <c r="YD632" s="16"/>
      <c r="YE632" s="16"/>
      <c r="YF632" s="16"/>
      <c r="YG632" s="16"/>
      <c r="YH632" s="16"/>
      <c r="YI632" s="16"/>
      <c r="YJ632" s="16"/>
      <c r="YK632" s="16"/>
      <c r="YL632" s="16"/>
      <c r="YM632" s="16"/>
      <c r="YN632" s="16"/>
      <c r="YO632" s="16"/>
      <c r="YP632" s="16"/>
      <c r="YQ632" s="16"/>
      <c r="YR632" s="16"/>
      <c r="YS632" s="16"/>
      <c r="YT632" s="16"/>
      <c r="YU632" s="16"/>
      <c r="YV632" s="16"/>
      <c r="YW632" s="16"/>
      <c r="YX632" s="16"/>
      <c r="YY632" s="16"/>
      <c r="YZ632" s="16"/>
      <c r="ZA632" s="16"/>
      <c r="ZB632" s="16"/>
      <c r="ZC632" s="16"/>
      <c r="ZD632" s="16"/>
      <c r="ZE632" s="16"/>
      <c r="ZF632" s="16"/>
      <c r="ZG632" s="16"/>
      <c r="ZH632" s="16"/>
      <c r="ZI632" s="16"/>
      <c r="ZJ632" s="16"/>
      <c r="ZK632" s="16"/>
      <c r="ZL632" s="16"/>
      <c r="ZM632" s="16"/>
      <c r="ZN632" s="16"/>
      <c r="ZO632" s="16"/>
      <c r="ZP632" s="16"/>
      <c r="ZQ632" s="16"/>
      <c r="ZR632" s="16"/>
      <c r="ZS632" s="16"/>
      <c r="ZT632" s="16"/>
      <c r="ZU632" s="16"/>
      <c r="ZV632" s="16"/>
      <c r="ZW632" s="16"/>
      <c r="ZX632" s="16"/>
      <c r="ZY632" s="16"/>
      <c r="ZZ632" s="16"/>
      <c r="AAA632" s="16"/>
      <c r="AAB632" s="16"/>
      <c r="AAC632" s="16"/>
      <c r="AAD632" s="16"/>
      <c r="AAE632" s="16"/>
      <c r="AAF632" s="16"/>
      <c r="AAG632" s="16"/>
      <c r="AAH632" s="16"/>
      <c r="AAI632" s="16"/>
      <c r="AAJ632" s="16"/>
      <c r="AAK632" s="16"/>
      <c r="AAL632" s="16"/>
      <c r="AAM632" s="16"/>
      <c r="AAN632" s="16"/>
      <c r="AAO632" s="16"/>
      <c r="AAP632" s="16"/>
      <c r="AAQ632" s="16"/>
      <c r="AAR632" s="16"/>
      <c r="AAS632" s="16"/>
      <c r="AAT632" s="16"/>
      <c r="AAU632" s="16"/>
      <c r="AAV632" s="16"/>
      <c r="AAW632" s="16"/>
      <c r="AAX632" s="16"/>
      <c r="AAY632" s="16"/>
      <c r="AAZ632" s="16"/>
      <c r="ABA632" s="16"/>
      <c r="ABB632" s="16"/>
      <c r="ABC632" s="16"/>
      <c r="ABD632" s="16"/>
      <c r="ABE632" s="16"/>
      <c r="ABF632" s="16"/>
      <c r="ABG632" s="16"/>
      <c r="ABH632" s="16"/>
      <c r="ABI632" s="16"/>
      <c r="ABJ632" s="16"/>
      <c r="ABK632" s="16"/>
      <c r="ABL632" s="16"/>
      <c r="ABM632" s="16"/>
      <c r="ABN632" s="16"/>
      <c r="ABO632" s="16"/>
      <c r="ABP632" s="16"/>
      <c r="ABQ632" s="16"/>
      <c r="ABR632" s="16"/>
      <c r="ABS632" s="16"/>
      <c r="ABT632" s="16"/>
      <c r="ABU632" s="16"/>
      <c r="ABV632" s="16"/>
      <c r="ABW632" s="16"/>
      <c r="ABX632" s="16"/>
      <c r="ABY632" s="16"/>
      <c r="ABZ632" s="16"/>
      <c r="ACA632" s="16"/>
      <c r="ACB632" s="16"/>
      <c r="ACC632" s="16"/>
      <c r="ACD632" s="16"/>
      <c r="ACE632" s="16"/>
      <c r="ACF632" s="16"/>
      <c r="ACG632" s="16"/>
      <c r="ACH632" s="16"/>
      <c r="ACI632" s="16"/>
      <c r="ACJ632" s="16"/>
      <c r="ACK632" s="16"/>
      <c r="ACL632" s="16"/>
      <c r="ACM632" s="16"/>
      <c r="ACN632" s="16"/>
      <c r="ACO632" s="16"/>
      <c r="ACP632" s="16"/>
      <c r="ACQ632" s="16"/>
      <c r="ACR632" s="16"/>
      <c r="ACS632" s="16"/>
      <c r="ACT632" s="16"/>
      <c r="ACU632" s="16"/>
      <c r="ACV632" s="16"/>
      <c r="ACW632" s="16"/>
      <c r="ACX632" s="16"/>
      <c r="ACY632" s="16"/>
      <c r="ACZ632" s="16"/>
      <c r="ADA632" s="16"/>
      <c r="ADB632" s="16"/>
      <c r="ADC632" s="16"/>
      <c r="ADD632" s="16"/>
      <c r="ADE632" s="16"/>
      <c r="ADF632" s="16"/>
      <c r="ADG632" s="16"/>
      <c r="ADH632" s="16"/>
      <c r="ADI632" s="16"/>
      <c r="ADJ632" s="16"/>
      <c r="ADK632" s="16"/>
      <c r="ADL632" s="16"/>
      <c r="ADM632" s="16"/>
      <c r="ADN632" s="16"/>
      <c r="ADO632" s="16"/>
      <c r="ADP632" s="16"/>
      <c r="ADQ632" s="16"/>
      <c r="ADR632" s="16"/>
      <c r="ADS632" s="16"/>
      <c r="ADT632" s="16"/>
      <c r="ADU632" s="16"/>
      <c r="ADV632" s="16"/>
      <c r="ADW632" s="16"/>
      <c r="ADX632" s="16"/>
      <c r="ADY632" s="16"/>
      <c r="ADZ632" s="16"/>
      <c r="AEA632" s="16"/>
      <c r="AEB632" s="16"/>
      <c r="AEC632" s="16"/>
      <c r="AED632" s="16"/>
      <c r="AEE632" s="16"/>
      <c r="AEF632" s="16"/>
      <c r="AEG632" s="50"/>
    </row>
    <row r="633" spans="1:813" s="17" customFormat="1" x14ac:dyDescent="0.2">
      <c r="A633" s="73">
        <v>7</v>
      </c>
      <c r="B633" s="289" t="s">
        <v>132</v>
      </c>
      <c r="C633" s="293"/>
      <c r="D633" s="71"/>
      <c r="E633" s="398"/>
      <c r="F633" s="91"/>
      <c r="G633" s="16"/>
      <c r="H633" s="16"/>
      <c r="I633" s="16"/>
      <c r="J633" s="16"/>
      <c r="K633" s="16"/>
      <c r="L633" s="16"/>
      <c r="AY633" s="46"/>
      <c r="AZ633" s="16"/>
      <c r="BA633" s="663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  <c r="IU633" s="16"/>
      <c r="IV633" s="16"/>
      <c r="IW633" s="16"/>
      <c r="IX633" s="16"/>
      <c r="IY633" s="16"/>
      <c r="IZ633" s="16"/>
      <c r="JA633" s="16"/>
      <c r="JB633" s="16"/>
      <c r="JC633" s="16"/>
      <c r="JD633" s="16"/>
      <c r="JE633" s="16"/>
      <c r="JF633" s="16"/>
      <c r="JG633" s="16"/>
      <c r="JH633" s="16"/>
      <c r="JI633" s="16"/>
      <c r="JJ633" s="16"/>
      <c r="JK633" s="16"/>
      <c r="JL633" s="16"/>
      <c r="JM633" s="16"/>
      <c r="JN633" s="16"/>
      <c r="JO633" s="16"/>
      <c r="JP633" s="16"/>
      <c r="JQ633" s="16"/>
      <c r="JR633" s="16"/>
      <c r="JS633" s="16"/>
      <c r="JT633" s="16"/>
      <c r="JU633" s="16"/>
      <c r="JV633" s="16"/>
      <c r="JW633" s="16"/>
      <c r="JX633" s="16"/>
      <c r="JY633" s="16"/>
      <c r="JZ633" s="16"/>
      <c r="KA633" s="16"/>
      <c r="KB633" s="16"/>
      <c r="KC633" s="16"/>
      <c r="KD633" s="16"/>
      <c r="KE633" s="16"/>
      <c r="KF633" s="16"/>
      <c r="KG633" s="16"/>
      <c r="KH633" s="16"/>
      <c r="KI633" s="16"/>
      <c r="KJ633" s="16"/>
      <c r="KK633" s="16"/>
      <c r="KL633" s="16"/>
      <c r="KM633" s="16"/>
      <c r="KN633" s="16"/>
      <c r="KO633" s="16"/>
      <c r="KP633" s="16"/>
      <c r="KQ633" s="16"/>
      <c r="KR633" s="16"/>
      <c r="KS633" s="16"/>
      <c r="KT633" s="16"/>
      <c r="KU633" s="16"/>
      <c r="KV633" s="16"/>
      <c r="KW633" s="16"/>
      <c r="KX633" s="16"/>
      <c r="KY633" s="16"/>
      <c r="KZ633" s="16"/>
      <c r="LA633" s="16"/>
      <c r="LB633" s="16"/>
      <c r="LC633" s="16"/>
      <c r="LD633" s="16"/>
      <c r="LE633" s="16"/>
      <c r="LF633" s="16"/>
      <c r="LG633" s="16"/>
      <c r="LH633" s="16"/>
      <c r="LI633" s="16"/>
      <c r="LJ633" s="16"/>
      <c r="LK633" s="16"/>
      <c r="LL633" s="16"/>
      <c r="LM633" s="16"/>
      <c r="LN633" s="16"/>
      <c r="LO633" s="16"/>
      <c r="LP633" s="16"/>
      <c r="LQ633" s="16"/>
      <c r="LR633" s="16"/>
      <c r="LS633" s="16"/>
      <c r="LT633" s="16"/>
      <c r="LU633" s="16"/>
      <c r="LV633" s="16"/>
      <c r="LW633" s="16"/>
      <c r="LX633" s="16"/>
      <c r="LY633" s="16"/>
      <c r="LZ633" s="16"/>
      <c r="MA633" s="16"/>
      <c r="MB633" s="16"/>
      <c r="MC633" s="16"/>
      <c r="MD633" s="16"/>
      <c r="ME633" s="16"/>
      <c r="MF633" s="16"/>
      <c r="MG633" s="16"/>
      <c r="MH633" s="16"/>
      <c r="MI633" s="16"/>
      <c r="MJ633" s="16"/>
      <c r="MK633" s="16"/>
      <c r="ML633" s="16"/>
      <c r="MM633" s="16"/>
      <c r="MN633" s="16"/>
      <c r="MO633" s="16"/>
      <c r="MP633" s="16"/>
      <c r="MQ633" s="16"/>
      <c r="MR633" s="16"/>
      <c r="MS633" s="16"/>
      <c r="MT633" s="16"/>
      <c r="MU633" s="16"/>
      <c r="MV633" s="16"/>
      <c r="MW633" s="16"/>
      <c r="MX633" s="16"/>
      <c r="MY633" s="16"/>
      <c r="MZ633" s="16"/>
      <c r="NA633" s="16"/>
      <c r="NB633" s="16"/>
      <c r="NC633" s="16"/>
      <c r="ND633" s="16"/>
      <c r="NE633" s="16"/>
      <c r="NF633" s="16"/>
      <c r="NG633" s="16"/>
      <c r="NH633" s="16"/>
      <c r="NI633" s="16"/>
      <c r="NJ633" s="16"/>
      <c r="NK633" s="16"/>
      <c r="NL633" s="16"/>
      <c r="NM633" s="16"/>
      <c r="NN633" s="16"/>
      <c r="NO633" s="16"/>
      <c r="NP633" s="16"/>
      <c r="NQ633" s="16"/>
      <c r="NR633" s="16"/>
      <c r="NS633" s="16"/>
      <c r="NT633" s="16"/>
      <c r="NU633" s="16"/>
      <c r="NV633" s="16"/>
      <c r="NW633" s="16"/>
      <c r="NX633" s="16"/>
      <c r="NY633" s="16"/>
      <c r="NZ633" s="16"/>
      <c r="OA633" s="16"/>
      <c r="OB633" s="16"/>
      <c r="OC633" s="16"/>
      <c r="OD633" s="16"/>
      <c r="OE633" s="16"/>
      <c r="OF633" s="16"/>
      <c r="OG633" s="16"/>
      <c r="OH633" s="16"/>
      <c r="OI633" s="16"/>
      <c r="OJ633" s="16"/>
      <c r="OK633" s="16"/>
      <c r="OL633" s="16"/>
      <c r="OM633" s="16"/>
      <c r="ON633" s="16"/>
      <c r="OO633" s="16"/>
      <c r="OP633" s="16"/>
      <c r="OQ633" s="16"/>
      <c r="OR633" s="16"/>
      <c r="OS633" s="16"/>
      <c r="OT633" s="16"/>
      <c r="OU633" s="16"/>
      <c r="OV633" s="16"/>
      <c r="OW633" s="16"/>
      <c r="OX633" s="16"/>
      <c r="OY633" s="16"/>
      <c r="OZ633" s="16"/>
      <c r="PA633" s="16"/>
      <c r="PB633" s="16"/>
      <c r="PC633" s="16"/>
      <c r="PD633" s="16"/>
      <c r="PE633" s="16"/>
      <c r="PF633" s="16"/>
      <c r="PG633" s="16"/>
      <c r="PH633" s="16"/>
      <c r="PI633" s="16"/>
      <c r="PJ633" s="16"/>
      <c r="PK633" s="16"/>
      <c r="PL633" s="16"/>
      <c r="PM633" s="16"/>
      <c r="PN633" s="16"/>
      <c r="PO633" s="16"/>
      <c r="PP633" s="16"/>
      <c r="PQ633" s="16"/>
      <c r="PR633" s="16"/>
      <c r="PS633" s="16"/>
      <c r="PT633" s="16"/>
      <c r="PU633" s="16"/>
      <c r="PV633" s="16"/>
      <c r="PW633" s="16"/>
      <c r="PX633" s="16"/>
      <c r="PY633" s="16"/>
      <c r="PZ633" s="16"/>
      <c r="QA633" s="16"/>
      <c r="QB633" s="16"/>
      <c r="QC633" s="16"/>
      <c r="QD633" s="16"/>
      <c r="QE633" s="16"/>
      <c r="QF633" s="16"/>
      <c r="QG633" s="16"/>
      <c r="QH633" s="16"/>
      <c r="QI633" s="16"/>
      <c r="QJ633" s="16"/>
      <c r="QK633" s="16"/>
      <c r="QL633" s="16"/>
      <c r="QM633" s="16"/>
      <c r="QN633" s="16"/>
      <c r="QO633" s="16"/>
      <c r="QP633" s="16"/>
      <c r="QQ633" s="16"/>
      <c r="QR633" s="16"/>
      <c r="QS633" s="16"/>
      <c r="QT633" s="16"/>
      <c r="QU633" s="16"/>
      <c r="QV633" s="16"/>
      <c r="QW633" s="16"/>
      <c r="QX633" s="16"/>
      <c r="QY633" s="16"/>
      <c r="QZ633" s="16"/>
      <c r="RA633" s="16"/>
      <c r="RB633" s="16"/>
      <c r="RC633" s="16"/>
      <c r="RD633" s="16"/>
      <c r="RE633" s="16"/>
      <c r="RF633" s="16"/>
      <c r="RG633" s="16"/>
      <c r="RH633" s="16"/>
      <c r="RI633" s="16"/>
      <c r="RJ633" s="16"/>
      <c r="RK633" s="16"/>
      <c r="RL633" s="16"/>
      <c r="RM633" s="16"/>
      <c r="RN633" s="16"/>
      <c r="RO633" s="16"/>
      <c r="RP633" s="16"/>
      <c r="RQ633" s="16"/>
      <c r="RR633" s="16"/>
      <c r="RS633" s="16"/>
      <c r="RT633" s="16"/>
      <c r="RU633" s="16"/>
      <c r="RV633" s="16"/>
      <c r="RW633" s="16"/>
      <c r="RX633" s="16"/>
      <c r="RY633" s="16"/>
      <c r="RZ633" s="16"/>
      <c r="SA633" s="16"/>
      <c r="SB633" s="16"/>
      <c r="SC633" s="16"/>
      <c r="SD633" s="16"/>
      <c r="SE633" s="16"/>
      <c r="SF633" s="16"/>
      <c r="SG633" s="16"/>
      <c r="SH633" s="16"/>
      <c r="SI633" s="16"/>
      <c r="SJ633" s="16"/>
      <c r="SK633" s="16"/>
      <c r="SL633" s="16"/>
      <c r="SM633" s="16"/>
      <c r="SN633" s="16"/>
      <c r="SO633" s="16"/>
      <c r="SP633" s="16"/>
      <c r="SQ633" s="16"/>
      <c r="SR633" s="16"/>
      <c r="SS633" s="16"/>
      <c r="ST633" s="16"/>
      <c r="SU633" s="16"/>
      <c r="SV633" s="16"/>
      <c r="SW633" s="16"/>
      <c r="SX633" s="16"/>
      <c r="SY633" s="16"/>
      <c r="SZ633" s="16"/>
      <c r="TA633" s="16"/>
      <c r="TB633" s="16"/>
      <c r="TC633" s="16"/>
      <c r="TD633" s="16"/>
      <c r="TE633" s="16"/>
      <c r="TF633" s="16"/>
      <c r="TG633" s="16"/>
      <c r="TH633" s="16"/>
      <c r="TI633" s="16"/>
      <c r="TJ633" s="16"/>
      <c r="TK633" s="16"/>
      <c r="TL633" s="16"/>
      <c r="TM633" s="16"/>
      <c r="TN633" s="16"/>
      <c r="TO633" s="16"/>
      <c r="TP633" s="16"/>
      <c r="TQ633" s="16"/>
      <c r="TR633" s="16"/>
      <c r="TS633" s="16"/>
      <c r="TT633" s="16"/>
      <c r="TU633" s="16"/>
      <c r="TV633" s="16"/>
      <c r="TW633" s="16"/>
      <c r="TX633" s="16"/>
      <c r="TY633" s="16"/>
      <c r="TZ633" s="16"/>
      <c r="UA633" s="16"/>
      <c r="UB633" s="16"/>
      <c r="UC633" s="16"/>
      <c r="UD633" s="16"/>
      <c r="UE633" s="16"/>
      <c r="UF633" s="16"/>
      <c r="UG633" s="16"/>
      <c r="UH633" s="16"/>
      <c r="UI633" s="16"/>
      <c r="UJ633" s="16"/>
      <c r="UK633" s="16"/>
      <c r="UL633" s="16"/>
      <c r="UM633" s="16"/>
      <c r="UN633" s="16"/>
      <c r="UO633" s="16"/>
      <c r="UP633" s="16"/>
      <c r="UQ633" s="16"/>
      <c r="UR633" s="16"/>
      <c r="US633" s="16"/>
      <c r="UT633" s="16"/>
      <c r="UU633" s="16"/>
      <c r="UV633" s="16"/>
      <c r="UW633" s="16"/>
      <c r="UX633" s="16"/>
      <c r="UY633" s="16"/>
      <c r="UZ633" s="16"/>
      <c r="VA633" s="16"/>
      <c r="VB633" s="16"/>
      <c r="VC633" s="16"/>
      <c r="VD633" s="16"/>
      <c r="VE633" s="16"/>
      <c r="VF633" s="16"/>
      <c r="VG633" s="16"/>
      <c r="VH633" s="16"/>
      <c r="VI633" s="16"/>
      <c r="VJ633" s="16"/>
      <c r="VK633" s="16"/>
      <c r="VL633" s="16"/>
      <c r="VM633" s="16"/>
      <c r="VN633" s="16"/>
      <c r="VO633" s="16"/>
      <c r="VP633" s="16"/>
      <c r="VQ633" s="16"/>
      <c r="VR633" s="16"/>
      <c r="VS633" s="16"/>
      <c r="VT633" s="16"/>
      <c r="VU633" s="16"/>
      <c r="VV633" s="16"/>
      <c r="VW633" s="16"/>
      <c r="VX633" s="16"/>
      <c r="VY633" s="16"/>
      <c r="VZ633" s="16"/>
      <c r="WA633" s="16"/>
      <c r="WB633" s="16"/>
      <c r="WC633" s="16"/>
      <c r="WD633" s="16"/>
      <c r="WE633" s="16"/>
      <c r="WF633" s="16"/>
      <c r="WG633" s="16"/>
      <c r="WH633" s="16"/>
      <c r="WI633" s="16"/>
      <c r="WJ633" s="16"/>
      <c r="WK633" s="16"/>
      <c r="WL633" s="16"/>
      <c r="WM633" s="16"/>
      <c r="WN633" s="16"/>
      <c r="WO633" s="16"/>
      <c r="WP633" s="16"/>
      <c r="WQ633" s="16"/>
      <c r="WR633" s="16"/>
      <c r="WS633" s="16"/>
      <c r="WT633" s="16"/>
      <c r="WU633" s="16"/>
      <c r="WV633" s="16"/>
      <c r="WW633" s="16"/>
      <c r="WX633" s="16"/>
      <c r="WY633" s="16"/>
      <c r="WZ633" s="16"/>
      <c r="XA633" s="16"/>
      <c r="XB633" s="16"/>
      <c r="XC633" s="16"/>
      <c r="XD633" s="16"/>
      <c r="XE633" s="16"/>
      <c r="XF633" s="16"/>
      <c r="XG633" s="16"/>
      <c r="XH633" s="16"/>
      <c r="XI633" s="16"/>
      <c r="XJ633" s="16"/>
      <c r="XK633" s="16"/>
      <c r="XL633" s="16"/>
      <c r="XM633" s="16"/>
      <c r="XN633" s="16"/>
      <c r="XO633" s="16"/>
      <c r="XP633" s="16"/>
      <c r="XQ633" s="16"/>
      <c r="XR633" s="16"/>
      <c r="XS633" s="16"/>
      <c r="XT633" s="16"/>
      <c r="XU633" s="16"/>
      <c r="XV633" s="16"/>
      <c r="XW633" s="16"/>
      <c r="XX633" s="16"/>
      <c r="XY633" s="16"/>
      <c r="XZ633" s="16"/>
      <c r="YA633" s="16"/>
      <c r="YB633" s="16"/>
      <c r="YC633" s="16"/>
      <c r="YD633" s="16"/>
      <c r="YE633" s="16"/>
      <c r="YF633" s="16"/>
      <c r="YG633" s="16"/>
      <c r="YH633" s="16"/>
      <c r="YI633" s="16"/>
      <c r="YJ633" s="16"/>
      <c r="YK633" s="16"/>
      <c r="YL633" s="16"/>
      <c r="YM633" s="16"/>
      <c r="YN633" s="16"/>
      <c r="YO633" s="16"/>
      <c r="YP633" s="16"/>
      <c r="YQ633" s="16"/>
      <c r="YR633" s="16"/>
      <c r="YS633" s="16"/>
      <c r="YT633" s="16"/>
      <c r="YU633" s="16"/>
      <c r="YV633" s="16"/>
      <c r="YW633" s="16"/>
      <c r="YX633" s="16"/>
      <c r="YY633" s="16"/>
      <c r="YZ633" s="16"/>
      <c r="ZA633" s="16"/>
      <c r="ZB633" s="16"/>
      <c r="ZC633" s="16"/>
      <c r="ZD633" s="16"/>
      <c r="ZE633" s="16"/>
      <c r="ZF633" s="16"/>
      <c r="ZG633" s="16"/>
      <c r="ZH633" s="16"/>
      <c r="ZI633" s="16"/>
      <c r="ZJ633" s="16"/>
      <c r="ZK633" s="16"/>
      <c r="ZL633" s="16"/>
      <c r="ZM633" s="16"/>
      <c r="ZN633" s="16"/>
      <c r="ZO633" s="16"/>
      <c r="ZP633" s="16"/>
      <c r="ZQ633" s="16"/>
      <c r="ZR633" s="16"/>
      <c r="ZS633" s="16"/>
      <c r="ZT633" s="16"/>
      <c r="ZU633" s="16"/>
      <c r="ZV633" s="16"/>
      <c r="ZW633" s="16"/>
      <c r="ZX633" s="16"/>
      <c r="ZY633" s="16"/>
      <c r="ZZ633" s="16"/>
      <c r="AAA633" s="16"/>
      <c r="AAB633" s="16"/>
      <c r="AAC633" s="16"/>
      <c r="AAD633" s="16"/>
      <c r="AAE633" s="16"/>
      <c r="AAF633" s="16"/>
      <c r="AAG633" s="16"/>
      <c r="AAH633" s="16"/>
      <c r="AAI633" s="16"/>
      <c r="AAJ633" s="16"/>
      <c r="AAK633" s="16"/>
      <c r="AAL633" s="16"/>
      <c r="AAM633" s="16"/>
      <c r="AAN633" s="16"/>
      <c r="AAO633" s="16"/>
      <c r="AAP633" s="16"/>
      <c r="AAQ633" s="16"/>
      <c r="AAR633" s="16"/>
      <c r="AAS633" s="16"/>
      <c r="AAT633" s="16"/>
      <c r="AAU633" s="16"/>
      <c r="AAV633" s="16"/>
      <c r="AAW633" s="16"/>
      <c r="AAX633" s="16"/>
      <c r="AAY633" s="16"/>
      <c r="AAZ633" s="16"/>
      <c r="ABA633" s="16"/>
      <c r="ABB633" s="16"/>
      <c r="ABC633" s="16"/>
      <c r="ABD633" s="16"/>
      <c r="ABE633" s="16"/>
      <c r="ABF633" s="16"/>
      <c r="ABG633" s="16"/>
      <c r="ABH633" s="16"/>
      <c r="ABI633" s="16"/>
      <c r="ABJ633" s="16"/>
      <c r="ABK633" s="16"/>
      <c r="ABL633" s="16"/>
      <c r="ABM633" s="16"/>
      <c r="ABN633" s="16"/>
      <c r="ABO633" s="16"/>
      <c r="ABP633" s="16"/>
      <c r="ABQ633" s="16"/>
      <c r="ABR633" s="16"/>
      <c r="ABS633" s="16"/>
      <c r="ABT633" s="16"/>
      <c r="ABU633" s="16"/>
      <c r="ABV633" s="16"/>
      <c r="ABW633" s="16"/>
      <c r="ABX633" s="16"/>
      <c r="ABY633" s="16"/>
      <c r="ABZ633" s="16"/>
      <c r="ACA633" s="16"/>
      <c r="ACB633" s="16"/>
      <c r="ACC633" s="16"/>
      <c r="ACD633" s="16"/>
      <c r="ACE633" s="16"/>
      <c r="ACF633" s="16"/>
      <c r="ACG633" s="16"/>
      <c r="ACH633" s="16"/>
      <c r="ACI633" s="16"/>
      <c r="ACJ633" s="16"/>
      <c r="ACK633" s="16"/>
      <c r="ACL633" s="16"/>
      <c r="ACM633" s="16"/>
      <c r="ACN633" s="16"/>
      <c r="ACO633" s="16"/>
      <c r="ACP633" s="16"/>
      <c r="ACQ633" s="16"/>
      <c r="ACR633" s="16"/>
      <c r="ACS633" s="16"/>
      <c r="ACT633" s="16"/>
      <c r="ACU633" s="16"/>
      <c r="ACV633" s="16"/>
      <c r="ACW633" s="16"/>
      <c r="ACX633" s="16"/>
      <c r="ACY633" s="16"/>
      <c r="ACZ633" s="16"/>
      <c r="ADA633" s="16"/>
      <c r="ADB633" s="16"/>
      <c r="ADC633" s="16"/>
      <c r="ADD633" s="16"/>
      <c r="ADE633" s="16"/>
      <c r="ADF633" s="16"/>
      <c r="ADG633" s="16"/>
      <c r="ADH633" s="16"/>
      <c r="ADI633" s="16"/>
      <c r="ADJ633" s="16"/>
      <c r="ADK633" s="16"/>
      <c r="ADL633" s="16"/>
      <c r="ADM633" s="16"/>
      <c r="ADN633" s="16"/>
      <c r="ADO633" s="16"/>
      <c r="ADP633" s="16"/>
      <c r="ADQ633" s="16"/>
      <c r="ADR633" s="16"/>
      <c r="ADS633" s="16"/>
      <c r="ADT633" s="16"/>
      <c r="ADU633" s="16"/>
      <c r="ADV633" s="16"/>
      <c r="ADW633" s="16"/>
      <c r="ADX633" s="16"/>
      <c r="ADY633" s="16"/>
      <c r="ADZ633" s="16"/>
      <c r="AEA633" s="16"/>
      <c r="AEB633" s="16"/>
      <c r="AEC633" s="16"/>
      <c r="AED633" s="16"/>
      <c r="AEE633" s="16"/>
      <c r="AEF633" s="16"/>
      <c r="AEG633" s="50"/>
    </row>
    <row r="634" spans="1:813" s="17" customFormat="1" x14ac:dyDescent="0.2">
      <c r="A634" s="75">
        <v>7.1</v>
      </c>
      <c r="B634" s="99" t="s">
        <v>465</v>
      </c>
      <c r="C634" s="325">
        <v>1</v>
      </c>
      <c r="D634" s="71" t="s">
        <v>71</v>
      </c>
      <c r="E634" s="398">
        <v>18029.18</v>
      </c>
      <c r="F634" s="91">
        <f>ROUND(C634*E634,2)</f>
        <v>18029.18</v>
      </c>
      <c r="G634" s="16"/>
      <c r="H634" s="16"/>
      <c r="I634" s="16"/>
      <c r="J634" s="16"/>
      <c r="K634" s="16"/>
      <c r="L634" s="16"/>
      <c r="AY634" s="46"/>
      <c r="AZ634" s="16"/>
      <c r="BA634" s="663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  <c r="FW634" s="16"/>
      <c r="FX634" s="16"/>
      <c r="FY634" s="16"/>
      <c r="FZ634" s="16"/>
      <c r="GA634" s="16"/>
      <c r="GB634" s="16"/>
      <c r="GC634" s="16"/>
      <c r="GD634" s="16"/>
      <c r="GE634" s="16"/>
      <c r="GF634" s="16"/>
      <c r="GG634" s="16"/>
      <c r="GH634" s="16"/>
      <c r="GI634" s="16"/>
      <c r="GJ634" s="16"/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  <c r="HE634" s="16"/>
      <c r="HF634" s="16"/>
      <c r="HG634" s="16"/>
      <c r="HH634" s="16"/>
      <c r="HI634" s="16"/>
      <c r="HJ634" s="16"/>
      <c r="HK634" s="16"/>
      <c r="HL634" s="16"/>
      <c r="HM634" s="16"/>
      <c r="HN634" s="16"/>
      <c r="HO634" s="16"/>
      <c r="HP634" s="16"/>
      <c r="HQ634" s="16"/>
      <c r="HR634" s="16"/>
      <c r="HS634" s="16"/>
      <c r="HT634" s="16"/>
      <c r="HU634" s="16"/>
      <c r="HV634" s="16"/>
      <c r="HW634" s="16"/>
      <c r="HX634" s="16"/>
      <c r="HY634" s="16"/>
      <c r="HZ634" s="16"/>
      <c r="IA634" s="16"/>
      <c r="IB634" s="16"/>
      <c r="IC634" s="16"/>
      <c r="ID634" s="16"/>
      <c r="IE634" s="16"/>
      <c r="IF634" s="16"/>
      <c r="IG634" s="16"/>
      <c r="IH634" s="16"/>
      <c r="II634" s="16"/>
      <c r="IJ634" s="16"/>
      <c r="IK634" s="16"/>
      <c r="IL634" s="16"/>
      <c r="IM634" s="16"/>
      <c r="IN634" s="16"/>
      <c r="IO634" s="16"/>
      <c r="IP634" s="16"/>
      <c r="IQ634" s="16"/>
      <c r="IR634" s="16"/>
      <c r="IS634" s="16"/>
      <c r="IT634" s="16"/>
      <c r="IU634" s="16"/>
      <c r="IV634" s="16"/>
      <c r="IW634" s="16"/>
      <c r="IX634" s="16"/>
      <c r="IY634" s="16"/>
      <c r="IZ634" s="16"/>
      <c r="JA634" s="16"/>
      <c r="JB634" s="16"/>
      <c r="JC634" s="16"/>
      <c r="JD634" s="16"/>
      <c r="JE634" s="16"/>
      <c r="JF634" s="16"/>
      <c r="JG634" s="16"/>
      <c r="JH634" s="16"/>
      <c r="JI634" s="16"/>
      <c r="JJ634" s="16"/>
      <c r="JK634" s="16"/>
      <c r="JL634" s="16"/>
      <c r="JM634" s="16"/>
      <c r="JN634" s="16"/>
      <c r="JO634" s="16"/>
      <c r="JP634" s="16"/>
      <c r="JQ634" s="16"/>
      <c r="JR634" s="16"/>
      <c r="JS634" s="16"/>
      <c r="JT634" s="16"/>
      <c r="JU634" s="16"/>
      <c r="JV634" s="16"/>
      <c r="JW634" s="16"/>
      <c r="JX634" s="16"/>
      <c r="JY634" s="16"/>
      <c r="JZ634" s="16"/>
      <c r="KA634" s="16"/>
      <c r="KB634" s="16"/>
      <c r="KC634" s="16"/>
      <c r="KD634" s="16"/>
      <c r="KE634" s="16"/>
      <c r="KF634" s="16"/>
      <c r="KG634" s="16"/>
      <c r="KH634" s="16"/>
      <c r="KI634" s="16"/>
      <c r="KJ634" s="16"/>
      <c r="KK634" s="16"/>
      <c r="KL634" s="16"/>
      <c r="KM634" s="16"/>
      <c r="KN634" s="16"/>
      <c r="KO634" s="16"/>
      <c r="KP634" s="16"/>
      <c r="KQ634" s="16"/>
      <c r="KR634" s="16"/>
      <c r="KS634" s="16"/>
      <c r="KT634" s="16"/>
      <c r="KU634" s="16"/>
      <c r="KV634" s="16"/>
      <c r="KW634" s="16"/>
      <c r="KX634" s="16"/>
      <c r="KY634" s="16"/>
      <c r="KZ634" s="16"/>
      <c r="LA634" s="16"/>
      <c r="LB634" s="16"/>
      <c r="LC634" s="16"/>
      <c r="LD634" s="16"/>
      <c r="LE634" s="16"/>
      <c r="LF634" s="16"/>
      <c r="LG634" s="16"/>
      <c r="LH634" s="16"/>
      <c r="LI634" s="16"/>
      <c r="LJ634" s="16"/>
      <c r="LK634" s="16"/>
      <c r="LL634" s="16"/>
      <c r="LM634" s="16"/>
      <c r="LN634" s="16"/>
      <c r="LO634" s="16"/>
      <c r="LP634" s="16"/>
      <c r="LQ634" s="16"/>
      <c r="LR634" s="16"/>
      <c r="LS634" s="16"/>
      <c r="LT634" s="16"/>
      <c r="LU634" s="16"/>
      <c r="LV634" s="16"/>
      <c r="LW634" s="16"/>
      <c r="LX634" s="16"/>
      <c r="LY634" s="16"/>
      <c r="LZ634" s="16"/>
      <c r="MA634" s="16"/>
      <c r="MB634" s="16"/>
      <c r="MC634" s="16"/>
      <c r="MD634" s="16"/>
      <c r="ME634" s="16"/>
      <c r="MF634" s="16"/>
      <c r="MG634" s="16"/>
      <c r="MH634" s="16"/>
      <c r="MI634" s="16"/>
      <c r="MJ634" s="16"/>
      <c r="MK634" s="16"/>
      <c r="ML634" s="16"/>
      <c r="MM634" s="16"/>
      <c r="MN634" s="16"/>
      <c r="MO634" s="16"/>
      <c r="MP634" s="16"/>
      <c r="MQ634" s="16"/>
      <c r="MR634" s="16"/>
      <c r="MS634" s="16"/>
      <c r="MT634" s="16"/>
      <c r="MU634" s="16"/>
      <c r="MV634" s="16"/>
      <c r="MW634" s="16"/>
      <c r="MX634" s="16"/>
      <c r="MY634" s="16"/>
      <c r="MZ634" s="16"/>
      <c r="NA634" s="16"/>
      <c r="NB634" s="16"/>
      <c r="NC634" s="16"/>
      <c r="ND634" s="16"/>
      <c r="NE634" s="16"/>
      <c r="NF634" s="16"/>
      <c r="NG634" s="16"/>
      <c r="NH634" s="16"/>
      <c r="NI634" s="16"/>
      <c r="NJ634" s="16"/>
      <c r="NK634" s="16"/>
      <c r="NL634" s="16"/>
      <c r="NM634" s="16"/>
      <c r="NN634" s="16"/>
      <c r="NO634" s="16"/>
      <c r="NP634" s="16"/>
      <c r="NQ634" s="16"/>
      <c r="NR634" s="16"/>
      <c r="NS634" s="16"/>
      <c r="NT634" s="16"/>
      <c r="NU634" s="16"/>
      <c r="NV634" s="16"/>
      <c r="NW634" s="16"/>
      <c r="NX634" s="16"/>
      <c r="NY634" s="16"/>
      <c r="NZ634" s="16"/>
      <c r="OA634" s="16"/>
      <c r="OB634" s="16"/>
      <c r="OC634" s="16"/>
      <c r="OD634" s="16"/>
      <c r="OE634" s="16"/>
      <c r="OF634" s="16"/>
      <c r="OG634" s="16"/>
      <c r="OH634" s="16"/>
      <c r="OI634" s="16"/>
      <c r="OJ634" s="16"/>
      <c r="OK634" s="16"/>
      <c r="OL634" s="16"/>
      <c r="OM634" s="16"/>
      <c r="ON634" s="16"/>
      <c r="OO634" s="16"/>
      <c r="OP634" s="16"/>
      <c r="OQ634" s="16"/>
      <c r="OR634" s="16"/>
      <c r="OS634" s="16"/>
      <c r="OT634" s="16"/>
      <c r="OU634" s="16"/>
      <c r="OV634" s="16"/>
      <c r="OW634" s="16"/>
      <c r="OX634" s="16"/>
      <c r="OY634" s="16"/>
      <c r="OZ634" s="16"/>
      <c r="PA634" s="16"/>
      <c r="PB634" s="16"/>
      <c r="PC634" s="16"/>
      <c r="PD634" s="16"/>
      <c r="PE634" s="16"/>
      <c r="PF634" s="16"/>
      <c r="PG634" s="16"/>
      <c r="PH634" s="16"/>
      <c r="PI634" s="16"/>
      <c r="PJ634" s="16"/>
      <c r="PK634" s="16"/>
      <c r="PL634" s="16"/>
      <c r="PM634" s="16"/>
      <c r="PN634" s="16"/>
      <c r="PO634" s="16"/>
      <c r="PP634" s="16"/>
      <c r="PQ634" s="16"/>
      <c r="PR634" s="16"/>
      <c r="PS634" s="16"/>
      <c r="PT634" s="16"/>
      <c r="PU634" s="16"/>
      <c r="PV634" s="16"/>
      <c r="PW634" s="16"/>
      <c r="PX634" s="16"/>
      <c r="PY634" s="16"/>
      <c r="PZ634" s="16"/>
      <c r="QA634" s="16"/>
      <c r="QB634" s="16"/>
      <c r="QC634" s="16"/>
      <c r="QD634" s="16"/>
      <c r="QE634" s="16"/>
      <c r="QF634" s="16"/>
      <c r="QG634" s="16"/>
      <c r="QH634" s="16"/>
      <c r="QI634" s="16"/>
      <c r="QJ634" s="16"/>
      <c r="QK634" s="16"/>
      <c r="QL634" s="16"/>
      <c r="QM634" s="16"/>
      <c r="QN634" s="16"/>
      <c r="QO634" s="16"/>
      <c r="QP634" s="16"/>
      <c r="QQ634" s="16"/>
      <c r="QR634" s="16"/>
      <c r="QS634" s="16"/>
      <c r="QT634" s="16"/>
      <c r="QU634" s="16"/>
      <c r="QV634" s="16"/>
      <c r="QW634" s="16"/>
      <c r="QX634" s="16"/>
      <c r="QY634" s="16"/>
      <c r="QZ634" s="16"/>
      <c r="RA634" s="16"/>
      <c r="RB634" s="16"/>
      <c r="RC634" s="16"/>
      <c r="RD634" s="16"/>
      <c r="RE634" s="16"/>
      <c r="RF634" s="16"/>
      <c r="RG634" s="16"/>
      <c r="RH634" s="16"/>
      <c r="RI634" s="16"/>
      <c r="RJ634" s="16"/>
      <c r="RK634" s="16"/>
      <c r="RL634" s="16"/>
      <c r="RM634" s="16"/>
      <c r="RN634" s="16"/>
      <c r="RO634" s="16"/>
      <c r="RP634" s="16"/>
      <c r="RQ634" s="16"/>
      <c r="RR634" s="16"/>
      <c r="RS634" s="16"/>
      <c r="RT634" s="16"/>
      <c r="RU634" s="16"/>
      <c r="RV634" s="16"/>
      <c r="RW634" s="16"/>
      <c r="RX634" s="16"/>
      <c r="RY634" s="16"/>
      <c r="RZ634" s="16"/>
      <c r="SA634" s="16"/>
      <c r="SB634" s="16"/>
      <c r="SC634" s="16"/>
      <c r="SD634" s="16"/>
      <c r="SE634" s="16"/>
      <c r="SF634" s="16"/>
      <c r="SG634" s="16"/>
      <c r="SH634" s="16"/>
      <c r="SI634" s="16"/>
      <c r="SJ634" s="16"/>
      <c r="SK634" s="16"/>
      <c r="SL634" s="16"/>
      <c r="SM634" s="16"/>
      <c r="SN634" s="16"/>
      <c r="SO634" s="16"/>
      <c r="SP634" s="16"/>
      <c r="SQ634" s="16"/>
      <c r="SR634" s="16"/>
      <c r="SS634" s="16"/>
      <c r="ST634" s="16"/>
      <c r="SU634" s="16"/>
      <c r="SV634" s="16"/>
      <c r="SW634" s="16"/>
      <c r="SX634" s="16"/>
      <c r="SY634" s="16"/>
      <c r="SZ634" s="16"/>
      <c r="TA634" s="16"/>
      <c r="TB634" s="16"/>
      <c r="TC634" s="16"/>
      <c r="TD634" s="16"/>
      <c r="TE634" s="16"/>
      <c r="TF634" s="16"/>
      <c r="TG634" s="16"/>
      <c r="TH634" s="16"/>
      <c r="TI634" s="16"/>
      <c r="TJ634" s="16"/>
      <c r="TK634" s="16"/>
      <c r="TL634" s="16"/>
      <c r="TM634" s="16"/>
      <c r="TN634" s="16"/>
      <c r="TO634" s="16"/>
      <c r="TP634" s="16"/>
      <c r="TQ634" s="16"/>
      <c r="TR634" s="16"/>
      <c r="TS634" s="16"/>
      <c r="TT634" s="16"/>
      <c r="TU634" s="16"/>
      <c r="TV634" s="16"/>
      <c r="TW634" s="16"/>
      <c r="TX634" s="16"/>
      <c r="TY634" s="16"/>
      <c r="TZ634" s="16"/>
      <c r="UA634" s="16"/>
      <c r="UB634" s="16"/>
      <c r="UC634" s="16"/>
      <c r="UD634" s="16"/>
      <c r="UE634" s="16"/>
      <c r="UF634" s="16"/>
      <c r="UG634" s="16"/>
      <c r="UH634" s="16"/>
      <c r="UI634" s="16"/>
      <c r="UJ634" s="16"/>
      <c r="UK634" s="16"/>
      <c r="UL634" s="16"/>
      <c r="UM634" s="16"/>
      <c r="UN634" s="16"/>
      <c r="UO634" s="16"/>
      <c r="UP634" s="16"/>
      <c r="UQ634" s="16"/>
      <c r="UR634" s="16"/>
      <c r="US634" s="16"/>
      <c r="UT634" s="16"/>
      <c r="UU634" s="16"/>
      <c r="UV634" s="16"/>
      <c r="UW634" s="16"/>
      <c r="UX634" s="16"/>
      <c r="UY634" s="16"/>
      <c r="UZ634" s="16"/>
      <c r="VA634" s="16"/>
      <c r="VB634" s="16"/>
      <c r="VC634" s="16"/>
      <c r="VD634" s="16"/>
      <c r="VE634" s="16"/>
      <c r="VF634" s="16"/>
      <c r="VG634" s="16"/>
      <c r="VH634" s="16"/>
      <c r="VI634" s="16"/>
      <c r="VJ634" s="16"/>
      <c r="VK634" s="16"/>
      <c r="VL634" s="16"/>
      <c r="VM634" s="16"/>
      <c r="VN634" s="16"/>
      <c r="VO634" s="16"/>
      <c r="VP634" s="16"/>
      <c r="VQ634" s="16"/>
      <c r="VR634" s="16"/>
      <c r="VS634" s="16"/>
      <c r="VT634" s="16"/>
      <c r="VU634" s="16"/>
      <c r="VV634" s="16"/>
      <c r="VW634" s="16"/>
      <c r="VX634" s="16"/>
      <c r="VY634" s="16"/>
      <c r="VZ634" s="16"/>
      <c r="WA634" s="16"/>
      <c r="WB634" s="16"/>
      <c r="WC634" s="16"/>
      <c r="WD634" s="16"/>
      <c r="WE634" s="16"/>
      <c r="WF634" s="16"/>
      <c r="WG634" s="16"/>
      <c r="WH634" s="16"/>
      <c r="WI634" s="16"/>
      <c r="WJ634" s="16"/>
      <c r="WK634" s="16"/>
      <c r="WL634" s="16"/>
      <c r="WM634" s="16"/>
      <c r="WN634" s="16"/>
      <c r="WO634" s="16"/>
      <c r="WP634" s="16"/>
      <c r="WQ634" s="16"/>
      <c r="WR634" s="16"/>
      <c r="WS634" s="16"/>
      <c r="WT634" s="16"/>
      <c r="WU634" s="16"/>
      <c r="WV634" s="16"/>
      <c r="WW634" s="16"/>
      <c r="WX634" s="16"/>
      <c r="WY634" s="16"/>
      <c r="WZ634" s="16"/>
      <c r="XA634" s="16"/>
      <c r="XB634" s="16"/>
      <c r="XC634" s="16"/>
      <c r="XD634" s="16"/>
      <c r="XE634" s="16"/>
      <c r="XF634" s="16"/>
      <c r="XG634" s="16"/>
      <c r="XH634" s="16"/>
      <c r="XI634" s="16"/>
      <c r="XJ634" s="16"/>
      <c r="XK634" s="16"/>
      <c r="XL634" s="16"/>
      <c r="XM634" s="16"/>
      <c r="XN634" s="16"/>
      <c r="XO634" s="16"/>
      <c r="XP634" s="16"/>
      <c r="XQ634" s="16"/>
      <c r="XR634" s="16"/>
      <c r="XS634" s="16"/>
      <c r="XT634" s="16"/>
      <c r="XU634" s="16"/>
      <c r="XV634" s="16"/>
      <c r="XW634" s="16"/>
      <c r="XX634" s="16"/>
      <c r="XY634" s="16"/>
      <c r="XZ634" s="16"/>
      <c r="YA634" s="16"/>
      <c r="YB634" s="16"/>
      <c r="YC634" s="16"/>
      <c r="YD634" s="16"/>
      <c r="YE634" s="16"/>
      <c r="YF634" s="16"/>
      <c r="YG634" s="16"/>
      <c r="YH634" s="16"/>
      <c r="YI634" s="16"/>
      <c r="YJ634" s="16"/>
      <c r="YK634" s="16"/>
      <c r="YL634" s="16"/>
      <c r="YM634" s="16"/>
      <c r="YN634" s="16"/>
      <c r="YO634" s="16"/>
      <c r="YP634" s="16"/>
      <c r="YQ634" s="16"/>
      <c r="YR634" s="16"/>
      <c r="YS634" s="16"/>
      <c r="YT634" s="16"/>
      <c r="YU634" s="16"/>
      <c r="YV634" s="16"/>
      <c r="YW634" s="16"/>
      <c r="YX634" s="16"/>
      <c r="YY634" s="16"/>
      <c r="YZ634" s="16"/>
      <c r="ZA634" s="16"/>
      <c r="ZB634" s="16"/>
      <c r="ZC634" s="16"/>
      <c r="ZD634" s="16"/>
      <c r="ZE634" s="16"/>
      <c r="ZF634" s="16"/>
      <c r="ZG634" s="16"/>
      <c r="ZH634" s="16"/>
      <c r="ZI634" s="16"/>
      <c r="ZJ634" s="16"/>
      <c r="ZK634" s="16"/>
      <c r="ZL634" s="16"/>
      <c r="ZM634" s="16"/>
      <c r="ZN634" s="16"/>
      <c r="ZO634" s="16"/>
      <c r="ZP634" s="16"/>
      <c r="ZQ634" s="16"/>
      <c r="ZR634" s="16"/>
      <c r="ZS634" s="16"/>
      <c r="ZT634" s="16"/>
      <c r="ZU634" s="16"/>
      <c r="ZV634" s="16"/>
      <c r="ZW634" s="16"/>
      <c r="ZX634" s="16"/>
      <c r="ZY634" s="16"/>
      <c r="ZZ634" s="16"/>
      <c r="AAA634" s="16"/>
      <c r="AAB634" s="16"/>
      <c r="AAC634" s="16"/>
      <c r="AAD634" s="16"/>
      <c r="AAE634" s="16"/>
      <c r="AAF634" s="16"/>
      <c r="AAG634" s="16"/>
      <c r="AAH634" s="16"/>
      <c r="AAI634" s="16"/>
      <c r="AAJ634" s="16"/>
      <c r="AAK634" s="16"/>
      <c r="AAL634" s="16"/>
      <c r="AAM634" s="16"/>
      <c r="AAN634" s="16"/>
      <c r="AAO634" s="16"/>
      <c r="AAP634" s="16"/>
      <c r="AAQ634" s="16"/>
      <c r="AAR634" s="16"/>
      <c r="AAS634" s="16"/>
      <c r="AAT634" s="16"/>
      <c r="AAU634" s="16"/>
      <c r="AAV634" s="16"/>
      <c r="AAW634" s="16"/>
      <c r="AAX634" s="16"/>
      <c r="AAY634" s="16"/>
      <c r="AAZ634" s="16"/>
      <c r="ABA634" s="16"/>
      <c r="ABB634" s="16"/>
      <c r="ABC634" s="16"/>
      <c r="ABD634" s="16"/>
      <c r="ABE634" s="16"/>
      <c r="ABF634" s="16"/>
      <c r="ABG634" s="16"/>
      <c r="ABH634" s="16"/>
      <c r="ABI634" s="16"/>
      <c r="ABJ634" s="16"/>
      <c r="ABK634" s="16"/>
      <c r="ABL634" s="16"/>
      <c r="ABM634" s="16"/>
      <c r="ABN634" s="16"/>
      <c r="ABO634" s="16"/>
      <c r="ABP634" s="16"/>
      <c r="ABQ634" s="16"/>
      <c r="ABR634" s="16"/>
      <c r="ABS634" s="16"/>
      <c r="ABT634" s="16"/>
      <c r="ABU634" s="16"/>
      <c r="ABV634" s="16"/>
      <c r="ABW634" s="16"/>
      <c r="ABX634" s="16"/>
      <c r="ABY634" s="16"/>
      <c r="ABZ634" s="16"/>
      <c r="ACA634" s="16"/>
      <c r="ACB634" s="16"/>
      <c r="ACC634" s="16"/>
      <c r="ACD634" s="16"/>
      <c r="ACE634" s="16"/>
      <c r="ACF634" s="16"/>
      <c r="ACG634" s="16"/>
      <c r="ACH634" s="16"/>
      <c r="ACI634" s="16"/>
      <c r="ACJ634" s="16"/>
      <c r="ACK634" s="16"/>
      <c r="ACL634" s="16"/>
      <c r="ACM634" s="16"/>
      <c r="ACN634" s="16"/>
      <c r="ACO634" s="16"/>
      <c r="ACP634" s="16"/>
      <c r="ACQ634" s="16"/>
      <c r="ACR634" s="16"/>
      <c r="ACS634" s="16"/>
      <c r="ACT634" s="16"/>
      <c r="ACU634" s="16"/>
      <c r="ACV634" s="16"/>
      <c r="ACW634" s="16"/>
      <c r="ACX634" s="16"/>
      <c r="ACY634" s="16"/>
      <c r="ACZ634" s="16"/>
      <c r="ADA634" s="16"/>
      <c r="ADB634" s="16"/>
      <c r="ADC634" s="16"/>
      <c r="ADD634" s="16"/>
      <c r="ADE634" s="16"/>
      <c r="ADF634" s="16"/>
      <c r="ADG634" s="16"/>
      <c r="ADH634" s="16"/>
      <c r="ADI634" s="16"/>
      <c r="ADJ634" s="16"/>
      <c r="ADK634" s="16"/>
      <c r="ADL634" s="16"/>
      <c r="ADM634" s="16"/>
      <c r="ADN634" s="16"/>
      <c r="ADO634" s="16"/>
      <c r="ADP634" s="16"/>
      <c r="ADQ634" s="16"/>
      <c r="ADR634" s="16"/>
      <c r="ADS634" s="16"/>
      <c r="ADT634" s="16"/>
      <c r="ADU634" s="16"/>
      <c r="ADV634" s="16"/>
      <c r="ADW634" s="16"/>
      <c r="ADX634" s="16"/>
      <c r="ADY634" s="16"/>
      <c r="ADZ634" s="16"/>
      <c r="AEA634" s="16"/>
      <c r="AEB634" s="16"/>
      <c r="AEC634" s="16"/>
      <c r="AED634" s="16"/>
      <c r="AEE634" s="16"/>
      <c r="AEF634" s="16"/>
      <c r="AEG634" s="50"/>
    </row>
    <row r="635" spans="1:813" s="17" customFormat="1" x14ac:dyDescent="0.2">
      <c r="A635" s="75">
        <v>7.2</v>
      </c>
      <c r="B635" s="303" t="s">
        <v>136</v>
      </c>
      <c r="C635" s="325">
        <v>1</v>
      </c>
      <c r="D635" s="308" t="s">
        <v>71</v>
      </c>
      <c r="E635" s="398">
        <v>12251.3</v>
      </c>
      <c r="F635" s="91">
        <f>ROUND(C635*E635,2)</f>
        <v>12251.3</v>
      </c>
      <c r="G635" s="16"/>
      <c r="H635" s="16"/>
      <c r="I635" s="16"/>
      <c r="J635" s="16"/>
      <c r="K635" s="16"/>
      <c r="L635" s="16"/>
      <c r="AY635" s="46"/>
      <c r="AZ635" s="16"/>
      <c r="BA635" s="663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16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  <c r="IN635" s="16"/>
      <c r="IO635" s="16"/>
      <c r="IP635" s="16"/>
      <c r="IQ635" s="16"/>
      <c r="IR635" s="16"/>
      <c r="IS635" s="16"/>
      <c r="IT635" s="16"/>
      <c r="IU635" s="16"/>
      <c r="IV635" s="16"/>
      <c r="IW635" s="16"/>
      <c r="IX635" s="16"/>
      <c r="IY635" s="16"/>
      <c r="IZ635" s="16"/>
      <c r="JA635" s="16"/>
      <c r="JB635" s="16"/>
      <c r="JC635" s="16"/>
      <c r="JD635" s="16"/>
      <c r="JE635" s="16"/>
      <c r="JF635" s="16"/>
      <c r="JG635" s="16"/>
      <c r="JH635" s="16"/>
      <c r="JI635" s="16"/>
      <c r="JJ635" s="16"/>
      <c r="JK635" s="16"/>
      <c r="JL635" s="16"/>
      <c r="JM635" s="16"/>
      <c r="JN635" s="16"/>
      <c r="JO635" s="16"/>
      <c r="JP635" s="16"/>
      <c r="JQ635" s="16"/>
      <c r="JR635" s="16"/>
      <c r="JS635" s="16"/>
      <c r="JT635" s="16"/>
      <c r="JU635" s="16"/>
      <c r="JV635" s="16"/>
      <c r="JW635" s="16"/>
      <c r="JX635" s="16"/>
      <c r="JY635" s="16"/>
      <c r="JZ635" s="16"/>
      <c r="KA635" s="16"/>
      <c r="KB635" s="16"/>
      <c r="KC635" s="16"/>
      <c r="KD635" s="16"/>
      <c r="KE635" s="16"/>
      <c r="KF635" s="16"/>
      <c r="KG635" s="16"/>
      <c r="KH635" s="16"/>
      <c r="KI635" s="16"/>
      <c r="KJ635" s="16"/>
      <c r="KK635" s="16"/>
      <c r="KL635" s="16"/>
      <c r="KM635" s="16"/>
      <c r="KN635" s="16"/>
      <c r="KO635" s="16"/>
      <c r="KP635" s="16"/>
      <c r="KQ635" s="16"/>
      <c r="KR635" s="16"/>
      <c r="KS635" s="16"/>
      <c r="KT635" s="16"/>
      <c r="KU635" s="16"/>
      <c r="KV635" s="16"/>
      <c r="KW635" s="16"/>
      <c r="KX635" s="16"/>
      <c r="KY635" s="16"/>
      <c r="KZ635" s="16"/>
      <c r="LA635" s="16"/>
      <c r="LB635" s="16"/>
      <c r="LC635" s="16"/>
      <c r="LD635" s="16"/>
      <c r="LE635" s="16"/>
      <c r="LF635" s="16"/>
      <c r="LG635" s="16"/>
      <c r="LH635" s="16"/>
      <c r="LI635" s="16"/>
      <c r="LJ635" s="16"/>
      <c r="LK635" s="16"/>
      <c r="LL635" s="16"/>
      <c r="LM635" s="16"/>
      <c r="LN635" s="16"/>
      <c r="LO635" s="16"/>
      <c r="LP635" s="16"/>
      <c r="LQ635" s="16"/>
      <c r="LR635" s="16"/>
      <c r="LS635" s="16"/>
      <c r="LT635" s="16"/>
      <c r="LU635" s="16"/>
      <c r="LV635" s="16"/>
      <c r="LW635" s="16"/>
      <c r="LX635" s="16"/>
      <c r="LY635" s="16"/>
      <c r="LZ635" s="16"/>
      <c r="MA635" s="16"/>
      <c r="MB635" s="16"/>
      <c r="MC635" s="16"/>
      <c r="MD635" s="16"/>
      <c r="ME635" s="16"/>
      <c r="MF635" s="16"/>
      <c r="MG635" s="16"/>
      <c r="MH635" s="16"/>
      <c r="MI635" s="16"/>
      <c r="MJ635" s="16"/>
      <c r="MK635" s="16"/>
      <c r="ML635" s="16"/>
      <c r="MM635" s="16"/>
      <c r="MN635" s="16"/>
      <c r="MO635" s="16"/>
      <c r="MP635" s="16"/>
      <c r="MQ635" s="16"/>
      <c r="MR635" s="16"/>
      <c r="MS635" s="16"/>
      <c r="MT635" s="16"/>
      <c r="MU635" s="16"/>
      <c r="MV635" s="16"/>
      <c r="MW635" s="16"/>
      <c r="MX635" s="16"/>
      <c r="MY635" s="16"/>
      <c r="MZ635" s="16"/>
      <c r="NA635" s="16"/>
      <c r="NB635" s="16"/>
      <c r="NC635" s="16"/>
      <c r="ND635" s="16"/>
      <c r="NE635" s="16"/>
      <c r="NF635" s="16"/>
      <c r="NG635" s="16"/>
      <c r="NH635" s="16"/>
      <c r="NI635" s="16"/>
      <c r="NJ635" s="16"/>
      <c r="NK635" s="16"/>
      <c r="NL635" s="16"/>
      <c r="NM635" s="16"/>
      <c r="NN635" s="16"/>
      <c r="NO635" s="16"/>
      <c r="NP635" s="16"/>
      <c r="NQ635" s="16"/>
      <c r="NR635" s="16"/>
      <c r="NS635" s="16"/>
      <c r="NT635" s="16"/>
      <c r="NU635" s="16"/>
      <c r="NV635" s="16"/>
      <c r="NW635" s="16"/>
      <c r="NX635" s="16"/>
      <c r="NY635" s="16"/>
      <c r="NZ635" s="16"/>
      <c r="OA635" s="16"/>
      <c r="OB635" s="16"/>
      <c r="OC635" s="16"/>
      <c r="OD635" s="16"/>
      <c r="OE635" s="16"/>
      <c r="OF635" s="16"/>
      <c r="OG635" s="16"/>
      <c r="OH635" s="16"/>
      <c r="OI635" s="16"/>
      <c r="OJ635" s="16"/>
      <c r="OK635" s="16"/>
      <c r="OL635" s="16"/>
      <c r="OM635" s="16"/>
      <c r="ON635" s="16"/>
      <c r="OO635" s="16"/>
      <c r="OP635" s="16"/>
      <c r="OQ635" s="16"/>
      <c r="OR635" s="16"/>
      <c r="OS635" s="16"/>
      <c r="OT635" s="16"/>
      <c r="OU635" s="16"/>
      <c r="OV635" s="16"/>
      <c r="OW635" s="16"/>
      <c r="OX635" s="16"/>
      <c r="OY635" s="16"/>
      <c r="OZ635" s="16"/>
      <c r="PA635" s="16"/>
      <c r="PB635" s="16"/>
      <c r="PC635" s="16"/>
      <c r="PD635" s="16"/>
      <c r="PE635" s="16"/>
      <c r="PF635" s="16"/>
      <c r="PG635" s="16"/>
      <c r="PH635" s="16"/>
      <c r="PI635" s="16"/>
      <c r="PJ635" s="16"/>
      <c r="PK635" s="16"/>
      <c r="PL635" s="16"/>
      <c r="PM635" s="16"/>
      <c r="PN635" s="16"/>
      <c r="PO635" s="16"/>
      <c r="PP635" s="16"/>
      <c r="PQ635" s="16"/>
      <c r="PR635" s="16"/>
      <c r="PS635" s="16"/>
      <c r="PT635" s="16"/>
      <c r="PU635" s="16"/>
      <c r="PV635" s="16"/>
      <c r="PW635" s="16"/>
      <c r="PX635" s="16"/>
      <c r="PY635" s="16"/>
      <c r="PZ635" s="16"/>
      <c r="QA635" s="16"/>
      <c r="QB635" s="16"/>
      <c r="QC635" s="16"/>
      <c r="QD635" s="16"/>
      <c r="QE635" s="16"/>
      <c r="QF635" s="16"/>
      <c r="QG635" s="16"/>
      <c r="QH635" s="16"/>
      <c r="QI635" s="16"/>
      <c r="QJ635" s="16"/>
      <c r="QK635" s="16"/>
      <c r="QL635" s="16"/>
      <c r="QM635" s="16"/>
      <c r="QN635" s="16"/>
      <c r="QO635" s="16"/>
      <c r="QP635" s="16"/>
      <c r="QQ635" s="16"/>
      <c r="QR635" s="16"/>
      <c r="QS635" s="16"/>
      <c r="QT635" s="16"/>
      <c r="QU635" s="16"/>
      <c r="QV635" s="16"/>
      <c r="QW635" s="16"/>
      <c r="QX635" s="16"/>
      <c r="QY635" s="16"/>
      <c r="QZ635" s="16"/>
      <c r="RA635" s="16"/>
      <c r="RB635" s="16"/>
      <c r="RC635" s="16"/>
      <c r="RD635" s="16"/>
      <c r="RE635" s="16"/>
      <c r="RF635" s="16"/>
      <c r="RG635" s="16"/>
      <c r="RH635" s="16"/>
      <c r="RI635" s="16"/>
      <c r="RJ635" s="16"/>
      <c r="RK635" s="16"/>
      <c r="RL635" s="16"/>
      <c r="RM635" s="16"/>
      <c r="RN635" s="16"/>
      <c r="RO635" s="16"/>
      <c r="RP635" s="16"/>
      <c r="RQ635" s="16"/>
      <c r="RR635" s="16"/>
      <c r="RS635" s="16"/>
      <c r="RT635" s="16"/>
      <c r="RU635" s="16"/>
      <c r="RV635" s="16"/>
      <c r="RW635" s="16"/>
      <c r="RX635" s="16"/>
      <c r="RY635" s="16"/>
      <c r="RZ635" s="16"/>
      <c r="SA635" s="16"/>
      <c r="SB635" s="16"/>
      <c r="SC635" s="16"/>
      <c r="SD635" s="16"/>
      <c r="SE635" s="16"/>
      <c r="SF635" s="16"/>
      <c r="SG635" s="16"/>
      <c r="SH635" s="16"/>
      <c r="SI635" s="16"/>
      <c r="SJ635" s="16"/>
      <c r="SK635" s="16"/>
      <c r="SL635" s="16"/>
      <c r="SM635" s="16"/>
      <c r="SN635" s="16"/>
      <c r="SO635" s="16"/>
      <c r="SP635" s="16"/>
      <c r="SQ635" s="16"/>
      <c r="SR635" s="16"/>
      <c r="SS635" s="16"/>
      <c r="ST635" s="16"/>
      <c r="SU635" s="16"/>
      <c r="SV635" s="16"/>
      <c r="SW635" s="16"/>
      <c r="SX635" s="16"/>
      <c r="SY635" s="16"/>
      <c r="SZ635" s="16"/>
      <c r="TA635" s="16"/>
      <c r="TB635" s="16"/>
      <c r="TC635" s="16"/>
      <c r="TD635" s="16"/>
      <c r="TE635" s="16"/>
      <c r="TF635" s="16"/>
      <c r="TG635" s="16"/>
      <c r="TH635" s="16"/>
      <c r="TI635" s="16"/>
      <c r="TJ635" s="16"/>
      <c r="TK635" s="16"/>
      <c r="TL635" s="16"/>
      <c r="TM635" s="16"/>
      <c r="TN635" s="16"/>
      <c r="TO635" s="16"/>
      <c r="TP635" s="16"/>
      <c r="TQ635" s="16"/>
      <c r="TR635" s="16"/>
      <c r="TS635" s="16"/>
      <c r="TT635" s="16"/>
      <c r="TU635" s="16"/>
      <c r="TV635" s="16"/>
      <c r="TW635" s="16"/>
      <c r="TX635" s="16"/>
      <c r="TY635" s="16"/>
      <c r="TZ635" s="16"/>
      <c r="UA635" s="16"/>
      <c r="UB635" s="16"/>
      <c r="UC635" s="16"/>
      <c r="UD635" s="16"/>
      <c r="UE635" s="16"/>
      <c r="UF635" s="16"/>
      <c r="UG635" s="16"/>
      <c r="UH635" s="16"/>
      <c r="UI635" s="16"/>
      <c r="UJ635" s="16"/>
      <c r="UK635" s="16"/>
      <c r="UL635" s="16"/>
      <c r="UM635" s="16"/>
      <c r="UN635" s="16"/>
      <c r="UO635" s="16"/>
      <c r="UP635" s="16"/>
      <c r="UQ635" s="16"/>
      <c r="UR635" s="16"/>
      <c r="US635" s="16"/>
      <c r="UT635" s="16"/>
      <c r="UU635" s="16"/>
      <c r="UV635" s="16"/>
      <c r="UW635" s="16"/>
      <c r="UX635" s="16"/>
      <c r="UY635" s="16"/>
      <c r="UZ635" s="16"/>
      <c r="VA635" s="16"/>
      <c r="VB635" s="16"/>
      <c r="VC635" s="16"/>
      <c r="VD635" s="16"/>
      <c r="VE635" s="16"/>
      <c r="VF635" s="16"/>
      <c r="VG635" s="16"/>
      <c r="VH635" s="16"/>
      <c r="VI635" s="16"/>
      <c r="VJ635" s="16"/>
      <c r="VK635" s="16"/>
      <c r="VL635" s="16"/>
      <c r="VM635" s="16"/>
      <c r="VN635" s="16"/>
      <c r="VO635" s="16"/>
      <c r="VP635" s="16"/>
      <c r="VQ635" s="16"/>
      <c r="VR635" s="16"/>
      <c r="VS635" s="16"/>
      <c r="VT635" s="16"/>
      <c r="VU635" s="16"/>
      <c r="VV635" s="16"/>
      <c r="VW635" s="16"/>
      <c r="VX635" s="16"/>
      <c r="VY635" s="16"/>
      <c r="VZ635" s="16"/>
      <c r="WA635" s="16"/>
      <c r="WB635" s="16"/>
      <c r="WC635" s="16"/>
      <c r="WD635" s="16"/>
      <c r="WE635" s="16"/>
      <c r="WF635" s="16"/>
      <c r="WG635" s="16"/>
      <c r="WH635" s="16"/>
      <c r="WI635" s="16"/>
      <c r="WJ635" s="16"/>
      <c r="WK635" s="16"/>
      <c r="WL635" s="16"/>
      <c r="WM635" s="16"/>
      <c r="WN635" s="16"/>
      <c r="WO635" s="16"/>
      <c r="WP635" s="16"/>
      <c r="WQ635" s="16"/>
      <c r="WR635" s="16"/>
      <c r="WS635" s="16"/>
      <c r="WT635" s="16"/>
      <c r="WU635" s="16"/>
      <c r="WV635" s="16"/>
      <c r="WW635" s="16"/>
      <c r="WX635" s="16"/>
      <c r="WY635" s="16"/>
      <c r="WZ635" s="16"/>
      <c r="XA635" s="16"/>
      <c r="XB635" s="16"/>
      <c r="XC635" s="16"/>
      <c r="XD635" s="16"/>
      <c r="XE635" s="16"/>
      <c r="XF635" s="16"/>
      <c r="XG635" s="16"/>
      <c r="XH635" s="16"/>
      <c r="XI635" s="16"/>
      <c r="XJ635" s="16"/>
      <c r="XK635" s="16"/>
      <c r="XL635" s="16"/>
      <c r="XM635" s="16"/>
      <c r="XN635" s="16"/>
      <c r="XO635" s="16"/>
      <c r="XP635" s="16"/>
      <c r="XQ635" s="16"/>
      <c r="XR635" s="16"/>
      <c r="XS635" s="16"/>
      <c r="XT635" s="16"/>
      <c r="XU635" s="16"/>
      <c r="XV635" s="16"/>
      <c r="XW635" s="16"/>
      <c r="XX635" s="16"/>
      <c r="XY635" s="16"/>
      <c r="XZ635" s="16"/>
      <c r="YA635" s="16"/>
      <c r="YB635" s="16"/>
      <c r="YC635" s="16"/>
      <c r="YD635" s="16"/>
      <c r="YE635" s="16"/>
      <c r="YF635" s="16"/>
      <c r="YG635" s="16"/>
      <c r="YH635" s="16"/>
      <c r="YI635" s="16"/>
      <c r="YJ635" s="16"/>
      <c r="YK635" s="16"/>
      <c r="YL635" s="16"/>
      <c r="YM635" s="16"/>
      <c r="YN635" s="16"/>
      <c r="YO635" s="16"/>
      <c r="YP635" s="16"/>
      <c r="YQ635" s="16"/>
      <c r="YR635" s="16"/>
      <c r="YS635" s="16"/>
      <c r="YT635" s="16"/>
      <c r="YU635" s="16"/>
      <c r="YV635" s="16"/>
      <c r="YW635" s="16"/>
      <c r="YX635" s="16"/>
      <c r="YY635" s="16"/>
      <c r="YZ635" s="16"/>
      <c r="ZA635" s="16"/>
      <c r="ZB635" s="16"/>
      <c r="ZC635" s="16"/>
      <c r="ZD635" s="16"/>
      <c r="ZE635" s="16"/>
      <c r="ZF635" s="16"/>
      <c r="ZG635" s="16"/>
      <c r="ZH635" s="16"/>
      <c r="ZI635" s="16"/>
      <c r="ZJ635" s="16"/>
      <c r="ZK635" s="16"/>
      <c r="ZL635" s="16"/>
      <c r="ZM635" s="16"/>
      <c r="ZN635" s="16"/>
      <c r="ZO635" s="16"/>
      <c r="ZP635" s="16"/>
      <c r="ZQ635" s="16"/>
      <c r="ZR635" s="16"/>
      <c r="ZS635" s="16"/>
      <c r="ZT635" s="16"/>
      <c r="ZU635" s="16"/>
      <c r="ZV635" s="16"/>
      <c r="ZW635" s="16"/>
      <c r="ZX635" s="16"/>
      <c r="ZY635" s="16"/>
      <c r="ZZ635" s="16"/>
      <c r="AAA635" s="16"/>
      <c r="AAB635" s="16"/>
      <c r="AAC635" s="16"/>
      <c r="AAD635" s="16"/>
      <c r="AAE635" s="16"/>
      <c r="AAF635" s="16"/>
      <c r="AAG635" s="16"/>
      <c r="AAH635" s="16"/>
      <c r="AAI635" s="16"/>
      <c r="AAJ635" s="16"/>
      <c r="AAK635" s="16"/>
      <c r="AAL635" s="16"/>
      <c r="AAM635" s="16"/>
      <c r="AAN635" s="16"/>
      <c r="AAO635" s="16"/>
      <c r="AAP635" s="16"/>
      <c r="AAQ635" s="16"/>
      <c r="AAR635" s="16"/>
      <c r="AAS635" s="16"/>
      <c r="AAT635" s="16"/>
      <c r="AAU635" s="16"/>
      <c r="AAV635" s="16"/>
      <c r="AAW635" s="16"/>
      <c r="AAX635" s="16"/>
      <c r="AAY635" s="16"/>
      <c r="AAZ635" s="16"/>
      <c r="ABA635" s="16"/>
      <c r="ABB635" s="16"/>
      <c r="ABC635" s="16"/>
      <c r="ABD635" s="16"/>
      <c r="ABE635" s="16"/>
      <c r="ABF635" s="16"/>
      <c r="ABG635" s="16"/>
      <c r="ABH635" s="16"/>
      <c r="ABI635" s="16"/>
      <c r="ABJ635" s="16"/>
      <c r="ABK635" s="16"/>
      <c r="ABL635" s="16"/>
      <c r="ABM635" s="16"/>
      <c r="ABN635" s="16"/>
      <c r="ABO635" s="16"/>
      <c r="ABP635" s="16"/>
      <c r="ABQ635" s="16"/>
      <c r="ABR635" s="16"/>
      <c r="ABS635" s="16"/>
      <c r="ABT635" s="16"/>
      <c r="ABU635" s="16"/>
      <c r="ABV635" s="16"/>
      <c r="ABW635" s="16"/>
      <c r="ABX635" s="16"/>
      <c r="ABY635" s="16"/>
      <c r="ABZ635" s="16"/>
      <c r="ACA635" s="16"/>
      <c r="ACB635" s="16"/>
      <c r="ACC635" s="16"/>
      <c r="ACD635" s="16"/>
      <c r="ACE635" s="16"/>
      <c r="ACF635" s="16"/>
      <c r="ACG635" s="16"/>
      <c r="ACH635" s="16"/>
      <c r="ACI635" s="16"/>
      <c r="ACJ635" s="16"/>
      <c r="ACK635" s="16"/>
      <c r="ACL635" s="16"/>
      <c r="ACM635" s="16"/>
      <c r="ACN635" s="16"/>
      <c r="ACO635" s="16"/>
      <c r="ACP635" s="16"/>
      <c r="ACQ635" s="16"/>
      <c r="ACR635" s="16"/>
      <c r="ACS635" s="16"/>
      <c r="ACT635" s="16"/>
      <c r="ACU635" s="16"/>
      <c r="ACV635" s="16"/>
      <c r="ACW635" s="16"/>
      <c r="ACX635" s="16"/>
      <c r="ACY635" s="16"/>
      <c r="ACZ635" s="16"/>
      <c r="ADA635" s="16"/>
      <c r="ADB635" s="16"/>
      <c r="ADC635" s="16"/>
      <c r="ADD635" s="16"/>
      <c r="ADE635" s="16"/>
      <c r="ADF635" s="16"/>
      <c r="ADG635" s="16"/>
      <c r="ADH635" s="16"/>
      <c r="ADI635" s="16"/>
      <c r="ADJ635" s="16"/>
      <c r="ADK635" s="16"/>
      <c r="ADL635" s="16"/>
      <c r="ADM635" s="16"/>
      <c r="ADN635" s="16"/>
      <c r="ADO635" s="16"/>
      <c r="ADP635" s="16"/>
      <c r="ADQ635" s="16"/>
      <c r="ADR635" s="16"/>
      <c r="ADS635" s="16"/>
      <c r="ADT635" s="16"/>
      <c r="ADU635" s="16"/>
      <c r="ADV635" s="16"/>
      <c r="ADW635" s="16"/>
      <c r="ADX635" s="16"/>
      <c r="ADY635" s="16"/>
      <c r="ADZ635" s="16"/>
      <c r="AEA635" s="16"/>
      <c r="AEB635" s="16"/>
      <c r="AEC635" s="16"/>
      <c r="AED635" s="16"/>
      <c r="AEE635" s="16"/>
      <c r="AEF635" s="16"/>
      <c r="AEG635" s="50"/>
    </row>
    <row r="636" spans="1:813" s="17" customFormat="1" ht="8.25" customHeight="1" x14ac:dyDescent="0.2">
      <c r="A636" s="75"/>
      <c r="B636" s="329"/>
      <c r="C636" s="325"/>
      <c r="D636" s="71"/>
      <c r="E636" s="398"/>
      <c r="F636" s="91"/>
      <c r="G636" s="16"/>
      <c r="H636" s="16"/>
      <c r="I636" s="16"/>
      <c r="J636" s="16"/>
      <c r="K636" s="16"/>
      <c r="L636" s="16"/>
      <c r="AY636" s="46"/>
      <c r="AZ636" s="16"/>
      <c r="BA636" s="663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  <c r="GE636" s="16"/>
      <c r="GF636" s="16"/>
      <c r="GG636" s="16"/>
      <c r="GH636" s="16"/>
      <c r="GI636" s="16"/>
      <c r="GJ636" s="16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  <c r="HE636" s="16"/>
      <c r="HF636" s="16"/>
      <c r="HG636" s="16"/>
      <c r="HH636" s="16"/>
      <c r="HI636" s="16"/>
      <c r="HJ636" s="16"/>
      <c r="HK636" s="16"/>
      <c r="HL636" s="16"/>
      <c r="HM636" s="16"/>
      <c r="HN636" s="16"/>
      <c r="HO636" s="16"/>
      <c r="HP636" s="16"/>
      <c r="HQ636" s="16"/>
      <c r="HR636" s="16"/>
      <c r="HS636" s="16"/>
      <c r="HT636" s="16"/>
      <c r="HU636" s="16"/>
      <c r="HV636" s="16"/>
      <c r="HW636" s="16"/>
      <c r="HX636" s="1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  <c r="IV636" s="16"/>
      <c r="IW636" s="16"/>
      <c r="IX636" s="16"/>
      <c r="IY636" s="16"/>
      <c r="IZ636" s="16"/>
      <c r="JA636" s="16"/>
      <c r="JB636" s="16"/>
      <c r="JC636" s="16"/>
      <c r="JD636" s="16"/>
      <c r="JE636" s="16"/>
      <c r="JF636" s="16"/>
      <c r="JG636" s="16"/>
      <c r="JH636" s="16"/>
      <c r="JI636" s="16"/>
      <c r="JJ636" s="16"/>
      <c r="JK636" s="16"/>
      <c r="JL636" s="16"/>
      <c r="JM636" s="16"/>
      <c r="JN636" s="16"/>
      <c r="JO636" s="16"/>
      <c r="JP636" s="16"/>
      <c r="JQ636" s="16"/>
      <c r="JR636" s="16"/>
      <c r="JS636" s="16"/>
      <c r="JT636" s="16"/>
      <c r="JU636" s="16"/>
      <c r="JV636" s="16"/>
      <c r="JW636" s="16"/>
      <c r="JX636" s="16"/>
      <c r="JY636" s="16"/>
      <c r="JZ636" s="16"/>
      <c r="KA636" s="16"/>
      <c r="KB636" s="16"/>
      <c r="KC636" s="16"/>
      <c r="KD636" s="16"/>
      <c r="KE636" s="16"/>
      <c r="KF636" s="16"/>
      <c r="KG636" s="16"/>
      <c r="KH636" s="16"/>
      <c r="KI636" s="16"/>
      <c r="KJ636" s="16"/>
      <c r="KK636" s="16"/>
      <c r="KL636" s="16"/>
      <c r="KM636" s="16"/>
      <c r="KN636" s="16"/>
      <c r="KO636" s="16"/>
      <c r="KP636" s="16"/>
      <c r="KQ636" s="16"/>
      <c r="KR636" s="16"/>
      <c r="KS636" s="16"/>
      <c r="KT636" s="16"/>
      <c r="KU636" s="16"/>
      <c r="KV636" s="16"/>
      <c r="KW636" s="16"/>
      <c r="KX636" s="16"/>
      <c r="KY636" s="16"/>
      <c r="KZ636" s="16"/>
      <c r="LA636" s="16"/>
      <c r="LB636" s="16"/>
      <c r="LC636" s="16"/>
      <c r="LD636" s="16"/>
      <c r="LE636" s="16"/>
      <c r="LF636" s="16"/>
      <c r="LG636" s="16"/>
      <c r="LH636" s="16"/>
      <c r="LI636" s="16"/>
      <c r="LJ636" s="16"/>
      <c r="LK636" s="16"/>
      <c r="LL636" s="16"/>
      <c r="LM636" s="16"/>
      <c r="LN636" s="16"/>
      <c r="LO636" s="16"/>
      <c r="LP636" s="16"/>
      <c r="LQ636" s="16"/>
      <c r="LR636" s="16"/>
      <c r="LS636" s="16"/>
      <c r="LT636" s="16"/>
      <c r="LU636" s="16"/>
      <c r="LV636" s="16"/>
      <c r="LW636" s="16"/>
      <c r="LX636" s="16"/>
      <c r="LY636" s="16"/>
      <c r="LZ636" s="16"/>
      <c r="MA636" s="16"/>
      <c r="MB636" s="16"/>
      <c r="MC636" s="16"/>
      <c r="MD636" s="16"/>
      <c r="ME636" s="16"/>
      <c r="MF636" s="16"/>
      <c r="MG636" s="16"/>
      <c r="MH636" s="16"/>
      <c r="MI636" s="16"/>
      <c r="MJ636" s="16"/>
      <c r="MK636" s="16"/>
      <c r="ML636" s="16"/>
      <c r="MM636" s="16"/>
      <c r="MN636" s="16"/>
      <c r="MO636" s="16"/>
      <c r="MP636" s="16"/>
      <c r="MQ636" s="16"/>
      <c r="MR636" s="16"/>
      <c r="MS636" s="16"/>
      <c r="MT636" s="16"/>
      <c r="MU636" s="16"/>
      <c r="MV636" s="16"/>
      <c r="MW636" s="16"/>
      <c r="MX636" s="16"/>
      <c r="MY636" s="16"/>
      <c r="MZ636" s="16"/>
      <c r="NA636" s="16"/>
      <c r="NB636" s="16"/>
      <c r="NC636" s="16"/>
      <c r="ND636" s="16"/>
      <c r="NE636" s="16"/>
      <c r="NF636" s="16"/>
      <c r="NG636" s="16"/>
      <c r="NH636" s="16"/>
      <c r="NI636" s="16"/>
      <c r="NJ636" s="16"/>
      <c r="NK636" s="16"/>
      <c r="NL636" s="16"/>
      <c r="NM636" s="16"/>
      <c r="NN636" s="16"/>
      <c r="NO636" s="16"/>
      <c r="NP636" s="16"/>
      <c r="NQ636" s="16"/>
      <c r="NR636" s="16"/>
      <c r="NS636" s="16"/>
      <c r="NT636" s="16"/>
      <c r="NU636" s="16"/>
      <c r="NV636" s="16"/>
      <c r="NW636" s="16"/>
      <c r="NX636" s="16"/>
      <c r="NY636" s="16"/>
      <c r="NZ636" s="16"/>
      <c r="OA636" s="16"/>
      <c r="OB636" s="16"/>
      <c r="OC636" s="16"/>
      <c r="OD636" s="16"/>
      <c r="OE636" s="16"/>
      <c r="OF636" s="16"/>
      <c r="OG636" s="16"/>
      <c r="OH636" s="16"/>
      <c r="OI636" s="16"/>
      <c r="OJ636" s="16"/>
      <c r="OK636" s="16"/>
      <c r="OL636" s="16"/>
      <c r="OM636" s="16"/>
      <c r="ON636" s="16"/>
      <c r="OO636" s="16"/>
      <c r="OP636" s="16"/>
      <c r="OQ636" s="16"/>
      <c r="OR636" s="16"/>
      <c r="OS636" s="16"/>
      <c r="OT636" s="16"/>
      <c r="OU636" s="16"/>
      <c r="OV636" s="16"/>
      <c r="OW636" s="16"/>
      <c r="OX636" s="16"/>
      <c r="OY636" s="16"/>
      <c r="OZ636" s="16"/>
      <c r="PA636" s="16"/>
      <c r="PB636" s="16"/>
      <c r="PC636" s="16"/>
      <c r="PD636" s="16"/>
      <c r="PE636" s="16"/>
      <c r="PF636" s="16"/>
      <c r="PG636" s="16"/>
      <c r="PH636" s="16"/>
      <c r="PI636" s="16"/>
      <c r="PJ636" s="16"/>
      <c r="PK636" s="16"/>
      <c r="PL636" s="16"/>
      <c r="PM636" s="16"/>
      <c r="PN636" s="16"/>
      <c r="PO636" s="16"/>
      <c r="PP636" s="16"/>
      <c r="PQ636" s="16"/>
      <c r="PR636" s="16"/>
      <c r="PS636" s="16"/>
      <c r="PT636" s="16"/>
      <c r="PU636" s="16"/>
      <c r="PV636" s="16"/>
      <c r="PW636" s="16"/>
      <c r="PX636" s="16"/>
      <c r="PY636" s="16"/>
      <c r="PZ636" s="16"/>
      <c r="QA636" s="16"/>
      <c r="QB636" s="16"/>
      <c r="QC636" s="16"/>
      <c r="QD636" s="16"/>
      <c r="QE636" s="16"/>
      <c r="QF636" s="16"/>
      <c r="QG636" s="16"/>
      <c r="QH636" s="16"/>
      <c r="QI636" s="16"/>
      <c r="QJ636" s="16"/>
      <c r="QK636" s="16"/>
      <c r="QL636" s="16"/>
      <c r="QM636" s="16"/>
      <c r="QN636" s="16"/>
      <c r="QO636" s="16"/>
      <c r="QP636" s="16"/>
      <c r="QQ636" s="16"/>
      <c r="QR636" s="16"/>
      <c r="QS636" s="16"/>
      <c r="QT636" s="16"/>
      <c r="QU636" s="16"/>
      <c r="QV636" s="16"/>
      <c r="QW636" s="16"/>
      <c r="QX636" s="16"/>
      <c r="QY636" s="16"/>
      <c r="QZ636" s="16"/>
      <c r="RA636" s="16"/>
      <c r="RB636" s="16"/>
      <c r="RC636" s="16"/>
      <c r="RD636" s="16"/>
      <c r="RE636" s="16"/>
      <c r="RF636" s="16"/>
      <c r="RG636" s="16"/>
      <c r="RH636" s="16"/>
      <c r="RI636" s="16"/>
      <c r="RJ636" s="16"/>
      <c r="RK636" s="16"/>
      <c r="RL636" s="16"/>
      <c r="RM636" s="16"/>
      <c r="RN636" s="16"/>
      <c r="RO636" s="16"/>
      <c r="RP636" s="16"/>
      <c r="RQ636" s="16"/>
      <c r="RR636" s="16"/>
      <c r="RS636" s="16"/>
      <c r="RT636" s="16"/>
      <c r="RU636" s="16"/>
      <c r="RV636" s="16"/>
      <c r="RW636" s="16"/>
      <c r="RX636" s="16"/>
      <c r="RY636" s="16"/>
      <c r="RZ636" s="16"/>
      <c r="SA636" s="16"/>
      <c r="SB636" s="16"/>
      <c r="SC636" s="16"/>
      <c r="SD636" s="16"/>
      <c r="SE636" s="16"/>
      <c r="SF636" s="16"/>
      <c r="SG636" s="16"/>
      <c r="SH636" s="16"/>
      <c r="SI636" s="16"/>
      <c r="SJ636" s="16"/>
      <c r="SK636" s="16"/>
      <c r="SL636" s="16"/>
      <c r="SM636" s="16"/>
      <c r="SN636" s="16"/>
      <c r="SO636" s="16"/>
      <c r="SP636" s="16"/>
      <c r="SQ636" s="16"/>
      <c r="SR636" s="16"/>
      <c r="SS636" s="16"/>
      <c r="ST636" s="16"/>
      <c r="SU636" s="16"/>
      <c r="SV636" s="16"/>
      <c r="SW636" s="16"/>
      <c r="SX636" s="16"/>
      <c r="SY636" s="16"/>
      <c r="SZ636" s="16"/>
      <c r="TA636" s="16"/>
      <c r="TB636" s="16"/>
      <c r="TC636" s="16"/>
      <c r="TD636" s="16"/>
      <c r="TE636" s="16"/>
      <c r="TF636" s="16"/>
      <c r="TG636" s="16"/>
      <c r="TH636" s="16"/>
      <c r="TI636" s="16"/>
      <c r="TJ636" s="16"/>
      <c r="TK636" s="16"/>
      <c r="TL636" s="16"/>
      <c r="TM636" s="16"/>
      <c r="TN636" s="16"/>
      <c r="TO636" s="16"/>
      <c r="TP636" s="16"/>
      <c r="TQ636" s="16"/>
      <c r="TR636" s="16"/>
      <c r="TS636" s="16"/>
      <c r="TT636" s="16"/>
      <c r="TU636" s="16"/>
      <c r="TV636" s="16"/>
      <c r="TW636" s="16"/>
      <c r="TX636" s="16"/>
      <c r="TY636" s="16"/>
      <c r="TZ636" s="16"/>
      <c r="UA636" s="16"/>
      <c r="UB636" s="16"/>
      <c r="UC636" s="16"/>
      <c r="UD636" s="16"/>
      <c r="UE636" s="16"/>
      <c r="UF636" s="16"/>
      <c r="UG636" s="16"/>
      <c r="UH636" s="16"/>
      <c r="UI636" s="16"/>
      <c r="UJ636" s="16"/>
      <c r="UK636" s="16"/>
      <c r="UL636" s="16"/>
      <c r="UM636" s="16"/>
      <c r="UN636" s="16"/>
      <c r="UO636" s="16"/>
      <c r="UP636" s="16"/>
      <c r="UQ636" s="16"/>
      <c r="UR636" s="16"/>
      <c r="US636" s="16"/>
      <c r="UT636" s="16"/>
      <c r="UU636" s="16"/>
      <c r="UV636" s="16"/>
      <c r="UW636" s="16"/>
      <c r="UX636" s="16"/>
      <c r="UY636" s="16"/>
      <c r="UZ636" s="16"/>
      <c r="VA636" s="16"/>
      <c r="VB636" s="16"/>
      <c r="VC636" s="16"/>
      <c r="VD636" s="16"/>
      <c r="VE636" s="16"/>
      <c r="VF636" s="16"/>
      <c r="VG636" s="16"/>
      <c r="VH636" s="16"/>
      <c r="VI636" s="16"/>
      <c r="VJ636" s="16"/>
      <c r="VK636" s="16"/>
      <c r="VL636" s="16"/>
      <c r="VM636" s="16"/>
      <c r="VN636" s="16"/>
      <c r="VO636" s="16"/>
      <c r="VP636" s="16"/>
      <c r="VQ636" s="16"/>
      <c r="VR636" s="16"/>
      <c r="VS636" s="16"/>
      <c r="VT636" s="16"/>
      <c r="VU636" s="16"/>
      <c r="VV636" s="16"/>
      <c r="VW636" s="16"/>
      <c r="VX636" s="16"/>
      <c r="VY636" s="16"/>
      <c r="VZ636" s="16"/>
      <c r="WA636" s="16"/>
      <c r="WB636" s="16"/>
      <c r="WC636" s="16"/>
      <c r="WD636" s="16"/>
      <c r="WE636" s="16"/>
      <c r="WF636" s="16"/>
      <c r="WG636" s="16"/>
      <c r="WH636" s="16"/>
      <c r="WI636" s="16"/>
      <c r="WJ636" s="16"/>
      <c r="WK636" s="16"/>
      <c r="WL636" s="16"/>
      <c r="WM636" s="16"/>
      <c r="WN636" s="16"/>
      <c r="WO636" s="16"/>
      <c r="WP636" s="16"/>
      <c r="WQ636" s="16"/>
      <c r="WR636" s="16"/>
      <c r="WS636" s="16"/>
      <c r="WT636" s="16"/>
      <c r="WU636" s="16"/>
      <c r="WV636" s="16"/>
      <c r="WW636" s="16"/>
      <c r="WX636" s="16"/>
      <c r="WY636" s="16"/>
      <c r="WZ636" s="16"/>
      <c r="XA636" s="16"/>
      <c r="XB636" s="16"/>
      <c r="XC636" s="16"/>
      <c r="XD636" s="16"/>
      <c r="XE636" s="16"/>
      <c r="XF636" s="16"/>
      <c r="XG636" s="16"/>
      <c r="XH636" s="16"/>
      <c r="XI636" s="16"/>
      <c r="XJ636" s="16"/>
      <c r="XK636" s="16"/>
      <c r="XL636" s="16"/>
      <c r="XM636" s="16"/>
      <c r="XN636" s="16"/>
      <c r="XO636" s="16"/>
      <c r="XP636" s="16"/>
      <c r="XQ636" s="16"/>
      <c r="XR636" s="16"/>
      <c r="XS636" s="16"/>
      <c r="XT636" s="16"/>
      <c r="XU636" s="16"/>
      <c r="XV636" s="16"/>
      <c r="XW636" s="16"/>
      <c r="XX636" s="16"/>
      <c r="XY636" s="16"/>
      <c r="XZ636" s="16"/>
      <c r="YA636" s="16"/>
      <c r="YB636" s="16"/>
      <c r="YC636" s="16"/>
      <c r="YD636" s="16"/>
      <c r="YE636" s="16"/>
      <c r="YF636" s="16"/>
      <c r="YG636" s="16"/>
      <c r="YH636" s="16"/>
      <c r="YI636" s="16"/>
      <c r="YJ636" s="16"/>
      <c r="YK636" s="16"/>
      <c r="YL636" s="16"/>
      <c r="YM636" s="16"/>
      <c r="YN636" s="16"/>
      <c r="YO636" s="16"/>
      <c r="YP636" s="16"/>
      <c r="YQ636" s="16"/>
      <c r="YR636" s="16"/>
      <c r="YS636" s="16"/>
      <c r="YT636" s="16"/>
      <c r="YU636" s="16"/>
      <c r="YV636" s="16"/>
      <c r="YW636" s="16"/>
      <c r="YX636" s="16"/>
      <c r="YY636" s="16"/>
      <c r="YZ636" s="16"/>
      <c r="ZA636" s="16"/>
      <c r="ZB636" s="16"/>
      <c r="ZC636" s="16"/>
      <c r="ZD636" s="16"/>
      <c r="ZE636" s="16"/>
      <c r="ZF636" s="16"/>
      <c r="ZG636" s="16"/>
      <c r="ZH636" s="16"/>
      <c r="ZI636" s="16"/>
      <c r="ZJ636" s="16"/>
      <c r="ZK636" s="16"/>
      <c r="ZL636" s="16"/>
      <c r="ZM636" s="16"/>
      <c r="ZN636" s="16"/>
      <c r="ZO636" s="16"/>
      <c r="ZP636" s="16"/>
      <c r="ZQ636" s="16"/>
      <c r="ZR636" s="16"/>
      <c r="ZS636" s="16"/>
      <c r="ZT636" s="16"/>
      <c r="ZU636" s="16"/>
      <c r="ZV636" s="16"/>
      <c r="ZW636" s="16"/>
      <c r="ZX636" s="16"/>
      <c r="ZY636" s="16"/>
      <c r="ZZ636" s="16"/>
      <c r="AAA636" s="16"/>
      <c r="AAB636" s="16"/>
      <c r="AAC636" s="16"/>
      <c r="AAD636" s="16"/>
      <c r="AAE636" s="16"/>
      <c r="AAF636" s="16"/>
      <c r="AAG636" s="16"/>
      <c r="AAH636" s="16"/>
      <c r="AAI636" s="16"/>
      <c r="AAJ636" s="16"/>
      <c r="AAK636" s="16"/>
      <c r="AAL636" s="16"/>
      <c r="AAM636" s="16"/>
      <c r="AAN636" s="16"/>
      <c r="AAO636" s="16"/>
      <c r="AAP636" s="16"/>
      <c r="AAQ636" s="16"/>
      <c r="AAR636" s="16"/>
      <c r="AAS636" s="16"/>
      <c r="AAT636" s="16"/>
      <c r="AAU636" s="16"/>
      <c r="AAV636" s="16"/>
      <c r="AAW636" s="16"/>
      <c r="AAX636" s="16"/>
      <c r="AAY636" s="16"/>
      <c r="AAZ636" s="16"/>
      <c r="ABA636" s="16"/>
      <c r="ABB636" s="16"/>
      <c r="ABC636" s="16"/>
      <c r="ABD636" s="16"/>
      <c r="ABE636" s="16"/>
      <c r="ABF636" s="16"/>
      <c r="ABG636" s="16"/>
      <c r="ABH636" s="16"/>
      <c r="ABI636" s="16"/>
      <c r="ABJ636" s="16"/>
      <c r="ABK636" s="16"/>
      <c r="ABL636" s="16"/>
      <c r="ABM636" s="16"/>
      <c r="ABN636" s="16"/>
      <c r="ABO636" s="16"/>
      <c r="ABP636" s="16"/>
      <c r="ABQ636" s="16"/>
      <c r="ABR636" s="16"/>
      <c r="ABS636" s="16"/>
      <c r="ABT636" s="16"/>
      <c r="ABU636" s="16"/>
      <c r="ABV636" s="16"/>
      <c r="ABW636" s="16"/>
      <c r="ABX636" s="16"/>
      <c r="ABY636" s="16"/>
      <c r="ABZ636" s="16"/>
      <c r="ACA636" s="16"/>
      <c r="ACB636" s="16"/>
      <c r="ACC636" s="16"/>
      <c r="ACD636" s="16"/>
      <c r="ACE636" s="16"/>
      <c r="ACF636" s="16"/>
      <c r="ACG636" s="16"/>
      <c r="ACH636" s="16"/>
      <c r="ACI636" s="16"/>
      <c r="ACJ636" s="16"/>
      <c r="ACK636" s="16"/>
      <c r="ACL636" s="16"/>
      <c r="ACM636" s="16"/>
      <c r="ACN636" s="16"/>
      <c r="ACO636" s="16"/>
      <c r="ACP636" s="16"/>
      <c r="ACQ636" s="16"/>
      <c r="ACR636" s="16"/>
      <c r="ACS636" s="16"/>
      <c r="ACT636" s="16"/>
      <c r="ACU636" s="16"/>
      <c r="ACV636" s="16"/>
      <c r="ACW636" s="16"/>
      <c r="ACX636" s="16"/>
      <c r="ACY636" s="16"/>
      <c r="ACZ636" s="16"/>
      <c r="ADA636" s="16"/>
      <c r="ADB636" s="16"/>
      <c r="ADC636" s="16"/>
      <c r="ADD636" s="16"/>
      <c r="ADE636" s="16"/>
      <c r="ADF636" s="16"/>
      <c r="ADG636" s="16"/>
      <c r="ADH636" s="16"/>
      <c r="ADI636" s="16"/>
      <c r="ADJ636" s="16"/>
      <c r="ADK636" s="16"/>
      <c r="ADL636" s="16"/>
      <c r="ADM636" s="16"/>
      <c r="ADN636" s="16"/>
      <c r="ADO636" s="16"/>
      <c r="ADP636" s="16"/>
      <c r="ADQ636" s="16"/>
      <c r="ADR636" s="16"/>
      <c r="ADS636" s="16"/>
      <c r="ADT636" s="16"/>
      <c r="ADU636" s="16"/>
      <c r="ADV636" s="16"/>
      <c r="ADW636" s="16"/>
      <c r="ADX636" s="16"/>
      <c r="ADY636" s="16"/>
      <c r="ADZ636" s="16"/>
      <c r="AEA636" s="16"/>
      <c r="AEB636" s="16"/>
      <c r="AEC636" s="16"/>
      <c r="AED636" s="16"/>
      <c r="AEE636" s="16"/>
      <c r="AEF636" s="16"/>
      <c r="AEG636" s="50"/>
    </row>
    <row r="637" spans="1:813" s="17" customFormat="1" ht="12" customHeight="1" x14ac:dyDescent="0.2">
      <c r="A637" s="75">
        <v>8</v>
      </c>
      <c r="B637" s="327" t="s">
        <v>467</v>
      </c>
      <c r="C637" s="325"/>
      <c r="D637" s="71"/>
      <c r="E637" s="109"/>
      <c r="F637" s="91"/>
      <c r="G637" s="16"/>
      <c r="H637" s="16"/>
      <c r="I637" s="16"/>
      <c r="J637" s="16"/>
      <c r="K637" s="16"/>
      <c r="L637" s="16"/>
      <c r="AY637" s="46"/>
      <c r="AZ637" s="16"/>
      <c r="BA637" s="663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  <c r="FW637" s="16"/>
      <c r="FX637" s="16"/>
      <c r="FY637" s="16"/>
      <c r="FZ637" s="16"/>
      <c r="GA637" s="16"/>
      <c r="GB637" s="16"/>
      <c r="GC637" s="16"/>
      <c r="GD637" s="16"/>
      <c r="GE637" s="16"/>
      <c r="GF637" s="16"/>
      <c r="GG637" s="16"/>
      <c r="GH637" s="16"/>
      <c r="GI637" s="16"/>
      <c r="GJ637" s="16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  <c r="HE637" s="16"/>
      <c r="HF637" s="16"/>
      <c r="HG637" s="16"/>
      <c r="HH637" s="16"/>
      <c r="HI637" s="16"/>
      <c r="HJ637" s="16"/>
      <c r="HK637" s="16"/>
      <c r="HL637" s="16"/>
      <c r="HM637" s="16"/>
      <c r="HN637" s="16"/>
      <c r="HO637" s="16"/>
      <c r="HP637" s="16"/>
      <c r="HQ637" s="16"/>
      <c r="HR637" s="16"/>
      <c r="HS637" s="16"/>
      <c r="HT637" s="16"/>
      <c r="HU637" s="16"/>
      <c r="HV637" s="16"/>
      <c r="HW637" s="16"/>
      <c r="HX637" s="1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  <c r="IV637" s="16"/>
      <c r="IW637" s="16"/>
      <c r="IX637" s="16"/>
      <c r="IY637" s="16"/>
      <c r="IZ637" s="16"/>
      <c r="JA637" s="16"/>
      <c r="JB637" s="16"/>
      <c r="JC637" s="16"/>
      <c r="JD637" s="16"/>
      <c r="JE637" s="16"/>
      <c r="JF637" s="16"/>
      <c r="JG637" s="16"/>
      <c r="JH637" s="16"/>
      <c r="JI637" s="16"/>
      <c r="JJ637" s="16"/>
      <c r="JK637" s="16"/>
      <c r="JL637" s="16"/>
      <c r="JM637" s="16"/>
      <c r="JN637" s="16"/>
      <c r="JO637" s="16"/>
      <c r="JP637" s="16"/>
      <c r="JQ637" s="16"/>
      <c r="JR637" s="16"/>
      <c r="JS637" s="16"/>
      <c r="JT637" s="16"/>
      <c r="JU637" s="16"/>
      <c r="JV637" s="16"/>
      <c r="JW637" s="16"/>
      <c r="JX637" s="16"/>
      <c r="JY637" s="16"/>
      <c r="JZ637" s="16"/>
      <c r="KA637" s="16"/>
      <c r="KB637" s="16"/>
      <c r="KC637" s="16"/>
      <c r="KD637" s="16"/>
      <c r="KE637" s="16"/>
      <c r="KF637" s="16"/>
      <c r="KG637" s="16"/>
      <c r="KH637" s="16"/>
      <c r="KI637" s="16"/>
      <c r="KJ637" s="16"/>
      <c r="KK637" s="16"/>
      <c r="KL637" s="16"/>
      <c r="KM637" s="16"/>
      <c r="KN637" s="16"/>
      <c r="KO637" s="16"/>
      <c r="KP637" s="16"/>
      <c r="KQ637" s="16"/>
      <c r="KR637" s="16"/>
      <c r="KS637" s="16"/>
      <c r="KT637" s="16"/>
      <c r="KU637" s="16"/>
      <c r="KV637" s="16"/>
      <c r="KW637" s="16"/>
      <c r="KX637" s="16"/>
      <c r="KY637" s="16"/>
      <c r="KZ637" s="16"/>
      <c r="LA637" s="16"/>
      <c r="LB637" s="16"/>
      <c r="LC637" s="16"/>
      <c r="LD637" s="16"/>
      <c r="LE637" s="16"/>
      <c r="LF637" s="16"/>
      <c r="LG637" s="16"/>
      <c r="LH637" s="16"/>
      <c r="LI637" s="16"/>
      <c r="LJ637" s="16"/>
      <c r="LK637" s="16"/>
      <c r="LL637" s="16"/>
      <c r="LM637" s="16"/>
      <c r="LN637" s="16"/>
      <c r="LO637" s="16"/>
      <c r="LP637" s="16"/>
      <c r="LQ637" s="16"/>
      <c r="LR637" s="16"/>
      <c r="LS637" s="16"/>
      <c r="LT637" s="16"/>
      <c r="LU637" s="16"/>
      <c r="LV637" s="16"/>
      <c r="LW637" s="16"/>
      <c r="LX637" s="16"/>
      <c r="LY637" s="16"/>
      <c r="LZ637" s="16"/>
      <c r="MA637" s="16"/>
      <c r="MB637" s="16"/>
      <c r="MC637" s="16"/>
      <c r="MD637" s="16"/>
      <c r="ME637" s="16"/>
      <c r="MF637" s="16"/>
      <c r="MG637" s="16"/>
      <c r="MH637" s="16"/>
      <c r="MI637" s="16"/>
      <c r="MJ637" s="16"/>
      <c r="MK637" s="16"/>
      <c r="ML637" s="16"/>
      <c r="MM637" s="16"/>
      <c r="MN637" s="16"/>
      <c r="MO637" s="16"/>
      <c r="MP637" s="16"/>
      <c r="MQ637" s="16"/>
      <c r="MR637" s="16"/>
      <c r="MS637" s="16"/>
      <c r="MT637" s="16"/>
      <c r="MU637" s="16"/>
      <c r="MV637" s="16"/>
      <c r="MW637" s="16"/>
      <c r="MX637" s="16"/>
      <c r="MY637" s="16"/>
      <c r="MZ637" s="16"/>
      <c r="NA637" s="16"/>
      <c r="NB637" s="16"/>
      <c r="NC637" s="16"/>
      <c r="ND637" s="16"/>
      <c r="NE637" s="16"/>
      <c r="NF637" s="16"/>
      <c r="NG637" s="16"/>
      <c r="NH637" s="16"/>
      <c r="NI637" s="16"/>
      <c r="NJ637" s="16"/>
      <c r="NK637" s="16"/>
      <c r="NL637" s="16"/>
      <c r="NM637" s="16"/>
      <c r="NN637" s="16"/>
      <c r="NO637" s="16"/>
      <c r="NP637" s="16"/>
      <c r="NQ637" s="16"/>
      <c r="NR637" s="16"/>
      <c r="NS637" s="16"/>
      <c r="NT637" s="16"/>
      <c r="NU637" s="16"/>
      <c r="NV637" s="16"/>
      <c r="NW637" s="16"/>
      <c r="NX637" s="16"/>
      <c r="NY637" s="16"/>
      <c r="NZ637" s="16"/>
      <c r="OA637" s="16"/>
      <c r="OB637" s="16"/>
      <c r="OC637" s="16"/>
      <c r="OD637" s="16"/>
      <c r="OE637" s="16"/>
      <c r="OF637" s="16"/>
      <c r="OG637" s="16"/>
      <c r="OH637" s="16"/>
      <c r="OI637" s="16"/>
      <c r="OJ637" s="16"/>
      <c r="OK637" s="16"/>
      <c r="OL637" s="16"/>
      <c r="OM637" s="16"/>
      <c r="ON637" s="16"/>
      <c r="OO637" s="16"/>
      <c r="OP637" s="16"/>
      <c r="OQ637" s="16"/>
      <c r="OR637" s="16"/>
      <c r="OS637" s="16"/>
      <c r="OT637" s="16"/>
      <c r="OU637" s="16"/>
      <c r="OV637" s="16"/>
      <c r="OW637" s="16"/>
      <c r="OX637" s="16"/>
      <c r="OY637" s="16"/>
      <c r="OZ637" s="16"/>
      <c r="PA637" s="16"/>
      <c r="PB637" s="16"/>
      <c r="PC637" s="16"/>
      <c r="PD637" s="16"/>
      <c r="PE637" s="16"/>
      <c r="PF637" s="16"/>
      <c r="PG637" s="16"/>
      <c r="PH637" s="16"/>
      <c r="PI637" s="16"/>
      <c r="PJ637" s="16"/>
      <c r="PK637" s="16"/>
      <c r="PL637" s="16"/>
      <c r="PM637" s="16"/>
      <c r="PN637" s="16"/>
      <c r="PO637" s="16"/>
      <c r="PP637" s="16"/>
      <c r="PQ637" s="16"/>
      <c r="PR637" s="16"/>
      <c r="PS637" s="16"/>
      <c r="PT637" s="16"/>
      <c r="PU637" s="16"/>
      <c r="PV637" s="16"/>
      <c r="PW637" s="16"/>
      <c r="PX637" s="16"/>
      <c r="PY637" s="16"/>
      <c r="PZ637" s="16"/>
      <c r="QA637" s="16"/>
      <c r="QB637" s="16"/>
      <c r="QC637" s="16"/>
      <c r="QD637" s="16"/>
      <c r="QE637" s="16"/>
      <c r="QF637" s="16"/>
      <c r="QG637" s="16"/>
      <c r="QH637" s="16"/>
      <c r="QI637" s="16"/>
      <c r="QJ637" s="16"/>
      <c r="QK637" s="16"/>
      <c r="QL637" s="16"/>
      <c r="QM637" s="16"/>
      <c r="QN637" s="16"/>
      <c r="QO637" s="16"/>
      <c r="QP637" s="16"/>
      <c r="QQ637" s="16"/>
      <c r="QR637" s="16"/>
      <c r="QS637" s="16"/>
      <c r="QT637" s="16"/>
      <c r="QU637" s="16"/>
      <c r="QV637" s="16"/>
      <c r="QW637" s="16"/>
      <c r="QX637" s="16"/>
      <c r="QY637" s="16"/>
      <c r="QZ637" s="16"/>
      <c r="RA637" s="16"/>
      <c r="RB637" s="16"/>
      <c r="RC637" s="16"/>
      <c r="RD637" s="16"/>
      <c r="RE637" s="16"/>
      <c r="RF637" s="16"/>
      <c r="RG637" s="16"/>
      <c r="RH637" s="16"/>
      <c r="RI637" s="16"/>
      <c r="RJ637" s="16"/>
      <c r="RK637" s="16"/>
      <c r="RL637" s="16"/>
      <c r="RM637" s="16"/>
      <c r="RN637" s="16"/>
      <c r="RO637" s="16"/>
      <c r="RP637" s="16"/>
      <c r="RQ637" s="16"/>
      <c r="RR637" s="16"/>
      <c r="RS637" s="16"/>
      <c r="RT637" s="16"/>
      <c r="RU637" s="16"/>
      <c r="RV637" s="16"/>
      <c r="RW637" s="16"/>
      <c r="RX637" s="16"/>
      <c r="RY637" s="16"/>
      <c r="RZ637" s="16"/>
      <c r="SA637" s="16"/>
      <c r="SB637" s="16"/>
      <c r="SC637" s="16"/>
      <c r="SD637" s="16"/>
      <c r="SE637" s="16"/>
      <c r="SF637" s="16"/>
      <c r="SG637" s="16"/>
      <c r="SH637" s="16"/>
      <c r="SI637" s="16"/>
      <c r="SJ637" s="16"/>
      <c r="SK637" s="16"/>
      <c r="SL637" s="16"/>
      <c r="SM637" s="16"/>
      <c r="SN637" s="16"/>
      <c r="SO637" s="16"/>
      <c r="SP637" s="16"/>
      <c r="SQ637" s="16"/>
      <c r="SR637" s="16"/>
      <c r="SS637" s="16"/>
      <c r="ST637" s="16"/>
      <c r="SU637" s="16"/>
      <c r="SV637" s="16"/>
      <c r="SW637" s="16"/>
      <c r="SX637" s="16"/>
      <c r="SY637" s="16"/>
      <c r="SZ637" s="16"/>
      <c r="TA637" s="16"/>
      <c r="TB637" s="16"/>
      <c r="TC637" s="16"/>
      <c r="TD637" s="16"/>
      <c r="TE637" s="16"/>
      <c r="TF637" s="16"/>
      <c r="TG637" s="16"/>
      <c r="TH637" s="16"/>
      <c r="TI637" s="16"/>
      <c r="TJ637" s="16"/>
      <c r="TK637" s="16"/>
      <c r="TL637" s="16"/>
      <c r="TM637" s="16"/>
      <c r="TN637" s="16"/>
      <c r="TO637" s="16"/>
      <c r="TP637" s="16"/>
      <c r="TQ637" s="16"/>
      <c r="TR637" s="16"/>
      <c r="TS637" s="16"/>
      <c r="TT637" s="16"/>
      <c r="TU637" s="16"/>
      <c r="TV637" s="16"/>
      <c r="TW637" s="16"/>
      <c r="TX637" s="16"/>
      <c r="TY637" s="16"/>
      <c r="TZ637" s="16"/>
      <c r="UA637" s="16"/>
      <c r="UB637" s="16"/>
      <c r="UC637" s="16"/>
      <c r="UD637" s="16"/>
      <c r="UE637" s="16"/>
      <c r="UF637" s="16"/>
      <c r="UG637" s="16"/>
      <c r="UH637" s="16"/>
      <c r="UI637" s="16"/>
      <c r="UJ637" s="16"/>
      <c r="UK637" s="16"/>
      <c r="UL637" s="16"/>
      <c r="UM637" s="16"/>
      <c r="UN637" s="16"/>
      <c r="UO637" s="16"/>
      <c r="UP637" s="16"/>
      <c r="UQ637" s="16"/>
      <c r="UR637" s="16"/>
      <c r="US637" s="16"/>
      <c r="UT637" s="16"/>
      <c r="UU637" s="16"/>
      <c r="UV637" s="16"/>
      <c r="UW637" s="16"/>
      <c r="UX637" s="16"/>
      <c r="UY637" s="16"/>
      <c r="UZ637" s="16"/>
      <c r="VA637" s="16"/>
      <c r="VB637" s="16"/>
      <c r="VC637" s="16"/>
      <c r="VD637" s="16"/>
      <c r="VE637" s="16"/>
      <c r="VF637" s="16"/>
      <c r="VG637" s="16"/>
      <c r="VH637" s="16"/>
      <c r="VI637" s="16"/>
      <c r="VJ637" s="16"/>
      <c r="VK637" s="16"/>
      <c r="VL637" s="16"/>
      <c r="VM637" s="16"/>
      <c r="VN637" s="16"/>
      <c r="VO637" s="16"/>
      <c r="VP637" s="16"/>
      <c r="VQ637" s="16"/>
      <c r="VR637" s="16"/>
      <c r="VS637" s="16"/>
      <c r="VT637" s="16"/>
      <c r="VU637" s="16"/>
      <c r="VV637" s="16"/>
      <c r="VW637" s="16"/>
      <c r="VX637" s="16"/>
      <c r="VY637" s="16"/>
      <c r="VZ637" s="16"/>
      <c r="WA637" s="16"/>
      <c r="WB637" s="16"/>
      <c r="WC637" s="16"/>
      <c r="WD637" s="16"/>
      <c r="WE637" s="16"/>
      <c r="WF637" s="16"/>
      <c r="WG637" s="16"/>
      <c r="WH637" s="16"/>
      <c r="WI637" s="16"/>
      <c r="WJ637" s="16"/>
      <c r="WK637" s="16"/>
      <c r="WL637" s="16"/>
      <c r="WM637" s="16"/>
      <c r="WN637" s="16"/>
      <c r="WO637" s="16"/>
      <c r="WP637" s="16"/>
      <c r="WQ637" s="16"/>
      <c r="WR637" s="16"/>
      <c r="WS637" s="16"/>
      <c r="WT637" s="16"/>
      <c r="WU637" s="16"/>
      <c r="WV637" s="16"/>
      <c r="WW637" s="16"/>
      <c r="WX637" s="16"/>
      <c r="WY637" s="16"/>
      <c r="WZ637" s="16"/>
      <c r="XA637" s="16"/>
      <c r="XB637" s="16"/>
      <c r="XC637" s="16"/>
      <c r="XD637" s="16"/>
      <c r="XE637" s="16"/>
      <c r="XF637" s="16"/>
      <c r="XG637" s="16"/>
      <c r="XH637" s="16"/>
      <c r="XI637" s="16"/>
      <c r="XJ637" s="16"/>
      <c r="XK637" s="16"/>
      <c r="XL637" s="16"/>
      <c r="XM637" s="16"/>
      <c r="XN637" s="16"/>
      <c r="XO637" s="16"/>
      <c r="XP637" s="16"/>
      <c r="XQ637" s="16"/>
      <c r="XR637" s="16"/>
      <c r="XS637" s="16"/>
      <c r="XT637" s="16"/>
      <c r="XU637" s="16"/>
      <c r="XV637" s="16"/>
      <c r="XW637" s="16"/>
      <c r="XX637" s="16"/>
      <c r="XY637" s="16"/>
      <c r="XZ637" s="16"/>
      <c r="YA637" s="16"/>
      <c r="YB637" s="16"/>
      <c r="YC637" s="16"/>
      <c r="YD637" s="16"/>
      <c r="YE637" s="16"/>
      <c r="YF637" s="16"/>
      <c r="YG637" s="16"/>
      <c r="YH637" s="16"/>
      <c r="YI637" s="16"/>
      <c r="YJ637" s="16"/>
      <c r="YK637" s="16"/>
      <c r="YL637" s="16"/>
      <c r="YM637" s="16"/>
      <c r="YN637" s="16"/>
      <c r="YO637" s="16"/>
      <c r="YP637" s="16"/>
      <c r="YQ637" s="16"/>
      <c r="YR637" s="16"/>
      <c r="YS637" s="16"/>
      <c r="YT637" s="16"/>
      <c r="YU637" s="16"/>
      <c r="YV637" s="16"/>
      <c r="YW637" s="16"/>
      <c r="YX637" s="16"/>
      <c r="YY637" s="16"/>
      <c r="YZ637" s="16"/>
      <c r="ZA637" s="16"/>
      <c r="ZB637" s="16"/>
      <c r="ZC637" s="16"/>
      <c r="ZD637" s="16"/>
      <c r="ZE637" s="16"/>
      <c r="ZF637" s="16"/>
      <c r="ZG637" s="16"/>
      <c r="ZH637" s="16"/>
      <c r="ZI637" s="16"/>
      <c r="ZJ637" s="16"/>
      <c r="ZK637" s="16"/>
      <c r="ZL637" s="16"/>
      <c r="ZM637" s="16"/>
      <c r="ZN637" s="16"/>
      <c r="ZO637" s="16"/>
      <c r="ZP637" s="16"/>
      <c r="ZQ637" s="16"/>
      <c r="ZR637" s="16"/>
      <c r="ZS637" s="16"/>
      <c r="ZT637" s="16"/>
      <c r="ZU637" s="16"/>
      <c r="ZV637" s="16"/>
      <c r="ZW637" s="16"/>
      <c r="ZX637" s="16"/>
      <c r="ZY637" s="16"/>
      <c r="ZZ637" s="16"/>
      <c r="AAA637" s="16"/>
      <c r="AAB637" s="16"/>
      <c r="AAC637" s="16"/>
      <c r="AAD637" s="16"/>
      <c r="AAE637" s="16"/>
      <c r="AAF637" s="16"/>
      <c r="AAG637" s="16"/>
      <c r="AAH637" s="16"/>
      <c r="AAI637" s="16"/>
      <c r="AAJ637" s="16"/>
      <c r="AAK637" s="16"/>
      <c r="AAL637" s="16"/>
      <c r="AAM637" s="16"/>
      <c r="AAN637" s="16"/>
      <c r="AAO637" s="16"/>
      <c r="AAP637" s="16"/>
      <c r="AAQ637" s="16"/>
      <c r="AAR637" s="16"/>
      <c r="AAS637" s="16"/>
      <c r="AAT637" s="16"/>
      <c r="AAU637" s="16"/>
      <c r="AAV637" s="16"/>
      <c r="AAW637" s="16"/>
      <c r="AAX637" s="16"/>
      <c r="AAY637" s="16"/>
      <c r="AAZ637" s="16"/>
      <c r="ABA637" s="16"/>
      <c r="ABB637" s="16"/>
      <c r="ABC637" s="16"/>
      <c r="ABD637" s="16"/>
      <c r="ABE637" s="16"/>
      <c r="ABF637" s="16"/>
      <c r="ABG637" s="16"/>
      <c r="ABH637" s="16"/>
      <c r="ABI637" s="16"/>
      <c r="ABJ637" s="16"/>
      <c r="ABK637" s="16"/>
      <c r="ABL637" s="16"/>
      <c r="ABM637" s="16"/>
      <c r="ABN637" s="16"/>
      <c r="ABO637" s="16"/>
      <c r="ABP637" s="16"/>
      <c r="ABQ637" s="16"/>
      <c r="ABR637" s="16"/>
      <c r="ABS637" s="16"/>
      <c r="ABT637" s="16"/>
      <c r="ABU637" s="16"/>
      <c r="ABV637" s="16"/>
      <c r="ABW637" s="16"/>
      <c r="ABX637" s="16"/>
      <c r="ABY637" s="16"/>
      <c r="ABZ637" s="16"/>
      <c r="ACA637" s="16"/>
      <c r="ACB637" s="16"/>
      <c r="ACC637" s="16"/>
      <c r="ACD637" s="16"/>
      <c r="ACE637" s="16"/>
      <c r="ACF637" s="16"/>
      <c r="ACG637" s="16"/>
      <c r="ACH637" s="16"/>
      <c r="ACI637" s="16"/>
      <c r="ACJ637" s="16"/>
      <c r="ACK637" s="16"/>
      <c r="ACL637" s="16"/>
      <c r="ACM637" s="16"/>
      <c r="ACN637" s="16"/>
      <c r="ACO637" s="16"/>
      <c r="ACP637" s="16"/>
      <c r="ACQ637" s="16"/>
      <c r="ACR637" s="16"/>
      <c r="ACS637" s="16"/>
      <c r="ACT637" s="16"/>
      <c r="ACU637" s="16"/>
      <c r="ACV637" s="16"/>
      <c r="ACW637" s="16"/>
      <c r="ACX637" s="16"/>
      <c r="ACY637" s="16"/>
      <c r="ACZ637" s="16"/>
      <c r="ADA637" s="16"/>
      <c r="ADB637" s="16"/>
      <c r="ADC637" s="16"/>
      <c r="ADD637" s="16"/>
      <c r="ADE637" s="16"/>
      <c r="ADF637" s="16"/>
      <c r="ADG637" s="16"/>
      <c r="ADH637" s="16"/>
      <c r="ADI637" s="16"/>
      <c r="ADJ637" s="16"/>
      <c r="ADK637" s="16"/>
      <c r="ADL637" s="16"/>
      <c r="ADM637" s="16"/>
      <c r="ADN637" s="16"/>
      <c r="ADO637" s="16"/>
      <c r="ADP637" s="16"/>
      <c r="ADQ637" s="16"/>
      <c r="ADR637" s="16"/>
      <c r="ADS637" s="16"/>
      <c r="ADT637" s="16"/>
      <c r="ADU637" s="16"/>
      <c r="ADV637" s="16"/>
      <c r="ADW637" s="16"/>
      <c r="ADX637" s="16"/>
      <c r="ADY637" s="16"/>
      <c r="ADZ637" s="16"/>
      <c r="AEA637" s="16"/>
      <c r="AEB637" s="16"/>
      <c r="AEC637" s="16"/>
      <c r="AED637" s="16"/>
      <c r="AEE637" s="16"/>
      <c r="AEF637" s="16"/>
      <c r="AEG637" s="50"/>
    </row>
    <row r="638" spans="1:813" s="17" customFormat="1" ht="30.75" customHeight="1" x14ac:dyDescent="0.2">
      <c r="A638" s="316">
        <v>8.1</v>
      </c>
      <c r="B638" s="81" t="s">
        <v>161</v>
      </c>
      <c r="C638" s="333"/>
      <c r="D638" s="334"/>
      <c r="E638" s="109"/>
      <c r="F638" s="91"/>
      <c r="G638" s="16"/>
      <c r="H638" s="16"/>
      <c r="I638" s="16"/>
      <c r="J638" s="16"/>
      <c r="K638" s="16"/>
      <c r="L638" s="16"/>
      <c r="AY638" s="46"/>
      <c r="AZ638" s="16"/>
      <c r="BA638" s="663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  <c r="FW638" s="16"/>
      <c r="FX638" s="16"/>
      <c r="FY638" s="16"/>
      <c r="FZ638" s="16"/>
      <c r="GA638" s="16"/>
      <c r="GB638" s="16"/>
      <c r="GC638" s="16"/>
      <c r="GD638" s="16"/>
      <c r="GE638" s="16"/>
      <c r="GF638" s="16"/>
      <c r="GG638" s="16"/>
      <c r="GH638" s="16"/>
      <c r="GI638" s="16"/>
      <c r="GJ638" s="16"/>
      <c r="GK638" s="16"/>
      <c r="GL638" s="16"/>
      <c r="GM638" s="16"/>
      <c r="GN638" s="16"/>
      <c r="GO638" s="16"/>
      <c r="GP638" s="16"/>
      <c r="GQ638" s="16"/>
      <c r="GR638" s="16"/>
      <c r="GS638" s="16"/>
      <c r="GT638" s="16"/>
      <c r="GU638" s="16"/>
      <c r="GV638" s="16"/>
      <c r="GW638" s="16"/>
      <c r="GX638" s="16"/>
      <c r="GY638" s="16"/>
      <c r="GZ638" s="16"/>
      <c r="HA638" s="16"/>
      <c r="HB638" s="16"/>
      <c r="HC638" s="16"/>
      <c r="HD638" s="16"/>
      <c r="HE638" s="16"/>
      <c r="HF638" s="16"/>
      <c r="HG638" s="16"/>
      <c r="HH638" s="16"/>
      <c r="HI638" s="16"/>
      <c r="HJ638" s="16"/>
      <c r="HK638" s="16"/>
      <c r="HL638" s="16"/>
      <c r="HM638" s="16"/>
      <c r="HN638" s="16"/>
      <c r="HO638" s="16"/>
      <c r="HP638" s="16"/>
      <c r="HQ638" s="16"/>
      <c r="HR638" s="16"/>
      <c r="HS638" s="16"/>
      <c r="HT638" s="16"/>
      <c r="HU638" s="16"/>
      <c r="HV638" s="16"/>
      <c r="HW638" s="16"/>
      <c r="HX638" s="1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  <c r="IV638" s="16"/>
      <c r="IW638" s="16"/>
      <c r="IX638" s="16"/>
      <c r="IY638" s="16"/>
      <c r="IZ638" s="16"/>
      <c r="JA638" s="16"/>
      <c r="JB638" s="16"/>
      <c r="JC638" s="16"/>
      <c r="JD638" s="16"/>
      <c r="JE638" s="16"/>
      <c r="JF638" s="16"/>
      <c r="JG638" s="16"/>
      <c r="JH638" s="16"/>
      <c r="JI638" s="16"/>
      <c r="JJ638" s="16"/>
      <c r="JK638" s="16"/>
      <c r="JL638" s="16"/>
      <c r="JM638" s="16"/>
      <c r="JN638" s="16"/>
      <c r="JO638" s="16"/>
      <c r="JP638" s="16"/>
      <c r="JQ638" s="16"/>
      <c r="JR638" s="16"/>
      <c r="JS638" s="16"/>
      <c r="JT638" s="16"/>
      <c r="JU638" s="16"/>
      <c r="JV638" s="16"/>
      <c r="JW638" s="16"/>
      <c r="JX638" s="16"/>
      <c r="JY638" s="16"/>
      <c r="JZ638" s="16"/>
      <c r="KA638" s="16"/>
      <c r="KB638" s="16"/>
      <c r="KC638" s="16"/>
      <c r="KD638" s="16"/>
      <c r="KE638" s="16"/>
      <c r="KF638" s="16"/>
      <c r="KG638" s="16"/>
      <c r="KH638" s="16"/>
      <c r="KI638" s="16"/>
      <c r="KJ638" s="16"/>
      <c r="KK638" s="16"/>
      <c r="KL638" s="16"/>
      <c r="KM638" s="16"/>
      <c r="KN638" s="16"/>
      <c r="KO638" s="16"/>
      <c r="KP638" s="16"/>
      <c r="KQ638" s="16"/>
      <c r="KR638" s="16"/>
      <c r="KS638" s="16"/>
      <c r="KT638" s="16"/>
      <c r="KU638" s="16"/>
      <c r="KV638" s="16"/>
      <c r="KW638" s="16"/>
      <c r="KX638" s="16"/>
      <c r="KY638" s="16"/>
      <c r="KZ638" s="16"/>
      <c r="LA638" s="16"/>
      <c r="LB638" s="16"/>
      <c r="LC638" s="16"/>
      <c r="LD638" s="16"/>
      <c r="LE638" s="16"/>
      <c r="LF638" s="16"/>
      <c r="LG638" s="16"/>
      <c r="LH638" s="16"/>
      <c r="LI638" s="16"/>
      <c r="LJ638" s="16"/>
      <c r="LK638" s="16"/>
      <c r="LL638" s="16"/>
      <c r="LM638" s="16"/>
      <c r="LN638" s="16"/>
      <c r="LO638" s="16"/>
      <c r="LP638" s="16"/>
      <c r="LQ638" s="16"/>
      <c r="LR638" s="16"/>
      <c r="LS638" s="16"/>
      <c r="LT638" s="16"/>
      <c r="LU638" s="16"/>
      <c r="LV638" s="16"/>
      <c r="LW638" s="16"/>
      <c r="LX638" s="16"/>
      <c r="LY638" s="16"/>
      <c r="LZ638" s="16"/>
      <c r="MA638" s="16"/>
      <c r="MB638" s="16"/>
      <c r="MC638" s="16"/>
      <c r="MD638" s="16"/>
      <c r="ME638" s="16"/>
      <c r="MF638" s="16"/>
      <c r="MG638" s="16"/>
      <c r="MH638" s="16"/>
      <c r="MI638" s="16"/>
      <c r="MJ638" s="16"/>
      <c r="MK638" s="16"/>
      <c r="ML638" s="16"/>
      <c r="MM638" s="16"/>
      <c r="MN638" s="16"/>
      <c r="MO638" s="16"/>
      <c r="MP638" s="16"/>
      <c r="MQ638" s="16"/>
      <c r="MR638" s="16"/>
      <c r="MS638" s="16"/>
      <c r="MT638" s="16"/>
      <c r="MU638" s="16"/>
      <c r="MV638" s="16"/>
      <c r="MW638" s="16"/>
      <c r="MX638" s="16"/>
      <c r="MY638" s="16"/>
      <c r="MZ638" s="16"/>
      <c r="NA638" s="16"/>
      <c r="NB638" s="16"/>
      <c r="NC638" s="16"/>
      <c r="ND638" s="16"/>
      <c r="NE638" s="16"/>
      <c r="NF638" s="16"/>
      <c r="NG638" s="16"/>
      <c r="NH638" s="16"/>
      <c r="NI638" s="16"/>
      <c r="NJ638" s="16"/>
      <c r="NK638" s="16"/>
      <c r="NL638" s="16"/>
      <c r="NM638" s="16"/>
      <c r="NN638" s="16"/>
      <c r="NO638" s="16"/>
      <c r="NP638" s="16"/>
      <c r="NQ638" s="16"/>
      <c r="NR638" s="16"/>
      <c r="NS638" s="16"/>
      <c r="NT638" s="16"/>
      <c r="NU638" s="16"/>
      <c r="NV638" s="16"/>
      <c r="NW638" s="16"/>
      <c r="NX638" s="16"/>
      <c r="NY638" s="16"/>
      <c r="NZ638" s="16"/>
      <c r="OA638" s="16"/>
      <c r="OB638" s="16"/>
      <c r="OC638" s="16"/>
      <c r="OD638" s="16"/>
      <c r="OE638" s="16"/>
      <c r="OF638" s="16"/>
      <c r="OG638" s="16"/>
      <c r="OH638" s="16"/>
      <c r="OI638" s="16"/>
      <c r="OJ638" s="16"/>
      <c r="OK638" s="16"/>
      <c r="OL638" s="16"/>
      <c r="OM638" s="16"/>
      <c r="ON638" s="16"/>
      <c r="OO638" s="16"/>
      <c r="OP638" s="16"/>
      <c r="OQ638" s="16"/>
      <c r="OR638" s="16"/>
      <c r="OS638" s="16"/>
      <c r="OT638" s="16"/>
      <c r="OU638" s="16"/>
      <c r="OV638" s="16"/>
      <c r="OW638" s="16"/>
      <c r="OX638" s="16"/>
      <c r="OY638" s="16"/>
      <c r="OZ638" s="16"/>
      <c r="PA638" s="16"/>
      <c r="PB638" s="16"/>
      <c r="PC638" s="16"/>
      <c r="PD638" s="16"/>
      <c r="PE638" s="16"/>
      <c r="PF638" s="16"/>
      <c r="PG638" s="16"/>
      <c r="PH638" s="16"/>
      <c r="PI638" s="16"/>
      <c r="PJ638" s="16"/>
      <c r="PK638" s="16"/>
      <c r="PL638" s="16"/>
      <c r="PM638" s="16"/>
      <c r="PN638" s="16"/>
      <c r="PO638" s="16"/>
      <c r="PP638" s="16"/>
      <c r="PQ638" s="16"/>
      <c r="PR638" s="16"/>
      <c r="PS638" s="16"/>
      <c r="PT638" s="16"/>
      <c r="PU638" s="16"/>
      <c r="PV638" s="16"/>
      <c r="PW638" s="16"/>
      <c r="PX638" s="16"/>
      <c r="PY638" s="16"/>
      <c r="PZ638" s="16"/>
      <c r="QA638" s="16"/>
      <c r="QB638" s="16"/>
      <c r="QC638" s="16"/>
      <c r="QD638" s="16"/>
      <c r="QE638" s="16"/>
      <c r="QF638" s="16"/>
      <c r="QG638" s="16"/>
      <c r="QH638" s="16"/>
      <c r="QI638" s="16"/>
      <c r="QJ638" s="16"/>
      <c r="QK638" s="16"/>
      <c r="QL638" s="16"/>
      <c r="QM638" s="16"/>
      <c r="QN638" s="16"/>
      <c r="QO638" s="16"/>
      <c r="QP638" s="16"/>
      <c r="QQ638" s="16"/>
      <c r="QR638" s="16"/>
      <c r="QS638" s="16"/>
      <c r="QT638" s="16"/>
      <c r="QU638" s="16"/>
      <c r="QV638" s="16"/>
      <c r="QW638" s="16"/>
      <c r="QX638" s="16"/>
      <c r="QY638" s="16"/>
      <c r="QZ638" s="16"/>
      <c r="RA638" s="16"/>
      <c r="RB638" s="16"/>
      <c r="RC638" s="16"/>
      <c r="RD638" s="16"/>
      <c r="RE638" s="16"/>
      <c r="RF638" s="16"/>
      <c r="RG638" s="16"/>
      <c r="RH638" s="16"/>
      <c r="RI638" s="16"/>
      <c r="RJ638" s="16"/>
      <c r="RK638" s="16"/>
      <c r="RL638" s="16"/>
      <c r="RM638" s="16"/>
      <c r="RN638" s="16"/>
      <c r="RO638" s="16"/>
      <c r="RP638" s="16"/>
      <c r="RQ638" s="16"/>
      <c r="RR638" s="16"/>
      <c r="RS638" s="16"/>
      <c r="RT638" s="16"/>
      <c r="RU638" s="16"/>
      <c r="RV638" s="16"/>
      <c r="RW638" s="16"/>
      <c r="RX638" s="16"/>
      <c r="RY638" s="16"/>
      <c r="RZ638" s="16"/>
      <c r="SA638" s="16"/>
      <c r="SB638" s="16"/>
      <c r="SC638" s="16"/>
      <c r="SD638" s="16"/>
      <c r="SE638" s="16"/>
      <c r="SF638" s="16"/>
      <c r="SG638" s="16"/>
      <c r="SH638" s="16"/>
      <c r="SI638" s="16"/>
      <c r="SJ638" s="16"/>
      <c r="SK638" s="16"/>
      <c r="SL638" s="16"/>
      <c r="SM638" s="16"/>
      <c r="SN638" s="16"/>
      <c r="SO638" s="16"/>
      <c r="SP638" s="16"/>
      <c r="SQ638" s="16"/>
      <c r="SR638" s="16"/>
      <c r="SS638" s="16"/>
      <c r="ST638" s="16"/>
      <c r="SU638" s="16"/>
      <c r="SV638" s="16"/>
      <c r="SW638" s="16"/>
      <c r="SX638" s="16"/>
      <c r="SY638" s="16"/>
      <c r="SZ638" s="16"/>
      <c r="TA638" s="16"/>
      <c r="TB638" s="16"/>
      <c r="TC638" s="16"/>
      <c r="TD638" s="16"/>
      <c r="TE638" s="16"/>
      <c r="TF638" s="16"/>
      <c r="TG638" s="16"/>
      <c r="TH638" s="16"/>
      <c r="TI638" s="16"/>
      <c r="TJ638" s="16"/>
      <c r="TK638" s="16"/>
      <c r="TL638" s="16"/>
      <c r="TM638" s="16"/>
      <c r="TN638" s="16"/>
      <c r="TO638" s="16"/>
      <c r="TP638" s="16"/>
      <c r="TQ638" s="16"/>
      <c r="TR638" s="16"/>
      <c r="TS638" s="16"/>
      <c r="TT638" s="16"/>
      <c r="TU638" s="16"/>
      <c r="TV638" s="16"/>
      <c r="TW638" s="16"/>
      <c r="TX638" s="16"/>
      <c r="TY638" s="16"/>
      <c r="TZ638" s="16"/>
      <c r="UA638" s="16"/>
      <c r="UB638" s="16"/>
      <c r="UC638" s="16"/>
      <c r="UD638" s="16"/>
      <c r="UE638" s="16"/>
      <c r="UF638" s="16"/>
      <c r="UG638" s="16"/>
      <c r="UH638" s="16"/>
      <c r="UI638" s="16"/>
      <c r="UJ638" s="16"/>
      <c r="UK638" s="16"/>
      <c r="UL638" s="16"/>
      <c r="UM638" s="16"/>
      <c r="UN638" s="16"/>
      <c r="UO638" s="16"/>
      <c r="UP638" s="16"/>
      <c r="UQ638" s="16"/>
      <c r="UR638" s="16"/>
      <c r="US638" s="16"/>
      <c r="UT638" s="16"/>
      <c r="UU638" s="16"/>
      <c r="UV638" s="16"/>
      <c r="UW638" s="16"/>
      <c r="UX638" s="16"/>
      <c r="UY638" s="16"/>
      <c r="UZ638" s="16"/>
      <c r="VA638" s="16"/>
      <c r="VB638" s="16"/>
      <c r="VC638" s="16"/>
      <c r="VD638" s="16"/>
      <c r="VE638" s="16"/>
      <c r="VF638" s="16"/>
      <c r="VG638" s="16"/>
      <c r="VH638" s="16"/>
      <c r="VI638" s="16"/>
      <c r="VJ638" s="16"/>
      <c r="VK638" s="16"/>
      <c r="VL638" s="16"/>
      <c r="VM638" s="16"/>
      <c r="VN638" s="16"/>
      <c r="VO638" s="16"/>
      <c r="VP638" s="16"/>
      <c r="VQ638" s="16"/>
      <c r="VR638" s="16"/>
      <c r="VS638" s="16"/>
      <c r="VT638" s="16"/>
      <c r="VU638" s="16"/>
      <c r="VV638" s="16"/>
      <c r="VW638" s="16"/>
      <c r="VX638" s="16"/>
      <c r="VY638" s="16"/>
      <c r="VZ638" s="16"/>
      <c r="WA638" s="16"/>
      <c r="WB638" s="16"/>
      <c r="WC638" s="16"/>
      <c r="WD638" s="16"/>
      <c r="WE638" s="16"/>
      <c r="WF638" s="16"/>
      <c r="WG638" s="16"/>
      <c r="WH638" s="16"/>
      <c r="WI638" s="16"/>
      <c r="WJ638" s="16"/>
      <c r="WK638" s="16"/>
      <c r="WL638" s="16"/>
      <c r="WM638" s="16"/>
      <c r="WN638" s="16"/>
      <c r="WO638" s="16"/>
      <c r="WP638" s="16"/>
      <c r="WQ638" s="16"/>
      <c r="WR638" s="16"/>
      <c r="WS638" s="16"/>
      <c r="WT638" s="16"/>
      <c r="WU638" s="16"/>
      <c r="WV638" s="16"/>
      <c r="WW638" s="16"/>
      <c r="WX638" s="16"/>
      <c r="WY638" s="16"/>
      <c r="WZ638" s="16"/>
      <c r="XA638" s="16"/>
      <c r="XB638" s="16"/>
      <c r="XC638" s="16"/>
      <c r="XD638" s="16"/>
      <c r="XE638" s="16"/>
      <c r="XF638" s="16"/>
      <c r="XG638" s="16"/>
      <c r="XH638" s="16"/>
      <c r="XI638" s="16"/>
      <c r="XJ638" s="16"/>
      <c r="XK638" s="16"/>
      <c r="XL638" s="16"/>
      <c r="XM638" s="16"/>
      <c r="XN638" s="16"/>
      <c r="XO638" s="16"/>
      <c r="XP638" s="16"/>
      <c r="XQ638" s="16"/>
      <c r="XR638" s="16"/>
      <c r="XS638" s="16"/>
      <c r="XT638" s="16"/>
      <c r="XU638" s="16"/>
      <c r="XV638" s="16"/>
      <c r="XW638" s="16"/>
      <c r="XX638" s="16"/>
      <c r="XY638" s="16"/>
      <c r="XZ638" s="16"/>
      <c r="YA638" s="16"/>
      <c r="YB638" s="16"/>
      <c r="YC638" s="16"/>
      <c r="YD638" s="16"/>
      <c r="YE638" s="16"/>
      <c r="YF638" s="16"/>
      <c r="YG638" s="16"/>
      <c r="YH638" s="16"/>
      <c r="YI638" s="16"/>
      <c r="YJ638" s="16"/>
      <c r="YK638" s="16"/>
      <c r="YL638" s="16"/>
      <c r="YM638" s="16"/>
      <c r="YN638" s="16"/>
      <c r="YO638" s="16"/>
      <c r="YP638" s="16"/>
      <c r="YQ638" s="16"/>
      <c r="YR638" s="16"/>
      <c r="YS638" s="16"/>
      <c r="YT638" s="16"/>
      <c r="YU638" s="16"/>
      <c r="YV638" s="16"/>
      <c r="YW638" s="16"/>
      <c r="YX638" s="16"/>
      <c r="YY638" s="16"/>
      <c r="YZ638" s="16"/>
      <c r="ZA638" s="16"/>
      <c r="ZB638" s="16"/>
      <c r="ZC638" s="16"/>
      <c r="ZD638" s="16"/>
      <c r="ZE638" s="16"/>
      <c r="ZF638" s="16"/>
      <c r="ZG638" s="16"/>
      <c r="ZH638" s="16"/>
      <c r="ZI638" s="16"/>
      <c r="ZJ638" s="16"/>
      <c r="ZK638" s="16"/>
      <c r="ZL638" s="16"/>
      <c r="ZM638" s="16"/>
      <c r="ZN638" s="16"/>
      <c r="ZO638" s="16"/>
      <c r="ZP638" s="16"/>
      <c r="ZQ638" s="16"/>
      <c r="ZR638" s="16"/>
      <c r="ZS638" s="16"/>
      <c r="ZT638" s="16"/>
      <c r="ZU638" s="16"/>
      <c r="ZV638" s="16"/>
      <c r="ZW638" s="16"/>
      <c r="ZX638" s="16"/>
      <c r="ZY638" s="16"/>
      <c r="ZZ638" s="16"/>
      <c r="AAA638" s="16"/>
      <c r="AAB638" s="16"/>
      <c r="AAC638" s="16"/>
      <c r="AAD638" s="16"/>
      <c r="AAE638" s="16"/>
      <c r="AAF638" s="16"/>
      <c r="AAG638" s="16"/>
      <c r="AAH638" s="16"/>
      <c r="AAI638" s="16"/>
      <c r="AAJ638" s="16"/>
      <c r="AAK638" s="16"/>
      <c r="AAL638" s="16"/>
      <c r="AAM638" s="16"/>
      <c r="AAN638" s="16"/>
      <c r="AAO638" s="16"/>
      <c r="AAP638" s="16"/>
      <c r="AAQ638" s="16"/>
      <c r="AAR638" s="16"/>
      <c r="AAS638" s="16"/>
      <c r="AAT638" s="16"/>
      <c r="AAU638" s="16"/>
      <c r="AAV638" s="16"/>
      <c r="AAW638" s="16"/>
      <c r="AAX638" s="16"/>
      <c r="AAY638" s="16"/>
      <c r="AAZ638" s="16"/>
      <c r="ABA638" s="16"/>
      <c r="ABB638" s="16"/>
      <c r="ABC638" s="16"/>
      <c r="ABD638" s="16"/>
      <c r="ABE638" s="16"/>
      <c r="ABF638" s="16"/>
      <c r="ABG638" s="16"/>
      <c r="ABH638" s="16"/>
      <c r="ABI638" s="16"/>
      <c r="ABJ638" s="16"/>
      <c r="ABK638" s="16"/>
      <c r="ABL638" s="16"/>
      <c r="ABM638" s="16"/>
      <c r="ABN638" s="16"/>
      <c r="ABO638" s="16"/>
      <c r="ABP638" s="16"/>
      <c r="ABQ638" s="16"/>
      <c r="ABR638" s="16"/>
      <c r="ABS638" s="16"/>
      <c r="ABT638" s="16"/>
      <c r="ABU638" s="16"/>
      <c r="ABV638" s="16"/>
      <c r="ABW638" s="16"/>
      <c r="ABX638" s="16"/>
      <c r="ABY638" s="16"/>
      <c r="ABZ638" s="16"/>
      <c r="ACA638" s="16"/>
      <c r="ACB638" s="16"/>
      <c r="ACC638" s="16"/>
      <c r="ACD638" s="16"/>
      <c r="ACE638" s="16"/>
      <c r="ACF638" s="16"/>
      <c r="ACG638" s="16"/>
      <c r="ACH638" s="16"/>
      <c r="ACI638" s="16"/>
      <c r="ACJ638" s="16"/>
      <c r="ACK638" s="16"/>
      <c r="ACL638" s="16"/>
      <c r="ACM638" s="16"/>
      <c r="ACN638" s="16"/>
      <c r="ACO638" s="16"/>
      <c r="ACP638" s="16"/>
      <c r="ACQ638" s="16"/>
      <c r="ACR638" s="16"/>
      <c r="ACS638" s="16"/>
      <c r="ACT638" s="16"/>
      <c r="ACU638" s="16"/>
      <c r="ACV638" s="16"/>
      <c r="ACW638" s="16"/>
      <c r="ACX638" s="16"/>
      <c r="ACY638" s="16"/>
      <c r="ACZ638" s="16"/>
      <c r="ADA638" s="16"/>
      <c r="ADB638" s="16"/>
      <c r="ADC638" s="16"/>
      <c r="ADD638" s="16"/>
      <c r="ADE638" s="16"/>
      <c r="ADF638" s="16"/>
      <c r="ADG638" s="16"/>
      <c r="ADH638" s="16"/>
      <c r="ADI638" s="16"/>
      <c r="ADJ638" s="16"/>
      <c r="ADK638" s="16"/>
      <c r="ADL638" s="16"/>
      <c r="ADM638" s="16"/>
      <c r="ADN638" s="16"/>
      <c r="ADO638" s="16"/>
      <c r="ADP638" s="16"/>
      <c r="ADQ638" s="16"/>
      <c r="ADR638" s="16"/>
      <c r="ADS638" s="16"/>
      <c r="ADT638" s="16"/>
      <c r="ADU638" s="16"/>
      <c r="ADV638" s="16"/>
      <c r="ADW638" s="16"/>
      <c r="ADX638" s="16"/>
      <c r="ADY638" s="16"/>
      <c r="ADZ638" s="16"/>
      <c r="AEA638" s="16"/>
      <c r="AEB638" s="16"/>
      <c r="AEC638" s="16"/>
      <c r="AED638" s="16"/>
      <c r="AEE638" s="16"/>
      <c r="AEF638" s="16"/>
      <c r="AEG638" s="50"/>
    </row>
    <row r="639" spans="1:813" s="17" customFormat="1" x14ac:dyDescent="0.2">
      <c r="A639" s="71" t="s">
        <v>420</v>
      </c>
      <c r="B639" s="99" t="s">
        <v>70</v>
      </c>
      <c r="C639" s="338">
        <v>6</v>
      </c>
      <c r="D639" s="101" t="s">
        <v>82</v>
      </c>
      <c r="E639" s="398">
        <v>5.5</v>
      </c>
      <c r="F639" s="91">
        <f t="shared" ref="F639:F647" si="15">ROUND(C639*E639,2)</f>
        <v>33</v>
      </c>
      <c r="G639" s="16"/>
      <c r="H639" s="16"/>
      <c r="I639" s="16"/>
      <c r="J639" s="16"/>
      <c r="K639" s="16"/>
      <c r="L639" s="16"/>
      <c r="AY639" s="46"/>
      <c r="AZ639" s="16"/>
      <c r="BA639" s="663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  <c r="IU639" s="16"/>
      <c r="IV639" s="16"/>
      <c r="IW639" s="16"/>
      <c r="IX639" s="16"/>
      <c r="IY639" s="16"/>
      <c r="IZ639" s="16"/>
      <c r="JA639" s="16"/>
      <c r="JB639" s="16"/>
      <c r="JC639" s="16"/>
      <c r="JD639" s="16"/>
      <c r="JE639" s="16"/>
      <c r="JF639" s="16"/>
      <c r="JG639" s="16"/>
      <c r="JH639" s="16"/>
      <c r="JI639" s="16"/>
      <c r="JJ639" s="16"/>
      <c r="JK639" s="16"/>
      <c r="JL639" s="16"/>
      <c r="JM639" s="16"/>
      <c r="JN639" s="16"/>
      <c r="JO639" s="16"/>
      <c r="JP639" s="16"/>
      <c r="JQ639" s="16"/>
      <c r="JR639" s="16"/>
      <c r="JS639" s="16"/>
      <c r="JT639" s="16"/>
      <c r="JU639" s="16"/>
      <c r="JV639" s="16"/>
      <c r="JW639" s="16"/>
      <c r="JX639" s="16"/>
      <c r="JY639" s="16"/>
      <c r="JZ639" s="16"/>
      <c r="KA639" s="16"/>
      <c r="KB639" s="16"/>
      <c r="KC639" s="16"/>
      <c r="KD639" s="16"/>
      <c r="KE639" s="16"/>
      <c r="KF639" s="16"/>
      <c r="KG639" s="16"/>
      <c r="KH639" s="16"/>
      <c r="KI639" s="16"/>
      <c r="KJ639" s="16"/>
      <c r="KK639" s="16"/>
      <c r="KL639" s="16"/>
      <c r="KM639" s="16"/>
      <c r="KN639" s="16"/>
      <c r="KO639" s="16"/>
      <c r="KP639" s="16"/>
      <c r="KQ639" s="16"/>
      <c r="KR639" s="16"/>
      <c r="KS639" s="16"/>
      <c r="KT639" s="16"/>
      <c r="KU639" s="16"/>
      <c r="KV639" s="16"/>
      <c r="KW639" s="16"/>
      <c r="KX639" s="16"/>
      <c r="KY639" s="16"/>
      <c r="KZ639" s="16"/>
      <c r="LA639" s="16"/>
      <c r="LB639" s="16"/>
      <c r="LC639" s="16"/>
      <c r="LD639" s="16"/>
      <c r="LE639" s="16"/>
      <c r="LF639" s="16"/>
      <c r="LG639" s="16"/>
      <c r="LH639" s="16"/>
      <c r="LI639" s="16"/>
      <c r="LJ639" s="16"/>
      <c r="LK639" s="16"/>
      <c r="LL639" s="16"/>
      <c r="LM639" s="16"/>
      <c r="LN639" s="16"/>
      <c r="LO639" s="16"/>
      <c r="LP639" s="16"/>
      <c r="LQ639" s="16"/>
      <c r="LR639" s="16"/>
      <c r="LS639" s="16"/>
      <c r="LT639" s="16"/>
      <c r="LU639" s="16"/>
      <c r="LV639" s="16"/>
      <c r="LW639" s="16"/>
      <c r="LX639" s="16"/>
      <c r="LY639" s="16"/>
      <c r="LZ639" s="16"/>
      <c r="MA639" s="16"/>
      <c r="MB639" s="16"/>
      <c r="MC639" s="16"/>
      <c r="MD639" s="16"/>
      <c r="ME639" s="16"/>
      <c r="MF639" s="16"/>
      <c r="MG639" s="16"/>
      <c r="MH639" s="16"/>
      <c r="MI639" s="16"/>
      <c r="MJ639" s="16"/>
      <c r="MK639" s="16"/>
      <c r="ML639" s="16"/>
      <c r="MM639" s="16"/>
      <c r="MN639" s="16"/>
      <c r="MO639" s="16"/>
      <c r="MP639" s="16"/>
      <c r="MQ639" s="16"/>
      <c r="MR639" s="16"/>
      <c r="MS639" s="16"/>
      <c r="MT639" s="16"/>
      <c r="MU639" s="16"/>
      <c r="MV639" s="16"/>
      <c r="MW639" s="16"/>
      <c r="MX639" s="16"/>
      <c r="MY639" s="16"/>
      <c r="MZ639" s="16"/>
      <c r="NA639" s="16"/>
      <c r="NB639" s="16"/>
      <c r="NC639" s="16"/>
      <c r="ND639" s="16"/>
      <c r="NE639" s="16"/>
      <c r="NF639" s="16"/>
      <c r="NG639" s="16"/>
      <c r="NH639" s="16"/>
      <c r="NI639" s="16"/>
      <c r="NJ639" s="16"/>
      <c r="NK639" s="16"/>
      <c r="NL639" s="16"/>
      <c r="NM639" s="16"/>
      <c r="NN639" s="16"/>
      <c r="NO639" s="16"/>
      <c r="NP639" s="16"/>
      <c r="NQ639" s="16"/>
      <c r="NR639" s="16"/>
      <c r="NS639" s="16"/>
      <c r="NT639" s="16"/>
      <c r="NU639" s="16"/>
      <c r="NV639" s="16"/>
      <c r="NW639" s="16"/>
      <c r="NX639" s="16"/>
      <c r="NY639" s="16"/>
      <c r="NZ639" s="16"/>
      <c r="OA639" s="16"/>
      <c r="OB639" s="16"/>
      <c r="OC639" s="16"/>
      <c r="OD639" s="16"/>
      <c r="OE639" s="16"/>
      <c r="OF639" s="16"/>
      <c r="OG639" s="16"/>
      <c r="OH639" s="16"/>
      <c r="OI639" s="16"/>
      <c r="OJ639" s="16"/>
      <c r="OK639" s="16"/>
      <c r="OL639" s="16"/>
      <c r="OM639" s="16"/>
      <c r="ON639" s="16"/>
      <c r="OO639" s="16"/>
      <c r="OP639" s="16"/>
      <c r="OQ639" s="16"/>
      <c r="OR639" s="16"/>
      <c r="OS639" s="16"/>
      <c r="OT639" s="16"/>
      <c r="OU639" s="16"/>
      <c r="OV639" s="16"/>
      <c r="OW639" s="16"/>
      <c r="OX639" s="16"/>
      <c r="OY639" s="16"/>
      <c r="OZ639" s="16"/>
      <c r="PA639" s="16"/>
      <c r="PB639" s="16"/>
      <c r="PC639" s="16"/>
      <c r="PD639" s="16"/>
      <c r="PE639" s="16"/>
      <c r="PF639" s="16"/>
      <c r="PG639" s="16"/>
      <c r="PH639" s="16"/>
      <c r="PI639" s="16"/>
      <c r="PJ639" s="16"/>
      <c r="PK639" s="16"/>
      <c r="PL639" s="16"/>
      <c r="PM639" s="16"/>
      <c r="PN639" s="16"/>
      <c r="PO639" s="16"/>
      <c r="PP639" s="16"/>
      <c r="PQ639" s="16"/>
      <c r="PR639" s="16"/>
      <c r="PS639" s="16"/>
      <c r="PT639" s="16"/>
      <c r="PU639" s="16"/>
      <c r="PV639" s="16"/>
      <c r="PW639" s="16"/>
      <c r="PX639" s="16"/>
      <c r="PY639" s="16"/>
      <c r="PZ639" s="16"/>
      <c r="QA639" s="16"/>
      <c r="QB639" s="16"/>
      <c r="QC639" s="16"/>
      <c r="QD639" s="16"/>
      <c r="QE639" s="16"/>
      <c r="QF639" s="16"/>
      <c r="QG639" s="16"/>
      <c r="QH639" s="16"/>
      <c r="QI639" s="16"/>
      <c r="QJ639" s="16"/>
      <c r="QK639" s="16"/>
      <c r="QL639" s="16"/>
      <c r="QM639" s="16"/>
      <c r="QN639" s="16"/>
      <c r="QO639" s="16"/>
      <c r="QP639" s="16"/>
      <c r="QQ639" s="16"/>
      <c r="QR639" s="16"/>
      <c r="QS639" s="16"/>
      <c r="QT639" s="16"/>
      <c r="QU639" s="16"/>
      <c r="QV639" s="16"/>
      <c r="QW639" s="16"/>
      <c r="QX639" s="16"/>
      <c r="QY639" s="16"/>
      <c r="QZ639" s="16"/>
      <c r="RA639" s="16"/>
      <c r="RB639" s="16"/>
      <c r="RC639" s="16"/>
      <c r="RD639" s="16"/>
      <c r="RE639" s="16"/>
      <c r="RF639" s="16"/>
      <c r="RG639" s="16"/>
      <c r="RH639" s="16"/>
      <c r="RI639" s="16"/>
      <c r="RJ639" s="16"/>
      <c r="RK639" s="16"/>
      <c r="RL639" s="16"/>
      <c r="RM639" s="16"/>
      <c r="RN639" s="16"/>
      <c r="RO639" s="16"/>
      <c r="RP639" s="16"/>
      <c r="RQ639" s="16"/>
      <c r="RR639" s="16"/>
      <c r="RS639" s="16"/>
      <c r="RT639" s="16"/>
      <c r="RU639" s="16"/>
      <c r="RV639" s="16"/>
      <c r="RW639" s="16"/>
      <c r="RX639" s="16"/>
      <c r="RY639" s="16"/>
      <c r="RZ639" s="16"/>
      <c r="SA639" s="16"/>
      <c r="SB639" s="16"/>
      <c r="SC639" s="16"/>
      <c r="SD639" s="16"/>
      <c r="SE639" s="16"/>
      <c r="SF639" s="16"/>
      <c r="SG639" s="16"/>
      <c r="SH639" s="16"/>
      <c r="SI639" s="16"/>
      <c r="SJ639" s="16"/>
      <c r="SK639" s="16"/>
      <c r="SL639" s="16"/>
      <c r="SM639" s="16"/>
      <c r="SN639" s="16"/>
      <c r="SO639" s="16"/>
      <c r="SP639" s="16"/>
      <c r="SQ639" s="16"/>
      <c r="SR639" s="16"/>
      <c r="SS639" s="16"/>
      <c r="ST639" s="16"/>
      <c r="SU639" s="16"/>
      <c r="SV639" s="16"/>
      <c r="SW639" s="16"/>
      <c r="SX639" s="16"/>
      <c r="SY639" s="16"/>
      <c r="SZ639" s="16"/>
      <c r="TA639" s="16"/>
      <c r="TB639" s="16"/>
      <c r="TC639" s="16"/>
      <c r="TD639" s="16"/>
      <c r="TE639" s="16"/>
      <c r="TF639" s="16"/>
      <c r="TG639" s="16"/>
      <c r="TH639" s="16"/>
      <c r="TI639" s="16"/>
      <c r="TJ639" s="16"/>
      <c r="TK639" s="16"/>
      <c r="TL639" s="16"/>
      <c r="TM639" s="16"/>
      <c r="TN639" s="16"/>
      <c r="TO639" s="16"/>
      <c r="TP639" s="16"/>
      <c r="TQ639" s="16"/>
      <c r="TR639" s="16"/>
      <c r="TS639" s="16"/>
      <c r="TT639" s="16"/>
      <c r="TU639" s="16"/>
      <c r="TV639" s="16"/>
      <c r="TW639" s="16"/>
      <c r="TX639" s="16"/>
      <c r="TY639" s="16"/>
      <c r="TZ639" s="16"/>
      <c r="UA639" s="16"/>
      <c r="UB639" s="16"/>
      <c r="UC639" s="16"/>
      <c r="UD639" s="16"/>
      <c r="UE639" s="16"/>
      <c r="UF639" s="16"/>
      <c r="UG639" s="16"/>
      <c r="UH639" s="16"/>
      <c r="UI639" s="16"/>
      <c r="UJ639" s="16"/>
      <c r="UK639" s="16"/>
      <c r="UL639" s="16"/>
      <c r="UM639" s="16"/>
      <c r="UN639" s="16"/>
      <c r="UO639" s="16"/>
      <c r="UP639" s="16"/>
      <c r="UQ639" s="16"/>
      <c r="UR639" s="16"/>
      <c r="US639" s="16"/>
      <c r="UT639" s="16"/>
      <c r="UU639" s="16"/>
      <c r="UV639" s="16"/>
      <c r="UW639" s="16"/>
      <c r="UX639" s="16"/>
      <c r="UY639" s="16"/>
      <c r="UZ639" s="16"/>
      <c r="VA639" s="16"/>
      <c r="VB639" s="16"/>
      <c r="VC639" s="16"/>
      <c r="VD639" s="16"/>
      <c r="VE639" s="16"/>
      <c r="VF639" s="16"/>
      <c r="VG639" s="16"/>
      <c r="VH639" s="16"/>
      <c r="VI639" s="16"/>
      <c r="VJ639" s="16"/>
      <c r="VK639" s="16"/>
      <c r="VL639" s="16"/>
      <c r="VM639" s="16"/>
      <c r="VN639" s="16"/>
      <c r="VO639" s="16"/>
      <c r="VP639" s="16"/>
      <c r="VQ639" s="16"/>
      <c r="VR639" s="16"/>
      <c r="VS639" s="16"/>
      <c r="VT639" s="16"/>
      <c r="VU639" s="16"/>
      <c r="VV639" s="16"/>
      <c r="VW639" s="16"/>
      <c r="VX639" s="16"/>
      <c r="VY639" s="16"/>
      <c r="VZ639" s="16"/>
      <c r="WA639" s="16"/>
      <c r="WB639" s="16"/>
      <c r="WC639" s="16"/>
      <c r="WD639" s="16"/>
      <c r="WE639" s="16"/>
      <c r="WF639" s="16"/>
      <c r="WG639" s="16"/>
      <c r="WH639" s="16"/>
      <c r="WI639" s="16"/>
      <c r="WJ639" s="16"/>
      <c r="WK639" s="16"/>
      <c r="WL639" s="16"/>
      <c r="WM639" s="16"/>
      <c r="WN639" s="16"/>
      <c r="WO639" s="16"/>
      <c r="WP639" s="16"/>
      <c r="WQ639" s="16"/>
      <c r="WR639" s="16"/>
      <c r="WS639" s="16"/>
      <c r="WT639" s="16"/>
      <c r="WU639" s="16"/>
      <c r="WV639" s="16"/>
      <c r="WW639" s="16"/>
      <c r="WX639" s="16"/>
      <c r="WY639" s="16"/>
      <c r="WZ639" s="16"/>
      <c r="XA639" s="16"/>
      <c r="XB639" s="16"/>
      <c r="XC639" s="16"/>
      <c r="XD639" s="16"/>
      <c r="XE639" s="16"/>
      <c r="XF639" s="16"/>
      <c r="XG639" s="16"/>
      <c r="XH639" s="16"/>
      <c r="XI639" s="16"/>
      <c r="XJ639" s="16"/>
      <c r="XK639" s="16"/>
      <c r="XL639" s="16"/>
      <c r="XM639" s="16"/>
      <c r="XN639" s="16"/>
      <c r="XO639" s="16"/>
      <c r="XP639" s="16"/>
      <c r="XQ639" s="16"/>
      <c r="XR639" s="16"/>
      <c r="XS639" s="16"/>
      <c r="XT639" s="16"/>
      <c r="XU639" s="16"/>
      <c r="XV639" s="16"/>
      <c r="XW639" s="16"/>
      <c r="XX639" s="16"/>
      <c r="XY639" s="16"/>
      <c r="XZ639" s="16"/>
      <c r="YA639" s="16"/>
      <c r="YB639" s="16"/>
      <c r="YC639" s="16"/>
      <c r="YD639" s="16"/>
      <c r="YE639" s="16"/>
      <c r="YF639" s="16"/>
      <c r="YG639" s="16"/>
      <c r="YH639" s="16"/>
      <c r="YI639" s="16"/>
      <c r="YJ639" s="16"/>
      <c r="YK639" s="16"/>
      <c r="YL639" s="16"/>
      <c r="YM639" s="16"/>
      <c r="YN639" s="16"/>
      <c r="YO639" s="16"/>
      <c r="YP639" s="16"/>
      <c r="YQ639" s="16"/>
      <c r="YR639" s="16"/>
      <c r="YS639" s="16"/>
      <c r="YT639" s="16"/>
      <c r="YU639" s="16"/>
      <c r="YV639" s="16"/>
      <c r="YW639" s="16"/>
      <c r="YX639" s="16"/>
      <c r="YY639" s="16"/>
      <c r="YZ639" s="16"/>
      <c r="ZA639" s="16"/>
      <c r="ZB639" s="16"/>
      <c r="ZC639" s="16"/>
      <c r="ZD639" s="16"/>
      <c r="ZE639" s="16"/>
      <c r="ZF639" s="16"/>
      <c r="ZG639" s="16"/>
      <c r="ZH639" s="16"/>
      <c r="ZI639" s="16"/>
      <c r="ZJ639" s="16"/>
      <c r="ZK639" s="16"/>
      <c r="ZL639" s="16"/>
      <c r="ZM639" s="16"/>
      <c r="ZN639" s="16"/>
      <c r="ZO639" s="16"/>
      <c r="ZP639" s="16"/>
      <c r="ZQ639" s="16"/>
      <c r="ZR639" s="16"/>
      <c r="ZS639" s="16"/>
      <c r="ZT639" s="16"/>
      <c r="ZU639" s="16"/>
      <c r="ZV639" s="16"/>
      <c r="ZW639" s="16"/>
      <c r="ZX639" s="16"/>
      <c r="ZY639" s="16"/>
      <c r="ZZ639" s="16"/>
      <c r="AAA639" s="16"/>
      <c r="AAB639" s="16"/>
      <c r="AAC639" s="16"/>
      <c r="AAD639" s="16"/>
      <c r="AAE639" s="16"/>
      <c r="AAF639" s="16"/>
      <c r="AAG639" s="16"/>
      <c r="AAH639" s="16"/>
      <c r="AAI639" s="16"/>
      <c r="AAJ639" s="16"/>
      <c r="AAK639" s="16"/>
      <c r="AAL639" s="16"/>
      <c r="AAM639" s="16"/>
      <c r="AAN639" s="16"/>
      <c r="AAO639" s="16"/>
      <c r="AAP639" s="16"/>
      <c r="AAQ639" s="16"/>
      <c r="AAR639" s="16"/>
      <c r="AAS639" s="16"/>
      <c r="AAT639" s="16"/>
      <c r="AAU639" s="16"/>
      <c r="AAV639" s="16"/>
      <c r="AAW639" s="16"/>
      <c r="AAX639" s="16"/>
      <c r="AAY639" s="16"/>
      <c r="AAZ639" s="16"/>
      <c r="ABA639" s="16"/>
      <c r="ABB639" s="16"/>
      <c r="ABC639" s="16"/>
      <c r="ABD639" s="16"/>
      <c r="ABE639" s="16"/>
      <c r="ABF639" s="16"/>
      <c r="ABG639" s="16"/>
      <c r="ABH639" s="16"/>
      <c r="ABI639" s="16"/>
      <c r="ABJ639" s="16"/>
      <c r="ABK639" s="16"/>
      <c r="ABL639" s="16"/>
      <c r="ABM639" s="16"/>
      <c r="ABN639" s="16"/>
      <c r="ABO639" s="16"/>
      <c r="ABP639" s="16"/>
      <c r="ABQ639" s="16"/>
      <c r="ABR639" s="16"/>
      <c r="ABS639" s="16"/>
      <c r="ABT639" s="16"/>
      <c r="ABU639" s="16"/>
      <c r="ABV639" s="16"/>
      <c r="ABW639" s="16"/>
      <c r="ABX639" s="16"/>
      <c r="ABY639" s="16"/>
      <c r="ABZ639" s="16"/>
      <c r="ACA639" s="16"/>
      <c r="ACB639" s="16"/>
      <c r="ACC639" s="16"/>
      <c r="ACD639" s="16"/>
      <c r="ACE639" s="16"/>
      <c r="ACF639" s="16"/>
      <c r="ACG639" s="16"/>
      <c r="ACH639" s="16"/>
      <c r="ACI639" s="16"/>
      <c r="ACJ639" s="16"/>
      <c r="ACK639" s="16"/>
      <c r="ACL639" s="16"/>
      <c r="ACM639" s="16"/>
      <c r="ACN639" s="16"/>
      <c r="ACO639" s="16"/>
      <c r="ACP639" s="16"/>
      <c r="ACQ639" s="16"/>
      <c r="ACR639" s="16"/>
      <c r="ACS639" s="16"/>
      <c r="ACT639" s="16"/>
      <c r="ACU639" s="16"/>
      <c r="ACV639" s="16"/>
      <c r="ACW639" s="16"/>
      <c r="ACX639" s="16"/>
      <c r="ACY639" s="16"/>
      <c r="ACZ639" s="16"/>
      <c r="ADA639" s="16"/>
      <c r="ADB639" s="16"/>
      <c r="ADC639" s="16"/>
      <c r="ADD639" s="16"/>
      <c r="ADE639" s="16"/>
      <c r="ADF639" s="16"/>
      <c r="ADG639" s="16"/>
      <c r="ADH639" s="16"/>
      <c r="ADI639" s="16"/>
      <c r="ADJ639" s="16"/>
      <c r="ADK639" s="16"/>
      <c r="ADL639" s="16"/>
      <c r="ADM639" s="16"/>
      <c r="ADN639" s="16"/>
      <c r="ADO639" s="16"/>
      <c r="ADP639" s="16"/>
      <c r="ADQ639" s="16"/>
      <c r="ADR639" s="16"/>
      <c r="ADS639" s="16"/>
      <c r="ADT639" s="16"/>
      <c r="ADU639" s="16"/>
      <c r="ADV639" s="16"/>
      <c r="ADW639" s="16"/>
      <c r="ADX639" s="16"/>
      <c r="ADY639" s="16"/>
      <c r="ADZ639" s="16"/>
      <c r="AEA639" s="16"/>
      <c r="AEB639" s="16"/>
      <c r="AEC639" s="16"/>
      <c r="AED639" s="16"/>
      <c r="AEE639" s="16"/>
      <c r="AEF639" s="16"/>
      <c r="AEG639" s="50"/>
    </row>
    <row r="640" spans="1:813" s="17" customFormat="1" x14ac:dyDescent="0.2">
      <c r="A640" s="71" t="s">
        <v>421</v>
      </c>
      <c r="B640" s="99" t="s">
        <v>164</v>
      </c>
      <c r="C640" s="338">
        <v>6</v>
      </c>
      <c r="D640" s="101" t="s">
        <v>82</v>
      </c>
      <c r="E640" s="398">
        <v>8437.26</v>
      </c>
      <c r="F640" s="91">
        <f t="shared" si="15"/>
        <v>50623.56</v>
      </c>
      <c r="G640" s="16"/>
      <c r="H640" s="16"/>
      <c r="I640" s="16"/>
      <c r="J640" s="16"/>
      <c r="K640" s="16"/>
      <c r="L640" s="16"/>
      <c r="AY640" s="46"/>
      <c r="AZ640" s="16"/>
      <c r="BA640" s="663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  <c r="JW640" s="16"/>
      <c r="JX640" s="16"/>
      <c r="JY640" s="16"/>
      <c r="JZ640" s="16"/>
      <c r="KA640" s="16"/>
      <c r="KB640" s="16"/>
      <c r="KC640" s="16"/>
      <c r="KD640" s="16"/>
      <c r="KE640" s="16"/>
      <c r="KF640" s="16"/>
      <c r="KG640" s="16"/>
      <c r="KH640" s="16"/>
      <c r="KI640" s="16"/>
      <c r="KJ640" s="16"/>
      <c r="KK640" s="16"/>
      <c r="KL640" s="16"/>
      <c r="KM640" s="16"/>
      <c r="KN640" s="16"/>
      <c r="KO640" s="16"/>
      <c r="KP640" s="16"/>
      <c r="KQ640" s="16"/>
      <c r="KR640" s="16"/>
      <c r="KS640" s="16"/>
      <c r="KT640" s="16"/>
      <c r="KU640" s="16"/>
      <c r="KV640" s="16"/>
      <c r="KW640" s="16"/>
      <c r="KX640" s="16"/>
      <c r="KY640" s="16"/>
      <c r="KZ640" s="16"/>
      <c r="LA640" s="16"/>
      <c r="LB640" s="16"/>
      <c r="LC640" s="16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16"/>
      <c r="LR640" s="16"/>
      <c r="LS640" s="16"/>
      <c r="LT640" s="16"/>
      <c r="LU640" s="16"/>
      <c r="LV640" s="16"/>
      <c r="LW640" s="16"/>
      <c r="LX640" s="16"/>
      <c r="LY640" s="16"/>
      <c r="LZ640" s="16"/>
      <c r="MA640" s="16"/>
      <c r="MB640" s="16"/>
      <c r="MC640" s="16"/>
      <c r="MD640" s="16"/>
      <c r="ME640" s="16"/>
      <c r="MF640" s="16"/>
      <c r="MG640" s="16"/>
      <c r="MH640" s="16"/>
      <c r="MI640" s="16"/>
      <c r="MJ640" s="16"/>
      <c r="MK640" s="16"/>
      <c r="ML640" s="16"/>
      <c r="MM640" s="16"/>
      <c r="MN640" s="16"/>
      <c r="MO640" s="16"/>
      <c r="MP640" s="16"/>
      <c r="MQ640" s="16"/>
      <c r="MR640" s="16"/>
      <c r="MS640" s="16"/>
      <c r="MT640" s="16"/>
      <c r="MU640" s="16"/>
      <c r="MV640" s="16"/>
      <c r="MW640" s="16"/>
      <c r="MX640" s="16"/>
      <c r="MY640" s="16"/>
      <c r="MZ640" s="16"/>
      <c r="NA640" s="16"/>
      <c r="NB640" s="16"/>
      <c r="NC640" s="16"/>
      <c r="ND640" s="16"/>
      <c r="NE640" s="16"/>
      <c r="NF640" s="16"/>
      <c r="NG640" s="16"/>
      <c r="NH640" s="16"/>
      <c r="NI640" s="16"/>
      <c r="NJ640" s="16"/>
      <c r="NK640" s="16"/>
      <c r="NL640" s="16"/>
      <c r="NM640" s="16"/>
      <c r="NN640" s="16"/>
      <c r="NO640" s="16"/>
      <c r="NP640" s="16"/>
      <c r="NQ640" s="16"/>
      <c r="NR640" s="16"/>
      <c r="NS640" s="16"/>
      <c r="NT640" s="16"/>
      <c r="NU640" s="16"/>
      <c r="NV640" s="16"/>
      <c r="NW640" s="16"/>
      <c r="NX640" s="16"/>
      <c r="NY640" s="16"/>
      <c r="NZ640" s="16"/>
      <c r="OA640" s="16"/>
      <c r="OB640" s="16"/>
      <c r="OC640" s="16"/>
      <c r="OD640" s="16"/>
      <c r="OE640" s="16"/>
      <c r="OF640" s="16"/>
      <c r="OG640" s="16"/>
      <c r="OH640" s="16"/>
      <c r="OI640" s="16"/>
      <c r="OJ640" s="16"/>
      <c r="OK640" s="16"/>
      <c r="OL640" s="16"/>
      <c r="OM640" s="16"/>
      <c r="ON640" s="16"/>
      <c r="OO640" s="16"/>
      <c r="OP640" s="16"/>
      <c r="OQ640" s="16"/>
      <c r="OR640" s="16"/>
      <c r="OS640" s="16"/>
      <c r="OT640" s="16"/>
      <c r="OU640" s="16"/>
      <c r="OV640" s="16"/>
      <c r="OW640" s="16"/>
      <c r="OX640" s="16"/>
      <c r="OY640" s="16"/>
      <c r="OZ640" s="16"/>
      <c r="PA640" s="16"/>
      <c r="PB640" s="16"/>
      <c r="PC640" s="16"/>
      <c r="PD640" s="16"/>
      <c r="PE640" s="16"/>
      <c r="PF640" s="16"/>
      <c r="PG640" s="16"/>
      <c r="PH640" s="16"/>
      <c r="PI640" s="16"/>
      <c r="PJ640" s="16"/>
      <c r="PK640" s="16"/>
      <c r="PL640" s="16"/>
      <c r="PM640" s="16"/>
      <c r="PN640" s="16"/>
      <c r="PO640" s="16"/>
      <c r="PP640" s="16"/>
      <c r="PQ640" s="16"/>
      <c r="PR640" s="16"/>
      <c r="PS640" s="16"/>
      <c r="PT640" s="16"/>
      <c r="PU640" s="16"/>
      <c r="PV640" s="16"/>
      <c r="PW640" s="16"/>
      <c r="PX640" s="16"/>
      <c r="PY640" s="16"/>
      <c r="PZ640" s="16"/>
      <c r="QA640" s="16"/>
      <c r="QB640" s="16"/>
      <c r="QC640" s="16"/>
      <c r="QD640" s="16"/>
      <c r="QE640" s="16"/>
      <c r="QF640" s="16"/>
      <c r="QG640" s="16"/>
      <c r="QH640" s="16"/>
      <c r="QI640" s="16"/>
      <c r="QJ640" s="16"/>
      <c r="QK640" s="16"/>
      <c r="QL640" s="16"/>
      <c r="QM640" s="16"/>
      <c r="QN640" s="16"/>
      <c r="QO640" s="16"/>
      <c r="QP640" s="16"/>
      <c r="QQ640" s="16"/>
      <c r="QR640" s="16"/>
      <c r="QS640" s="16"/>
      <c r="QT640" s="16"/>
      <c r="QU640" s="16"/>
      <c r="QV640" s="16"/>
      <c r="QW640" s="16"/>
      <c r="QX640" s="16"/>
      <c r="QY640" s="16"/>
      <c r="QZ640" s="16"/>
      <c r="RA640" s="16"/>
      <c r="RB640" s="16"/>
      <c r="RC640" s="16"/>
      <c r="RD640" s="16"/>
      <c r="RE640" s="16"/>
      <c r="RF640" s="16"/>
      <c r="RG640" s="16"/>
      <c r="RH640" s="16"/>
      <c r="RI640" s="16"/>
      <c r="RJ640" s="16"/>
      <c r="RK640" s="16"/>
      <c r="RL640" s="16"/>
      <c r="RM640" s="16"/>
      <c r="RN640" s="16"/>
      <c r="RO640" s="16"/>
      <c r="RP640" s="16"/>
      <c r="RQ640" s="16"/>
      <c r="RR640" s="16"/>
      <c r="RS640" s="16"/>
      <c r="RT640" s="16"/>
      <c r="RU640" s="16"/>
      <c r="RV640" s="16"/>
      <c r="RW640" s="16"/>
      <c r="RX640" s="16"/>
      <c r="RY640" s="16"/>
      <c r="RZ640" s="16"/>
      <c r="SA640" s="16"/>
      <c r="SB640" s="16"/>
      <c r="SC640" s="16"/>
      <c r="SD640" s="16"/>
      <c r="SE640" s="16"/>
      <c r="SF640" s="16"/>
      <c r="SG640" s="16"/>
      <c r="SH640" s="16"/>
      <c r="SI640" s="16"/>
      <c r="SJ640" s="16"/>
      <c r="SK640" s="16"/>
      <c r="SL640" s="16"/>
      <c r="SM640" s="16"/>
      <c r="SN640" s="16"/>
      <c r="SO640" s="16"/>
      <c r="SP640" s="16"/>
      <c r="SQ640" s="16"/>
      <c r="SR640" s="16"/>
      <c r="SS640" s="16"/>
      <c r="ST640" s="16"/>
      <c r="SU640" s="16"/>
      <c r="SV640" s="16"/>
      <c r="SW640" s="16"/>
      <c r="SX640" s="16"/>
      <c r="SY640" s="16"/>
      <c r="SZ640" s="16"/>
      <c r="TA640" s="16"/>
      <c r="TB640" s="16"/>
      <c r="TC640" s="16"/>
      <c r="TD640" s="16"/>
      <c r="TE640" s="16"/>
      <c r="TF640" s="16"/>
      <c r="TG640" s="16"/>
      <c r="TH640" s="16"/>
      <c r="TI640" s="16"/>
      <c r="TJ640" s="16"/>
      <c r="TK640" s="16"/>
      <c r="TL640" s="16"/>
      <c r="TM640" s="16"/>
      <c r="TN640" s="16"/>
      <c r="TO640" s="16"/>
      <c r="TP640" s="16"/>
      <c r="TQ640" s="16"/>
      <c r="TR640" s="16"/>
      <c r="TS640" s="16"/>
      <c r="TT640" s="16"/>
      <c r="TU640" s="16"/>
      <c r="TV640" s="16"/>
      <c r="TW640" s="16"/>
      <c r="TX640" s="16"/>
      <c r="TY640" s="16"/>
      <c r="TZ640" s="16"/>
      <c r="UA640" s="16"/>
      <c r="UB640" s="16"/>
      <c r="UC640" s="16"/>
      <c r="UD640" s="16"/>
      <c r="UE640" s="16"/>
      <c r="UF640" s="16"/>
      <c r="UG640" s="16"/>
      <c r="UH640" s="16"/>
      <c r="UI640" s="16"/>
      <c r="UJ640" s="16"/>
      <c r="UK640" s="16"/>
      <c r="UL640" s="16"/>
      <c r="UM640" s="16"/>
      <c r="UN640" s="16"/>
      <c r="UO640" s="16"/>
      <c r="UP640" s="16"/>
      <c r="UQ640" s="16"/>
      <c r="UR640" s="16"/>
      <c r="US640" s="16"/>
      <c r="UT640" s="16"/>
      <c r="UU640" s="16"/>
      <c r="UV640" s="16"/>
      <c r="UW640" s="16"/>
      <c r="UX640" s="16"/>
      <c r="UY640" s="16"/>
      <c r="UZ640" s="16"/>
      <c r="VA640" s="16"/>
      <c r="VB640" s="16"/>
      <c r="VC640" s="16"/>
      <c r="VD640" s="16"/>
      <c r="VE640" s="16"/>
      <c r="VF640" s="16"/>
      <c r="VG640" s="16"/>
      <c r="VH640" s="16"/>
      <c r="VI640" s="16"/>
      <c r="VJ640" s="16"/>
      <c r="VK640" s="16"/>
      <c r="VL640" s="16"/>
      <c r="VM640" s="16"/>
      <c r="VN640" s="16"/>
      <c r="VO640" s="16"/>
      <c r="VP640" s="16"/>
      <c r="VQ640" s="16"/>
      <c r="VR640" s="16"/>
      <c r="VS640" s="16"/>
      <c r="VT640" s="16"/>
      <c r="VU640" s="16"/>
      <c r="VV640" s="16"/>
      <c r="VW640" s="16"/>
      <c r="VX640" s="16"/>
      <c r="VY640" s="16"/>
      <c r="VZ640" s="16"/>
      <c r="WA640" s="16"/>
      <c r="WB640" s="16"/>
      <c r="WC640" s="16"/>
      <c r="WD640" s="16"/>
      <c r="WE640" s="16"/>
      <c r="WF640" s="16"/>
      <c r="WG640" s="16"/>
      <c r="WH640" s="16"/>
      <c r="WI640" s="16"/>
      <c r="WJ640" s="16"/>
      <c r="WK640" s="16"/>
      <c r="WL640" s="16"/>
      <c r="WM640" s="16"/>
      <c r="WN640" s="16"/>
      <c r="WO640" s="16"/>
      <c r="WP640" s="16"/>
      <c r="WQ640" s="16"/>
      <c r="WR640" s="16"/>
      <c r="WS640" s="16"/>
      <c r="WT640" s="16"/>
      <c r="WU640" s="16"/>
      <c r="WV640" s="16"/>
      <c r="WW640" s="16"/>
      <c r="WX640" s="16"/>
      <c r="WY640" s="16"/>
      <c r="WZ640" s="16"/>
      <c r="XA640" s="16"/>
      <c r="XB640" s="16"/>
      <c r="XC640" s="16"/>
      <c r="XD640" s="16"/>
      <c r="XE640" s="16"/>
      <c r="XF640" s="16"/>
      <c r="XG640" s="16"/>
      <c r="XH640" s="16"/>
      <c r="XI640" s="16"/>
      <c r="XJ640" s="16"/>
      <c r="XK640" s="16"/>
      <c r="XL640" s="16"/>
      <c r="XM640" s="16"/>
      <c r="XN640" s="16"/>
      <c r="XO640" s="16"/>
      <c r="XP640" s="16"/>
      <c r="XQ640" s="16"/>
      <c r="XR640" s="16"/>
      <c r="XS640" s="16"/>
      <c r="XT640" s="16"/>
      <c r="XU640" s="16"/>
      <c r="XV640" s="16"/>
      <c r="XW640" s="16"/>
      <c r="XX640" s="16"/>
      <c r="XY640" s="16"/>
      <c r="XZ640" s="16"/>
      <c r="YA640" s="16"/>
      <c r="YB640" s="16"/>
      <c r="YC640" s="16"/>
      <c r="YD640" s="16"/>
      <c r="YE640" s="16"/>
      <c r="YF640" s="16"/>
      <c r="YG640" s="16"/>
      <c r="YH640" s="16"/>
      <c r="YI640" s="16"/>
      <c r="YJ640" s="16"/>
      <c r="YK640" s="16"/>
      <c r="YL640" s="16"/>
      <c r="YM640" s="16"/>
      <c r="YN640" s="16"/>
      <c r="YO640" s="16"/>
      <c r="YP640" s="16"/>
      <c r="YQ640" s="16"/>
      <c r="YR640" s="16"/>
      <c r="YS640" s="16"/>
      <c r="YT640" s="16"/>
      <c r="YU640" s="16"/>
      <c r="YV640" s="16"/>
      <c r="YW640" s="16"/>
      <c r="YX640" s="16"/>
      <c r="YY640" s="16"/>
      <c r="YZ640" s="16"/>
      <c r="ZA640" s="16"/>
      <c r="ZB640" s="16"/>
      <c r="ZC640" s="16"/>
      <c r="ZD640" s="16"/>
      <c r="ZE640" s="16"/>
      <c r="ZF640" s="16"/>
      <c r="ZG640" s="16"/>
      <c r="ZH640" s="16"/>
      <c r="ZI640" s="16"/>
      <c r="ZJ640" s="16"/>
      <c r="ZK640" s="16"/>
      <c r="ZL640" s="16"/>
      <c r="ZM640" s="16"/>
      <c r="ZN640" s="16"/>
      <c r="ZO640" s="16"/>
      <c r="ZP640" s="16"/>
      <c r="ZQ640" s="16"/>
      <c r="ZR640" s="16"/>
      <c r="ZS640" s="16"/>
      <c r="ZT640" s="16"/>
      <c r="ZU640" s="16"/>
      <c r="ZV640" s="16"/>
      <c r="ZW640" s="16"/>
      <c r="ZX640" s="16"/>
      <c r="ZY640" s="16"/>
      <c r="ZZ640" s="16"/>
      <c r="AAA640" s="16"/>
      <c r="AAB640" s="16"/>
      <c r="AAC640" s="16"/>
      <c r="AAD640" s="16"/>
      <c r="AAE640" s="16"/>
      <c r="AAF640" s="16"/>
      <c r="AAG640" s="16"/>
      <c r="AAH640" s="16"/>
      <c r="AAI640" s="16"/>
      <c r="AAJ640" s="16"/>
      <c r="AAK640" s="16"/>
      <c r="AAL640" s="16"/>
      <c r="AAM640" s="16"/>
      <c r="AAN640" s="16"/>
      <c r="AAO640" s="16"/>
      <c r="AAP640" s="16"/>
      <c r="AAQ640" s="16"/>
      <c r="AAR640" s="16"/>
      <c r="AAS640" s="16"/>
      <c r="AAT640" s="16"/>
      <c r="AAU640" s="16"/>
      <c r="AAV640" s="16"/>
      <c r="AAW640" s="16"/>
      <c r="AAX640" s="16"/>
      <c r="AAY640" s="16"/>
      <c r="AAZ640" s="16"/>
      <c r="ABA640" s="16"/>
      <c r="ABB640" s="16"/>
      <c r="ABC640" s="16"/>
      <c r="ABD640" s="16"/>
      <c r="ABE640" s="16"/>
      <c r="ABF640" s="16"/>
      <c r="ABG640" s="16"/>
      <c r="ABH640" s="16"/>
      <c r="ABI640" s="16"/>
      <c r="ABJ640" s="16"/>
      <c r="ABK640" s="16"/>
      <c r="ABL640" s="16"/>
      <c r="ABM640" s="16"/>
      <c r="ABN640" s="16"/>
      <c r="ABO640" s="16"/>
      <c r="ABP640" s="16"/>
      <c r="ABQ640" s="16"/>
      <c r="ABR640" s="16"/>
      <c r="ABS640" s="16"/>
      <c r="ABT640" s="16"/>
      <c r="ABU640" s="16"/>
      <c r="ABV640" s="16"/>
      <c r="ABW640" s="16"/>
      <c r="ABX640" s="16"/>
      <c r="ABY640" s="16"/>
      <c r="ABZ640" s="16"/>
      <c r="ACA640" s="16"/>
      <c r="ACB640" s="16"/>
      <c r="ACC640" s="16"/>
      <c r="ACD640" s="16"/>
      <c r="ACE640" s="16"/>
      <c r="ACF640" s="16"/>
      <c r="ACG640" s="16"/>
      <c r="ACH640" s="16"/>
      <c r="ACI640" s="16"/>
      <c r="ACJ640" s="16"/>
      <c r="ACK640" s="16"/>
      <c r="ACL640" s="16"/>
      <c r="ACM640" s="16"/>
      <c r="ACN640" s="16"/>
      <c r="ACO640" s="16"/>
      <c r="ACP640" s="16"/>
      <c r="ACQ640" s="16"/>
      <c r="ACR640" s="16"/>
      <c r="ACS640" s="16"/>
      <c r="ACT640" s="16"/>
      <c r="ACU640" s="16"/>
      <c r="ACV640" s="16"/>
      <c r="ACW640" s="16"/>
      <c r="ACX640" s="16"/>
      <c r="ACY640" s="16"/>
      <c r="ACZ640" s="16"/>
      <c r="ADA640" s="16"/>
      <c r="ADB640" s="16"/>
      <c r="ADC640" s="16"/>
      <c r="ADD640" s="16"/>
      <c r="ADE640" s="16"/>
      <c r="ADF640" s="16"/>
      <c r="ADG640" s="16"/>
      <c r="ADH640" s="16"/>
      <c r="ADI640" s="16"/>
      <c r="ADJ640" s="16"/>
      <c r="ADK640" s="16"/>
      <c r="ADL640" s="16"/>
      <c r="ADM640" s="16"/>
      <c r="ADN640" s="16"/>
      <c r="ADO640" s="16"/>
      <c r="ADP640" s="16"/>
      <c r="ADQ640" s="16"/>
      <c r="ADR640" s="16"/>
      <c r="ADS640" s="16"/>
      <c r="ADT640" s="16"/>
      <c r="ADU640" s="16"/>
      <c r="ADV640" s="16"/>
      <c r="ADW640" s="16"/>
      <c r="ADX640" s="16"/>
      <c r="ADY640" s="16"/>
      <c r="ADZ640" s="16"/>
      <c r="AEA640" s="16"/>
      <c r="AEB640" s="16"/>
      <c r="AEC640" s="16"/>
      <c r="AED640" s="16"/>
      <c r="AEE640" s="16"/>
      <c r="AEF640" s="16"/>
      <c r="AEG640" s="50"/>
    </row>
    <row r="641" spans="1:813" s="17" customFormat="1" x14ac:dyDescent="0.2">
      <c r="A641" s="71" t="s">
        <v>422</v>
      </c>
      <c r="B641" s="99" t="s">
        <v>166</v>
      </c>
      <c r="C641" s="338">
        <v>4</v>
      </c>
      <c r="D641" s="101" t="s">
        <v>71</v>
      </c>
      <c r="E641" s="398">
        <v>10385.040000000001</v>
      </c>
      <c r="F641" s="91">
        <f t="shared" si="15"/>
        <v>41540.160000000003</v>
      </c>
      <c r="G641" s="16"/>
      <c r="H641" s="16"/>
      <c r="I641" s="16"/>
      <c r="J641" s="16"/>
      <c r="K641" s="16"/>
      <c r="L641" s="16"/>
      <c r="AY641" s="46"/>
      <c r="AZ641" s="16"/>
      <c r="BA641" s="663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  <c r="IW641" s="16"/>
      <c r="IX641" s="16"/>
      <c r="IY641" s="16"/>
      <c r="IZ641" s="16"/>
      <c r="JA641" s="16"/>
      <c r="JB641" s="16"/>
      <c r="JC641" s="16"/>
      <c r="JD641" s="16"/>
      <c r="JE641" s="16"/>
      <c r="JF641" s="16"/>
      <c r="JG641" s="16"/>
      <c r="JH641" s="16"/>
      <c r="JI641" s="16"/>
      <c r="JJ641" s="16"/>
      <c r="JK641" s="16"/>
      <c r="JL641" s="16"/>
      <c r="JM641" s="16"/>
      <c r="JN641" s="16"/>
      <c r="JO641" s="16"/>
      <c r="JP641" s="16"/>
      <c r="JQ641" s="16"/>
      <c r="JR641" s="16"/>
      <c r="JS641" s="16"/>
      <c r="JT641" s="16"/>
      <c r="JU641" s="16"/>
      <c r="JV641" s="16"/>
      <c r="JW641" s="16"/>
      <c r="JX641" s="16"/>
      <c r="JY641" s="16"/>
      <c r="JZ641" s="16"/>
      <c r="KA641" s="16"/>
      <c r="KB641" s="16"/>
      <c r="KC641" s="16"/>
      <c r="KD641" s="16"/>
      <c r="KE641" s="16"/>
      <c r="KF641" s="16"/>
      <c r="KG641" s="16"/>
      <c r="KH641" s="16"/>
      <c r="KI641" s="16"/>
      <c r="KJ641" s="16"/>
      <c r="KK641" s="16"/>
      <c r="KL641" s="16"/>
      <c r="KM641" s="16"/>
      <c r="KN641" s="16"/>
      <c r="KO641" s="16"/>
      <c r="KP641" s="16"/>
      <c r="KQ641" s="16"/>
      <c r="KR641" s="16"/>
      <c r="KS641" s="16"/>
      <c r="KT641" s="16"/>
      <c r="KU641" s="16"/>
      <c r="KV641" s="16"/>
      <c r="KW641" s="16"/>
      <c r="KX641" s="16"/>
      <c r="KY641" s="16"/>
      <c r="KZ641" s="16"/>
      <c r="LA641" s="16"/>
      <c r="LB641" s="16"/>
      <c r="LC641" s="16"/>
      <c r="LD641" s="16"/>
      <c r="LE641" s="16"/>
      <c r="LF641" s="16"/>
      <c r="LG641" s="16"/>
      <c r="LH641" s="16"/>
      <c r="LI641" s="16"/>
      <c r="LJ641" s="16"/>
      <c r="LK641" s="16"/>
      <c r="LL641" s="16"/>
      <c r="LM641" s="16"/>
      <c r="LN641" s="16"/>
      <c r="LO641" s="16"/>
      <c r="LP641" s="16"/>
      <c r="LQ641" s="16"/>
      <c r="LR641" s="16"/>
      <c r="LS641" s="16"/>
      <c r="LT641" s="16"/>
      <c r="LU641" s="16"/>
      <c r="LV641" s="16"/>
      <c r="LW641" s="16"/>
      <c r="LX641" s="16"/>
      <c r="LY641" s="16"/>
      <c r="LZ641" s="16"/>
      <c r="MA641" s="16"/>
      <c r="MB641" s="16"/>
      <c r="MC641" s="16"/>
      <c r="MD641" s="16"/>
      <c r="ME641" s="16"/>
      <c r="MF641" s="16"/>
      <c r="MG641" s="16"/>
      <c r="MH641" s="16"/>
      <c r="MI641" s="16"/>
      <c r="MJ641" s="16"/>
      <c r="MK641" s="16"/>
      <c r="ML641" s="16"/>
      <c r="MM641" s="16"/>
      <c r="MN641" s="16"/>
      <c r="MO641" s="16"/>
      <c r="MP641" s="16"/>
      <c r="MQ641" s="16"/>
      <c r="MR641" s="16"/>
      <c r="MS641" s="16"/>
      <c r="MT641" s="16"/>
      <c r="MU641" s="16"/>
      <c r="MV641" s="16"/>
      <c r="MW641" s="16"/>
      <c r="MX641" s="16"/>
      <c r="MY641" s="16"/>
      <c r="MZ641" s="16"/>
      <c r="NA641" s="16"/>
      <c r="NB641" s="16"/>
      <c r="NC641" s="16"/>
      <c r="ND641" s="16"/>
      <c r="NE641" s="16"/>
      <c r="NF641" s="16"/>
      <c r="NG641" s="16"/>
      <c r="NH641" s="16"/>
      <c r="NI641" s="16"/>
      <c r="NJ641" s="16"/>
      <c r="NK641" s="16"/>
      <c r="NL641" s="16"/>
      <c r="NM641" s="16"/>
      <c r="NN641" s="16"/>
      <c r="NO641" s="16"/>
      <c r="NP641" s="16"/>
      <c r="NQ641" s="16"/>
      <c r="NR641" s="16"/>
      <c r="NS641" s="16"/>
      <c r="NT641" s="16"/>
      <c r="NU641" s="16"/>
      <c r="NV641" s="16"/>
      <c r="NW641" s="16"/>
      <c r="NX641" s="16"/>
      <c r="NY641" s="16"/>
      <c r="NZ641" s="16"/>
      <c r="OA641" s="16"/>
      <c r="OB641" s="16"/>
      <c r="OC641" s="16"/>
      <c r="OD641" s="16"/>
      <c r="OE641" s="16"/>
      <c r="OF641" s="16"/>
      <c r="OG641" s="16"/>
      <c r="OH641" s="16"/>
      <c r="OI641" s="16"/>
      <c r="OJ641" s="16"/>
      <c r="OK641" s="16"/>
      <c r="OL641" s="16"/>
      <c r="OM641" s="16"/>
      <c r="ON641" s="16"/>
      <c r="OO641" s="16"/>
      <c r="OP641" s="16"/>
      <c r="OQ641" s="16"/>
      <c r="OR641" s="16"/>
      <c r="OS641" s="16"/>
      <c r="OT641" s="16"/>
      <c r="OU641" s="16"/>
      <c r="OV641" s="16"/>
      <c r="OW641" s="16"/>
      <c r="OX641" s="16"/>
      <c r="OY641" s="16"/>
      <c r="OZ641" s="16"/>
      <c r="PA641" s="16"/>
      <c r="PB641" s="16"/>
      <c r="PC641" s="16"/>
      <c r="PD641" s="16"/>
      <c r="PE641" s="16"/>
      <c r="PF641" s="16"/>
      <c r="PG641" s="16"/>
      <c r="PH641" s="16"/>
      <c r="PI641" s="16"/>
      <c r="PJ641" s="16"/>
      <c r="PK641" s="16"/>
      <c r="PL641" s="16"/>
      <c r="PM641" s="16"/>
      <c r="PN641" s="16"/>
      <c r="PO641" s="16"/>
      <c r="PP641" s="16"/>
      <c r="PQ641" s="16"/>
      <c r="PR641" s="16"/>
      <c r="PS641" s="16"/>
      <c r="PT641" s="16"/>
      <c r="PU641" s="16"/>
      <c r="PV641" s="16"/>
      <c r="PW641" s="16"/>
      <c r="PX641" s="16"/>
      <c r="PY641" s="16"/>
      <c r="PZ641" s="16"/>
      <c r="QA641" s="16"/>
      <c r="QB641" s="16"/>
      <c r="QC641" s="16"/>
      <c r="QD641" s="16"/>
      <c r="QE641" s="16"/>
      <c r="QF641" s="16"/>
      <c r="QG641" s="16"/>
      <c r="QH641" s="16"/>
      <c r="QI641" s="16"/>
      <c r="QJ641" s="16"/>
      <c r="QK641" s="16"/>
      <c r="QL641" s="16"/>
      <c r="QM641" s="16"/>
      <c r="QN641" s="16"/>
      <c r="QO641" s="16"/>
      <c r="QP641" s="16"/>
      <c r="QQ641" s="16"/>
      <c r="QR641" s="16"/>
      <c r="QS641" s="16"/>
      <c r="QT641" s="16"/>
      <c r="QU641" s="16"/>
      <c r="QV641" s="16"/>
      <c r="QW641" s="16"/>
      <c r="QX641" s="16"/>
      <c r="QY641" s="16"/>
      <c r="QZ641" s="16"/>
      <c r="RA641" s="16"/>
      <c r="RB641" s="16"/>
      <c r="RC641" s="16"/>
      <c r="RD641" s="16"/>
      <c r="RE641" s="16"/>
      <c r="RF641" s="16"/>
      <c r="RG641" s="16"/>
      <c r="RH641" s="16"/>
      <c r="RI641" s="16"/>
      <c r="RJ641" s="16"/>
      <c r="RK641" s="16"/>
      <c r="RL641" s="16"/>
      <c r="RM641" s="16"/>
      <c r="RN641" s="16"/>
      <c r="RO641" s="16"/>
      <c r="RP641" s="16"/>
      <c r="RQ641" s="16"/>
      <c r="RR641" s="16"/>
      <c r="RS641" s="16"/>
      <c r="RT641" s="16"/>
      <c r="RU641" s="16"/>
      <c r="RV641" s="16"/>
      <c r="RW641" s="16"/>
      <c r="RX641" s="16"/>
      <c r="RY641" s="16"/>
      <c r="RZ641" s="16"/>
      <c r="SA641" s="16"/>
      <c r="SB641" s="16"/>
      <c r="SC641" s="16"/>
      <c r="SD641" s="16"/>
      <c r="SE641" s="16"/>
      <c r="SF641" s="16"/>
      <c r="SG641" s="16"/>
      <c r="SH641" s="16"/>
      <c r="SI641" s="16"/>
      <c r="SJ641" s="16"/>
      <c r="SK641" s="16"/>
      <c r="SL641" s="16"/>
      <c r="SM641" s="16"/>
      <c r="SN641" s="16"/>
      <c r="SO641" s="16"/>
      <c r="SP641" s="16"/>
      <c r="SQ641" s="16"/>
      <c r="SR641" s="16"/>
      <c r="SS641" s="16"/>
      <c r="ST641" s="16"/>
      <c r="SU641" s="16"/>
      <c r="SV641" s="16"/>
      <c r="SW641" s="16"/>
      <c r="SX641" s="16"/>
      <c r="SY641" s="16"/>
      <c r="SZ641" s="16"/>
      <c r="TA641" s="16"/>
      <c r="TB641" s="16"/>
      <c r="TC641" s="16"/>
      <c r="TD641" s="16"/>
      <c r="TE641" s="16"/>
      <c r="TF641" s="16"/>
      <c r="TG641" s="16"/>
      <c r="TH641" s="16"/>
      <c r="TI641" s="16"/>
      <c r="TJ641" s="16"/>
      <c r="TK641" s="16"/>
      <c r="TL641" s="16"/>
      <c r="TM641" s="16"/>
      <c r="TN641" s="16"/>
      <c r="TO641" s="16"/>
      <c r="TP641" s="16"/>
      <c r="TQ641" s="16"/>
      <c r="TR641" s="16"/>
      <c r="TS641" s="16"/>
      <c r="TT641" s="16"/>
      <c r="TU641" s="16"/>
      <c r="TV641" s="16"/>
      <c r="TW641" s="16"/>
      <c r="TX641" s="16"/>
      <c r="TY641" s="16"/>
      <c r="TZ641" s="16"/>
      <c r="UA641" s="16"/>
      <c r="UB641" s="16"/>
      <c r="UC641" s="16"/>
      <c r="UD641" s="16"/>
      <c r="UE641" s="16"/>
      <c r="UF641" s="16"/>
      <c r="UG641" s="16"/>
      <c r="UH641" s="16"/>
      <c r="UI641" s="16"/>
      <c r="UJ641" s="16"/>
      <c r="UK641" s="16"/>
      <c r="UL641" s="16"/>
      <c r="UM641" s="16"/>
      <c r="UN641" s="16"/>
      <c r="UO641" s="16"/>
      <c r="UP641" s="16"/>
      <c r="UQ641" s="16"/>
      <c r="UR641" s="16"/>
      <c r="US641" s="16"/>
      <c r="UT641" s="16"/>
      <c r="UU641" s="16"/>
      <c r="UV641" s="16"/>
      <c r="UW641" s="16"/>
      <c r="UX641" s="16"/>
      <c r="UY641" s="16"/>
      <c r="UZ641" s="16"/>
      <c r="VA641" s="16"/>
      <c r="VB641" s="16"/>
      <c r="VC641" s="16"/>
      <c r="VD641" s="16"/>
      <c r="VE641" s="16"/>
      <c r="VF641" s="16"/>
      <c r="VG641" s="16"/>
      <c r="VH641" s="16"/>
      <c r="VI641" s="16"/>
      <c r="VJ641" s="16"/>
      <c r="VK641" s="16"/>
      <c r="VL641" s="16"/>
      <c r="VM641" s="16"/>
      <c r="VN641" s="16"/>
      <c r="VO641" s="16"/>
      <c r="VP641" s="16"/>
      <c r="VQ641" s="16"/>
      <c r="VR641" s="16"/>
      <c r="VS641" s="16"/>
      <c r="VT641" s="16"/>
      <c r="VU641" s="16"/>
      <c r="VV641" s="16"/>
      <c r="VW641" s="16"/>
      <c r="VX641" s="16"/>
      <c r="VY641" s="16"/>
      <c r="VZ641" s="16"/>
      <c r="WA641" s="16"/>
      <c r="WB641" s="16"/>
      <c r="WC641" s="16"/>
      <c r="WD641" s="16"/>
      <c r="WE641" s="16"/>
      <c r="WF641" s="16"/>
      <c r="WG641" s="16"/>
      <c r="WH641" s="16"/>
      <c r="WI641" s="16"/>
      <c r="WJ641" s="16"/>
      <c r="WK641" s="16"/>
      <c r="WL641" s="16"/>
      <c r="WM641" s="16"/>
      <c r="WN641" s="16"/>
      <c r="WO641" s="16"/>
      <c r="WP641" s="16"/>
      <c r="WQ641" s="16"/>
      <c r="WR641" s="16"/>
      <c r="WS641" s="16"/>
      <c r="WT641" s="16"/>
      <c r="WU641" s="16"/>
      <c r="WV641" s="16"/>
      <c r="WW641" s="16"/>
      <c r="WX641" s="16"/>
      <c r="WY641" s="16"/>
      <c r="WZ641" s="16"/>
      <c r="XA641" s="16"/>
      <c r="XB641" s="16"/>
      <c r="XC641" s="16"/>
      <c r="XD641" s="16"/>
      <c r="XE641" s="16"/>
      <c r="XF641" s="16"/>
      <c r="XG641" s="16"/>
      <c r="XH641" s="16"/>
      <c r="XI641" s="16"/>
      <c r="XJ641" s="16"/>
      <c r="XK641" s="16"/>
      <c r="XL641" s="16"/>
      <c r="XM641" s="16"/>
      <c r="XN641" s="16"/>
      <c r="XO641" s="16"/>
      <c r="XP641" s="16"/>
      <c r="XQ641" s="16"/>
      <c r="XR641" s="16"/>
      <c r="XS641" s="16"/>
      <c r="XT641" s="16"/>
      <c r="XU641" s="16"/>
      <c r="XV641" s="16"/>
      <c r="XW641" s="16"/>
      <c r="XX641" s="16"/>
      <c r="XY641" s="16"/>
      <c r="XZ641" s="16"/>
      <c r="YA641" s="16"/>
      <c r="YB641" s="16"/>
      <c r="YC641" s="16"/>
      <c r="YD641" s="16"/>
      <c r="YE641" s="16"/>
      <c r="YF641" s="16"/>
      <c r="YG641" s="16"/>
      <c r="YH641" s="16"/>
      <c r="YI641" s="16"/>
      <c r="YJ641" s="16"/>
      <c r="YK641" s="16"/>
      <c r="YL641" s="16"/>
      <c r="YM641" s="16"/>
      <c r="YN641" s="16"/>
      <c r="YO641" s="16"/>
      <c r="YP641" s="16"/>
      <c r="YQ641" s="16"/>
      <c r="YR641" s="16"/>
      <c r="YS641" s="16"/>
      <c r="YT641" s="16"/>
      <c r="YU641" s="16"/>
      <c r="YV641" s="16"/>
      <c r="YW641" s="16"/>
      <c r="YX641" s="16"/>
      <c r="YY641" s="16"/>
      <c r="YZ641" s="16"/>
      <c r="ZA641" s="16"/>
      <c r="ZB641" s="16"/>
      <c r="ZC641" s="16"/>
      <c r="ZD641" s="16"/>
      <c r="ZE641" s="16"/>
      <c r="ZF641" s="16"/>
      <c r="ZG641" s="16"/>
      <c r="ZH641" s="16"/>
      <c r="ZI641" s="16"/>
      <c r="ZJ641" s="16"/>
      <c r="ZK641" s="16"/>
      <c r="ZL641" s="16"/>
      <c r="ZM641" s="16"/>
      <c r="ZN641" s="16"/>
      <c r="ZO641" s="16"/>
      <c r="ZP641" s="16"/>
      <c r="ZQ641" s="16"/>
      <c r="ZR641" s="16"/>
      <c r="ZS641" s="16"/>
      <c r="ZT641" s="16"/>
      <c r="ZU641" s="16"/>
      <c r="ZV641" s="16"/>
      <c r="ZW641" s="16"/>
      <c r="ZX641" s="16"/>
      <c r="ZY641" s="16"/>
      <c r="ZZ641" s="16"/>
      <c r="AAA641" s="16"/>
      <c r="AAB641" s="16"/>
      <c r="AAC641" s="16"/>
      <c r="AAD641" s="16"/>
      <c r="AAE641" s="16"/>
      <c r="AAF641" s="16"/>
      <c r="AAG641" s="16"/>
      <c r="AAH641" s="16"/>
      <c r="AAI641" s="16"/>
      <c r="AAJ641" s="16"/>
      <c r="AAK641" s="16"/>
      <c r="AAL641" s="16"/>
      <c r="AAM641" s="16"/>
      <c r="AAN641" s="16"/>
      <c r="AAO641" s="16"/>
      <c r="AAP641" s="16"/>
      <c r="AAQ641" s="16"/>
      <c r="AAR641" s="16"/>
      <c r="AAS641" s="16"/>
      <c r="AAT641" s="16"/>
      <c r="AAU641" s="16"/>
      <c r="AAV641" s="16"/>
      <c r="AAW641" s="16"/>
      <c r="AAX641" s="16"/>
      <c r="AAY641" s="16"/>
      <c r="AAZ641" s="16"/>
      <c r="ABA641" s="16"/>
      <c r="ABB641" s="16"/>
      <c r="ABC641" s="16"/>
      <c r="ABD641" s="16"/>
      <c r="ABE641" s="16"/>
      <c r="ABF641" s="16"/>
      <c r="ABG641" s="16"/>
      <c r="ABH641" s="16"/>
      <c r="ABI641" s="16"/>
      <c r="ABJ641" s="16"/>
      <c r="ABK641" s="16"/>
      <c r="ABL641" s="16"/>
      <c r="ABM641" s="16"/>
      <c r="ABN641" s="16"/>
      <c r="ABO641" s="16"/>
      <c r="ABP641" s="16"/>
      <c r="ABQ641" s="16"/>
      <c r="ABR641" s="16"/>
      <c r="ABS641" s="16"/>
      <c r="ABT641" s="16"/>
      <c r="ABU641" s="16"/>
      <c r="ABV641" s="16"/>
      <c r="ABW641" s="16"/>
      <c r="ABX641" s="16"/>
      <c r="ABY641" s="16"/>
      <c r="ABZ641" s="16"/>
      <c r="ACA641" s="16"/>
      <c r="ACB641" s="16"/>
      <c r="ACC641" s="16"/>
      <c r="ACD641" s="16"/>
      <c r="ACE641" s="16"/>
      <c r="ACF641" s="16"/>
      <c r="ACG641" s="16"/>
      <c r="ACH641" s="16"/>
      <c r="ACI641" s="16"/>
      <c r="ACJ641" s="16"/>
      <c r="ACK641" s="16"/>
      <c r="ACL641" s="16"/>
      <c r="ACM641" s="16"/>
      <c r="ACN641" s="16"/>
      <c r="ACO641" s="16"/>
      <c r="ACP641" s="16"/>
      <c r="ACQ641" s="16"/>
      <c r="ACR641" s="16"/>
      <c r="ACS641" s="16"/>
      <c r="ACT641" s="16"/>
      <c r="ACU641" s="16"/>
      <c r="ACV641" s="16"/>
      <c r="ACW641" s="16"/>
      <c r="ACX641" s="16"/>
      <c r="ACY641" s="16"/>
      <c r="ACZ641" s="16"/>
      <c r="ADA641" s="16"/>
      <c r="ADB641" s="16"/>
      <c r="ADC641" s="16"/>
      <c r="ADD641" s="16"/>
      <c r="ADE641" s="16"/>
      <c r="ADF641" s="16"/>
      <c r="ADG641" s="16"/>
      <c r="ADH641" s="16"/>
      <c r="ADI641" s="16"/>
      <c r="ADJ641" s="16"/>
      <c r="ADK641" s="16"/>
      <c r="ADL641" s="16"/>
      <c r="ADM641" s="16"/>
      <c r="ADN641" s="16"/>
      <c r="ADO641" s="16"/>
      <c r="ADP641" s="16"/>
      <c r="ADQ641" s="16"/>
      <c r="ADR641" s="16"/>
      <c r="ADS641" s="16"/>
      <c r="ADT641" s="16"/>
      <c r="ADU641" s="16"/>
      <c r="ADV641" s="16"/>
      <c r="ADW641" s="16"/>
      <c r="ADX641" s="16"/>
      <c r="ADY641" s="16"/>
      <c r="ADZ641" s="16"/>
      <c r="AEA641" s="16"/>
      <c r="AEB641" s="16"/>
      <c r="AEC641" s="16"/>
      <c r="AED641" s="16"/>
      <c r="AEE641" s="16"/>
      <c r="AEF641" s="16"/>
      <c r="AEG641" s="50"/>
    </row>
    <row r="642" spans="1:813" s="17" customFormat="1" x14ac:dyDescent="0.2">
      <c r="A642" s="71" t="s">
        <v>423</v>
      </c>
      <c r="B642" s="99" t="s">
        <v>168</v>
      </c>
      <c r="C642" s="338">
        <v>2</v>
      </c>
      <c r="D642" s="101" t="s">
        <v>71</v>
      </c>
      <c r="E642" s="398">
        <v>3485.04</v>
      </c>
      <c r="F642" s="91">
        <f t="shared" si="15"/>
        <v>6970.08</v>
      </c>
      <c r="G642" s="16"/>
      <c r="H642" s="16"/>
      <c r="I642" s="16"/>
      <c r="J642" s="16"/>
      <c r="K642" s="16"/>
      <c r="L642" s="16"/>
      <c r="AY642" s="46"/>
      <c r="AZ642" s="16"/>
      <c r="BA642" s="663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  <c r="IW642" s="16"/>
      <c r="IX642" s="16"/>
      <c r="IY642" s="16"/>
      <c r="IZ642" s="16"/>
      <c r="JA642" s="16"/>
      <c r="JB642" s="16"/>
      <c r="JC642" s="16"/>
      <c r="JD642" s="16"/>
      <c r="JE642" s="16"/>
      <c r="JF642" s="16"/>
      <c r="JG642" s="16"/>
      <c r="JH642" s="16"/>
      <c r="JI642" s="16"/>
      <c r="JJ642" s="16"/>
      <c r="JK642" s="16"/>
      <c r="JL642" s="16"/>
      <c r="JM642" s="16"/>
      <c r="JN642" s="16"/>
      <c r="JO642" s="16"/>
      <c r="JP642" s="16"/>
      <c r="JQ642" s="16"/>
      <c r="JR642" s="16"/>
      <c r="JS642" s="16"/>
      <c r="JT642" s="16"/>
      <c r="JU642" s="16"/>
      <c r="JV642" s="16"/>
      <c r="JW642" s="16"/>
      <c r="JX642" s="16"/>
      <c r="JY642" s="16"/>
      <c r="JZ642" s="16"/>
      <c r="KA642" s="16"/>
      <c r="KB642" s="16"/>
      <c r="KC642" s="16"/>
      <c r="KD642" s="16"/>
      <c r="KE642" s="16"/>
      <c r="KF642" s="16"/>
      <c r="KG642" s="16"/>
      <c r="KH642" s="16"/>
      <c r="KI642" s="16"/>
      <c r="KJ642" s="16"/>
      <c r="KK642" s="16"/>
      <c r="KL642" s="16"/>
      <c r="KM642" s="16"/>
      <c r="KN642" s="16"/>
      <c r="KO642" s="16"/>
      <c r="KP642" s="16"/>
      <c r="KQ642" s="16"/>
      <c r="KR642" s="16"/>
      <c r="KS642" s="16"/>
      <c r="KT642" s="16"/>
      <c r="KU642" s="16"/>
      <c r="KV642" s="16"/>
      <c r="KW642" s="16"/>
      <c r="KX642" s="16"/>
      <c r="KY642" s="16"/>
      <c r="KZ642" s="16"/>
      <c r="LA642" s="16"/>
      <c r="LB642" s="16"/>
      <c r="LC642" s="16"/>
      <c r="LD642" s="16"/>
      <c r="LE642" s="16"/>
      <c r="LF642" s="16"/>
      <c r="LG642" s="16"/>
      <c r="LH642" s="16"/>
      <c r="LI642" s="16"/>
      <c r="LJ642" s="16"/>
      <c r="LK642" s="16"/>
      <c r="LL642" s="16"/>
      <c r="LM642" s="16"/>
      <c r="LN642" s="16"/>
      <c r="LO642" s="16"/>
      <c r="LP642" s="16"/>
      <c r="LQ642" s="16"/>
      <c r="LR642" s="16"/>
      <c r="LS642" s="16"/>
      <c r="LT642" s="16"/>
      <c r="LU642" s="16"/>
      <c r="LV642" s="16"/>
      <c r="LW642" s="16"/>
      <c r="LX642" s="16"/>
      <c r="LY642" s="16"/>
      <c r="LZ642" s="16"/>
      <c r="MA642" s="16"/>
      <c r="MB642" s="16"/>
      <c r="MC642" s="16"/>
      <c r="MD642" s="16"/>
      <c r="ME642" s="16"/>
      <c r="MF642" s="16"/>
      <c r="MG642" s="16"/>
      <c r="MH642" s="16"/>
      <c r="MI642" s="16"/>
      <c r="MJ642" s="16"/>
      <c r="MK642" s="16"/>
      <c r="ML642" s="16"/>
      <c r="MM642" s="16"/>
      <c r="MN642" s="16"/>
      <c r="MO642" s="16"/>
      <c r="MP642" s="16"/>
      <c r="MQ642" s="16"/>
      <c r="MR642" s="16"/>
      <c r="MS642" s="16"/>
      <c r="MT642" s="16"/>
      <c r="MU642" s="16"/>
      <c r="MV642" s="16"/>
      <c r="MW642" s="16"/>
      <c r="MX642" s="16"/>
      <c r="MY642" s="16"/>
      <c r="MZ642" s="16"/>
      <c r="NA642" s="16"/>
      <c r="NB642" s="16"/>
      <c r="NC642" s="16"/>
      <c r="ND642" s="16"/>
      <c r="NE642" s="16"/>
      <c r="NF642" s="16"/>
      <c r="NG642" s="16"/>
      <c r="NH642" s="16"/>
      <c r="NI642" s="16"/>
      <c r="NJ642" s="16"/>
      <c r="NK642" s="16"/>
      <c r="NL642" s="16"/>
      <c r="NM642" s="16"/>
      <c r="NN642" s="16"/>
      <c r="NO642" s="16"/>
      <c r="NP642" s="16"/>
      <c r="NQ642" s="16"/>
      <c r="NR642" s="16"/>
      <c r="NS642" s="16"/>
      <c r="NT642" s="16"/>
      <c r="NU642" s="16"/>
      <c r="NV642" s="16"/>
      <c r="NW642" s="16"/>
      <c r="NX642" s="16"/>
      <c r="NY642" s="16"/>
      <c r="NZ642" s="16"/>
      <c r="OA642" s="16"/>
      <c r="OB642" s="16"/>
      <c r="OC642" s="16"/>
      <c r="OD642" s="16"/>
      <c r="OE642" s="16"/>
      <c r="OF642" s="16"/>
      <c r="OG642" s="16"/>
      <c r="OH642" s="16"/>
      <c r="OI642" s="16"/>
      <c r="OJ642" s="16"/>
      <c r="OK642" s="16"/>
      <c r="OL642" s="16"/>
      <c r="OM642" s="16"/>
      <c r="ON642" s="16"/>
      <c r="OO642" s="16"/>
      <c r="OP642" s="16"/>
      <c r="OQ642" s="16"/>
      <c r="OR642" s="16"/>
      <c r="OS642" s="16"/>
      <c r="OT642" s="16"/>
      <c r="OU642" s="16"/>
      <c r="OV642" s="16"/>
      <c r="OW642" s="16"/>
      <c r="OX642" s="16"/>
      <c r="OY642" s="16"/>
      <c r="OZ642" s="16"/>
      <c r="PA642" s="16"/>
      <c r="PB642" s="16"/>
      <c r="PC642" s="16"/>
      <c r="PD642" s="16"/>
      <c r="PE642" s="16"/>
      <c r="PF642" s="16"/>
      <c r="PG642" s="16"/>
      <c r="PH642" s="16"/>
      <c r="PI642" s="16"/>
      <c r="PJ642" s="16"/>
      <c r="PK642" s="16"/>
      <c r="PL642" s="16"/>
      <c r="PM642" s="16"/>
      <c r="PN642" s="16"/>
      <c r="PO642" s="16"/>
      <c r="PP642" s="16"/>
      <c r="PQ642" s="16"/>
      <c r="PR642" s="16"/>
      <c r="PS642" s="16"/>
      <c r="PT642" s="16"/>
      <c r="PU642" s="16"/>
      <c r="PV642" s="16"/>
      <c r="PW642" s="16"/>
      <c r="PX642" s="16"/>
      <c r="PY642" s="16"/>
      <c r="PZ642" s="16"/>
      <c r="QA642" s="16"/>
      <c r="QB642" s="16"/>
      <c r="QC642" s="16"/>
      <c r="QD642" s="16"/>
      <c r="QE642" s="16"/>
      <c r="QF642" s="16"/>
      <c r="QG642" s="16"/>
      <c r="QH642" s="16"/>
      <c r="QI642" s="16"/>
      <c r="QJ642" s="16"/>
      <c r="QK642" s="16"/>
      <c r="QL642" s="16"/>
      <c r="QM642" s="16"/>
      <c r="QN642" s="16"/>
      <c r="QO642" s="16"/>
      <c r="QP642" s="16"/>
      <c r="QQ642" s="16"/>
      <c r="QR642" s="16"/>
      <c r="QS642" s="16"/>
      <c r="QT642" s="16"/>
      <c r="QU642" s="16"/>
      <c r="QV642" s="16"/>
      <c r="QW642" s="16"/>
      <c r="QX642" s="16"/>
      <c r="QY642" s="16"/>
      <c r="QZ642" s="16"/>
      <c r="RA642" s="16"/>
      <c r="RB642" s="16"/>
      <c r="RC642" s="16"/>
      <c r="RD642" s="16"/>
      <c r="RE642" s="16"/>
      <c r="RF642" s="16"/>
      <c r="RG642" s="16"/>
      <c r="RH642" s="16"/>
      <c r="RI642" s="16"/>
      <c r="RJ642" s="16"/>
      <c r="RK642" s="16"/>
      <c r="RL642" s="16"/>
      <c r="RM642" s="16"/>
      <c r="RN642" s="16"/>
      <c r="RO642" s="16"/>
      <c r="RP642" s="16"/>
      <c r="RQ642" s="16"/>
      <c r="RR642" s="16"/>
      <c r="RS642" s="16"/>
      <c r="RT642" s="16"/>
      <c r="RU642" s="16"/>
      <c r="RV642" s="16"/>
      <c r="RW642" s="16"/>
      <c r="RX642" s="16"/>
      <c r="RY642" s="16"/>
      <c r="RZ642" s="16"/>
      <c r="SA642" s="16"/>
      <c r="SB642" s="16"/>
      <c r="SC642" s="16"/>
      <c r="SD642" s="16"/>
      <c r="SE642" s="16"/>
      <c r="SF642" s="16"/>
      <c r="SG642" s="16"/>
      <c r="SH642" s="16"/>
      <c r="SI642" s="16"/>
      <c r="SJ642" s="16"/>
      <c r="SK642" s="16"/>
      <c r="SL642" s="16"/>
      <c r="SM642" s="16"/>
      <c r="SN642" s="16"/>
      <c r="SO642" s="16"/>
      <c r="SP642" s="16"/>
      <c r="SQ642" s="16"/>
      <c r="SR642" s="16"/>
      <c r="SS642" s="16"/>
      <c r="ST642" s="16"/>
      <c r="SU642" s="16"/>
      <c r="SV642" s="16"/>
      <c r="SW642" s="16"/>
      <c r="SX642" s="16"/>
      <c r="SY642" s="16"/>
      <c r="SZ642" s="16"/>
      <c r="TA642" s="16"/>
      <c r="TB642" s="16"/>
      <c r="TC642" s="16"/>
      <c r="TD642" s="16"/>
      <c r="TE642" s="16"/>
      <c r="TF642" s="16"/>
      <c r="TG642" s="16"/>
      <c r="TH642" s="16"/>
      <c r="TI642" s="16"/>
      <c r="TJ642" s="16"/>
      <c r="TK642" s="16"/>
      <c r="TL642" s="16"/>
      <c r="TM642" s="16"/>
      <c r="TN642" s="16"/>
      <c r="TO642" s="16"/>
      <c r="TP642" s="16"/>
      <c r="TQ642" s="16"/>
      <c r="TR642" s="16"/>
      <c r="TS642" s="16"/>
      <c r="TT642" s="16"/>
      <c r="TU642" s="16"/>
      <c r="TV642" s="16"/>
      <c r="TW642" s="16"/>
      <c r="TX642" s="16"/>
      <c r="TY642" s="16"/>
      <c r="TZ642" s="16"/>
      <c r="UA642" s="16"/>
      <c r="UB642" s="16"/>
      <c r="UC642" s="16"/>
      <c r="UD642" s="16"/>
      <c r="UE642" s="16"/>
      <c r="UF642" s="16"/>
      <c r="UG642" s="16"/>
      <c r="UH642" s="16"/>
      <c r="UI642" s="16"/>
      <c r="UJ642" s="16"/>
      <c r="UK642" s="16"/>
      <c r="UL642" s="16"/>
      <c r="UM642" s="16"/>
      <c r="UN642" s="16"/>
      <c r="UO642" s="16"/>
      <c r="UP642" s="16"/>
      <c r="UQ642" s="16"/>
      <c r="UR642" s="16"/>
      <c r="US642" s="16"/>
      <c r="UT642" s="16"/>
      <c r="UU642" s="16"/>
      <c r="UV642" s="16"/>
      <c r="UW642" s="16"/>
      <c r="UX642" s="16"/>
      <c r="UY642" s="16"/>
      <c r="UZ642" s="16"/>
      <c r="VA642" s="16"/>
      <c r="VB642" s="16"/>
      <c r="VC642" s="16"/>
      <c r="VD642" s="16"/>
      <c r="VE642" s="16"/>
      <c r="VF642" s="16"/>
      <c r="VG642" s="16"/>
      <c r="VH642" s="16"/>
      <c r="VI642" s="16"/>
      <c r="VJ642" s="16"/>
      <c r="VK642" s="16"/>
      <c r="VL642" s="16"/>
      <c r="VM642" s="16"/>
      <c r="VN642" s="16"/>
      <c r="VO642" s="16"/>
      <c r="VP642" s="16"/>
      <c r="VQ642" s="16"/>
      <c r="VR642" s="16"/>
      <c r="VS642" s="16"/>
      <c r="VT642" s="16"/>
      <c r="VU642" s="16"/>
      <c r="VV642" s="16"/>
      <c r="VW642" s="16"/>
      <c r="VX642" s="16"/>
      <c r="VY642" s="16"/>
      <c r="VZ642" s="16"/>
      <c r="WA642" s="16"/>
      <c r="WB642" s="16"/>
      <c r="WC642" s="16"/>
      <c r="WD642" s="16"/>
      <c r="WE642" s="16"/>
      <c r="WF642" s="16"/>
      <c r="WG642" s="16"/>
      <c r="WH642" s="16"/>
      <c r="WI642" s="16"/>
      <c r="WJ642" s="16"/>
      <c r="WK642" s="16"/>
      <c r="WL642" s="16"/>
      <c r="WM642" s="16"/>
      <c r="WN642" s="16"/>
      <c r="WO642" s="16"/>
      <c r="WP642" s="16"/>
      <c r="WQ642" s="16"/>
      <c r="WR642" s="16"/>
      <c r="WS642" s="16"/>
      <c r="WT642" s="16"/>
      <c r="WU642" s="16"/>
      <c r="WV642" s="16"/>
      <c r="WW642" s="16"/>
      <c r="WX642" s="16"/>
      <c r="WY642" s="16"/>
      <c r="WZ642" s="16"/>
      <c r="XA642" s="16"/>
      <c r="XB642" s="16"/>
      <c r="XC642" s="16"/>
      <c r="XD642" s="16"/>
      <c r="XE642" s="16"/>
      <c r="XF642" s="16"/>
      <c r="XG642" s="16"/>
      <c r="XH642" s="16"/>
      <c r="XI642" s="16"/>
      <c r="XJ642" s="16"/>
      <c r="XK642" s="16"/>
      <c r="XL642" s="16"/>
      <c r="XM642" s="16"/>
      <c r="XN642" s="16"/>
      <c r="XO642" s="16"/>
      <c r="XP642" s="16"/>
      <c r="XQ642" s="16"/>
      <c r="XR642" s="16"/>
      <c r="XS642" s="16"/>
      <c r="XT642" s="16"/>
      <c r="XU642" s="16"/>
      <c r="XV642" s="16"/>
      <c r="XW642" s="16"/>
      <c r="XX642" s="16"/>
      <c r="XY642" s="16"/>
      <c r="XZ642" s="16"/>
      <c r="YA642" s="16"/>
      <c r="YB642" s="16"/>
      <c r="YC642" s="16"/>
      <c r="YD642" s="16"/>
      <c r="YE642" s="16"/>
      <c r="YF642" s="16"/>
      <c r="YG642" s="16"/>
      <c r="YH642" s="16"/>
      <c r="YI642" s="16"/>
      <c r="YJ642" s="16"/>
      <c r="YK642" s="16"/>
      <c r="YL642" s="16"/>
      <c r="YM642" s="16"/>
      <c r="YN642" s="16"/>
      <c r="YO642" s="16"/>
      <c r="YP642" s="16"/>
      <c r="YQ642" s="16"/>
      <c r="YR642" s="16"/>
      <c r="YS642" s="16"/>
      <c r="YT642" s="16"/>
      <c r="YU642" s="16"/>
      <c r="YV642" s="16"/>
      <c r="YW642" s="16"/>
      <c r="YX642" s="16"/>
      <c r="YY642" s="16"/>
      <c r="YZ642" s="16"/>
      <c r="ZA642" s="16"/>
      <c r="ZB642" s="16"/>
      <c r="ZC642" s="16"/>
      <c r="ZD642" s="16"/>
      <c r="ZE642" s="16"/>
      <c r="ZF642" s="16"/>
      <c r="ZG642" s="16"/>
      <c r="ZH642" s="16"/>
      <c r="ZI642" s="16"/>
      <c r="ZJ642" s="16"/>
      <c r="ZK642" s="16"/>
      <c r="ZL642" s="16"/>
      <c r="ZM642" s="16"/>
      <c r="ZN642" s="16"/>
      <c r="ZO642" s="16"/>
      <c r="ZP642" s="16"/>
      <c r="ZQ642" s="16"/>
      <c r="ZR642" s="16"/>
      <c r="ZS642" s="16"/>
      <c r="ZT642" s="16"/>
      <c r="ZU642" s="16"/>
      <c r="ZV642" s="16"/>
      <c r="ZW642" s="16"/>
      <c r="ZX642" s="16"/>
      <c r="ZY642" s="16"/>
      <c r="ZZ642" s="16"/>
      <c r="AAA642" s="16"/>
      <c r="AAB642" s="16"/>
      <c r="AAC642" s="16"/>
      <c r="AAD642" s="16"/>
      <c r="AAE642" s="16"/>
      <c r="AAF642" s="16"/>
      <c r="AAG642" s="16"/>
      <c r="AAH642" s="16"/>
      <c r="AAI642" s="16"/>
      <c r="AAJ642" s="16"/>
      <c r="AAK642" s="16"/>
      <c r="AAL642" s="16"/>
      <c r="AAM642" s="16"/>
      <c r="AAN642" s="16"/>
      <c r="AAO642" s="16"/>
      <c r="AAP642" s="16"/>
      <c r="AAQ642" s="16"/>
      <c r="AAR642" s="16"/>
      <c r="AAS642" s="16"/>
      <c r="AAT642" s="16"/>
      <c r="AAU642" s="16"/>
      <c r="AAV642" s="16"/>
      <c r="AAW642" s="16"/>
      <c r="AAX642" s="16"/>
      <c r="AAY642" s="16"/>
      <c r="AAZ642" s="16"/>
      <c r="ABA642" s="16"/>
      <c r="ABB642" s="16"/>
      <c r="ABC642" s="16"/>
      <c r="ABD642" s="16"/>
      <c r="ABE642" s="16"/>
      <c r="ABF642" s="16"/>
      <c r="ABG642" s="16"/>
      <c r="ABH642" s="16"/>
      <c r="ABI642" s="16"/>
      <c r="ABJ642" s="16"/>
      <c r="ABK642" s="16"/>
      <c r="ABL642" s="16"/>
      <c r="ABM642" s="16"/>
      <c r="ABN642" s="16"/>
      <c r="ABO642" s="16"/>
      <c r="ABP642" s="16"/>
      <c r="ABQ642" s="16"/>
      <c r="ABR642" s="16"/>
      <c r="ABS642" s="16"/>
      <c r="ABT642" s="16"/>
      <c r="ABU642" s="16"/>
      <c r="ABV642" s="16"/>
      <c r="ABW642" s="16"/>
      <c r="ABX642" s="16"/>
      <c r="ABY642" s="16"/>
      <c r="ABZ642" s="16"/>
      <c r="ACA642" s="16"/>
      <c r="ACB642" s="16"/>
      <c r="ACC642" s="16"/>
      <c r="ACD642" s="16"/>
      <c r="ACE642" s="16"/>
      <c r="ACF642" s="16"/>
      <c r="ACG642" s="16"/>
      <c r="ACH642" s="16"/>
      <c r="ACI642" s="16"/>
      <c r="ACJ642" s="16"/>
      <c r="ACK642" s="16"/>
      <c r="ACL642" s="16"/>
      <c r="ACM642" s="16"/>
      <c r="ACN642" s="16"/>
      <c r="ACO642" s="16"/>
      <c r="ACP642" s="16"/>
      <c r="ACQ642" s="16"/>
      <c r="ACR642" s="16"/>
      <c r="ACS642" s="16"/>
      <c r="ACT642" s="16"/>
      <c r="ACU642" s="16"/>
      <c r="ACV642" s="16"/>
      <c r="ACW642" s="16"/>
      <c r="ACX642" s="16"/>
      <c r="ACY642" s="16"/>
      <c r="ACZ642" s="16"/>
      <c r="ADA642" s="16"/>
      <c r="ADB642" s="16"/>
      <c r="ADC642" s="16"/>
      <c r="ADD642" s="16"/>
      <c r="ADE642" s="16"/>
      <c r="ADF642" s="16"/>
      <c r="ADG642" s="16"/>
      <c r="ADH642" s="16"/>
      <c r="ADI642" s="16"/>
      <c r="ADJ642" s="16"/>
      <c r="ADK642" s="16"/>
      <c r="ADL642" s="16"/>
      <c r="ADM642" s="16"/>
      <c r="ADN642" s="16"/>
      <c r="ADO642" s="16"/>
      <c r="ADP642" s="16"/>
      <c r="ADQ642" s="16"/>
      <c r="ADR642" s="16"/>
      <c r="ADS642" s="16"/>
      <c r="ADT642" s="16"/>
      <c r="ADU642" s="16"/>
      <c r="ADV642" s="16"/>
      <c r="ADW642" s="16"/>
      <c r="ADX642" s="16"/>
      <c r="ADY642" s="16"/>
      <c r="ADZ642" s="16"/>
      <c r="AEA642" s="16"/>
      <c r="AEB642" s="16"/>
      <c r="AEC642" s="16"/>
      <c r="AED642" s="16"/>
      <c r="AEE642" s="16"/>
      <c r="AEF642" s="16"/>
      <c r="AEG642" s="50"/>
    </row>
    <row r="643" spans="1:813" s="17" customFormat="1" x14ac:dyDescent="0.2">
      <c r="A643" s="71" t="s">
        <v>424</v>
      </c>
      <c r="B643" s="99" t="s">
        <v>170</v>
      </c>
      <c r="C643" s="338">
        <v>2</v>
      </c>
      <c r="D643" s="101" t="s">
        <v>71</v>
      </c>
      <c r="E643" s="398">
        <v>650</v>
      </c>
      <c r="F643" s="91">
        <f t="shared" si="15"/>
        <v>1300</v>
      </c>
      <c r="G643" s="16"/>
      <c r="H643" s="16"/>
      <c r="I643" s="16"/>
      <c r="J643" s="16"/>
      <c r="K643" s="16"/>
      <c r="L643" s="16"/>
      <c r="AY643" s="46"/>
      <c r="AZ643" s="16"/>
      <c r="BA643" s="663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  <c r="GE643" s="16"/>
      <c r="GF643" s="16"/>
      <c r="GG643" s="16"/>
      <c r="GH643" s="16"/>
      <c r="GI643" s="16"/>
      <c r="GJ643" s="16"/>
      <c r="GK643" s="16"/>
      <c r="GL643" s="16"/>
      <c r="GM643" s="16"/>
      <c r="GN643" s="16"/>
      <c r="GO643" s="16"/>
      <c r="GP643" s="16"/>
      <c r="GQ643" s="16"/>
      <c r="GR643" s="16"/>
      <c r="GS643" s="16"/>
      <c r="GT643" s="16"/>
      <c r="GU643" s="16"/>
      <c r="GV643" s="16"/>
      <c r="GW643" s="16"/>
      <c r="GX643" s="16"/>
      <c r="GY643" s="16"/>
      <c r="GZ643" s="16"/>
      <c r="HA643" s="16"/>
      <c r="HB643" s="16"/>
      <c r="HC643" s="16"/>
      <c r="HD643" s="16"/>
      <c r="HE643" s="16"/>
      <c r="HF643" s="16"/>
      <c r="HG643" s="16"/>
      <c r="HH643" s="16"/>
      <c r="HI643" s="16"/>
      <c r="HJ643" s="16"/>
      <c r="HK643" s="16"/>
      <c r="HL643" s="16"/>
      <c r="HM643" s="16"/>
      <c r="HN643" s="16"/>
      <c r="HO643" s="16"/>
      <c r="HP643" s="16"/>
      <c r="HQ643" s="16"/>
      <c r="HR643" s="16"/>
      <c r="HS643" s="16"/>
      <c r="HT643" s="16"/>
      <c r="HU643" s="16"/>
      <c r="HV643" s="16"/>
      <c r="HW643" s="16"/>
      <c r="HX643" s="1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  <c r="IV643" s="16"/>
      <c r="IW643" s="16"/>
      <c r="IX643" s="16"/>
      <c r="IY643" s="16"/>
      <c r="IZ643" s="16"/>
      <c r="JA643" s="16"/>
      <c r="JB643" s="16"/>
      <c r="JC643" s="16"/>
      <c r="JD643" s="16"/>
      <c r="JE643" s="16"/>
      <c r="JF643" s="16"/>
      <c r="JG643" s="16"/>
      <c r="JH643" s="16"/>
      <c r="JI643" s="16"/>
      <c r="JJ643" s="16"/>
      <c r="JK643" s="16"/>
      <c r="JL643" s="16"/>
      <c r="JM643" s="16"/>
      <c r="JN643" s="16"/>
      <c r="JO643" s="16"/>
      <c r="JP643" s="16"/>
      <c r="JQ643" s="16"/>
      <c r="JR643" s="16"/>
      <c r="JS643" s="16"/>
      <c r="JT643" s="16"/>
      <c r="JU643" s="16"/>
      <c r="JV643" s="16"/>
      <c r="JW643" s="16"/>
      <c r="JX643" s="16"/>
      <c r="JY643" s="16"/>
      <c r="JZ643" s="16"/>
      <c r="KA643" s="16"/>
      <c r="KB643" s="16"/>
      <c r="KC643" s="16"/>
      <c r="KD643" s="16"/>
      <c r="KE643" s="16"/>
      <c r="KF643" s="16"/>
      <c r="KG643" s="16"/>
      <c r="KH643" s="16"/>
      <c r="KI643" s="16"/>
      <c r="KJ643" s="16"/>
      <c r="KK643" s="16"/>
      <c r="KL643" s="16"/>
      <c r="KM643" s="16"/>
      <c r="KN643" s="16"/>
      <c r="KO643" s="16"/>
      <c r="KP643" s="16"/>
      <c r="KQ643" s="16"/>
      <c r="KR643" s="16"/>
      <c r="KS643" s="16"/>
      <c r="KT643" s="16"/>
      <c r="KU643" s="16"/>
      <c r="KV643" s="16"/>
      <c r="KW643" s="16"/>
      <c r="KX643" s="16"/>
      <c r="KY643" s="16"/>
      <c r="KZ643" s="16"/>
      <c r="LA643" s="16"/>
      <c r="LB643" s="16"/>
      <c r="LC643" s="16"/>
      <c r="LD643" s="16"/>
      <c r="LE643" s="16"/>
      <c r="LF643" s="16"/>
      <c r="LG643" s="16"/>
      <c r="LH643" s="16"/>
      <c r="LI643" s="16"/>
      <c r="LJ643" s="16"/>
      <c r="LK643" s="16"/>
      <c r="LL643" s="16"/>
      <c r="LM643" s="16"/>
      <c r="LN643" s="16"/>
      <c r="LO643" s="16"/>
      <c r="LP643" s="16"/>
      <c r="LQ643" s="16"/>
      <c r="LR643" s="16"/>
      <c r="LS643" s="16"/>
      <c r="LT643" s="16"/>
      <c r="LU643" s="16"/>
      <c r="LV643" s="16"/>
      <c r="LW643" s="16"/>
      <c r="LX643" s="16"/>
      <c r="LY643" s="16"/>
      <c r="LZ643" s="16"/>
      <c r="MA643" s="16"/>
      <c r="MB643" s="16"/>
      <c r="MC643" s="16"/>
      <c r="MD643" s="16"/>
      <c r="ME643" s="16"/>
      <c r="MF643" s="16"/>
      <c r="MG643" s="16"/>
      <c r="MH643" s="16"/>
      <c r="MI643" s="16"/>
      <c r="MJ643" s="16"/>
      <c r="MK643" s="16"/>
      <c r="ML643" s="16"/>
      <c r="MM643" s="16"/>
      <c r="MN643" s="16"/>
      <c r="MO643" s="16"/>
      <c r="MP643" s="16"/>
      <c r="MQ643" s="16"/>
      <c r="MR643" s="16"/>
      <c r="MS643" s="16"/>
      <c r="MT643" s="16"/>
      <c r="MU643" s="16"/>
      <c r="MV643" s="16"/>
      <c r="MW643" s="16"/>
      <c r="MX643" s="16"/>
      <c r="MY643" s="16"/>
      <c r="MZ643" s="16"/>
      <c r="NA643" s="16"/>
      <c r="NB643" s="16"/>
      <c r="NC643" s="16"/>
      <c r="ND643" s="16"/>
      <c r="NE643" s="16"/>
      <c r="NF643" s="16"/>
      <c r="NG643" s="16"/>
      <c r="NH643" s="16"/>
      <c r="NI643" s="16"/>
      <c r="NJ643" s="16"/>
      <c r="NK643" s="16"/>
      <c r="NL643" s="16"/>
      <c r="NM643" s="16"/>
      <c r="NN643" s="16"/>
      <c r="NO643" s="16"/>
      <c r="NP643" s="16"/>
      <c r="NQ643" s="16"/>
      <c r="NR643" s="16"/>
      <c r="NS643" s="16"/>
      <c r="NT643" s="16"/>
      <c r="NU643" s="16"/>
      <c r="NV643" s="16"/>
      <c r="NW643" s="16"/>
      <c r="NX643" s="16"/>
      <c r="NY643" s="16"/>
      <c r="NZ643" s="16"/>
      <c r="OA643" s="16"/>
      <c r="OB643" s="16"/>
      <c r="OC643" s="16"/>
      <c r="OD643" s="16"/>
      <c r="OE643" s="16"/>
      <c r="OF643" s="16"/>
      <c r="OG643" s="16"/>
      <c r="OH643" s="16"/>
      <c r="OI643" s="16"/>
      <c r="OJ643" s="16"/>
      <c r="OK643" s="16"/>
      <c r="OL643" s="16"/>
      <c r="OM643" s="16"/>
      <c r="ON643" s="16"/>
      <c r="OO643" s="16"/>
      <c r="OP643" s="16"/>
      <c r="OQ643" s="16"/>
      <c r="OR643" s="16"/>
      <c r="OS643" s="16"/>
      <c r="OT643" s="16"/>
      <c r="OU643" s="16"/>
      <c r="OV643" s="16"/>
      <c r="OW643" s="16"/>
      <c r="OX643" s="16"/>
      <c r="OY643" s="16"/>
      <c r="OZ643" s="16"/>
      <c r="PA643" s="16"/>
      <c r="PB643" s="16"/>
      <c r="PC643" s="16"/>
      <c r="PD643" s="16"/>
      <c r="PE643" s="16"/>
      <c r="PF643" s="16"/>
      <c r="PG643" s="16"/>
      <c r="PH643" s="16"/>
      <c r="PI643" s="16"/>
      <c r="PJ643" s="16"/>
      <c r="PK643" s="16"/>
      <c r="PL643" s="16"/>
      <c r="PM643" s="16"/>
      <c r="PN643" s="16"/>
      <c r="PO643" s="16"/>
      <c r="PP643" s="16"/>
      <c r="PQ643" s="16"/>
      <c r="PR643" s="16"/>
      <c r="PS643" s="16"/>
      <c r="PT643" s="16"/>
      <c r="PU643" s="16"/>
      <c r="PV643" s="16"/>
      <c r="PW643" s="16"/>
      <c r="PX643" s="16"/>
      <c r="PY643" s="16"/>
      <c r="PZ643" s="16"/>
      <c r="QA643" s="16"/>
      <c r="QB643" s="16"/>
      <c r="QC643" s="16"/>
      <c r="QD643" s="16"/>
      <c r="QE643" s="16"/>
      <c r="QF643" s="16"/>
      <c r="QG643" s="16"/>
      <c r="QH643" s="16"/>
      <c r="QI643" s="16"/>
      <c r="QJ643" s="16"/>
      <c r="QK643" s="16"/>
      <c r="QL643" s="16"/>
      <c r="QM643" s="16"/>
      <c r="QN643" s="16"/>
      <c r="QO643" s="16"/>
      <c r="QP643" s="16"/>
      <c r="QQ643" s="16"/>
      <c r="QR643" s="16"/>
      <c r="QS643" s="16"/>
      <c r="QT643" s="16"/>
      <c r="QU643" s="16"/>
      <c r="QV643" s="16"/>
      <c r="QW643" s="16"/>
      <c r="QX643" s="16"/>
      <c r="QY643" s="16"/>
      <c r="QZ643" s="16"/>
      <c r="RA643" s="16"/>
      <c r="RB643" s="16"/>
      <c r="RC643" s="16"/>
      <c r="RD643" s="16"/>
      <c r="RE643" s="16"/>
      <c r="RF643" s="16"/>
      <c r="RG643" s="16"/>
      <c r="RH643" s="16"/>
      <c r="RI643" s="16"/>
      <c r="RJ643" s="16"/>
      <c r="RK643" s="16"/>
      <c r="RL643" s="16"/>
      <c r="RM643" s="16"/>
      <c r="RN643" s="16"/>
      <c r="RO643" s="16"/>
      <c r="RP643" s="16"/>
      <c r="RQ643" s="16"/>
      <c r="RR643" s="16"/>
      <c r="RS643" s="16"/>
      <c r="RT643" s="16"/>
      <c r="RU643" s="16"/>
      <c r="RV643" s="16"/>
      <c r="RW643" s="16"/>
      <c r="RX643" s="16"/>
      <c r="RY643" s="16"/>
      <c r="RZ643" s="16"/>
      <c r="SA643" s="16"/>
      <c r="SB643" s="16"/>
      <c r="SC643" s="16"/>
      <c r="SD643" s="16"/>
      <c r="SE643" s="16"/>
      <c r="SF643" s="16"/>
      <c r="SG643" s="16"/>
      <c r="SH643" s="16"/>
      <c r="SI643" s="16"/>
      <c r="SJ643" s="16"/>
      <c r="SK643" s="16"/>
      <c r="SL643" s="16"/>
      <c r="SM643" s="16"/>
      <c r="SN643" s="16"/>
      <c r="SO643" s="16"/>
      <c r="SP643" s="16"/>
      <c r="SQ643" s="16"/>
      <c r="SR643" s="16"/>
      <c r="SS643" s="16"/>
      <c r="ST643" s="16"/>
      <c r="SU643" s="16"/>
      <c r="SV643" s="16"/>
      <c r="SW643" s="16"/>
      <c r="SX643" s="16"/>
      <c r="SY643" s="16"/>
      <c r="SZ643" s="16"/>
      <c r="TA643" s="16"/>
      <c r="TB643" s="16"/>
      <c r="TC643" s="16"/>
      <c r="TD643" s="16"/>
      <c r="TE643" s="16"/>
      <c r="TF643" s="16"/>
      <c r="TG643" s="16"/>
      <c r="TH643" s="16"/>
      <c r="TI643" s="16"/>
      <c r="TJ643" s="16"/>
      <c r="TK643" s="16"/>
      <c r="TL643" s="16"/>
      <c r="TM643" s="16"/>
      <c r="TN643" s="16"/>
      <c r="TO643" s="16"/>
      <c r="TP643" s="16"/>
      <c r="TQ643" s="16"/>
      <c r="TR643" s="16"/>
      <c r="TS643" s="16"/>
      <c r="TT643" s="16"/>
      <c r="TU643" s="16"/>
      <c r="TV643" s="16"/>
      <c r="TW643" s="16"/>
      <c r="TX643" s="16"/>
      <c r="TY643" s="16"/>
      <c r="TZ643" s="16"/>
      <c r="UA643" s="16"/>
      <c r="UB643" s="16"/>
      <c r="UC643" s="16"/>
      <c r="UD643" s="16"/>
      <c r="UE643" s="16"/>
      <c r="UF643" s="16"/>
      <c r="UG643" s="16"/>
      <c r="UH643" s="16"/>
      <c r="UI643" s="16"/>
      <c r="UJ643" s="16"/>
      <c r="UK643" s="16"/>
      <c r="UL643" s="16"/>
      <c r="UM643" s="16"/>
      <c r="UN643" s="16"/>
      <c r="UO643" s="16"/>
      <c r="UP643" s="16"/>
      <c r="UQ643" s="16"/>
      <c r="UR643" s="16"/>
      <c r="US643" s="16"/>
      <c r="UT643" s="16"/>
      <c r="UU643" s="16"/>
      <c r="UV643" s="16"/>
      <c r="UW643" s="16"/>
      <c r="UX643" s="16"/>
      <c r="UY643" s="16"/>
      <c r="UZ643" s="16"/>
      <c r="VA643" s="16"/>
      <c r="VB643" s="16"/>
      <c r="VC643" s="16"/>
      <c r="VD643" s="16"/>
      <c r="VE643" s="16"/>
      <c r="VF643" s="16"/>
      <c r="VG643" s="16"/>
      <c r="VH643" s="16"/>
      <c r="VI643" s="16"/>
      <c r="VJ643" s="16"/>
      <c r="VK643" s="16"/>
      <c r="VL643" s="16"/>
      <c r="VM643" s="16"/>
      <c r="VN643" s="16"/>
      <c r="VO643" s="16"/>
      <c r="VP643" s="16"/>
      <c r="VQ643" s="16"/>
      <c r="VR643" s="16"/>
      <c r="VS643" s="16"/>
      <c r="VT643" s="16"/>
      <c r="VU643" s="16"/>
      <c r="VV643" s="16"/>
      <c r="VW643" s="16"/>
      <c r="VX643" s="16"/>
      <c r="VY643" s="16"/>
      <c r="VZ643" s="16"/>
      <c r="WA643" s="16"/>
      <c r="WB643" s="16"/>
      <c r="WC643" s="16"/>
      <c r="WD643" s="16"/>
      <c r="WE643" s="16"/>
      <c r="WF643" s="16"/>
      <c r="WG643" s="16"/>
      <c r="WH643" s="16"/>
      <c r="WI643" s="16"/>
      <c r="WJ643" s="16"/>
      <c r="WK643" s="16"/>
      <c r="WL643" s="16"/>
      <c r="WM643" s="16"/>
      <c r="WN643" s="16"/>
      <c r="WO643" s="16"/>
      <c r="WP643" s="16"/>
      <c r="WQ643" s="16"/>
      <c r="WR643" s="16"/>
      <c r="WS643" s="16"/>
      <c r="WT643" s="16"/>
      <c r="WU643" s="16"/>
      <c r="WV643" s="16"/>
      <c r="WW643" s="16"/>
      <c r="WX643" s="16"/>
      <c r="WY643" s="16"/>
      <c r="WZ643" s="16"/>
      <c r="XA643" s="16"/>
      <c r="XB643" s="16"/>
      <c r="XC643" s="16"/>
      <c r="XD643" s="16"/>
      <c r="XE643" s="16"/>
      <c r="XF643" s="16"/>
      <c r="XG643" s="16"/>
      <c r="XH643" s="16"/>
      <c r="XI643" s="16"/>
      <c r="XJ643" s="16"/>
      <c r="XK643" s="16"/>
      <c r="XL643" s="16"/>
      <c r="XM643" s="16"/>
      <c r="XN643" s="16"/>
      <c r="XO643" s="16"/>
      <c r="XP643" s="16"/>
      <c r="XQ643" s="16"/>
      <c r="XR643" s="16"/>
      <c r="XS643" s="16"/>
      <c r="XT643" s="16"/>
      <c r="XU643" s="16"/>
      <c r="XV643" s="16"/>
      <c r="XW643" s="16"/>
      <c r="XX643" s="16"/>
      <c r="XY643" s="16"/>
      <c r="XZ643" s="16"/>
      <c r="YA643" s="16"/>
      <c r="YB643" s="16"/>
      <c r="YC643" s="16"/>
      <c r="YD643" s="16"/>
      <c r="YE643" s="16"/>
      <c r="YF643" s="16"/>
      <c r="YG643" s="16"/>
      <c r="YH643" s="16"/>
      <c r="YI643" s="16"/>
      <c r="YJ643" s="16"/>
      <c r="YK643" s="16"/>
      <c r="YL643" s="16"/>
      <c r="YM643" s="16"/>
      <c r="YN643" s="16"/>
      <c r="YO643" s="16"/>
      <c r="YP643" s="16"/>
      <c r="YQ643" s="16"/>
      <c r="YR643" s="16"/>
      <c r="YS643" s="16"/>
      <c r="YT643" s="16"/>
      <c r="YU643" s="16"/>
      <c r="YV643" s="16"/>
      <c r="YW643" s="16"/>
      <c r="YX643" s="16"/>
      <c r="YY643" s="16"/>
      <c r="YZ643" s="16"/>
      <c r="ZA643" s="16"/>
      <c r="ZB643" s="16"/>
      <c r="ZC643" s="16"/>
      <c r="ZD643" s="16"/>
      <c r="ZE643" s="16"/>
      <c r="ZF643" s="16"/>
      <c r="ZG643" s="16"/>
      <c r="ZH643" s="16"/>
      <c r="ZI643" s="16"/>
      <c r="ZJ643" s="16"/>
      <c r="ZK643" s="16"/>
      <c r="ZL643" s="16"/>
      <c r="ZM643" s="16"/>
      <c r="ZN643" s="16"/>
      <c r="ZO643" s="16"/>
      <c r="ZP643" s="16"/>
      <c r="ZQ643" s="16"/>
      <c r="ZR643" s="16"/>
      <c r="ZS643" s="16"/>
      <c r="ZT643" s="16"/>
      <c r="ZU643" s="16"/>
      <c r="ZV643" s="16"/>
      <c r="ZW643" s="16"/>
      <c r="ZX643" s="16"/>
      <c r="ZY643" s="16"/>
      <c r="ZZ643" s="16"/>
      <c r="AAA643" s="16"/>
      <c r="AAB643" s="16"/>
      <c r="AAC643" s="16"/>
      <c r="AAD643" s="16"/>
      <c r="AAE643" s="16"/>
      <c r="AAF643" s="16"/>
      <c r="AAG643" s="16"/>
      <c r="AAH643" s="16"/>
      <c r="AAI643" s="16"/>
      <c r="AAJ643" s="16"/>
      <c r="AAK643" s="16"/>
      <c r="AAL643" s="16"/>
      <c r="AAM643" s="16"/>
      <c r="AAN643" s="16"/>
      <c r="AAO643" s="16"/>
      <c r="AAP643" s="16"/>
      <c r="AAQ643" s="16"/>
      <c r="AAR643" s="16"/>
      <c r="AAS643" s="16"/>
      <c r="AAT643" s="16"/>
      <c r="AAU643" s="16"/>
      <c r="AAV643" s="16"/>
      <c r="AAW643" s="16"/>
      <c r="AAX643" s="16"/>
      <c r="AAY643" s="16"/>
      <c r="AAZ643" s="16"/>
      <c r="ABA643" s="16"/>
      <c r="ABB643" s="16"/>
      <c r="ABC643" s="16"/>
      <c r="ABD643" s="16"/>
      <c r="ABE643" s="16"/>
      <c r="ABF643" s="16"/>
      <c r="ABG643" s="16"/>
      <c r="ABH643" s="16"/>
      <c r="ABI643" s="16"/>
      <c r="ABJ643" s="16"/>
      <c r="ABK643" s="16"/>
      <c r="ABL643" s="16"/>
      <c r="ABM643" s="16"/>
      <c r="ABN643" s="16"/>
      <c r="ABO643" s="16"/>
      <c r="ABP643" s="16"/>
      <c r="ABQ643" s="16"/>
      <c r="ABR643" s="16"/>
      <c r="ABS643" s="16"/>
      <c r="ABT643" s="16"/>
      <c r="ABU643" s="16"/>
      <c r="ABV643" s="16"/>
      <c r="ABW643" s="16"/>
      <c r="ABX643" s="16"/>
      <c r="ABY643" s="16"/>
      <c r="ABZ643" s="16"/>
      <c r="ACA643" s="16"/>
      <c r="ACB643" s="16"/>
      <c r="ACC643" s="16"/>
      <c r="ACD643" s="16"/>
      <c r="ACE643" s="16"/>
      <c r="ACF643" s="16"/>
      <c r="ACG643" s="16"/>
      <c r="ACH643" s="16"/>
      <c r="ACI643" s="16"/>
      <c r="ACJ643" s="16"/>
      <c r="ACK643" s="16"/>
      <c r="ACL643" s="16"/>
      <c r="ACM643" s="16"/>
      <c r="ACN643" s="16"/>
      <c r="ACO643" s="16"/>
      <c r="ACP643" s="16"/>
      <c r="ACQ643" s="16"/>
      <c r="ACR643" s="16"/>
      <c r="ACS643" s="16"/>
      <c r="ACT643" s="16"/>
      <c r="ACU643" s="16"/>
      <c r="ACV643" s="16"/>
      <c r="ACW643" s="16"/>
      <c r="ACX643" s="16"/>
      <c r="ACY643" s="16"/>
      <c r="ACZ643" s="16"/>
      <c r="ADA643" s="16"/>
      <c r="ADB643" s="16"/>
      <c r="ADC643" s="16"/>
      <c r="ADD643" s="16"/>
      <c r="ADE643" s="16"/>
      <c r="ADF643" s="16"/>
      <c r="ADG643" s="16"/>
      <c r="ADH643" s="16"/>
      <c r="ADI643" s="16"/>
      <c r="ADJ643" s="16"/>
      <c r="ADK643" s="16"/>
      <c r="ADL643" s="16"/>
      <c r="ADM643" s="16"/>
      <c r="ADN643" s="16"/>
      <c r="ADO643" s="16"/>
      <c r="ADP643" s="16"/>
      <c r="ADQ643" s="16"/>
      <c r="ADR643" s="16"/>
      <c r="ADS643" s="16"/>
      <c r="ADT643" s="16"/>
      <c r="ADU643" s="16"/>
      <c r="ADV643" s="16"/>
      <c r="ADW643" s="16"/>
      <c r="ADX643" s="16"/>
      <c r="ADY643" s="16"/>
      <c r="ADZ643" s="16"/>
      <c r="AEA643" s="16"/>
      <c r="AEB643" s="16"/>
      <c r="AEC643" s="16"/>
      <c r="AED643" s="16"/>
      <c r="AEE643" s="16"/>
      <c r="AEF643" s="16"/>
      <c r="AEG643" s="50"/>
    </row>
    <row r="644" spans="1:813" s="17" customFormat="1" x14ac:dyDescent="0.2">
      <c r="A644" s="71" t="s">
        <v>425</v>
      </c>
      <c r="B644" s="99" t="s">
        <v>172</v>
      </c>
      <c r="C644" s="338">
        <v>6.66</v>
      </c>
      <c r="D644" s="101" t="s">
        <v>75</v>
      </c>
      <c r="E644" s="398">
        <v>165.11</v>
      </c>
      <c r="F644" s="91">
        <f t="shared" si="15"/>
        <v>1099.6300000000001</v>
      </c>
      <c r="G644" s="16"/>
      <c r="H644" s="16"/>
      <c r="I644" s="16"/>
      <c r="J644" s="16"/>
      <c r="K644" s="16"/>
      <c r="L644" s="16"/>
      <c r="AY644" s="46"/>
      <c r="AZ644" s="16"/>
      <c r="BA644" s="663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  <c r="FW644" s="16"/>
      <c r="FX644" s="16"/>
      <c r="FY644" s="16"/>
      <c r="FZ644" s="16"/>
      <c r="GA644" s="16"/>
      <c r="GB644" s="16"/>
      <c r="GC644" s="16"/>
      <c r="GD644" s="16"/>
      <c r="GE644" s="16"/>
      <c r="GF644" s="16"/>
      <c r="GG644" s="16"/>
      <c r="GH644" s="16"/>
      <c r="GI644" s="16"/>
      <c r="GJ644" s="16"/>
      <c r="GK644" s="16"/>
      <c r="GL644" s="16"/>
      <c r="GM644" s="16"/>
      <c r="GN644" s="16"/>
      <c r="GO644" s="16"/>
      <c r="GP644" s="16"/>
      <c r="GQ644" s="16"/>
      <c r="GR644" s="16"/>
      <c r="GS644" s="16"/>
      <c r="GT644" s="16"/>
      <c r="GU644" s="16"/>
      <c r="GV644" s="16"/>
      <c r="GW644" s="16"/>
      <c r="GX644" s="16"/>
      <c r="GY644" s="16"/>
      <c r="GZ644" s="16"/>
      <c r="HA644" s="16"/>
      <c r="HB644" s="16"/>
      <c r="HC644" s="16"/>
      <c r="HD644" s="16"/>
      <c r="HE644" s="16"/>
      <c r="HF644" s="16"/>
      <c r="HG644" s="16"/>
      <c r="HH644" s="16"/>
      <c r="HI644" s="16"/>
      <c r="HJ644" s="16"/>
      <c r="HK644" s="16"/>
      <c r="HL644" s="16"/>
      <c r="HM644" s="16"/>
      <c r="HN644" s="16"/>
      <c r="HO644" s="16"/>
      <c r="HP644" s="16"/>
      <c r="HQ644" s="16"/>
      <c r="HR644" s="16"/>
      <c r="HS644" s="16"/>
      <c r="HT644" s="16"/>
      <c r="HU644" s="16"/>
      <c r="HV644" s="16"/>
      <c r="HW644" s="16"/>
      <c r="HX644" s="1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  <c r="IV644" s="16"/>
      <c r="IW644" s="16"/>
      <c r="IX644" s="16"/>
      <c r="IY644" s="16"/>
      <c r="IZ644" s="16"/>
      <c r="JA644" s="16"/>
      <c r="JB644" s="16"/>
      <c r="JC644" s="16"/>
      <c r="JD644" s="16"/>
      <c r="JE644" s="16"/>
      <c r="JF644" s="16"/>
      <c r="JG644" s="16"/>
      <c r="JH644" s="16"/>
      <c r="JI644" s="16"/>
      <c r="JJ644" s="16"/>
      <c r="JK644" s="16"/>
      <c r="JL644" s="16"/>
      <c r="JM644" s="16"/>
      <c r="JN644" s="16"/>
      <c r="JO644" s="16"/>
      <c r="JP644" s="16"/>
      <c r="JQ644" s="16"/>
      <c r="JR644" s="16"/>
      <c r="JS644" s="16"/>
      <c r="JT644" s="16"/>
      <c r="JU644" s="16"/>
      <c r="JV644" s="16"/>
      <c r="JW644" s="16"/>
      <c r="JX644" s="16"/>
      <c r="JY644" s="16"/>
      <c r="JZ644" s="16"/>
      <c r="KA644" s="16"/>
      <c r="KB644" s="16"/>
      <c r="KC644" s="16"/>
      <c r="KD644" s="16"/>
      <c r="KE644" s="16"/>
      <c r="KF644" s="16"/>
      <c r="KG644" s="16"/>
      <c r="KH644" s="16"/>
      <c r="KI644" s="16"/>
      <c r="KJ644" s="16"/>
      <c r="KK644" s="16"/>
      <c r="KL644" s="16"/>
      <c r="KM644" s="16"/>
      <c r="KN644" s="16"/>
      <c r="KO644" s="16"/>
      <c r="KP644" s="16"/>
      <c r="KQ644" s="16"/>
      <c r="KR644" s="16"/>
      <c r="KS644" s="16"/>
      <c r="KT644" s="16"/>
      <c r="KU644" s="16"/>
      <c r="KV644" s="16"/>
      <c r="KW644" s="16"/>
      <c r="KX644" s="16"/>
      <c r="KY644" s="16"/>
      <c r="KZ644" s="16"/>
      <c r="LA644" s="16"/>
      <c r="LB644" s="16"/>
      <c r="LC644" s="16"/>
      <c r="LD644" s="16"/>
      <c r="LE644" s="16"/>
      <c r="LF644" s="16"/>
      <c r="LG644" s="16"/>
      <c r="LH644" s="16"/>
      <c r="LI644" s="16"/>
      <c r="LJ644" s="16"/>
      <c r="LK644" s="16"/>
      <c r="LL644" s="16"/>
      <c r="LM644" s="16"/>
      <c r="LN644" s="16"/>
      <c r="LO644" s="16"/>
      <c r="LP644" s="16"/>
      <c r="LQ644" s="16"/>
      <c r="LR644" s="16"/>
      <c r="LS644" s="16"/>
      <c r="LT644" s="16"/>
      <c r="LU644" s="16"/>
      <c r="LV644" s="16"/>
      <c r="LW644" s="16"/>
      <c r="LX644" s="16"/>
      <c r="LY644" s="16"/>
      <c r="LZ644" s="16"/>
      <c r="MA644" s="16"/>
      <c r="MB644" s="16"/>
      <c r="MC644" s="16"/>
      <c r="MD644" s="16"/>
      <c r="ME644" s="16"/>
      <c r="MF644" s="16"/>
      <c r="MG644" s="16"/>
      <c r="MH644" s="16"/>
      <c r="MI644" s="16"/>
      <c r="MJ644" s="16"/>
      <c r="MK644" s="16"/>
      <c r="ML644" s="16"/>
      <c r="MM644" s="16"/>
      <c r="MN644" s="16"/>
      <c r="MO644" s="16"/>
      <c r="MP644" s="16"/>
      <c r="MQ644" s="16"/>
      <c r="MR644" s="16"/>
      <c r="MS644" s="16"/>
      <c r="MT644" s="16"/>
      <c r="MU644" s="16"/>
      <c r="MV644" s="16"/>
      <c r="MW644" s="16"/>
      <c r="MX644" s="16"/>
      <c r="MY644" s="16"/>
      <c r="MZ644" s="16"/>
      <c r="NA644" s="16"/>
      <c r="NB644" s="16"/>
      <c r="NC644" s="16"/>
      <c r="ND644" s="16"/>
      <c r="NE644" s="16"/>
      <c r="NF644" s="16"/>
      <c r="NG644" s="16"/>
      <c r="NH644" s="16"/>
      <c r="NI644" s="16"/>
      <c r="NJ644" s="16"/>
      <c r="NK644" s="16"/>
      <c r="NL644" s="16"/>
      <c r="NM644" s="16"/>
      <c r="NN644" s="16"/>
      <c r="NO644" s="16"/>
      <c r="NP644" s="16"/>
      <c r="NQ644" s="16"/>
      <c r="NR644" s="16"/>
      <c r="NS644" s="16"/>
      <c r="NT644" s="16"/>
      <c r="NU644" s="16"/>
      <c r="NV644" s="16"/>
      <c r="NW644" s="16"/>
      <c r="NX644" s="16"/>
      <c r="NY644" s="16"/>
      <c r="NZ644" s="16"/>
      <c r="OA644" s="16"/>
      <c r="OB644" s="16"/>
      <c r="OC644" s="16"/>
      <c r="OD644" s="16"/>
      <c r="OE644" s="16"/>
      <c r="OF644" s="16"/>
      <c r="OG644" s="16"/>
      <c r="OH644" s="16"/>
      <c r="OI644" s="16"/>
      <c r="OJ644" s="16"/>
      <c r="OK644" s="16"/>
      <c r="OL644" s="16"/>
      <c r="OM644" s="16"/>
      <c r="ON644" s="16"/>
      <c r="OO644" s="16"/>
      <c r="OP644" s="16"/>
      <c r="OQ644" s="16"/>
      <c r="OR644" s="16"/>
      <c r="OS644" s="16"/>
      <c r="OT644" s="16"/>
      <c r="OU644" s="16"/>
      <c r="OV644" s="16"/>
      <c r="OW644" s="16"/>
      <c r="OX644" s="16"/>
      <c r="OY644" s="16"/>
      <c r="OZ644" s="16"/>
      <c r="PA644" s="16"/>
      <c r="PB644" s="16"/>
      <c r="PC644" s="16"/>
      <c r="PD644" s="16"/>
      <c r="PE644" s="16"/>
      <c r="PF644" s="16"/>
      <c r="PG644" s="16"/>
      <c r="PH644" s="16"/>
      <c r="PI644" s="16"/>
      <c r="PJ644" s="16"/>
      <c r="PK644" s="16"/>
      <c r="PL644" s="16"/>
      <c r="PM644" s="16"/>
      <c r="PN644" s="16"/>
      <c r="PO644" s="16"/>
      <c r="PP644" s="16"/>
      <c r="PQ644" s="16"/>
      <c r="PR644" s="16"/>
      <c r="PS644" s="16"/>
      <c r="PT644" s="16"/>
      <c r="PU644" s="16"/>
      <c r="PV644" s="16"/>
      <c r="PW644" s="16"/>
      <c r="PX644" s="16"/>
      <c r="PY644" s="16"/>
      <c r="PZ644" s="16"/>
      <c r="QA644" s="16"/>
      <c r="QB644" s="16"/>
      <c r="QC644" s="16"/>
      <c r="QD644" s="16"/>
      <c r="QE644" s="16"/>
      <c r="QF644" s="16"/>
      <c r="QG644" s="16"/>
      <c r="QH644" s="16"/>
      <c r="QI644" s="16"/>
      <c r="QJ644" s="16"/>
      <c r="QK644" s="16"/>
      <c r="QL644" s="16"/>
      <c r="QM644" s="16"/>
      <c r="QN644" s="16"/>
      <c r="QO644" s="16"/>
      <c r="QP644" s="16"/>
      <c r="QQ644" s="16"/>
      <c r="QR644" s="16"/>
      <c r="QS644" s="16"/>
      <c r="QT644" s="16"/>
      <c r="QU644" s="16"/>
      <c r="QV644" s="16"/>
      <c r="QW644" s="16"/>
      <c r="QX644" s="16"/>
      <c r="QY644" s="16"/>
      <c r="QZ644" s="16"/>
      <c r="RA644" s="16"/>
      <c r="RB644" s="16"/>
      <c r="RC644" s="16"/>
      <c r="RD644" s="16"/>
      <c r="RE644" s="16"/>
      <c r="RF644" s="16"/>
      <c r="RG644" s="16"/>
      <c r="RH644" s="16"/>
      <c r="RI644" s="16"/>
      <c r="RJ644" s="16"/>
      <c r="RK644" s="16"/>
      <c r="RL644" s="16"/>
      <c r="RM644" s="16"/>
      <c r="RN644" s="16"/>
      <c r="RO644" s="16"/>
      <c r="RP644" s="16"/>
      <c r="RQ644" s="16"/>
      <c r="RR644" s="16"/>
      <c r="RS644" s="16"/>
      <c r="RT644" s="16"/>
      <c r="RU644" s="16"/>
      <c r="RV644" s="16"/>
      <c r="RW644" s="16"/>
      <c r="RX644" s="16"/>
      <c r="RY644" s="16"/>
      <c r="RZ644" s="16"/>
      <c r="SA644" s="16"/>
      <c r="SB644" s="16"/>
      <c r="SC644" s="16"/>
      <c r="SD644" s="16"/>
      <c r="SE644" s="16"/>
      <c r="SF644" s="16"/>
      <c r="SG644" s="16"/>
      <c r="SH644" s="16"/>
      <c r="SI644" s="16"/>
      <c r="SJ644" s="16"/>
      <c r="SK644" s="16"/>
      <c r="SL644" s="16"/>
      <c r="SM644" s="16"/>
      <c r="SN644" s="16"/>
      <c r="SO644" s="16"/>
      <c r="SP644" s="16"/>
      <c r="SQ644" s="16"/>
      <c r="SR644" s="16"/>
      <c r="SS644" s="16"/>
      <c r="ST644" s="16"/>
      <c r="SU644" s="16"/>
      <c r="SV644" s="16"/>
      <c r="SW644" s="16"/>
      <c r="SX644" s="16"/>
      <c r="SY644" s="16"/>
      <c r="SZ644" s="16"/>
      <c r="TA644" s="16"/>
      <c r="TB644" s="16"/>
      <c r="TC644" s="16"/>
      <c r="TD644" s="16"/>
      <c r="TE644" s="16"/>
      <c r="TF644" s="16"/>
      <c r="TG644" s="16"/>
      <c r="TH644" s="16"/>
      <c r="TI644" s="16"/>
      <c r="TJ644" s="16"/>
      <c r="TK644" s="16"/>
      <c r="TL644" s="16"/>
      <c r="TM644" s="16"/>
      <c r="TN644" s="16"/>
      <c r="TO644" s="16"/>
      <c r="TP644" s="16"/>
      <c r="TQ644" s="16"/>
      <c r="TR644" s="16"/>
      <c r="TS644" s="16"/>
      <c r="TT644" s="16"/>
      <c r="TU644" s="16"/>
      <c r="TV644" s="16"/>
      <c r="TW644" s="16"/>
      <c r="TX644" s="16"/>
      <c r="TY644" s="16"/>
      <c r="TZ644" s="16"/>
      <c r="UA644" s="16"/>
      <c r="UB644" s="16"/>
      <c r="UC644" s="16"/>
      <c r="UD644" s="16"/>
      <c r="UE644" s="16"/>
      <c r="UF644" s="16"/>
      <c r="UG644" s="16"/>
      <c r="UH644" s="16"/>
      <c r="UI644" s="16"/>
      <c r="UJ644" s="16"/>
      <c r="UK644" s="16"/>
      <c r="UL644" s="16"/>
      <c r="UM644" s="16"/>
      <c r="UN644" s="16"/>
      <c r="UO644" s="16"/>
      <c r="UP644" s="16"/>
      <c r="UQ644" s="16"/>
      <c r="UR644" s="16"/>
      <c r="US644" s="16"/>
      <c r="UT644" s="16"/>
      <c r="UU644" s="16"/>
      <c r="UV644" s="16"/>
      <c r="UW644" s="16"/>
      <c r="UX644" s="16"/>
      <c r="UY644" s="16"/>
      <c r="UZ644" s="16"/>
      <c r="VA644" s="16"/>
      <c r="VB644" s="16"/>
      <c r="VC644" s="16"/>
      <c r="VD644" s="16"/>
      <c r="VE644" s="16"/>
      <c r="VF644" s="16"/>
      <c r="VG644" s="16"/>
      <c r="VH644" s="16"/>
      <c r="VI644" s="16"/>
      <c r="VJ644" s="16"/>
      <c r="VK644" s="16"/>
      <c r="VL644" s="16"/>
      <c r="VM644" s="16"/>
      <c r="VN644" s="16"/>
      <c r="VO644" s="16"/>
      <c r="VP644" s="16"/>
      <c r="VQ644" s="16"/>
      <c r="VR644" s="16"/>
      <c r="VS644" s="16"/>
      <c r="VT644" s="16"/>
      <c r="VU644" s="16"/>
      <c r="VV644" s="16"/>
      <c r="VW644" s="16"/>
      <c r="VX644" s="16"/>
      <c r="VY644" s="16"/>
      <c r="VZ644" s="16"/>
      <c r="WA644" s="16"/>
      <c r="WB644" s="16"/>
      <c r="WC644" s="16"/>
      <c r="WD644" s="16"/>
      <c r="WE644" s="16"/>
      <c r="WF644" s="16"/>
      <c r="WG644" s="16"/>
      <c r="WH644" s="16"/>
      <c r="WI644" s="16"/>
      <c r="WJ644" s="16"/>
      <c r="WK644" s="16"/>
      <c r="WL644" s="16"/>
      <c r="WM644" s="16"/>
      <c r="WN644" s="16"/>
      <c r="WO644" s="16"/>
      <c r="WP644" s="16"/>
      <c r="WQ644" s="16"/>
      <c r="WR644" s="16"/>
      <c r="WS644" s="16"/>
      <c r="WT644" s="16"/>
      <c r="WU644" s="16"/>
      <c r="WV644" s="16"/>
      <c r="WW644" s="16"/>
      <c r="WX644" s="16"/>
      <c r="WY644" s="16"/>
      <c r="WZ644" s="16"/>
      <c r="XA644" s="16"/>
      <c r="XB644" s="16"/>
      <c r="XC644" s="16"/>
      <c r="XD644" s="16"/>
      <c r="XE644" s="16"/>
      <c r="XF644" s="16"/>
      <c r="XG644" s="16"/>
      <c r="XH644" s="16"/>
      <c r="XI644" s="16"/>
      <c r="XJ644" s="16"/>
      <c r="XK644" s="16"/>
      <c r="XL644" s="16"/>
      <c r="XM644" s="16"/>
      <c r="XN644" s="16"/>
      <c r="XO644" s="16"/>
      <c r="XP644" s="16"/>
      <c r="XQ644" s="16"/>
      <c r="XR644" s="16"/>
      <c r="XS644" s="16"/>
      <c r="XT644" s="16"/>
      <c r="XU644" s="16"/>
      <c r="XV644" s="16"/>
      <c r="XW644" s="16"/>
      <c r="XX644" s="16"/>
      <c r="XY644" s="16"/>
      <c r="XZ644" s="16"/>
      <c r="YA644" s="16"/>
      <c r="YB644" s="16"/>
      <c r="YC644" s="16"/>
      <c r="YD644" s="16"/>
      <c r="YE644" s="16"/>
      <c r="YF644" s="16"/>
      <c r="YG644" s="16"/>
      <c r="YH644" s="16"/>
      <c r="YI644" s="16"/>
      <c r="YJ644" s="16"/>
      <c r="YK644" s="16"/>
      <c r="YL644" s="16"/>
      <c r="YM644" s="16"/>
      <c r="YN644" s="16"/>
      <c r="YO644" s="16"/>
      <c r="YP644" s="16"/>
      <c r="YQ644" s="16"/>
      <c r="YR644" s="16"/>
      <c r="YS644" s="16"/>
      <c r="YT644" s="16"/>
      <c r="YU644" s="16"/>
      <c r="YV644" s="16"/>
      <c r="YW644" s="16"/>
      <c r="YX644" s="16"/>
      <c r="YY644" s="16"/>
      <c r="YZ644" s="16"/>
      <c r="ZA644" s="16"/>
      <c r="ZB644" s="16"/>
      <c r="ZC644" s="16"/>
      <c r="ZD644" s="16"/>
      <c r="ZE644" s="16"/>
      <c r="ZF644" s="16"/>
      <c r="ZG644" s="16"/>
      <c r="ZH644" s="16"/>
      <c r="ZI644" s="16"/>
      <c r="ZJ644" s="16"/>
      <c r="ZK644" s="16"/>
      <c r="ZL644" s="16"/>
      <c r="ZM644" s="16"/>
      <c r="ZN644" s="16"/>
      <c r="ZO644" s="16"/>
      <c r="ZP644" s="16"/>
      <c r="ZQ644" s="16"/>
      <c r="ZR644" s="16"/>
      <c r="ZS644" s="16"/>
      <c r="ZT644" s="16"/>
      <c r="ZU644" s="16"/>
      <c r="ZV644" s="16"/>
      <c r="ZW644" s="16"/>
      <c r="ZX644" s="16"/>
      <c r="ZY644" s="16"/>
      <c r="ZZ644" s="16"/>
      <c r="AAA644" s="16"/>
      <c r="AAB644" s="16"/>
      <c r="AAC644" s="16"/>
      <c r="AAD644" s="16"/>
      <c r="AAE644" s="16"/>
      <c r="AAF644" s="16"/>
      <c r="AAG644" s="16"/>
      <c r="AAH644" s="16"/>
      <c r="AAI644" s="16"/>
      <c r="AAJ644" s="16"/>
      <c r="AAK644" s="16"/>
      <c r="AAL644" s="16"/>
      <c r="AAM644" s="16"/>
      <c r="AAN644" s="16"/>
      <c r="AAO644" s="16"/>
      <c r="AAP644" s="16"/>
      <c r="AAQ644" s="16"/>
      <c r="AAR644" s="16"/>
      <c r="AAS644" s="16"/>
      <c r="AAT644" s="16"/>
      <c r="AAU644" s="16"/>
      <c r="AAV644" s="16"/>
      <c r="AAW644" s="16"/>
      <c r="AAX644" s="16"/>
      <c r="AAY644" s="16"/>
      <c r="AAZ644" s="16"/>
      <c r="ABA644" s="16"/>
      <c r="ABB644" s="16"/>
      <c r="ABC644" s="16"/>
      <c r="ABD644" s="16"/>
      <c r="ABE644" s="16"/>
      <c r="ABF644" s="16"/>
      <c r="ABG644" s="16"/>
      <c r="ABH644" s="16"/>
      <c r="ABI644" s="16"/>
      <c r="ABJ644" s="16"/>
      <c r="ABK644" s="16"/>
      <c r="ABL644" s="16"/>
      <c r="ABM644" s="16"/>
      <c r="ABN644" s="16"/>
      <c r="ABO644" s="16"/>
      <c r="ABP644" s="16"/>
      <c r="ABQ644" s="16"/>
      <c r="ABR644" s="16"/>
      <c r="ABS644" s="16"/>
      <c r="ABT644" s="16"/>
      <c r="ABU644" s="16"/>
      <c r="ABV644" s="16"/>
      <c r="ABW644" s="16"/>
      <c r="ABX644" s="16"/>
      <c r="ABY644" s="16"/>
      <c r="ABZ644" s="16"/>
      <c r="ACA644" s="16"/>
      <c r="ACB644" s="16"/>
      <c r="ACC644" s="16"/>
      <c r="ACD644" s="16"/>
      <c r="ACE644" s="16"/>
      <c r="ACF644" s="16"/>
      <c r="ACG644" s="16"/>
      <c r="ACH644" s="16"/>
      <c r="ACI644" s="16"/>
      <c r="ACJ644" s="16"/>
      <c r="ACK644" s="16"/>
      <c r="ACL644" s="16"/>
      <c r="ACM644" s="16"/>
      <c r="ACN644" s="16"/>
      <c r="ACO644" s="16"/>
      <c r="ACP644" s="16"/>
      <c r="ACQ644" s="16"/>
      <c r="ACR644" s="16"/>
      <c r="ACS644" s="16"/>
      <c r="ACT644" s="16"/>
      <c r="ACU644" s="16"/>
      <c r="ACV644" s="16"/>
      <c r="ACW644" s="16"/>
      <c r="ACX644" s="16"/>
      <c r="ACY644" s="16"/>
      <c r="ACZ644" s="16"/>
      <c r="ADA644" s="16"/>
      <c r="ADB644" s="16"/>
      <c r="ADC644" s="16"/>
      <c r="ADD644" s="16"/>
      <c r="ADE644" s="16"/>
      <c r="ADF644" s="16"/>
      <c r="ADG644" s="16"/>
      <c r="ADH644" s="16"/>
      <c r="ADI644" s="16"/>
      <c r="ADJ644" s="16"/>
      <c r="ADK644" s="16"/>
      <c r="ADL644" s="16"/>
      <c r="ADM644" s="16"/>
      <c r="ADN644" s="16"/>
      <c r="ADO644" s="16"/>
      <c r="ADP644" s="16"/>
      <c r="ADQ644" s="16"/>
      <c r="ADR644" s="16"/>
      <c r="ADS644" s="16"/>
      <c r="ADT644" s="16"/>
      <c r="ADU644" s="16"/>
      <c r="ADV644" s="16"/>
      <c r="ADW644" s="16"/>
      <c r="ADX644" s="16"/>
      <c r="ADY644" s="16"/>
      <c r="ADZ644" s="16"/>
      <c r="AEA644" s="16"/>
      <c r="AEB644" s="16"/>
      <c r="AEC644" s="16"/>
      <c r="AED644" s="16"/>
      <c r="AEE644" s="16"/>
      <c r="AEF644" s="16"/>
      <c r="AEG644" s="50"/>
    </row>
    <row r="645" spans="1:813" s="11" customFormat="1" ht="10.5" customHeight="1" x14ac:dyDescent="0.2">
      <c r="A645" s="71" t="s">
        <v>426</v>
      </c>
      <c r="B645" s="99" t="s">
        <v>174</v>
      </c>
      <c r="C645" s="338">
        <v>6.33</v>
      </c>
      <c r="D645" s="101" t="s">
        <v>75</v>
      </c>
      <c r="E645" s="398">
        <v>134.34</v>
      </c>
      <c r="F645" s="91">
        <f t="shared" si="15"/>
        <v>850.37</v>
      </c>
      <c r="G645" s="47"/>
      <c r="AY645" s="43"/>
      <c r="AZ645" s="2"/>
      <c r="BA645" s="663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47"/>
    </row>
    <row r="646" spans="1:813" s="11" customFormat="1" ht="12.75" customHeight="1" x14ac:dyDescent="0.2">
      <c r="A646" s="71" t="s">
        <v>427</v>
      </c>
      <c r="B646" s="99" t="s">
        <v>176</v>
      </c>
      <c r="C646" s="338">
        <v>0.4</v>
      </c>
      <c r="D646" s="101" t="s">
        <v>75</v>
      </c>
      <c r="E646" s="398">
        <v>187.17</v>
      </c>
      <c r="F646" s="91">
        <f t="shared" si="15"/>
        <v>74.87</v>
      </c>
      <c r="G646" s="47"/>
      <c r="AY646" s="43"/>
      <c r="AZ646" s="2"/>
      <c r="BA646" s="663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47"/>
    </row>
    <row r="647" spans="1:813" s="11" customFormat="1" ht="24.75" customHeight="1" x14ac:dyDescent="0.2">
      <c r="A647" s="71" t="s">
        <v>428</v>
      </c>
      <c r="B647" s="87" t="s">
        <v>178</v>
      </c>
      <c r="C647" s="338">
        <v>1</v>
      </c>
      <c r="D647" s="101" t="s">
        <v>71</v>
      </c>
      <c r="E647" s="398">
        <v>19850</v>
      </c>
      <c r="F647" s="91">
        <f t="shared" si="15"/>
        <v>19850</v>
      </c>
      <c r="G647" s="47"/>
      <c r="AY647" s="43"/>
      <c r="AZ647" s="2"/>
      <c r="BA647" s="663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47"/>
    </row>
    <row r="648" spans="1:813" s="11" customFormat="1" ht="3.75" customHeight="1" x14ac:dyDescent="0.2">
      <c r="A648" s="75"/>
      <c r="B648" s="329"/>
      <c r="C648" s="325"/>
      <c r="D648" s="71"/>
      <c r="E648" s="109"/>
      <c r="F648" s="91"/>
      <c r="G648" s="47"/>
      <c r="AY648" s="43"/>
      <c r="AZ648" s="2"/>
      <c r="BA648" s="663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47"/>
    </row>
    <row r="649" spans="1:813" s="11" customFormat="1" ht="12.75" customHeight="1" x14ac:dyDescent="0.2">
      <c r="A649" s="73">
        <v>9</v>
      </c>
      <c r="B649" s="78" t="s">
        <v>179</v>
      </c>
      <c r="C649" s="104"/>
      <c r="D649" s="105"/>
      <c r="E649" s="109"/>
      <c r="F649" s="91"/>
      <c r="G649" s="47"/>
      <c r="AY649" s="43"/>
      <c r="AZ649" s="2"/>
      <c r="BA649" s="663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47"/>
    </row>
    <row r="650" spans="1:813" s="11" customFormat="1" ht="25.5" x14ac:dyDescent="0.2">
      <c r="A650" s="75">
        <v>9.1</v>
      </c>
      <c r="B650" s="103" t="s">
        <v>500</v>
      </c>
      <c r="C650" s="104">
        <f>C611*2</f>
        <v>327.2</v>
      </c>
      <c r="D650" s="105" t="s">
        <v>82</v>
      </c>
      <c r="E650" s="293">
        <v>42.91</v>
      </c>
      <c r="F650" s="91">
        <f>ROUND(C650*E650,2)</f>
        <v>14040.15</v>
      </c>
      <c r="G650" s="47"/>
      <c r="AY650" s="43"/>
      <c r="AZ650" s="2"/>
      <c r="BA650" s="663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47"/>
    </row>
    <row r="651" spans="1:813" s="15" customFormat="1" ht="12.75" customHeight="1" x14ac:dyDescent="0.2">
      <c r="A651" s="75">
        <v>9.1999999999999993</v>
      </c>
      <c r="B651" s="103" t="s">
        <v>180</v>
      </c>
      <c r="C651" s="104">
        <f>C611*0.85</f>
        <v>139.06</v>
      </c>
      <c r="D651" s="105" t="s">
        <v>181</v>
      </c>
      <c r="E651" s="293">
        <v>33.04</v>
      </c>
      <c r="F651" s="91">
        <f>ROUND(C651*E651,2)</f>
        <v>4594.54</v>
      </c>
      <c r="G651" s="49"/>
      <c r="AY651" s="45"/>
      <c r="AZ651" s="25"/>
      <c r="BA651" s="663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  <c r="QN651" s="25"/>
      <c r="QO651" s="25"/>
      <c r="QP651" s="25"/>
      <c r="QQ651" s="25"/>
      <c r="QR651" s="25"/>
      <c r="QS651" s="25"/>
      <c r="QT651" s="25"/>
      <c r="QU651" s="25"/>
      <c r="QV651" s="25"/>
      <c r="QW651" s="25"/>
      <c r="QX651" s="25"/>
      <c r="QY651" s="25"/>
      <c r="QZ651" s="25"/>
      <c r="RA651" s="25"/>
      <c r="RB651" s="25"/>
      <c r="RC651" s="25"/>
      <c r="RD651" s="25"/>
      <c r="RE651" s="25"/>
      <c r="RF651" s="25"/>
      <c r="RG651" s="25"/>
      <c r="RH651" s="25"/>
      <c r="RI651" s="25"/>
      <c r="RJ651" s="25"/>
      <c r="RK651" s="25"/>
      <c r="RL651" s="25"/>
      <c r="RM651" s="25"/>
      <c r="RN651" s="25"/>
      <c r="RO651" s="25"/>
      <c r="RP651" s="25"/>
      <c r="RQ651" s="25"/>
      <c r="RR651" s="25"/>
      <c r="RS651" s="25"/>
      <c r="RT651" s="25"/>
      <c r="RU651" s="25"/>
      <c r="RV651" s="25"/>
      <c r="RW651" s="25"/>
      <c r="RX651" s="25"/>
      <c r="RY651" s="25"/>
      <c r="RZ651" s="25"/>
      <c r="SA651" s="25"/>
      <c r="SB651" s="25"/>
      <c r="SC651" s="25"/>
      <c r="SD651" s="25"/>
      <c r="SE651" s="25"/>
      <c r="SF651" s="25"/>
      <c r="SG651" s="25"/>
      <c r="SH651" s="25"/>
      <c r="SI651" s="25"/>
      <c r="SJ651" s="25"/>
      <c r="SK651" s="25"/>
      <c r="SL651" s="25"/>
      <c r="SM651" s="25"/>
      <c r="SN651" s="25"/>
      <c r="SO651" s="25"/>
      <c r="SP651" s="25"/>
      <c r="SQ651" s="25"/>
      <c r="SR651" s="25"/>
      <c r="SS651" s="25"/>
      <c r="ST651" s="25"/>
      <c r="SU651" s="25"/>
      <c r="SV651" s="25"/>
      <c r="SW651" s="25"/>
      <c r="SX651" s="25"/>
      <c r="SY651" s="25"/>
      <c r="SZ651" s="25"/>
      <c r="TA651" s="25"/>
      <c r="TB651" s="25"/>
      <c r="TC651" s="25"/>
      <c r="TD651" s="25"/>
      <c r="TE651" s="25"/>
      <c r="TF651" s="25"/>
      <c r="TG651" s="25"/>
      <c r="TH651" s="25"/>
      <c r="TI651" s="25"/>
      <c r="TJ651" s="25"/>
      <c r="TK651" s="25"/>
      <c r="TL651" s="25"/>
      <c r="TM651" s="25"/>
      <c r="TN651" s="25"/>
      <c r="TO651" s="25"/>
      <c r="TP651" s="25"/>
      <c r="TQ651" s="25"/>
      <c r="TR651" s="25"/>
      <c r="TS651" s="25"/>
      <c r="TT651" s="25"/>
      <c r="TU651" s="25"/>
      <c r="TV651" s="25"/>
      <c r="TW651" s="25"/>
      <c r="TX651" s="25"/>
      <c r="TY651" s="25"/>
      <c r="TZ651" s="25"/>
      <c r="UA651" s="25"/>
      <c r="UB651" s="25"/>
      <c r="UC651" s="25"/>
      <c r="UD651" s="25"/>
      <c r="UE651" s="25"/>
      <c r="UF651" s="25"/>
      <c r="UG651" s="25"/>
      <c r="UH651" s="25"/>
      <c r="UI651" s="25"/>
      <c r="UJ651" s="25"/>
      <c r="UK651" s="25"/>
      <c r="UL651" s="25"/>
      <c r="UM651" s="25"/>
      <c r="UN651" s="25"/>
      <c r="UO651" s="25"/>
      <c r="UP651" s="25"/>
      <c r="UQ651" s="25"/>
      <c r="UR651" s="25"/>
      <c r="US651" s="25"/>
      <c r="UT651" s="25"/>
      <c r="UU651" s="25"/>
      <c r="UV651" s="25"/>
      <c r="UW651" s="25"/>
      <c r="UX651" s="25"/>
      <c r="UY651" s="25"/>
      <c r="UZ651" s="25"/>
      <c r="VA651" s="25"/>
      <c r="VB651" s="25"/>
      <c r="VC651" s="25"/>
      <c r="VD651" s="25"/>
      <c r="VE651" s="25"/>
      <c r="VF651" s="25"/>
      <c r="VG651" s="25"/>
      <c r="VH651" s="25"/>
      <c r="VI651" s="25"/>
      <c r="VJ651" s="25"/>
      <c r="VK651" s="25"/>
      <c r="VL651" s="25"/>
      <c r="VM651" s="25"/>
      <c r="VN651" s="25"/>
      <c r="VO651" s="25"/>
      <c r="VP651" s="25"/>
      <c r="VQ651" s="25"/>
      <c r="VR651" s="25"/>
      <c r="VS651" s="25"/>
      <c r="VT651" s="25"/>
      <c r="VU651" s="25"/>
      <c r="VV651" s="25"/>
      <c r="VW651" s="25"/>
      <c r="VX651" s="25"/>
      <c r="VY651" s="25"/>
      <c r="VZ651" s="25"/>
      <c r="WA651" s="25"/>
      <c r="WB651" s="25"/>
      <c r="WC651" s="25"/>
      <c r="WD651" s="25"/>
      <c r="WE651" s="25"/>
      <c r="WF651" s="25"/>
      <c r="WG651" s="25"/>
      <c r="WH651" s="25"/>
      <c r="WI651" s="25"/>
      <c r="WJ651" s="25"/>
      <c r="WK651" s="25"/>
      <c r="WL651" s="25"/>
      <c r="WM651" s="25"/>
      <c r="WN651" s="25"/>
      <c r="WO651" s="25"/>
      <c r="WP651" s="25"/>
      <c r="WQ651" s="25"/>
      <c r="WR651" s="25"/>
      <c r="WS651" s="25"/>
      <c r="WT651" s="25"/>
      <c r="WU651" s="25"/>
      <c r="WV651" s="25"/>
      <c r="WW651" s="25"/>
      <c r="WX651" s="25"/>
      <c r="WY651" s="25"/>
      <c r="WZ651" s="25"/>
      <c r="XA651" s="25"/>
      <c r="XB651" s="25"/>
      <c r="XC651" s="25"/>
      <c r="XD651" s="25"/>
      <c r="XE651" s="25"/>
      <c r="XF651" s="25"/>
      <c r="XG651" s="25"/>
      <c r="XH651" s="25"/>
      <c r="XI651" s="25"/>
      <c r="XJ651" s="25"/>
      <c r="XK651" s="25"/>
      <c r="XL651" s="25"/>
      <c r="XM651" s="25"/>
      <c r="XN651" s="25"/>
      <c r="XO651" s="25"/>
      <c r="XP651" s="25"/>
      <c r="XQ651" s="25"/>
      <c r="XR651" s="25"/>
      <c r="XS651" s="25"/>
      <c r="XT651" s="25"/>
      <c r="XU651" s="25"/>
      <c r="XV651" s="25"/>
      <c r="XW651" s="25"/>
      <c r="XX651" s="25"/>
      <c r="XY651" s="25"/>
      <c r="XZ651" s="25"/>
      <c r="YA651" s="25"/>
      <c r="YB651" s="25"/>
      <c r="YC651" s="25"/>
      <c r="YD651" s="25"/>
      <c r="YE651" s="25"/>
      <c r="YF651" s="25"/>
      <c r="YG651" s="25"/>
      <c r="YH651" s="25"/>
      <c r="YI651" s="25"/>
      <c r="YJ651" s="25"/>
      <c r="YK651" s="25"/>
      <c r="YL651" s="25"/>
      <c r="YM651" s="25"/>
      <c r="YN651" s="25"/>
      <c r="YO651" s="25"/>
      <c r="YP651" s="25"/>
      <c r="YQ651" s="25"/>
      <c r="YR651" s="25"/>
      <c r="YS651" s="25"/>
      <c r="YT651" s="25"/>
      <c r="YU651" s="25"/>
      <c r="YV651" s="25"/>
      <c r="YW651" s="25"/>
      <c r="YX651" s="25"/>
      <c r="YY651" s="25"/>
      <c r="YZ651" s="25"/>
      <c r="ZA651" s="25"/>
      <c r="ZB651" s="25"/>
      <c r="ZC651" s="25"/>
      <c r="ZD651" s="25"/>
      <c r="ZE651" s="25"/>
      <c r="ZF651" s="25"/>
      <c r="ZG651" s="25"/>
      <c r="ZH651" s="25"/>
      <c r="ZI651" s="25"/>
      <c r="ZJ651" s="25"/>
      <c r="ZK651" s="25"/>
      <c r="ZL651" s="25"/>
      <c r="ZM651" s="25"/>
      <c r="ZN651" s="25"/>
      <c r="ZO651" s="25"/>
      <c r="ZP651" s="25"/>
      <c r="ZQ651" s="25"/>
      <c r="ZR651" s="25"/>
      <c r="ZS651" s="25"/>
      <c r="ZT651" s="25"/>
      <c r="ZU651" s="25"/>
      <c r="ZV651" s="25"/>
      <c r="ZW651" s="25"/>
      <c r="ZX651" s="25"/>
      <c r="ZY651" s="25"/>
      <c r="ZZ651" s="25"/>
      <c r="AAA651" s="25"/>
      <c r="AAB651" s="25"/>
      <c r="AAC651" s="25"/>
      <c r="AAD651" s="25"/>
      <c r="AAE651" s="25"/>
      <c r="AAF651" s="25"/>
      <c r="AAG651" s="25"/>
      <c r="AAH651" s="25"/>
      <c r="AAI651" s="25"/>
      <c r="AAJ651" s="25"/>
      <c r="AAK651" s="25"/>
      <c r="AAL651" s="25"/>
      <c r="AAM651" s="25"/>
      <c r="AAN651" s="25"/>
      <c r="AAO651" s="25"/>
      <c r="AAP651" s="25"/>
      <c r="AAQ651" s="25"/>
      <c r="AAR651" s="25"/>
      <c r="AAS651" s="25"/>
      <c r="AAT651" s="25"/>
      <c r="AAU651" s="25"/>
      <c r="AAV651" s="25"/>
      <c r="AAW651" s="25"/>
      <c r="AAX651" s="25"/>
      <c r="AAY651" s="25"/>
      <c r="AAZ651" s="25"/>
      <c r="ABA651" s="25"/>
      <c r="ABB651" s="25"/>
      <c r="ABC651" s="25"/>
      <c r="ABD651" s="25"/>
      <c r="ABE651" s="25"/>
      <c r="ABF651" s="25"/>
      <c r="ABG651" s="25"/>
      <c r="ABH651" s="25"/>
      <c r="ABI651" s="25"/>
      <c r="ABJ651" s="25"/>
      <c r="ABK651" s="25"/>
      <c r="ABL651" s="25"/>
      <c r="ABM651" s="25"/>
      <c r="ABN651" s="25"/>
      <c r="ABO651" s="25"/>
      <c r="ABP651" s="25"/>
      <c r="ABQ651" s="25"/>
      <c r="ABR651" s="25"/>
      <c r="ABS651" s="25"/>
      <c r="ABT651" s="25"/>
      <c r="ABU651" s="25"/>
      <c r="ABV651" s="25"/>
      <c r="ABW651" s="25"/>
      <c r="ABX651" s="25"/>
      <c r="ABY651" s="25"/>
      <c r="ABZ651" s="25"/>
      <c r="ACA651" s="25"/>
      <c r="ACB651" s="25"/>
      <c r="ACC651" s="25"/>
      <c r="ACD651" s="25"/>
      <c r="ACE651" s="25"/>
      <c r="ACF651" s="25"/>
      <c r="ACG651" s="25"/>
      <c r="ACH651" s="25"/>
      <c r="ACI651" s="25"/>
      <c r="ACJ651" s="25"/>
      <c r="ACK651" s="25"/>
      <c r="ACL651" s="25"/>
      <c r="ACM651" s="25"/>
      <c r="ACN651" s="25"/>
      <c r="ACO651" s="25"/>
      <c r="ACP651" s="25"/>
      <c r="ACQ651" s="25"/>
      <c r="ACR651" s="25"/>
      <c r="ACS651" s="25"/>
      <c r="ACT651" s="25"/>
      <c r="ACU651" s="25"/>
      <c r="ACV651" s="25"/>
      <c r="ACW651" s="25"/>
      <c r="ACX651" s="25"/>
      <c r="ACY651" s="25"/>
      <c r="ACZ651" s="25"/>
      <c r="ADA651" s="25"/>
      <c r="ADB651" s="25"/>
      <c r="ADC651" s="25"/>
      <c r="ADD651" s="25"/>
      <c r="ADE651" s="25"/>
      <c r="ADF651" s="25"/>
      <c r="ADG651" s="25"/>
      <c r="ADH651" s="25"/>
      <c r="ADI651" s="25"/>
      <c r="ADJ651" s="25"/>
      <c r="ADK651" s="25"/>
      <c r="ADL651" s="25"/>
      <c r="ADM651" s="25"/>
      <c r="ADN651" s="25"/>
      <c r="ADO651" s="25"/>
      <c r="ADP651" s="25"/>
      <c r="ADQ651" s="25"/>
      <c r="ADR651" s="25"/>
      <c r="ADS651" s="25"/>
      <c r="ADT651" s="25"/>
      <c r="ADU651" s="25"/>
      <c r="ADV651" s="25"/>
      <c r="ADW651" s="25"/>
      <c r="ADX651" s="25"/>
      <c r="ADY651" s="25"/>
      <c r="ADZ651" s="25"/>
      <c r="AEA651" s="25"/>
      <c r="AEB651" s="25"/>
      <c r="AEC651" s="25"/>
      <c r="AED651" s="25"/>
      <c r="AEE651" s="25"/>
      <c r="AEF651" s="25"/>
      <c r="AEG651" s="49"/>
    </row>
    <row r="652" spans="1:813" s="2" customFormat="1" ht="25.5" customHeight="1" x14ac:dyDescent="0.2">
      <c r="A652" s="75">
        <v>9.3000000000000007</v>
      </c>
      <c r="B652" s="103" t="s">
        <v>182</v>
      </c>
      <c r="C652" s="104">
        <f>C651*1.25</f>
        <v>173.82499999999999</v>
      </c>
      <c r="D652" s="105" t="s">
        <v>181</v>
      </c>
      <c r="E652" s="293">
        <v>664.76</v>
      </c>
      <c r="F652" s="91">
        <f>ROUND(C652*E652,2)</f>
        <v>115551.91</v>
      </c>
      <c r="BA652" s="663"/>
    </row>
    <row r="653" spans="1:813" s="11" customFormat="1" ht="27" customHeight="1" x14ac:dyDescent="0.2">
      <c r="A653" s="75">
        <v>9.4</v>
      </c>
      <c r="B653" s="103" t="s">
        <v>183</v>
      </c>
      <c r="C653" s="104">
        <v>9.39</v>
      </c>
      <c r="D653" s="105" t="s">
        <v>184</v>
      </c>
      <c r="E653" s="293">
        <v>185.17</v>
      </c>
      <c r="F653" s="91">
        <f>ROUND(C653*E653,2)</f>
        <v>1738.75</v>
      </c>
      <c r="G653" s="47"/>
      <c r="AY653" s="43"/>
      <c r="AZ653" s="2"/>
      <c r="BA653" s="663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47"/>
    </row>
    <row r="654" spans="1:813" s="15" customFormat="1" x14ac:dyDescent="0.2">
      <c r="A654" s="118"/>
      <c r="B654" s="343" t="s">
        <v>466</v>
      </c>
      <c r="C654" s="346"/>
      <c r="D654" s="344"/>
      <c r="E654" s="344"/>
      <c r="F654" s="345">
        <f>SUM(F610:F653)</f>
        <v>1890735.0000000002</v>
      </c>
      <c r="G654" s="49"/>
      <c r="AY654" s="45"/>
      <c r="AZ654" s="25"/>
      <c r="BA654" s="663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  <c r="QN654" s="25"/>
      <c r="QO654" s="25"/>
      <c r="QP654" s="25"/>
      <c r="QQ654" s="25"/>
      <c r="QR654" s="25"/>
      <c r="QS654" s="25"/>
      <c r="QT654" s="25"/>
      <c r="QU654" s="25"/>
      <c r="QV654" s="25"/>
      <c r="QW654" s="25"/>
      <c r="QX654" s="25"/>
      <c r="QY654" s="25"/>
      <c r="QZ654" s="25"/>
      <c r="RA654" s="25"/>
      <c r="RB654" s="25"/>
      <c r="RC654" s="25"/>
      <c r="RD654" s="25"/>
      <c r="RE654" s="25"/>
      <c r="RF654" s="25"/>
      <c r="RG654" s="25"/>
      <c r="RH654" s="25"/>
      <c r="RI654" s="25"/>
      <c r="RJ654" s="25"/>
      <c r="RK654" s="25"/>
      <c r="RL654" s="25"/>
      <c r="RM654" s="25"/>
      <c r="RN654" s="25"/>
      <c r="RO654" s="25"/>
      <c r="RP654" s="25"/>
      <c r="RQ654" s="25"/>
      <c r="RR654" s="25"/>
      <c r="RS654" s="25"/>
      <c r="RT654" s="25"/>
      <c r="RU654" s="25"/>
      <c r="RV654" s="25"/>
      <c r="RW654" s="25"/>
      <c r="RX654" s="25"/>
      <c r="RY654" s="25"/>
      <c r="RZ654" s="25"/>
      <c r="SA654" s="25"/>
      <c r="SB654" s="25"/>
      <c r="SC654" s="25"/>
      <c r="SD654" s="25"/>
      <c r="SE654" s="25"/>
      <c r="SF654" s="25"/>
      <c r="SG654" s="25"/>
      <c r="SH654" s="25"/>
      <c r="SI654" s="25"/>
      <c r="SJ654" s="25"/>
      <c r="SK654" s="25"/>
      <c r="SL654" s="25"/>
      <c r="SM654" s="25"/>
      <c r="SN654" s="25"/>
      <c r="SO654" s="25"/>
      <c r="SP654" s="25"/>
      <c r="SQ654" s="25"/>
      <c r="SR654" s="25"/>
      <c r="SS654" s="25"/>
      <c r="ST654" s="25"/>
      <c r="SU654" s="25"/>
      <c r="SV654" s="25"/>
      <c r="SW654" s="25"/>
      <c r="SX654" s="25"/>
      <c r="SY654" s="25"/>
      <c r="SZ654" s="25"/>
      <c r="TA654" s="25"/>
      <c r="TB654" s="25"/>
      <c r="TC654" s="25"/>
      <c r="TD654" s="25"/>
      <c r="TE654" s="25"/>
      <c r="TF654" s="25"/>
      <c r="TG654" s="25"/>
      <c r="TH654" s="25"/>
      <c r="TI654" s="25"/>
      <c r="TJ654" s="25"/>
      <c r="TK654" s="25"/>
      <c r="TL654" s="25"/>
      <c r="TM654" s="25"/>
      <c r="TN654" s="25"/>
      <c r="TO654" s="25"/>
      <c r="TP654" s="25"/>
      <c r="TQ654" s="25"/>
      <c r="TR654" s="25"/>
      <c r="TS654" s="25"/>
      <c r="TT654" s="25"/>
      <c r="TU654" s="25"/>
      <c r="TV654" s="25"/>
      <c r="TW654" s="25"/>
      <c r="TX654" s="25"/>
      <c r="TY654" s="25"/>
      <c r="TZ654" s="25"/>
      <c r="UA654" s="25"/>
      <c r="UB654" s="25"/>
      <c r="UC654" s="25"/>
      <c r="UD654" s="25"/>
      <c r="UE654" s="25"/>
      <c r="UF654" s="25"/>
      <c r="UG654" s="25"/>
      <c r="UH654" s="25"/>
      <c r="UI654" s="25"/>
      <c r="UJ654" s="25"/>
      <c r="UK654" s="25"/>
      <c r="UL654" s="25"/>
      <c r="UM654" s="25"/>
      <c r="UN654" s="25"/>
      <c r="UO654" s="25"/>
      <c r="UP654" s="25"/>
      <c r="UQ654" s="25"/>
      <c r="UR654" s="25"/>
      <c r="US654" s="25"/>
      <c r="UT654" s="25"/>
      <c r="UU654" s="25"/>
      <c r="UV654" s="25"/>
      <c r="UW654" s="25"/>
      <c r="UX654" s="25"/>
      <c r="UY654" s="25"/>
      <c r="UZ654" s="25"/>
      <c r="VA654" s="25"/>
      <c r="VB654" s="25"/>
      <c r="VC654" s="25"/>
      <c r="VD654" s="25"/>
      <c r="VE654" s="25"/>
      <c r="VF654" s="25"/>
      <c r="VG654" s="25"/>
      <c r="VH654" s="25"/>
      <c r="VI654" s="25"/>
      <c r="VJ654" s="25"/>
      <c r="VK654" s="25"/>
      <c r="VL654" s="25"/>
      <c r="VM654" s="25"/>
      <c r="VN654" s="25"/>
      <c r="VO654" s="25"/>
      <c r="VP654" s="25"/>
      <c r="VQ654" s="25"/>
      <c r="VR654" s="25"/>
      <c r="VS654" s="25"/>
      <c r="VT654" s="25"/>
      <c r="VU654" s="25"/>
      <c r="VV654" s="25"/>
      <c r="VW654" s="25"/>
      <c r="VX654" s="25"/>
      <c r="VY654" s="25"/>
      <c r="VZ654" s="25"/>
      <c r="WA654" s="25"/>
      <c r="WB654" s="25"/>
      <c r="WC654" s="25"/>
      <c r="WD654" s="25"/>
      <c r="WE654" s="25"/>
      <c r="WF654" s="25"/>
      <c r="WG654" s="25"/>
      <c r="WH654" s="25"/>
      <c r="WI654" s="25"/>
      <c r="WJ654" s="25"/>
      <c r="WK654" s="25"/>
      <c r="WL654" s="25"/>
      <c r="WM654" s="25"/>
      <c r="WN654" s="25"/>
      <c r="WO654" s="25"/>
      <c r="WP654" s="25"/>
      <c r="WQ654" s="25"/>
      <c r="WR654" s="25"/>
      <c r="WS654" s="25"/>
      <c r="WT654" s="25"/>
      <c r="WU654" s="25"/>
      <c r="WV654" s="25"/>
      <c r="WW654" s="25"/>
      <c r="WX654" s="25"/>
      <c r="WY654" s="25"/>
      <c r="WZ654" s="25"/>
      <c r="XA654" s="25"/>
      <c r="XB654" s="25"/>
      <c r="XC654" s="25"/>
      <c r="XD654" s="25"/>
      <c r="XE654" s="25"/>
      <c r="XF654" s="25"/>
      <c r="XG654" s="25"/>
      <c r="XH654" s="25"/>
      <c r="XI654" s="25"/>
      <c r="XJ654" s="25"/>
      <c r="XK654" s="25"/>
      <c r="XL654" s="25"/>
      <c r="XM654" s="25"/>
      <c r="XN654" s="25"/>
      <c r="XO654" s="25"/>
      <c r="XP654" s="25"/>
      <c r="XQ654" s="25"/>
      <c r="XR654" s="25"/>
      <c r="XS654" s="25"/>
      <c r="XT654" s="25"/>
      <c r="XU654" s="25"/>
      <c r="XV654" s="25"/>
      <c r="XW654" s="25"/>
      <c r="XX654" s="25"/>
      <c r="XY654" s="25"/>
      <c r="XZ654" s="25"/>
      <c r="YA654" s="25"/>
      <c r="YB654" s="25"/>
      <c r="YC654" s="25"/>
      <c r="YD654" s="25"/>
      <c r="YE654" s="25"/>
      <c r="YF654" s="25"/>
      <c r="YG654" s="25"/>
      <c r="YH654" s="25"/>
      <c r="YI654" s="25"/>
      <c r="YJ654" s="25"/>
      <c r="YK654" s="25"/>
      <c r="YL654" s="25"/>
      <c r="YM654" s="25"/>
      <c r="YN654" s="25"/>
      <c r="YO654" s="25"/>
      <c r="YP654" s="25"/>
      <c r="YQ654" s="25"/>
      <c r="YR654" s="25"/>
      <c r="YS654" s="25"/>
      <c r="YT654" s="25"/>
      <c r="YU654" s="25"/>
      <c r="YV654" s="25"/>
      <c r="YW654" s="25"/>
      <c r="YX654" s="25"/>
      <c r="YY654" s="25"/>
      <c r="YZ654" s="25"/>
      <c r="ZA654" s="25"/>
      <c r="ZB654" s="25"/>
      <c r="ZC654" s="25"/>
      <c r="ZD654" s="25"/>
      <c r="ZE654" s="25"/>
      <c r="ZF654" s="25"/>
      <c r="ZG654" s="25"/>
      <c r="ZH654" s="25"/>
      <c r="ZI654" s="25"/>
      <c r="ZJ654" s="25"/>
      <c r="ZK654" s="25"/>
      <c r="ZL654" s="25"/>
      <c r="ZM654" s="25"/>
      <c r="ZN654" s="25"/>
      <c r="ZO654" s="25"/>
      <c r="ZP654" s="25"/>
      <c r="ZQ654" s="25"/>
      <c r="ZR654" s="25"/>
      <c r="ZS654" s="25"/>
      <c r="ZT654" s="25"/>
      <c r="ZU654" s="25"/>
      <c r="ZV654" s="25"/>
      <c r="ZW654" s="25"/>
      <c r="ZX654" s="25"/>
      <c r="ZY654" s="25"/>
      <c r="ZZ654" s="25"/>
      <c r="AAA654" s="25"/>
      <c r="AAB654" s="25"/>
      <c r="AAC654" s="25"/>
      <c r="AAD654" s="25"/>
      <c r="AAE654" s="25"/>
      <c r="AAF654" s="25"/>
      <c r="AAG654" s="25"/>
      <c r="AAH654" s="25"/>
      <c r="AAI654" s="25"/>
      <c r="AAJ654" s="25"/>
      <c r="AAK654" s="25"/>
      <c r="AAL654" s="25"/>
      <c r="AAM654" s="25"/>
      <c r="AAN654" s="25"/>
      <c r="AAO654" s="25"/>
      <c r="AAP654" s="25"/>
      <c r="AAQ654" s="25"/>
      <c r="AAR654" s="25"/>
      <c r="AAS654" s="25"/>
      <c r="AAT654" s="25"/>
      <c r="AAU654" s="25"/>
      <c r="AAV654" s="25"/>
      <c r="AAW654" s="25"/>
      <c r="AAX654" s="25"/>
      <c r="AAY654" s="25"/>
      <c r="AAZ654" s="25"/>
      <c r="ABA654" s="25"/>
      <c r="ABB654" s="25"/>
      <c r="ABC654" s="25"/>
      <c r="ABD654" s="25"/>
      <c r="ABE654" s="25"/>
      <c r="ABF654" s="25"/>
      <c r="ABG654" s="25"/>
      <c r="ABH654" s="25"/>
      <c r="ABI654" s="25"/>
      <c r="ABJ654" s="25"/>
      <c r="ABK654" s="25"/>
      <c r="ABL654" s="25"/>
      <c r="ABM654" s="25"/>
      <c r="ABN654" s="25"/>
      <c r="ABO654" s="25"/>
      <c r="ABP654" s="25"/>
      <c r="ABQ654" s="25"/>
      <c r="ABR654" s="25"/>
      <c r="ABS654" s="25"/>
      <c r="ABT654" s="25"/>
      <c r="ABU654" s="25"/>
      <c r="ABV654" s="25"/>
      <c r="ABW654" s="25"/>
      <c r="ABX654" s="25"/>
      <c r="ABY654" s="25"/>
      <c r="ABZ654" s="25"/>
      <c r="ACA654" s="25"/>
      <c r="ACB654" s="25"/>
      <c r="ACC654" s="25"/>
      <c r="ACD654" s="25"/>
      <c r="ACE654" s="25"/>
      <c r="ACF654" s="25"/>
      <c r="ACG654" s="25"/>
      <c r="ACH654" s="25"/>
      <c r="ACI654" s="25"/>
      <c r="ACJ654" s="25"/>
      <c r="ACK654" s="25"/>
      <c r="ACL654" s="25"/>
      <c r="ACM654" s="25"/>
      <c r="ACN654" s="25"/>
      <c r="ACO654" s="25"/>
      <c r="ACP654" s="25"/>
      <c r="ACQ654" s="25"/>
      <c r="ACR654" s="25"/>
      <c r="ACS654" s="25"/>
      <c r="ACT654" s="25"/>
      <c r="ACU654" s="25"/>
      <c r="ACV654" s="25"/>
      <c r="ACW654" s="25"/>
      <c r="ACX654" s="25"/>
      <c r="ACY654" s="25"/>
      <c r="ACZ654" s="25"/>
      <c r="ADA654" s="25"/>
      <c r="ADB654" s="25"/>
      <c r="ADC654" s="25"/>
      <c r="ADD654" s="25"/>
      <c r="ADE654" s="25"/>
      <c r="ADF654" s="25"/>
      <c r="ADG654" s="25"/>
      <c r="ADH654" s="25"/>
      <c r="ADI654" s="25"/>
      <c r="ADJ654" s="25"/>
      <c r="ADK654" s="25"/>
      <c r="ADL654" s="25"/>
      <c r="ADM654" s="25"/>
      <c r="ADN654" s="25"/>
      <c r="ADO654" s="25"/>
      <c r="ADP654" s="25"/>
      <c r="ADQ654" s="25"/>
      <c r="ADR654" s="25"/>
      <c r="ADS654" s="25"/>
      <c r="ADT654" s="25"/>
      <c r="ADU654" s="25"/>
      <c r="ADV654" s="25"/>
      <c r="ADW654" s="25"/>
      <c r="ADX654" s="25"/>
      <c r="ADY654" s="25"/>
      <c r="ADZ654" s="25"/>
      <c r="AEA654" s="25"/>
      <c r="AEB654" s="25"/>
      <c r="AEC654" s="25"/>
      <c r="AED654" s="25"/>
      <c r="AEE654" s="25"/>
      <c r="AEF654" s="25"/>
      <c r="AEG654" s="49"/>
    </row>
    <row r="655" spans="1:813" s="11" customFormat="1" ht="6" customHeight="1" x14ac:dyDescent="0.2">
      <c r="A655" s="71"/>
      <c r="B655" s="70"/>
      <c r="C655" s="293"/>
      <c r="D655" s="303"/>
      <c r="E655" s="303"/>
      <c r="F655" s="399"/>
      <c r="G655" s="47"/>
      <c r="AY655" s="43"/>
      <c r="AZ655" s="2"/>
      <c r="BA655" s="663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47"/>
    </row>
    <row r="656" spans="1:813" s="11" customFormat="1" x14ac:dyDescent="0.2">
      <c r="A656" s="354"/>
      <c r="B656" s="343" t="s">
        <v>429</v>
      </c>
      <c r="C656" s="355"/>
      <c r="D656" s="118"/>
      <c r="E656" s="344"/>
      <c r="F656" s="345">
        <f>+F654+F607+F561</f>
        <v>12586969.470000001</v>
      </c>
      <c r="G656" s="47"/>
      <c r="AY656" s="43"/>
      <c r="AZ656" s="2"/>
      <c r="BA656" s="663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47"/>
    </row>
    <row r="657" spans="1:813" s="11" customFormat="1" x14ac:dyDescent="0.2">
      <c r="A657" s="75"/>
      <c r="B657" s="70"/>
      <c r="C657" s="325"/>
      <c r="D657" s="71"/>
      <c r="E657" s="303"/>
      <c r="F657" s="399"/>
      <c r="G657" s="47"/>
      <c r="AY657" s="43"/>
      <c r="AZ657" s="2"/>
      <c r="BA657" s="663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47"/>
    </row>
    <row r="658" spans="1:813" s="11" customFormat="1" x14ac:dyDescent="0.2">
      <c r="A658" s="75"/>
      <c r="B658" s="70" t="s">
        <v>448</v>
      </c>
      <c r="C658" s="325"/>
      <c r="D658" s="71"/>
      <c r="E658" s="303"/>
      <c r="F658" s="399"/>
      <c r="G658" s="47"/>
      <c r="AY658" s="43"/>
      <c r="AZ658" s="2"/>
      <c r="BA658" s="663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47"/>
    </row>
    <row r="659" spans="1:813" s="11" customFormat="1" x14ac:dyDescent="0.2">
      <c r="A659" s="364"/>
      <c r="B659" s="365"/>
      <c r="C659" s="366"/>
      <c r="D659" s="367"/>
      <c r="E659" s="368"/>
      <c r="F659" s="369"/>
      <c r="G659" s="47"/>
      <c r="AY659" s="43"/>
      <c r="AZ659" s="2"/>
      <c r="BA659" s="663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47"/>
    </row>
    <row r="660" spans="1:813" s="11" customFormat="1" x14ac:dyDescent="0.2">
      <c r="A660" s="70" t="s">
        <v>10</v>
      </c>
      <c r="B660" s="289" t="s">
        <v>11</v>
      </c>
      <c r="C660" s="293"/>
      <c r="D660" s="303"/>
      <c r="E660" s="293"/>
      <c r="F660" s="400"/>
      <c r="G660" s="47"/>
      <c r="AY660" s="43"/>
      <c r="AZ660" s="2"/>
      <c r="BA660" s="663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47"/>
    </row>
    <row r="661" spans="1:813" s="11" customFormat="1" x14ac:dyDescent="0.2">
      <c r="A661" s="70"/>
      <c r="B661" s="289"/>
      <c r="C661" s="293"/>
      <c r="D661" s="303"/>
      <c r="E661" s="293"/>
      <c r="F661" s="400"/>
      <c r="G661" s="47"/>
      <c r="AY661" s="43"/>
      <c r="AZ661" s="2"/>
      <c r="BA661" s="663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47"/>
    </row>
    <row r="662" spans="1:813" s="11" customFormat="1" x14ac:dyDescent="0.2">
      <c r="A662" s="70">
        <v>1</v>
      </c>
      <c r="B662" s="78" t="s">
        <v>12</v>
      </c>
      <c r="C662" s="293"/>
      <c r="D662" s="71"/>
      <c r="E662" s="293"/>
      <c r="F662" s="400"/>
      <c r="G662" s="47"/>
      <c r="AY662" s="43"/>
      <c r="AZ662" s="2"/>
      <c r="BA662" s="663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47"/>
    </row>
    <row r="663" spans="1:813" s="11" customFormat="1" x14ac:dyDescent="0.2">
      <c r="A663" s="71">
        <v>1.8</v>
      </c>
      <c r="B663" s="303" t="s">
        <v>22</v>
      </c>
      <c r="C663" s="106">
        <v>-3</v>
      </c>
      <c r="D663" s="71" t="s">
        <v>14</v>
      </c>
      <c r="E663" s="293">
        <v>40380.050000000003</v>
      </c>
      <c r="F663" s="110">
        <f t="shared" ref="F663:F699" si="16">ROUND(C663*E663,2)</f>
        <v>-121140.15</v>
      </c>
      <c r="G663" s="47"/>
      <c r="AY663" s="43"/>
      <c r="AZ663" s="2"/>
      <c r="BA663" s="663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47"/>
    </row>
    <row r="664" spans="1:813" s="306" customFormat="1" ht="6" customHeight="1" x14ac:dyDescent="0.2">
      <c r="A664" s="71"/>
      <c r="B664" s="303"/>
      <c r="C664" s="106"/>
      <c r="D664" s="71"/>
      <c r="E664" s="293"/>
      <c r="F664" s="400"/>
      <c r="G664" s="305"/>
      <c r="AY664" s="307"/>
      <c r="AZ664" s="26"/>
      <c r="BA664" s="663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SQ664" s="26"/>
      <c r="SR664" s="26"/>
      <c r="SS664" s="26"/>
      <c r="ST664" s="26"/>
      <c r="SU664" s="26"/>
      <c r="SV664" s="26"/>
      <c r="SW664" s="26"/>
      <c r="SX664" s="26"/>
      <c r="SY664" s="26"/>
      <c r="SZ664" s="26"/>
      <c r="TA664" s="26"/>
      <c r="TB664" s="26"/>
      <c r="TC664" s="26"/>
      <c r="TD664" s="26"/>
      <c r="TE664" s="26"/>
      <c r="TF664" s="26"/>
      <c r="TG664" s="26"/>
      <c r="TH664" s="26"/>
      <c r="TI664" s="26"/>
      <c r="TJ664" s="26"/>
      <c r="TK664" s="26"/>
      <c r="TL664" s="26"/>
      <c r="TM664" s="26"/>
      <c r="TN664" s="26"/>
      <c r="TO664" s="26"/>
      <c r="TP664" s="26"/>
      <c r="TQ664" s="26"/>
      <c r="TR664" s="26"/>
      <c r="TS664" s="26"/>
      <c r="TT664" s="26"/>
      <c r="TU664" s="26"/>
      <c r="TV664" s="26"/>
      <c r="TW664" s="26"/>
      <c r="TX664" s="26"/>
      <c r="TY664" s="26"/>
      <c r="TZ664" s="26"/>
      <c r="UA664" s="26"/>
      <c r="UB664" s="26"/>
      <c r="UC664" s="26"/>
      <c r="UD664" s="26"/>
      <c r="UE664" s="26"/>
      <c r="UF664" s="26"/>
      <c r="UG664" s="26"/>
      <c r="UH664" s="26"/>
      <c r="UI664" s="26"/>
      <c r="UJ664" s="26"/>
      <c r="UK664" s="26"/>
      <c r="UL664" s="26"/>
      <c r="UM664" s="26"/>
      <c r="UN664" s="26"/>
      <c r="UO664" s="26"/>
      <c r="UP664" s="26"/>
      <c r="UQ664" s="26"/>
      <c r="UR664" s="26"/>
      <c r="US664" s="26"/>
      <c r="UT664" s="26"/>
      <c r="UU664" s="26"/>
      <c r="UV664" s="26"/>
      <c r="UW664" s="26"/>
      <c r="UX664" s="26"/>
      <c r="UY664" s="26"/>
      <c r="UZ664" s="26"/>
      <c r="VA664" s="26"/>
      <c r="VB664" s="26"/>
      <c r="VC664" s="26"/>
      <c r="VD664" s="26"/>
      <c r="VE664" s="26"/>
      <c r="VF664" s="26"/>
      <c r="VG664" s="26"/>
      <c r="VH664" s="26"/>
      <c r="VI664" s="26"/>
      <c r="VJ664" s="26"/>
      <c r="VK664" s="26"/>
      <c r="VL664" s="26"/>
      <c r="VM664" s="26"/>
      <c r="VN664" s="26"/>
      <c r="VO664" s="26"/>
      <c r="VP664" s="26"/>
      <c r="VQ664" s="26"/>
      <c r="VR664" s="26"/>
      <c r="VS664" s="26"/>
      <c r="VT664" s="26"/>
      <c r="VU664" s="26"/>
      <c r="VV664" s="26"/>
      <c r="VW664" s="26"/>
      <c r="VX664" s="26"/>
      <c r="VY664" s="26"/>
      <c r="VZ664" s="26"/>
      <c r="WA664" s="26"/>
      <c r="WB664" s="26"/>
      <c r="WC664" s="26"/>
      <c r="WD664" s="26"/>
      <c r="WE664" s="26"/>
      <c r="WF664" s="26"/>
      <c r="WG664" s="26"/>
      <c r="WH664" s="26"/>
      <c r="WI664" s="26"/>
      <c r="WJ664" s="26"/>
      <c r="WK664" s="26"/>
      <c r="WL664" s="26"/>
      <c r="WM664" s="26"/>
      <c r="WN664" s="26"/>
      <c r="WO664" s="26"/>
      <c r="WP664" s="26"/>
      <c r="WQ664" s="26"/>
      <c r="WR664" s="26"/>
      <c r="WS664" s="26"/>
      <c r="WT664" s="26"/>
      <c r="WU664" s="26"/>
      <c r="WV664" s="26"/>
      <c r="WW664" s="26"/>
      <c r="WX664" s="26"/>
      <c r="WY664" s="26"/>
      <c r="WZ664" s="26"/>
      <c r="XA664" s="26"/>
      <c r="XB664" s="26"/>
      <c r="XC664" s="26"/>
      <c r="XD664" s="26"/>
      <c r="XE664" s="26"/>
      <c r="XF664" s="26"/>
      <c r="XG664" s="26"/>
      <c r="XH664" s="26"/>
      <c r="XI664" s="26"/>
      <c r="XJ664" s="26"/>
      <c r="XK664" s="26"/>
      <c r="XL664" s="26"/>
      <c r="XM664" s="26"/>
      <c r="XN664" s="26"/>
      <c r="XO664" s="26"/>
      <c r="XP664" s="26"/>
      <c r="XQ664" s="26"/>
      <c r="XR664" s="26"/>
      <c r="XS664" s="26"/>
      <c r="XT664" s="26"/>
      <c r="XU664" s="26"/>
      <c r="XV664" s="26"/>
      <c r="XW664" s="26"/>
      <c r="XX664" s="26"/>
      <c r="XY664" s="26"/>
      <c r="XZ664" s="26"/>
      <c r="YA664" s="26"/>
      <c r="YB664" s="26"/>
      <c r="YC664" s="26"/>
      <c r="YD664" s="26"/>
      <c r="YE664" s="26"/>
      <c r="YF664" s="26"/>
      <c r="YG664" s="26"/>
      <c r="YH664" s="26"/>
      <c r="YI664" s="26"/>
      <c r="YJ664" s="26"/>
      <c r="YK664" s="26"/>
      <c r="YL664" s="26"/>
      <c r="YM664" s="26"/>
      <c r="YN664" s="26"/>
      <c r="YO664" s="26"/>
      <c r="YP664" s="26"/>
      <c r="YQ664" s="26"/>
      <c r="YR664" s="26"/>
      <c r="YS664" s="26"/>
      <c r="YT664" s="26"/>
      <c r="YU664" s="26"/>
      <c r="YV664" s="26"/>
      <c r="YW664" s="26"/>
      <c r="YX664" s="26"/>
      <c r="YY664" s="26"/>
      <c r="YZ664" s="26"/>
      <c r="ZA664" s="26"/>
      <c r="ZB664" s="26"/>
      <c r="ZC664" s="26"/>
      <c r="ZD664" s="26"/>
      <c r="ZE664" s="26"/>
      <c r="ZF664" s="26"/>
      <c r="ZG664" s="26"/>
      <c r="ZH664" s="26"/>
      <c r="ZI664" s="26"/>
      <c r="ZJ664" s="26"/>
      <c r="ZK664" s="26"/>
      <c r="ZL664" s="26"/>
      <c r="ZM664" s="26"/>
      <c r="ZN664" s="26"/>
      <c r="ZO664" s="26"/>
      <c r="ZP664" s="26"/>
      <c r="ZQ664" s="26"/>
      <c r="ZR664" s="26"/>
      <c r="ZS664" s="26"/>
      <c r="ZT664" s="26"/>
      <c r="ZU664" s="26"/>
      <c r="ZV664" s="26"/>
      <c r="ZW664" s="26"/>
      <c r="ZX664" s="26"/>
      <c r="ZY664" s="26"/>
      <c r="ZZ664" s="26"/>
      <c r="AAA664" s="26"/>
      <c r="AAB664" s="26"/>
      <c r="AAC664" s="26"/>
      <c r="AAD664" s="26"/>
      <c r="AAE664" s="26"/>
      <c r="AAF664" s="26"/>
      <c r="AAG664" s="26"/>
      <c r="AAH664" s="26"/>
      <c r="AAI664" s="26"/>
      <c r="AAJ664" s="26"/>
      <c r="AAK664" s="26"/>
      <c r="AAL664" s="26"/>
      <c r="AAM664" s="26"/>
      <c r="AAN664" s="26"/>
      <c r="AAO664" s="26"/>
      <c r="AAP664" s="26"/>
      <c r="AAQ664" s="26"/>
      <c r="AAR664" s="26"/>
      <c r="AAS664" s="26"/>
      <c r="AAT664" s="26"/>
      <c r="AAU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305"/>
    </row>
    <row r="665" spans="1:813" s="306" customFormat="1" ht="12" customHeight="1" x14ac:dyDescent="0.2">
      <c r="A665" s="73">
        <v>2</v>
      </c>
      <c r="B665" s="304" t="s">
        <v>32</v>
      </c>
      <c r="C665" s="106"/>
      <c r="D665" s="71"/>
      <c r="E665" s="293"/>
      <c r="F665" s="400"/>
      <c r="G665" s="305"/>
      <c r="AY665" s="307"/>
      <c r="AZ665" s="26"/>
      <c r="BA665" s="663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SQ665" s="26"/>
      <c r="SR665" s="26"/>
      <c r="SS665" s="26"/>
      <c r="ST665" s="26"/>
      <c r="SU665" s="26"/>
      <c r="SV665" s="26"/>
      <c r="SW665" s="26"/>
      <c r="SX665" s="26"/>
      <c r="SY665" s="26"/>
      <c r="SZ665" s="26"/>
      <c r="TA665" s="26"/>
      <c r="TB665" s="26"/>
      <c r="TC665" s="26"/>
      <c r="TD665" s="26"/>
      <c r="TE665" s="26"/>
      <c r="TF665" s="26"/>
      <c r="TG665" s="26"/>
      <c r="TH665" s="26"/>
      <c r="TI665" s="26"/>
      <c r="TJ665" s="26"/>
      <c r="TK665" s="26"/>
      <c r="TL665" s="26"/>
      <c r="TM665" s="26"/>
      <c r="TN665" s="26"/>
      <c r="TO665" s="26"/>
      <c r="TP665" s="26"/>
      <c r="TQ665" s="26"/>
      <c r="TR665" s="26"/>
      <c r="TS665" s="26"/>
      <c r="TT665" s="26"/>
      <c r="TU665" s="26"/>
      <c r="TV665" s="26"/>
      <c r="TW665" s="26"/>
      <c r="TX665" s="26"/>
      <c r="TY665" s="26"/>
      <c r="TZ665" s="26"/>
      <c r="UA665" s="26"/>
      <c r="UB665" s="26"/>
      <c r="UC665" s="26"/>
      <c r="UD665" s="26"/>
      <c r="UE665" s="26"/>
      <c r="UF665" s="26"/>
      <c r="UG665" s="26"/>
      <c r="UH665" s="26"/>
      <c r="UI665" s="26"/>
      <c r="UJ665" s="26"/>
      <c r="UK665" s="26"/>
      <c r="UL665" s="26"/>
      <c r="UM665" s="26"/>
      <c r="UN665" s="26"/>
      <c r="UO665" s="26"/>
      <c r="UP665" s="26"/>
      <c r="UQ665" s="26"/>
      <c r="UR665" s="26"/>
      <c r="US665" s="26"/>
      <c r="UT665" s="26"/>
      <c r="UU665" s="26"/>
      <c r="UV665" s="26"/>
      <c r="UW665" s="26"/>
      <c r="UX665" s="26"/>
      <c r="UY665" s="26"/>
      <c r="UZ665" s="26"/>
      <c r="VA665" s="26"/>
      <c r="VB665" s="26"/>
      <c r="VC665" s="26"/>
      <c r="VD665" s="26"/>
      <c r="VE665" s="26"/>
      <c r="VF665" s="26"/>
      <c r="VG665" s="26"/>
      <c r="VH665" s="26"/>
      <c r="VI665" s="26"/>
      <c r="VJ665" s="26"/>
      <c r="VK665" s="26"/>
      <c r="VL665" s="26"/>
      <c r="VM665" s="26"/>
      <c r="VN665" s="26"/>
      <c r="VO665" s="26"/>
      <c r="VP665" s="26"/>
      <c r="VQ665" s="26"/>
      <c r="VR665" s="26"/>
      <c r="VS665" s="26"/>
      <c r="VT665" s="26"/>
      <c r="VU665" s="26"/>
      <c r="VV665" s="26"/>
      <c r="VW665" s="26"/>
      <c r="VX665" s="26"/>
      <c r="VY665" s="26"/>
      <c r="VZ665" s="26"/>
      <c r="WA665" s="26"/>
      <c r="WB665" s="26"/>
      <c r="WC665" s="26"/>
      <c r="WD665" s="26"/>
      <c r="WE665" s="26"/>
      <c r="WF665" s="26"/>
      <c r="WG665" s="26"/>
      <c r="WH665" s="26"/>
      <c r="WI665" s="26"/>
      <c r="WJ665" s="26"/>
      <c r="WK665" s="26"/>
      <c r="WL665" s="26"/>
      <c r="WM665" s="26"/>
      <c r="WN665" s="26"/>
      <c r="WO665" s="26"/>
      <c r="WP665" s="26"/>
      <c r="WQ665" s="26"/>
      <c r="WR665" s="26"/>
      <c r="WS665" s="26"/>
      <c r="WT665" s="26"/>
      <c r="WU665" s="26"/>
      <c r="WV665" s="26"/>
      <c r="WW665" s="26"/>
      <c r="WX665" s="26"/>
      <c r="WY665" s="26"/>
      <c r="WZ665" s="26"/>
      <c r="XA665" s="26"/>
      <c r="XB665" s="26"/>
      <c r="XC665" s="26"/>
      <c r="XD665" s="26"/>
      <c r="XE665" s="26"/>
      <c r="XF665" s="26"/>
      <c r="XG665" s="26"/>
      <c r="XH665" s="26"/>
      <c r="XI665" s="26"/>
      <c r="XJ665" s="26"/>
      <c r="XK665" s="26"/>
      <c r="XL665" s="26"/>
      <c r="XM665" s="26"/>
      <c r="XN665" s="26"/>
      <c r="XO665" s="26"/>
      <c r="XP665" s="26"/>
      <c r="XQ665" s="26"/>
      <c r="XR665" s="26"/>
      <c r="XS665" s="26"/>
      <c r="XT665" s="26"/>
      <c r="XU665" s="26"/>
      <c r="XV665" s="26"/>
      <c r="XW665" s="26"/>
      <c r="XX665" s="26"/>
      <c r="XY665" s="26"/>
      <c r="XZ665" s="26"/>
      <c r="YA665" s="26"/>
      <c r="YB665" s="26"/>
      <c r="YC665" s="26"/>
      <c r="YD665" s="26"/>
      <c r="YE665" s="26"/>
      <c r="YF665" s="26"/>
      <c r="YG665" s="26"/>
      <c r="YH665" s="26"/>
      <c r="YI665" s="26"/>
      <c r="YJ665" s="26"/>
      <c r="YK665" s="26"/>
      <c r="YL665" s="26"/>
      <c r="YM665" s="26"/>
      <c r="YN665" s="26"/>
      <c r="YO665" s="26"/>
      <c r="YP665" s="26"/>
      <c r="YQ665" s="26"/>
      <c r="YR665" s="26"/>
      <c r="YS665" s="26"/>
      <c r="YT665" s="26"/>
      <c r="YU665" s="26"/>
      <c r="YV665" s="26"/>
      <c r="YW665" s="26"/>
      <c r="YX665" s="26"/>
      <c r="YY665" s="26"/>
      <c r="YZ665" s="26"/>
      <c r="ZA665" s="26"/>
      <c r="ZB665" s="26"/>
      <c r="ZC665" s="26"/>
      <c r="ZD665" s="26"/>
      <c r="ZE665" s="26"/>
      <c r="ZF665" s="26"/>
      <c r="ZG665" s="26"/>
      <c r="ZH665" s="26"/>
      <c r="ZI665" s="26"/>
      <c r="ZJ665" s="26"/>
      <c r="ZK665" s="26"/>
      <c r="ZL665" s="26"/>
      <c r="ZM665" s="26"/>
      <c r="ZN665" s="26"/>
      <c r="ZO665" s="26"/>
      <c r="ZP665" s="26"/>
      <c r="ZQ665" s="26"/>
      <c r="ZR665" s="26"/>
      <c r="ZS665" s="26"/>
      <c r="ZT665" s="26"/>
      <c r="ZU665" s="26"/>
      <c r="ZV665" s="26"/>
      <c r="ZW665" s="26"/>
      <c r="ZX665" s="26"/>
      <c r="ZY665" s="26"/>
      <c r="ZZ665" s="26"/>
      <c r="AAA665" s="26"/>
      <c r="AAB665" s="26"/>
      <c r="AAC665" s="26"/>
      <c r="AAD665" s="26"/>
      <c r="AAE665" s="26"/>
      <c r="AAF665" s="26"/>
      <c r="AAG665" s="26"/>
      <c r="AAH665" s="26"/>
      <c r="AAI665" s="26"/>
      <c r="AAJ665" s="26"/>
      <c r="AAK665" s="26"/>
      <c r="AAL665" s="26"/>
      <c r="AAM665" s="26"/>
      <c r="AAN665" s="26"/>
      <c r="AAO665" s="26"/>
      <c r="AAP665" s="26"/>
      <c r="AAQ665" s="26"/>
      <c r="AAR665" s="26"/>
      <c r="AAS665" s="26"/>
      <c r="AAT665" s="26"/>
      <c r="AAU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305"/>
    </row>
    <row r="666" spans="1:813" s="306" customFormat="1" ht="15" customHeight="1" x14ac:dyDescent="0.2">
      <c r="A666" s="71">
        <v>2.1</v>
      </c>
      <c r="B666" s="303" t="s">
        <v>33</v>
      </c>
      <c r="C666" s="106">
        <v>-1</v>
      </c>
      <c r="D666" s="71" t="s">
        <v>14</v>
      </c>
      <c r="E666" s="293">
        <v>332.92</v>
      </c>
      <c r="F666" s="110">
        <f t="shared" si="16"/>
        <v>-332.92</v>
      </c>
      <c r="G666" s="305"/>
      <c r="AY666" s="307"/>
      <c r="AZ666" s="26"/>
      <c r="BA666" s="663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SQ666" s="26"/>
      <c r="SR666" s="26"/>
      <c r="SS666" s="26"/>
      <c r="ST666" s="26"/>
      <c r="SU666" s="26"/>
      <c r="SV666" s="26"/>
      <c r="SW666" s="26"/>
      <c r="SX666" s="26"/>
      <c r="SY666" s="26"/>
      <c r="SZ666" s="26"/>
      <c r="TA666" s="26"/>
      <c r="TB666" s="26"/>
      <c r="TC666" s="26"/>
      <c r="TD666" s="26"/>
      <c r="TE666" s="26"/>
      <c r="TF666" s="26"/>
      <c r="TG666" s="26"/>
      <c r="TH666" s="26"/>
      <c r="TI666" s="26"/>
      <c r="TJ666" s="26"/>
      <c r="TK666" s="26"/>
      <c r="TL666" s="26"/>
      <c r="TM666" s="26"/>
      <c r="TN666" s="26"/>
      <c r="TO666" s="26"/>
      <c r="TP666" s="26"/>
      <c r="TQ666" s="26"/>
      <c r="TR666" s="26"/>
      <c r="TS666" s="26"/>
      <c r="TT666" s="26"/>
      <c r="TU666" s="26"/>
      <c r="TV666" s="26"/>
      <c r="TW666" s="26"/>
      <c r="TX666" s="26"/>
      <c r="TY666" s="26"/>
      <c r="TZ666" s="26"/>
      <c r="UA666" s="26"/>
      <c r="UB666" s="26"/>
      <c r="UC666" s="26"/>
      <c r="UD666" s="26"/>
      <c r="UE666" s="26"/>
      <c r="UF666" s="26"/>
      <c r="UG666" s="26"/>
      <c r="UH666" s="26"/>
      <c r="UI666" s="26"/>
      <c r="UJ666" s="26"/>
      <c r="UK666" s="26"/>
      <c r="UL666" s="26"/>
      <c r="UM666" s="26"/>
      <c r="UN666" s="26"/>
      <c r="UO666" s="26"/>
      <c r="UP666" s="26"/>
      <c r="UQ666" s="26"/>
      <c r="UR666" s="26"/>
      <c r="US666" s="26"/>
      <c r="UT666" s="26"/>
      <c r="UU666" s="26"/>
      <c r="UV666" s="26"/>
      <c r="UW666" s="26"/>
      <c r="UX666" s="26"/>
      <c r="UY666" s="26"/>
      <c r="UZ666" s="26"/>
      <c r="VA666" s="26"/>
      <c r="VB666" s="26"/>
      <c r="VC666" s="26"/>
      <c r="VD666" s="26"/>
      <c r="VE666" s="26"/>
      <c r="VF666" s="26"/>
      <c r="VG666" s="26"/>
      <c r="VH666" s="26"/>
      <c r="VI666" s="26"/>
      <c r="VJ666" s="26"/>
      <c r="VK666" s="26"/>
      <c r="VL666" s="26"/>
      <c r="VM666" s="26"/>
      <c r="VN666" s="26"/>
      <c r="VO666" s="26"/>
      <c r="VP666" s="26"/>
      <c r="VQ666" s="26"/>
      <c r="VR666" s="26"/>
      <c r="VS666" s="26"/>
      <c r="VT666" s="26"/>
      <c r="VU666" s="26"/>
      <c r="VV666" s="26"/>
      <c r="VW666" s="26"/>
      <c r="VX666" s="26"/>
      <c r="VY666" s="26"/>
      <c r="VZ666" s="26"/>
      <c r="WA666" s="26"/>
      <c r="WB666" s="26"/>
      <c r="WC666" s="26"/>
      <c r="WD666" s="26"/>
      <c r="WE666" s="26"/>
      <c r="WF666" s="26"/>
      <c r="WG666" s="26"/>
      <c r="WH666" s="26"/>
      <c r="WI666" s="26"/>
      <c r="WJ666" s="26"/>
      <c r="WK666" s="26"/>
      <c r="WL666" s="26"/>
      <c r="WM666" s="26"/>
      <c r="WN666" s="26"/>
      <c r="WO666" s="26"/>
      <c r="WP666" s="26"/>
      <c r="WQ666" s="26"/>
      <c r="WR666" s="26"/>
      <c r="WS666" s="26"/>
      <c r="WT666" s="26"/>
      <c r="WU666" s="26"/>
      <c r="WV666" s="26"/>
      <c r="WW666" s="26"/>
      <c r="WX666" s="26"/>
      <c r="WY666" s="26"/>
      <c r="WZ666" s="26"/>
      <c r="XA666" s="26"/>
      <c r="XB666" s="26"/>
      <c r="XC666" s="26"/>
      <c r="XD666" s="26"/>
      <c r="XE666" s="26"/>
      <c r="XF666" s="26"/>
      <c r="XG666" s="26"/>
      <c r="XH666" s="26"/>
      <c r="XI666" s="26"/>
      <c r="XJ666" s="26"/>
      <c r="XK666" s="26"/>
      <c r="XL666" s="26"/>
      <c r="XM666" s="26"/>
      <c r="XN666" s="26"/>
      <c r="XO666" s="26"/>
      <c r="XP666" s="26"/>
      <c r="XQ666" s="26"/>
      <c r="XR666" s="26"/>
      <c r="XS666" s="26"/>
      <c r="XT666" s="26"/>
      <c r="XU666" s="26"/>
      <c r="XV666" s="26"/>
      <c r="XW666" s="26"/>
      <c r="XX666" s="26"/>
      <c r="XY666" s="26"/>
      <c r="XZ666" s="26"/>
      <c r="YA666" s="26"/>
      <c r="YB666" s="26"/>
      <c r="YC666" s="26"/>
      <c r="YD666" s="26"/>
      <c r="YE666" s="26"/>
      <c r="YF666" s="26"/>
      <c r="YG666" s="26"/>
      <c r="YH666" s="26"/>
      <c r="YI666" s="26"/>
      <c r="YJ666" s="26"/>
      <c r="YK666" s="26"/>
      <c r="YL666" s="26"/>
      <c r="YM666" s="26"/>
      <c r="YN666" s="26"/>
      <c r="YO666" s="26"/>
      <c r="YP666" s="26"/>
      <c r="YQ666" s="26"/>
      <c r="YR666" s="26"/>
      <c r="YS666" s="26"/>
      <c r="YT666" s="26"/>
      <c r="YU666" s="26"/>
      <c r="YV666" s="26"/>
      <c r="YW666" s="26"/>
      <c r="YX666" s="26"/>
      <c r="YY666" s="26"/>
      <c r="YZ666" s="26"/>
      <c r="ZA666" s="26"/>
      <c r="ZB666" s="26"/>
      <c r="ZC666" s="26"/>
      <c r="ZD666" s="26"/>
      <c r="ZE666" s="26"/>
      <c r="ZF666" s="26"/>
      <c r="ZG666" s="26"/>
      <c r="ZH666" s="26"/>
      <c r="ZI666" s="26"/>
      <c r="ZJ666" s="26"/>
      <c r="ZK666" s="26"/>
      <c r="ZL666" s="26"/>
      <c r="ZM666" s="26"/>
      <c r="ZN666" s="26"/>
      <c r="ZO666" s="26"/>
      <c r="ZP666" s="26"/>
      <c r="ZQ666" s="26"/>
      <c r="ZR666" s="26"/>
      <c r="ZS666" s="26"/>
      <c r="ZT666" s="26"/>
      <c r="ZU666" s="26"/>
      <c r="ZV666" s="26"/>
      <c r="ZW666" s="26"/>
      <c r="ZX666" s="26"/>
      <c r="ZY666" s="26"/>
      <c r="ZZ666" s="26"/>
      <c r="AAA666" s="26"/>
      <c r="AAB666" s="26"/>
      <c r="AAC666" s="26"/>
      <c r="AAD666" s="26"/>
      <c r="AAE666" s="26"/>
      <c r="AAF666" s="26"/>
      <c r="AAG666" s="26"/>
      <c r="AAH666" s="26"/>
      <c r="AAI666" s="26"/>
      <c r="AAJ666" s="26"/>
      <c r="AAK666" s="26"/>
      <c r="AAL666" s="26"/>
      <c r="AAM666" s="26"/>
      <c r="AAN666" s="26"/>
      <c r="AAO666" s="26"/>
      <c r="AAP666" s="26"/>
      <c r="AAQ666" s="26"/>
      <c r="AAR666" s="26"/>
      <c r="AAS666" s="26"/>
      <c r="AAT666" s="26"/>
      <c r="AAU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305"/>
    </row>
    <row r="667" spans="1:813" s="306" customFormat="1" ht="12.75" customHeight="1" x14ac:dyDescent="0.2">
      <c r="A667" s="71">
        <v>2.2000000000000002</v>
      </c>
      <c r="B667" s="303" t="s">
        <v>34</v>
      </c>
      <c r="C667" s="106">
        <v>-1</v>
      </c>
      <c r="D667" s="71" t="s">
        <v>14</v>
      </c>
      <c r="E667" s="293">
        <v>1054.44</v>
      </c>
      <c r="F667" s="110">
        <f t="shared" si="16"/>
        <v>-1054.44</v>
      </c>
      <c r="G667" s="305"/>
      <c r="AY667" s="307"/>
      <c r="AZ667" s="26"/>
      <c r="BA667" s="663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SQ667" s="26"/>
      <c r="SR667" s="26"/>
      <c r="SS667" s="26"/>
      <c r="ST667" s="26"/>
      <c r="SU667" s="26"/>
      <c r="SV667" s="26"/>
      <c r="SW667" s="26"/>
      <c r="SX667" s="26"/>
      <c r="SY667" s="26"/>
      <c r="SZ667" s="26"/>
      <c r="TA667" s="26"/>
      <c r="TB667" s="26"/>
      <c r="TC667" s="26"/>
      <c r="TD667" s="26"/>
      <c r="TE667" s="26"/>
      <c r="TF667" s="26"/>
      <c r="TG667" s="26"/>
      <c r="TH667" s="26"/>
      <c r="TI667" s="26"/>
      <c r="TJ667" s="26"/>
      <c r="TK667" s="26"/>
      <c r="TL667" s="26"/>
      <c r="TM667" s="26"/>
      <c r="TN667" s="26"/>
      <c r="TO667" s="26"/>
      <c r="TP667" s="26"/>
      <c r="TQ667" s="26"/>
      <c r="TR667" s="26"/>
      <c r="TS667" s="26"/>
      <c r="TT667" s="26"/>
      <c r="TU667" s="26"/>
      <c r="TV667" s="26"/>
      <c r="TW667" s="26"/>
      <c r="TX667" s="26"/>
      <c r="TY667" s="26"/>
      <c r="TZ667" s="26"/>
      <c r="UA667" s="26"/>
      <c r="UB667" s="26"/>
      <c r="UC667" s="26"/>
      <c r="UD667" s="26"/>
      <c r="UE667" s="26"/>
      <c r="UF667" s="26"/>
      <c r="UG667" s="26"/>
      <c r="UH667" s="26"/>
      <c r="UI667" s="26"/>
      <c r="UJ667" s="26"/>
      <c r="UK667" s="26"/>
      <c r="UL667" s="26"/>
      <c r="UM667" s="26"/>
      <c r="UN667" s="26"/>
      <c r="UO667" s="26"/>
      <c r="UP667" s="26"/>
      <c r="UQ667" s="26"/>
      <c r="UR667" s="26"/>
      <c r="US667" s="26"/>
      <c r="UT667" s="26"/>
      <c r="UU667" s="26"/>
      <c r="UV667" s="26"/>
      <c r="UW667" s="26"/>
      <c r="UX667" s="26"/>
      <c r="UY667" s="26"/>
      <c r="UZ667" s="26"/>
      <c r="VA667" s="26"/>
      <c r="VB667" s="26"/>
      <c r="VC667" s="26"/>
      <c r="VD667" s="26"/>
      <c r="VE667" s="26"/>
      <c r="VF667" s="26"/>
      <c r="VG667" s="26"/>
      <c r="VH667" s="26"/>
      <c r="VI667" s="26"/>
      <c r="VJ667" s="26"/>
      <c r="VK667" s="26"/>
      <c r="VL667" s="26"/>
      <c r="VM667" s="26"/>
      <c r="VN667" s="26"/>
      <c r="VO667" s="26"/>
      <c r="VP667" s="26"/>
      <c r="VQ667" s="26"/>
      <c r="VR667" s="26"/>
      <c r="VS667" s="26"/>
      <c r="VT667" s="26"/>
      <c r="VU667" s="26"/>
      <c r="VV667" s="26"/>
      <c r="VW667" s="26"/>
      <c r="VX667" s="26"/>
      <c r="VY667" s="26"/>
      <c r="VZ667" s="26"/>
      <c r="WA667" s="26"/>
      <c r="WB667" s="26"/>
      <c r="WC667" s="26"/>
      <c r="WD667" s="26"/>
      <c r="WE667" s="26"/>
      <c r="WF667" s="26"/>
      <c r="WG667" s="26"/>
      <c r="WH667" s="26"/>
      <c r="WI667" s="26"/>
      <c r="WJ667" s="26"/>
      <c r="WK667" s="26"/>
      <c r="WL667" s="26"/>
      <c r="WM667" s="26"/>
      <c r="WN667" s="26"/>
      <c r="WO667" s="26"/>
      <c r="WP667" s="26"/>
      <c r="WQ667" s="26"/>
      <c r="WR667" s="26"/>
      <c r="WS667" s="26"/>
      <c r="WT667" s="26"/>
      <c r="WU667" s="26"/>
      <c r="WV667" s="26"/>
      <c r="WW667" s="26"/>
      <c r="WX667" s="26"/>
      <c r="WY667" s="26"/>
      <c r="WZ667" s="26"/>
      <c r="XA667" s="26"/>
      <c r="XB667" s="26"/>
      <c r="XC667" s="26"/>
      <c r="XD667" s="26"/>
      <c r="XE667" s="26"/>
      <c r="XF667" s="26"/>
      <c r="XG667" s="26"/>
      <c r="XH667" s="26"/>
      <c r="XI667" s="26"/>
      <c r="XJ667" s="26"/>
      <c r="XK667" s="26"/>
      <c r="XL667" s="26"/>
      <c r="XM667" s="26"/>
      <c r="XN667" s="26"/>
      <c r="XO667" s="26"/>
      <c r="XP667" s="26"/>
      <c r="XQ667" s="26"/>
      <c r="XR667" s="26"/>
      <c r="XS667" s="26"/>
      <c r="XT667" s="26"/>
      <c r="XU667" s="26"/>
      <c r="XV667" s="26"/>
      <c r="XW667" s="26"/>
      <c r="XX667" s="26"/>
      <c r="XY667" s="26"/>
      <c r="XZ667" s="26"/>
      <c r="YA667" s="26"/>
      <c r="YB667" s="26"/>
      <c r="YC667" s="26"/>
      <c r="YD667" s="26"/>
      <c r="YE667" s="26"/>
      <c r="YF667" s="26"/>
      <c r="YG667" s="26"/>
      <c r="YH667" s="26"/>
      <c r="YI667" s="26"/>
      <c r="YJ667" s="26"/>
      <c r="YK667" s="26"/>
      <c r="YL667" s="26"/>
      <c r="YM667" s="26"/>
      <c r="YN667" s="26"/>
      <c r="YO667" s="26"/>
      <c r="YP667" s="26"/>
      <c r="YQ667" s="26"/>
      <c r="YR667" s="26"/>
      <c r="YS667" s="26"/>
      <c r="YT667" s="26"/>
      <c r="YU667" s="26"/>
      <c r="YV667" s="26"/>
      <c r="YW667" s="26"/>
      <c r="YX667" s="26"/>
      <c r="YY667" s="26"/>
      <c r="YZ667" s="26"/>
      <c r="ZA667" s="26"/>
      <c r="ZB667" s="26"/>
      <c r="ZC667" s="26"/>
      <c r="ZD667" s="26"/>
      <c r="ZE667" s="26"/>
      <c r="ZF667" s="26"/>
      <c r="ZG667" s="26"/>
      <c r="ZH667" s="26"/>
      <c r="ZI667" s="26"/>
      <c r="ZJ667" s="26"/>
      <c r="ZK667" s="26"/>
      <c r="ZL667" s="26"/>
      <c r="ZM667" s="26"/>
      <c r="ZN667" s="26"/>
      <c r="ZO667" s="26"/>
      <c r="ZP667" s="26"/>
      <c r="ZQ667" s="26"/>
      <c r="ZR667" s="26"/>
      <c r="ZS667" s="26"/>
      <c r="ZT667" s="26"/>
      <c r="ZU667" s="26"/>
      <c r="ZV667" s="26"/>
      <c r="ZW667" s="26"/>
      <c r="ZX667" s="26"/>
      <c r="ZY667" s="26"/>
      <c r="ZZ667" s="26"/>
      <c r="AAA667" s="26"/>
      <c r="AAB667" s="26"/>
      <c r="AAC667" s="26"/>
      <c r="AAD667" s="26"/>
      <c r="AAE667" s="26"/>
      <c r="AAF667" s="26"/>
      <c r="AAG667" s="26"/>
      <c r="AAH667" s="26"/>
      <c r="AAI667" s="26"/>
      <c r="AAJ667" s="26"/>
      <c r="AAK667" s="26"/>
      <c r="AAL667" s="26"/>
      <c r="AAM667" s="26"/>
      <c r="AAN667" s="26"/>
      <c r="AAO667" s="26"/>
      <c r="AAP667" s="26"/>
      <c r="AAQ667" s="26"/>
      <c r="AAR667" s="26"/>
      <c r="AAS667" s="26"/>
      <c r="AAT667" s="26"/>
      <c r="AAU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305"/>
    </row>
    <row r="668" spans="1:813" s="306" customFormat="1" ht="13.5" customHeight="1" x14ac:dyDescent="0.2">
      <c r="A668" s="71">
        <v>2.2999999999999998</v>
      </c>
      <c r="B668" s="303" t="s">
        <v>35</v>
      </c>
      <c r="C668" s="106">
        <v>-1</v>
      </c>
      <c r="D668" s="71" t="s">
        <v>14</v>
      </c>
      <c r="E668" s="293">
        <v>108.96</v>
      </c>
      <c r="F668" s="110">
        <f t="shared" si="16"/>
        <v>-108.96</v>
      </c>
      <c r="G668" s="305"/>
      <c r="AY668" s="307"/>
      <c r="AZ668" s="26"/>
      <c r="BA668" s="663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SQ668" s="26"/>
      <c r="SR668" s="26"/>
      <c r="SS668" s="26"/>
      <c r="ST668" s="26"/>
      <c r="SU668" s="26"/>
      <c r="SV668" s="26"/>
      <c r="SW668" s="26"/>
      <c r="SX668" s="26"/>
      <c r="SY668" s="26"/>
      <c r="SZ668" s="26"/>
      <c r="TA668" s="26"/>
      <c r="TB668" s="26"/>
      <c r="TC668" s="26"/>
      <c r="TD668" s="26"/>
      <c r="TE668" s="26"/>
      <c r="TF668" s="26"/>
      <c r="TG668" s="26"/>
      <c r="TH668" s="26"/>
      <c r="TI668" s="26"/>
      <c r="TJ668" s="26"/>
      <c r="TK668" s="26"/>
      <c r="TL668" s="26"/>
      <c r="TM668" s="26"/>
      <c r="TN668" s="26"/>
      <c r="TO668" s="26"/>
      <c r="TP668" s="26"/>
      <c r="TQ668" s="26"/>
      <c r="TR668" s="26"/>
      <c r="TS668" s="26"/>
      <c r="TT668" s="26"/>
      <c r="TU668" s="26"/>
      <c r="TV668" s="26"/>
      <c r="TW668" s="26"/>
      <c r="TX668" s="26"/>
      <c r="TY668" s="26"/>
      <c r="TZ668" s="26"/>
      <c r="UA668" s="26"/>
      <c r="UB668" s="26"/>
      <c r="UC668" s="26"/>
      <c r="UD668" s="26"/>
      <c r="UE668" s="26"/>
      <c r="UF668" s="26"/>
      <c r="UG668" s="26"/>
      <c r="UH668" s="26"/>
      <c r="UI668" s="26"/>
      <c r="UJ668" s="26"/>
      <c r="UK668" s="26"/>
      <c r="UL668" s="26"/>
      <c r="UM668" s="26"/>
      <c r="UN668" s="26"/>
      <c r="UO668" s="26"/>
      <c r="UP668" s="26"/>
      <c r="UQ668" s="26"/>
      <c r="UR668" s="26"/>
      <c r="US668" s="26"/>
      <c r="UT668" s="26"/>
      <c r="UU668" s="26"/>
      <c r="UV668" s="26"/>
      <c r="UW668" s="26"/>
      <c r="UX668" s="26"/>
      <c r="UY668" s="26"/>
      <c r="UZ668" s="26"/>
      <c r="VA668" s="26"/>
      <c r="VB668" s="26"/>
      <c r="VC668" s="26"/>
      <c r="VD668" s="26"/>
      <c r="VE668" s="26"/>
      <c r="VF668" s="26"/>
      <c r="VG668" s="26"/>
      <c r="VH668" s="26"/>
      <c r="VI668" s="26"/>
      <c r="VJ668" s="26"/>
      <c r="VK668" s="26"/>
      <c r="VL668" s="26"/>
      <c r="VM668" s="26"/>
      <c r="VN668" s="26"/>
      <c r="VO668" s="26"/>
      <c r="VP668" s="26"/>
      <c r="VQ668" s="26"/>
      <c r="VR668" s="26"/>
      <c r="VS668" s="26"/>
      <c r="VT668" s="26"/>
      <c r="VU668" s="26"/>
      <c r="VV668" s="26"/>
      <c r="VW668" s="26"/>
      <c r="VX668" s="26"/>
      <c r="VY668" s="26"/>
      <c r="VZ668" s="26"/>
      <c r="WA668" s="26"/>
      <c r="WB668" s="26"/>
      <c r="WC668" s="26"/>
      <c r="WD668" s="26"/>
      <c r="WE668" s="26"/>
      <c r="WF668" s="26"/>
      <c r="WG668" s="26"/>
      <c r="WH668" s="26"/>
      <c r="WI668" s="26"/>
      <c r="WJ668" s="26"/>
      <c r="WK668" s="26"/>
      <c r="WL668" s="26"/>
      <c r="WM668" s="26"/>
      <c r="WN668" s="26"/>
      <c r="WO668" s="26"/>
      <c r="WP668" s="26"/>
      <c r="WQ668" s="26"/>
      <c r="WR668" s="26"/>
      <c r="WS668" s="26"/>
      <c r="WT668" s="26"/>
      <c r="WU668" s="26"/>
      <c r="WV668" s="26"/>
      <c r="WW668" s="26"/>
      <c r="WX668" s="26"/>
      <c r="WY668" s="26"/>
      <c r="WZ668" s="26"/>
      <c r="XA668" s="26"/>
      <c r="XB668" s="26"/>
      <c r="XC668" s="26"/>
      <c r="XD668" s="26"/>
      <c r="XE668" s="26"/>
      <c r="XF668" s="26"/>
      <c r="XG668" s="26"/>
      <c r="XH668" s="26"/>
      <c r="XI668" s="26"/>
      <c r="XJ668" s="26"/>
      <c r="XK668" s="26"/>
      <c r="XL668" s="26"/>
      <c r="XM668" s="26"/>
      <c r="XN668" s="26"/>
      <c r="XO668" s="26"/>
      <c r="XP668" s="26"/>
      <c r="XQ668" s="26"/>
      <c r="XR668" s="26"/>
      <c r="XS668" s="26"/>
      <c r="XT668" s="26"/>
      <c r="XU668" s="26"/>
      <c r="XV668" s="26"/>
      <c r="XW668" s="26"/>
      <c r="XX668" s="26"/>
      <c r="XY668" s="26"/>
      <c r="XZ668" s="26"/>
      <c r="YA668" s="26"/>
      <c r="YB668" s="26"/>
      <c r="YC668" s="26"/>
      <c r="YD668" s="26"/>
      <c r="YE668" s="26"/>
      <c r="YF668" s="26"/>
      <c r="YG668" s="26"/>
      <c r="YH668" s="26"/>
      <c r="YI668" s="26"/>
      <c r="YJ668" s="26"/>
      <c r="YK668" s="26"/>
      <c r="YL668" s="26"/>
      <c r="YM668" s="26"/>
      <c r="YN668" s="26"/>
      <c r="YO668" s="26"/>
      <c r="YP668" s="26"/>
      <c r="YQ668" s="26"/>
      <c r="YR668" s="26"/>
      <c r="YS668" s="26"/>
      <c r="YT668" s="26"/>
      <c r="YU668" s="26"/>
      <c r="YV668" s="26"/>
      <c r="YW668" s="26"/>
      <c r="YX668" s="26"/>
      <c r="YY668" s="26"/>
      <c r="YZ668" s="26"/>
      <c r="ZA668" s="26"/>
      <c r="ZB668" s="26"/>
      <c r="ZC668" s="26"/>
      <c r="ZD668" s="26"/>
      <c r="ZE668" s="26"/>
      <c r="ZF668" s="26"/>
      <c r="ZG668" s="26"/>
      <c r="ZH668" s="26"/>
      <c r="ZI668" s="26"/>
      <c r="ZJ668" s="26"/>
      <c r="ZK668" s="26"/>
      <c r="ZL668" s="26"/>
      <c r="ZM668" s="26"/>
      <c r="ZN668" s="26"/>
      <c r="ZO668" s="26"/>
      <c r="ZP668" s="26"/>
      <c r="ZQ668" s="26"/>
      <c r="ZR668" s="26"/>
      <c r="ZS668" s="26"/>
      <c r="ZT668" s="26"/>
      <c r="ZU668" s="26"/>
      <c r="ZV668" s="26"/>
      <c r="ZW668" s="26"/>
      <c r="ZX668" s="26"/>
      <c r="ZY668" s="26"/>
      <c r="ZZ668" s="26"/>
      <c r="AAA668" s="26"/>
      <c r="AAB668" s="26"/>
      <c r="AAC668" s="26"/>
      <c r="AAD668" s="26"/>
      <c r="AAE668" s="26"/>
      <c r="AAF668" s="26"/>
      <c r="AAG668" s="26"/>
      <c r="AAH668" s="26"/>
      <c r="AAI668" s="26"/>
      <c r="AAJ668" s="26"/>
      <c r="AAK668" s="26"/>
      <c r="AAL668" s="26"/>
      <c r="AAM668" s="26"/>
      <c r="AAN668" s="26"/>
      <c r="AAO668" s="26"/>
      <c r="AAP668" s="26"/>
      <c r="AAQ668" s="26"/>
      <c r="AAR668" s="26"/>
      <c r="AAS668" s="26"/>
      <c r="AAT668" s="26"/>
      <c r="AAU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305"/>
    </row>
    <row r="669" spans="1:813" s="306" customFormat="1" ht="14.25" customHeight="1" x14ac:dyDescent="0.2">
      <c r="A669" s="71">
        <v>2.4</v>
      </c>
      <c r="B669" s="303" t="s">
        <v>36</v>
      </c>
      <c r="C669" s="106">
        <v>-1</v>
      </c>
      <c r="D669" s="71" t="s">
        <v>14</v>
      </c>
      <c r="E669" s="293">
        <v>232.55</v>
      </c>
      <c r="F669" s="110">
        <f t="shared" si="16"/>
        <v>-232.55</v>
      </c>
      <c r="G669" s="305"/>
      <c r="AY669" s="307"/>
      <c r="AZ669" s="26"/>
      <c r="BA669" s="663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SQ669" s="26"/>
      <c r="SR669" s="26"/>
      <c r="SS669" s="26"/>
      <c r="ST669" s="26"/>
      <c r="SU669" s="26"/>
      <c r="SV669" s="26"/>
      <c r="SW669" s="26"/>
      <c r="SX669" s="26"/>
      <c r="SY669" s="26"/>
      <c r="SZ669" s="26"/>
      <c r="TA669" s="26"/>
      <c r="TB669" s="26"/>
      <c r="TC669" s="26"/>
      <c r="TD669" s="26"/>
      <c r="TE669" s="26"/>
      <c r="TF669" s="26"/>
      <c r="TG669" s="26"/>
      <c r="TH669" s="26"/>
      <c r="TI669" s="26"/>
      <c r="TJ669" s="26"/>
      <c r="TK669" s="26"/>
      <c r="TL669" s="26"/>
      <c r="TM669" s="26"/>
      <c r="TN669" s="26"/>
      <c r="TO669" s="26"/>
      <c r="TP669" s="26"/>
      <c r="TQ669" s="26"/>
      <c r="TR669" s="26"/>
      <c r="TS669" s="26"/>
      <c r="TT669" s="26"/>
      <c r="TU669" s="26"/>
      <c r="TV669" s="26"/>
      <c r="TW669" s="26"/>
      <c r="TX669" s="26"/>
      <c r="TY669" s="26"/>
      <c r="TZ669" s="26"/>
      <c r="UA669" s="26"/>
      <c r="UB669" s="26"/>
      <c r="UC669" s="26"/>
      <c r="UD669" s="26"/>
      <c r="UE669" s="26"/>
      <c r="UF669" s="26"/>
      <c r="UG669" s="26"/>
      <c r="UH669" s="26"/>
      <c r="UI669" s="26"/>
      <c r="UJ669" s="26"/>
      <c r="UK669" s="26"/>
      <c r="UL669" s="26"/>
      <c r="UM669" s="26"/>
      <c r="UN669" s="26"/>
      <c r="UO669" s="26"/>
      <c r="UP669" s="26"/>
      <c r="UQ669" s="26"/>
      <c r="UR669" s="26"/>
      <c r="US669" s="26"/>
      <c r="UT669" s="26"/>
      <c r="UU669" s="26"/>
      <c r="UV669" s="26"/>
      <c r="UW669" s="26"/>
      <c r="UX669" s="26"/>
      <c r="UY669" s="26"/>
      <c r="UZ669" s="26"/>
      <c r="VA669" s="26"/>
      <c r="VB669" s="26"/>
      <c r="VC669" s="26"/>
      <c r="VD669" s="26"/>
      <c r="VE669" s="26"/>
      <c r="VF669" s="26"/>
      <c r="VG669" s="26"/>
      <c r="VH669" s="26"/>
      <c r="VI669" s="26"/>
      <c r="VJ669" s="26"/>
      <c r="VK669" s="26"/>
      <c r="VL669" s="26"/>
      <c r="VM669" s="26"/>
      <c r="VN669" s="26"/>
      <c r="VO669" s="26"/>
      <c r="VP669" s="26"/>
      <c r="VQ669" s="26"/>
      <c r="VR669" s="26"/>
      <c r="VS669" s="26"/>
      <c r="VT669" s="26"/>
      <c r="VU669" s="26"/>
      <c r="VV669" s="26"/>
      <c r="VW669" s="26"/>
      <c r="VX669" s="26"/>
      <c r="VY669" s="26"/>
      <c r="VZ669" s="26"/>
      <c r="WA669" s="26"/>
      <c r="WB669" s="26"/>
      <c r="WC669" s="26"/>
      <c r="WD669" s="26"/>
      <c r="WE669" s="26"/>
      <c r="WF669" s="26"/>
      <c r="WG669" s="26"/>
      <c r="WH669" s="26"/>
      <c r="WI669" s="26"/>
      <c r="WJ669" s="26"/>
      <c r="WK669" s="26"/>
      <c r="WL669" s="26"/>
      <c r="WM669" s="26"/>
      <c r="WN669" s="26"/>
      <c r="WO669" s="26"/>
      <c r="WP669" s="26"/>
      <c r="WQ669" s="26"/>
      <c r="WR669" s="26"/>
      <c r="WS669" s="26"/>
      <c r="WT669" s="26"/>
      <c r="WU669" s="26"/>
      <c r="WV669" s="26"/>
      <c r="WW669" s="26"/>
      <c r="WX669" s="26"/>
      <c r="WY669" s="26"/>
      <c r="WZ669" s="26"/>
      <c r="XA669" s="26"/>
      <c r="XB669" s="26"/>
      <c r="XC669" s="26"/>
      <c r="XD669" s="26"/>
      <c r="XE669" s="26"/>
      <c r="XF669" s="26"/>
      <c r="XG669" s="26"/>
      <c r="XH669" s="26"/>
      <c r="XI669" s="26"/>
      <c r="XJ669" s="26"/>
      <c r="XK669" s="26"/>
      <c r="XL669" s="26"/>
      <c r="XM669" s="26"/>
      <c r="XN669" s="26"/>
      <c r="XO669" s="26"/>
      <c r="XP669" s="26"/>
      <c r="XQ669" s="26"/>
      <c r="XR669" s="26"/>
      <c r="XS669" s="26"/>
      <c r="XT669" s="26"/>
      <c r="XU669" s="26"/>
      <c r="XV669" s="26"/>
      <c r="XW669" s="26"/>
      <c r="XX669" s="26"/>
      <c r="XY669" s="26"/>
      <c r="XZ669" s="26"/>
      <c r="YA669" s="26"/>
      <c r="YB669" s="26"/>
      <c r="YC669" s="26"/>
      <c r="YD669" s="26"/>
      <c r="YE669" s="26"/>
      <c r="YF669" s="26"/>
      <c r="YG669" s="26"/>
      <c r="YH669" s="26"/>
      <c r="YI669" s="26"/>
      <c r="YJ669" s="26"/>
      <c r="YK669" s="26"/>
      <c r="YL669" s="26"/>
      <c r="YM669" s="26"/>
      <c r="YN669" s="26"/>
      <c r="YO669" s="26"/>
      <c r="YP669" s="26"/>
      <c r="YQ669" s="26"/>
      <c r="YR669" s="26"/>
      <c r="YS669" s="26"/>
      <c r="YT669" s="26"/>
      <c r="YU669" s="26"/>
      <c r="YV669" s="26"/>
      <c r="YW669" s="26"/>
      <c r="YX669" s="26"/>
      <c r="YY669" s="26"/>
      <c r="YZ669" s="26"/>
      <c r="ZA669" s="26"/>
      <c r="ZB669" s="26"/>
      <c r="ZC669" s="26"/>
      <c r="ZD669" s="26"/>
      <c r="ZE669" s="26"/>
      <c r="ZF669" s="26"/>
      <c r="ZG669" s="26"/>
      <c r="ZH669" s="26"/>
      <c r="ZI669" s="26"/>
      <c r="ZJ669" s="26"/>
      <c r="ZK669" s="26"/>
      <c r="ZL669" s="26"/>
      <c r="ZM669" s="26"/>
      <c r="ZN669" s="26"/>
      <c r="ZO669" s="26"/>
      <c r="ZP669" s="26"/>
      <c r="ZQ669" s="26"/>
      <c r="ZR669" s="26"/>
      <c r="ZS669" s="26"/>
      <c r="ZT669" s="26"/>
      <c r="ZU669" s="26"/>
      <c r="ZV669" s="26"/>
      <c r="ZW669" s="26"/>
      <c r="ZX669" s="26"/>
      <c r="ZY669" s="26"/>
      <c r="ZZ669" s="26"/>
      <c r="AAA669" s="26"/>
      <c r="AAB669" s="26"/>
      <c r="AAC669" s="26"/>
      <c r="AAD669" s="26"/>
      <c r="AAE669" s="26"/>
      <c r="AAF669" s="26"/>
      <c r="AAG669" s="26"/>
      <c r="AAH669" s="26"/>
      <c r="AAI669" s="26"/>
      <c r="AAJ669" s="26"/>
      <c r="AAK669" s="26"/>
      <c r="AAL669" s="26"/>
      <c r="AAM669" s="26"/>
      <c r="AAN669" s="26"/>
      <c r="AAO669" s="26"/>
      <c r="AAP669" s="26"/>
      <c r="AAQ669" s="26"/>
      <c r="AAR669" s="26"/>
      <c r="AAS669" s="26"/>
      <c r="AAT669" s="26"/>
      <c r="AAU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305"/>
    </row>
    <row r="670" spans="1:813" s="306" customFormat="1" ht="12.75" customHeight="1" x14ac:dyDescent="0.2">
      <c r="A670" s="71">
        <v>2.5</v>
      </c>
      <c r="B670" s="303" t="s">
        <v>37</v>
      </c>
      <c r="C670" s="106">
        <v>-1</v>
      </c>
      <c r="D670" s="71" t="s">
        <v>14</v>
      </c>
      <c r="E670" s="293">
        <v>388.85</v>
      </c>
      <c r="F670" s="110">
        <f t="shared" si="16"/>
        <v>-388.85</v>
      </c>
      <c r="G670" s="305"/>
      <c r="AY670" s="307"/>
      <c r="AZ670" s="26"/>
      <c r="BA670" s="663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SQ670" s="26"/>
      <c r="SR670" s="26"/>
      <c r="SS670" s="26"/>
      <c r="ST670" s="26"/>
      <c r="SU670" s="26"/>
      <c r="SV670" s="26"/>
      <c r="SW670" s="26"/>
      <c r="SX670" s="26"/>
      <c r="SY670" s="26"/>
      <c r="SZ670" s="26"/>
      <c r="TA670" s="26"/>
      <c r="TB670" s="26"/>
      <c r="TC670" s="26"/>
      <c r="TD670" s="26"/>
      <c r="TE670" s="26"/>
      <c r="TF670" s="26"/>
      <c r="TG670" s="26"/>
      <c r="TH670" s="26"/>
      <c r="TI670" s="26"/>
      <c r="TJ670" s="26"/>
      <c r="TK670" s="26"/>
      <c r="TL670" s="26"/>
      <c r="TM670" s="26"/>
      <c r="TN670" s="26"/>
      <c r="TO670" s="26"/>
      <c r="TP670" s="26"/>
      <c r="TQ670" s="26"/>
      <c r="TR670" s="26"/>
      <c r="TS670" s="26"/>
      <c r="TT670" s="26"/>
      <c r="TU670" s="26"/>
      <c r="TV670" s="26"/>
      <c r="TW670" s="26"/>
      <c r="TX670" s="26"/>
      <c r="TY670" s="26"/>
      <c r="TZ670" s="26"/>
      <c r="UA670" s="26"/>
      <c r="UB670" s="26"/>
      <c r="UC670" s="26"/>
      <c r="UD670" s="26"/>
      <c r="UE670" s="26"/>
      <c r="UF670" s="26"/>
      <c r="UG670" s="26"/>
      <c r="UH670" s="26"/>
      <c r="UI670" s="26"/>
      <c r="UJ670" s="26"/>
      <c r="UK670" s="26"/>
      <c r="UL670" s="26"/>
      <c r="UM670" s="26"/>
      <c r="UN670" s="26"/>
      <c r="UO670" s="26"/>
      <c r="UP670" s="26"/>
      <c r="UQ670" s="26"/>
      <c r="UR670" s="26"/>
      <c r="US670" s="26"/>
      <c r="UT670" s="26"/>
      <c r="UU670" s="26"/>
      <c r="UV670" s="26"/>
      <c r="UW670" s="26"/>
      <c r="UX670" s="26"/>
      <c r="UY670" s="26"/>
      <c r="UZ670" s="26"/>
      <c r="VA670" s="26"/>
      <c r="VB670" s="26"/>
      <c r="VC670" s="26"/>
      <c r="VD670" s="26"/>
      <c r="VE670" s="26"/>
      <c r="VF670" s="26"/>
      <c r="VG670" s="26"/>
      <c r="VH670" s="26"/>
      <c r="VI670" s="26"/>
      <c r="VJ670" s="26"/>
      <c r="VK670" s="26"/>
      <c r="VL670" s="26"/>
      <c r="VM670" s="26"/>
      <c r="VN670" s="26"/>
      <c r="VO670" s="26"/>
      <c r="VP670" s="26"/>
      <c r="VQ670" s="26"/>
      <c r="VR670" s="26"/>
      <c r="VS670" s="26"/>
      <c r="VT670" s="26"/>
      <c r="VU670" s="26"/>
      <c r="VV670" s="26"/>
      <c r="VW670" s="26"/>
      <c r="VX670" s="26"/>
      <c r="VY670" s="26"/>
      <c r="VZ670" s="26"/>
      <c r="WA670" s="26"/>
      <c r="WB670" s="26"/>
      <c r="WC670" s="26"/>
      <c r="WD670" s="26"/>
      <c r="WE670" s="26"/>
      <c r="WF670" s="26"/>
      <c r="WG670" s="26"/>
      <c r="WH670" s="26"/>
      <c r="WI670" s="26"/>
      <c r="WJ670" s="26"/>
      <c r="WK670" s="26"/>
      <c r="WL670" s="26"/>
      <c r="WM670" s="26"/>
      <c r="WN670" s="26"/>
      <c r="WO670" s="26"/>
      <c r="WP670" s="26"/>
      <c r="WQ670" s="26"/>
      <c r="WR670" s="26"/>
      <c r="WS670" s="26"/>
      <c r="WT670" s="26"/>
      <c r="WU670" s="26"/>
      <c r="WV670" s="26"/>
      <c r="WW670" s="26"/>
      <c r="WX670" s="26"/>
      <c r="WY670" s="26"/>
      <c r="WZ670" s="26"/>
      <c r="XA670" s="26"/>
      <c r="XB670" s="26"/>
      <c r="XC670" s="26"/>
      <c r="XD670" s="26"/>
      <c r="XE670" s="26"/>
      <c r="XF670" s="26"/>
      <c r="XG670" s="26"/>
      <c r="XH670" s="26"/>
      <c r="XI670" s="26"/>
      <c r="XJ670" s="26"/>
      <c r="XK670" s="26"/>
      <c r="XL670" s="26"/>
      <c r="XM670" s="26"/>
      <c r="XN670" s="26"/>
      <c r="XO670" s="26"/>
      <c r="XP670" s="26"/>
      <c r="XQ670" s="26"/>
      <c r="XR670" s="26"/>
      <c r="XS670" s="26"/>
      <c r="XT670" s="26"/>
      <c r="XU670" s="26"/>
      <c r="XV670" s="26"/>
      <c r="XW670" s="26"/>
      <c r="XX670" s="26"/>
      <c r="XY670" s="26"/>
      <c r="XZ670" s="26"/>
      <c r="YA670" s="26"/>
      <c r="YB670" s="26"/>
      <c r="YC670" s="26"/>
      <c r="YD670" s="26"/>
      <c r="YE670" s="26"/>
      <c r="YF670" s="26"/>
      <c r="YG670" s="26"/>
      <c r="YH670" s="26"/>
      <c r="YI670" s="26"/>
      <c r="YJ670" s="26"/>
      <c r="YK670" s="26"/>
      <c r="YL670" s="26"/>
      <c r="YM670" s="26"/>
      <c r="YN670" s="26"/>
      <c r="YO670" s="26"/>
      <c r="YP670" s="26"/>
      <c r="YQ670" s="26"/>
      <c r="YR670" s="26"/>
      <c r="YS670" s="26"/>
      <c r="YT670" s="26"/>
      <c r="YU670" s="26"/>
      <c r="YV670" s="26"/>
      <c r="YW670" s="26"/>
      <c r="YX670" s="26"/>
      <c r="YY670" s="26"/>
      <c r="YZ670" s="26"/>
      <c r="ZA670" s="26"/>
      <c r="ZB670" s="26"/>
      <c r="ZC670" s="26"/>
      <c r="ZD670" s="26"/>
      <c r="ZE670" s="26"/>
      <c r="ZF670" s="26"/>
      <c r="ZG670" s="26"/>
      <c r="ZH670" s="26"/>
      <c r="ZI670" s="26"/>
      <c r="ZJ670" s="26"/>
      <c r="ZK670" s="26"/>
      <c r="ZL670" s="26"/>
      <c r="ZM670" s="26"/>
      <c r="ZN670" s="26"/>
      <c r="ZO670" s="26"/>
      <c r="ZP670" s="26"/>
      <c r="ZQ670" s="26"/>
      <c r="ZR670" s="26"/>
      <c r="ZS670" s="26"/>
      <c r="ZT670" s="26"/>
      <c r="ZU670" s="26"/>
      <c r="ZV670" s="26"/>
      <c r="ZW670" s="26"/>
      <c r="ZX670" s="26"/>
      <c r="ZY670" s="26"/>
      <c r="ZZ670" s="26"/>
      <c r="AAA670" s="26"/>
      <c r="AAB670" s="26"/>
      <c r="AAC670" s="26"/>
      <c r="AAD670" s="26"/>
      <c r="AAE670" s="26"/>
      <c r="AAF670" s="26"/>
      <c r="AAG670" s="26"/>
      <c r="AAH670" s="26"/>
      <c r="AAI670" s="26"/>
      <c r="AAJ670" s="26"/>
      <c r="AAK670" s="26"/>
      <c r="AAL670" s="26"/>
      <c r="AAM670" s="26"/>
      <c r="AAN670" s="26"/>
      <c r="AAO670" s="26"/>
      <c r="AAP670" s="26"/>
      <c r="AAQ670" s="26"/>
      <c r="AAR670" s="26"/>
      <c r="AAS670" s="26"/>
      <c r="AAT670" s="26"/>
      <c r="AAU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305"/>
    </row>
    <row r="671" spans="1:813" s="306" customFormat="1" ht="12.75" customHeight="1" x14ac:dyDescent="0.2">
      <c r="A671" s="71">
        <v>2.6</v>
      </c>
      <c r="B671" s="303" t="s">
        <v>38</v>
      </c>
      <c r="C671" s="106">
        <v>-1</v>
      </c>
      <c r="D671" s="71" t="s">
        <v>14</v>
      </c>
      <c r="E671" s="293">
        <v>16.16</v>
      </c>
      <c r="F671" s="110">
        <f t="shared" si="16"/>
        <v>-16.16</v>
      </c>
      <c r="G671" s="305"/>
      <c r="AY671" s="307"/>
      <c r="AZ671" s="26"/>
      <c r="BA671" s="663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SQ671" s="26"/>
      <c r="SR671" s="26"/>
      <c r="SS671" s="26"/>
      <c r="ST671" s="26"/>
      <c r="SU671" s="26"/>
      <c r="SV671" s="26"/>
      <c r="SW671" s="26"/>
      <c r="SX671" s="26"/>
      <c r="SY671" s="26"/>
      <c r="SZ671" s="26"/>
      <c r="TA671" s="26"/>
      <c r="TB671" s="26"/>
      <c r="TC671" s="26"/>
      <c r="TD671" s="26"/>
      <c r="TE671" s="26"/>
      <c r="TF671" s="26"/>
      <c r="TG671" s="26"/>
      <c r="TH671" s="26"/>
      <c r="TI671" s="26"/>
      <c r="TJ671" s="26"/>
      <c r="TK671" s="26"/>
      <c r="TL671" s="26"/>
      <c r="TM671" s="26"/>
      <c r="TN671" s="26"/>
      <c r="TO671" s="26"/>
      <c r="TP671" s="26"/>
      <c r="TQ671" s="26"/>
      <c r="TR671" s="26"/>
      <c r="TS671" s="26"/>
      <c r="TT671" s="26"/>
      <c r="TU671" s="26"/>
      <c r="TV671" s="26"/>
      <c r="TW671" s="26"/>
      <c r="TX671" s="26"/>
      <c r="TY671" s="26"/>
      <c r="TZ671" s="26"/>
      <c r="UA671" s="26"/>
      <c r="UB671" s="26"/>
      <c r="UC671" s="26"/>
      <c r="UD671" s="26"/>
      <c r="UE671" s="26"/>
      <c r="UF671" s="26"/>
      <c r="UG671" s="26"/>
      <c r="UH671" s="26"/>
      <c r="UI671" s="26"/>
      <c r="UJ671" s="26"/>
      <c r="UK671" s="26"/>
      <c r="UL671" s="26"/>
      <c r="UM671" s="26"/>
      <c r="UN671" s="26"/>
      <c r="UO671" s="26"/>
      <c r="UP671" s="26"/>
      <c r="UQ671" s="26"/>
      <c r="UR671" s="26"/>
      <c r="US671" s="26"/>
      <c r="UT671" s="26"/>
      <c r="UU671" s="26"/>
      <c r="UV671" s="26"/>
      <c r="UW671" s="26"/>
      <c r="UX671" s="26"/>
      <c r="UY671" s="26"/>
      <c r="UZ671" s="26"/>
      <c r="VA671" s="26"/>
      <c r="VB671" s="26"/>
      <c r="VC671" s="26"/>
      <c r="VD671" s="26"/>
      <c r="VE671" s="26"/>
      <c r="VF671" s="26"/>
      <c r="VG671" s="26"/>
      <c r="VH671" s="26"/>
      <c r="VI671" s="26"/>
      <c r="VJ671" s="26"/>
      <c r="VK671" s="26"/>
      <c r="VL671" s="26"/>
      <c r="VM671" s="26"/>
      <c r="VN671" s="26"/>
      <c r="VO671" s="26"/>
      <c r="VP671" s="26"/>
      <c r="VQ671" s="26"/>
      <c r="VR671" s="26"/>
      <c r="VS671" s="26"/>
      <c r="VT671" s="26"/>
      <c r="VU671" s="26"/>
      <c r="VV671" s="26"/>
      <c r="VW671" s="26"/>
      <c r="VX671" s="26"/>
      <c r="VY671" s="26"/>
      <c r="VZ671" s="26"/>
      <c r="WA671" s="26"/>
      <c r="WB671" s="26"/>
      <c r="WC671" s="26"/>
      <c r="WD671" s="26"/>
      <c r="WE671" s="26"/>
      <c r="WF671" s="26"/>
      <c r="WG671" s="26"/>
      <c r="WH671" s="26"/>
      <c r="WI671" s="26"/>
      <c r="WJ671" s="26"/>
      <c r="WK671" s="26"/>
      <c r="WL671" s="26"/>
      <c r="WM671" s="26"/>
      <c r="WN671" s="26"/>
      <c r="WO671" s="26"/>
      <c r="WP671" s="26"/>
      <c r="WQ671" s="26"/>
      <c r="WR671" s="26"/>
      <c r="WS671" s="26"/>
      <c r="WT671" s="26"/>
      <c r="WU671" s="26"/>
      <c r="WV671" s="26"/>
      <c r="WW671" s="26"/>
      <c r="WX671" s="26"/>
      <c r="WY671" s="26"/>
      <c r="WZ671" s="26"/>
      <c r="XA671" s="26"/>
      <c r="XB671" s="26"/>
      <c r="XC671" s="26"/>
      <c r="XD671" s="26"/>
      <c r="XE671" s="26"/>
      <c r="XF671" s="26"/>
      <c r="XG671" s="26"/>
      <c r="XH671" s="26"/>
      <c r="XI671" s="26"/>
      <c r="XJ671" s="26"/>
      <c r="XK671" s="26"/>
      <c r="XL671" s="26"/>
      <c r="XM671" s="26"/>
      <c r="XN671" s="26"/>
      <c r="XO671" s="26"/>
      <c r="XP671" s="26"/>
      <c r="XQ671" s="26"/>
      <c r="XR671" s="26"/>
      <c r="XS671" s="26"/>
      <c r="XT671" s="26"/>
      <c r="XU671" s="26"/>
      <c r="XV671" s="26"/>
      <c r="XW671" s="26"/>
      <c r="XX671" s="26"/>
      <c r="XY671" s="26"/>
      <c r="XZ671" s="26"/>
      <c r="YA671" s="26"/>
      <c r="YB671" s="26"/>
      <c r="YC671" s="26"/>
      <c r="YD671" s="26"/>
      <c r="YE671" s="26"/>
      <c r="YF671" s="26"/>
      <c r="YG671" s="26"/>
      <c r="YH671" s="26"/>
      <c r="YI671" s="26"/>
      <c r="YJ671" s="26"/>
      <c r="YK671" s="26"/>
      <c r="YL671" s="26"/>
      <c r="YM671" s="26"/>
      <c r="YN671" s="26"/>
      <c r="YO671" s="26"/>
      <c r="YP671" s="26"/>
      <c r="YQ671" s="26"/>
      <c r="YR671" s="26"/>
      <c r="YS671" s="26"/>
      <c r="YT671" s="26"/>
      <c r="YU671" s="26"/>
      <c r="YV671" s="26"/>
      <c r="YW671" s="26"/>
      <c r="YX671" s="26"/>
      <c r="YY671" s="26"/>
      <c r="YZ671" s="26"/>
      <c r="ZA671" s="26"/>
      <c r="ZB671" s="26"/>
      <c r="ZC671" s="26"/>
      <c r="ZD671" s="26"/>
      <c r="ZE671" s="26"/>
      <c r="ZF671" s="26"/>
      <c r="ZG671" s="26"/>
      <c r="ZH671" s="26"/>
      <c r="ZI671" s="26"/>
      <c r="ZJ671" s="26"/>
      <c r="ZK671" s="26"/>
      <c r="ZL671" s="26"/>
      <c r="ZM671" s="26"/>
      <c r="ZN671" s="26"/>
      <c r="ZO671" s="26"/>
      <c r="ZP671" s="26"/>
      <c r="ZQ671" s="26"/>
      <c r="ZR671" s="26"/>
      <c r="ZS671" s="26"/>
      <c r="ZT671" s="26"/>
      <c r="ZU671" s="26"/>
      <c r="ZV671" s="26"/>
      <c r="ZW671" s="26"/>
      <c r="ZX671" s="26"/>
      <c r="ZY671" s="26"/>
      <c r="ZZ671" s="26"/>
      <c r="AAA671" s="26"/>
      <c r="AAB671" s="26"/>
      <c r="AAC671" s="26"/>
      <c r="AAD671" s="26"/>
      <c r="AAE671" s="26"/>
      <c r="AAF671" s="26"/>
      <c r="AAG671" s="26"/>
      <c r="AAH671" s="26"/>
      <c r="AAI671" s="26"/>
      <c r="AAJ671" s="26"/>
      <c r="AAK671" s="26"/>
      <c r="AAL671" s="26"/>
      <c r="AAM671" s="26"/>
      <c r="AAN671" s="26"/>
      <c r="AAO671" s="26"/>
      <c r="AAP671" s="26"/>
      <c r="AAQ671" s="26"/>
      <c r="AAR671" s="26"/>
      <c r="AAS671" s="26"/>
      <c r="AAT671" s="26"/>
      <c r="AAU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305"/>
    </row>
    <row r="672" spans="1:813" s="306" customFormat="1" ht="12" customHeight="1" x14ac:dyDescent="0.2">
      <c r="A672" s="71">
        <v>2.7</v>
      </c>
      <c r="B672" s="303" t="s">
        <v>39</v>
      </c>
      <c r="C672" s="106">
        <v>-10</v>
      </c>
      <c r="D672" s="71" t="s">
        <v>16</v>
      </c>
      <c r="E672" s="293">
        <v>166.65</v>
      </c>
      <c r="F672" s="110">
        <f t="shared" si="16"/>
        <v>-1666.5</v>
      </c>
      <c r="G672" s="305"/>
      <c r="AY672" s="307"/>
      <c r="AZ672" s="26"/>
      <c r="BA672" s="663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SQ672" s="26"/>
      <c r="SR672" s="26"/>
      <c r="SS672" s="26"/>
      <c r="ST672" s="26"/>
      <c r="SU672" s="26"/>
      <c r="SV672" s="26"/>
      <c r="SW672" s="26"/>
      <c r="SX672" s="26"/>
      <c r="SY672" s="26"/>
      <c r="SZ672" s="26"/>
      <c r="TA672" s="26"/>
      <c r="TB672" s="26"/>
      <c r="TC672" s="26"/>
      <c r="TD672" s="26"/>
      <c r="TE672" s="26"/>
      <c r="TF672" s="26"/>
      <c r="TG672" s="26"/>
      <c r="TH672" s="26"/>
      <c r="TI672" s="26"/>
      <c r="TJ672" s="26"/>
      <c r="TK672" s="26"/>
      <c r="TL672" s="26"/>
      <c r="TM672" s="26"/>
      <c r="TN672" s="26"/>
      <c r="TO672" s="26"/>
      <c r="TP672" s="26"/>
      <c r="TQ672" s="26"/>
      <c r="TR672" s="26"/>
      <c r="TS672" s="26"/>
      <c r="TT672" s="26"/>
      <c r="TU672" s="26"/>
      <c r="TV672" s="26"/>
      <c r="TW672" s="26"/>
      <c r="TX672" s="26"/>
      <c r="TY672" s="26"/>
      <c r="TZ672" s="26"/>
      <c r="UA672" s="26"/>
      <c r="UB672" s="26"/>
      <c r="UC672" s="26"/>
      <c r="UD672" s="26"/>
      <c r="UE672" s="26"/>
      <c r="UF672" s="26"/>
      <c r="UG672" s="26"/>
      <c r="UH672" s="26"/>
      <c r="UI672" s="26"/>
      <c r="UJ672" s="26"/>
      <c r="UK672" s="26"/>
      <c r="UL672" s="26"/>
      <c r="UM672" s="26"/>
      <c r="UN672" s="26"/>
      <c r="UO672" s="26"/>
      <c r="UP672" s="26"/>
      <c r="UQ672" s="26"/>
      <c r="UR672" s="26"/>
      <c r="US672" s="26"/>
      <c r="UT672" s="26"/>
      <c r="UU672" s="26"/>
      <c r="UV672" s="26"/>
      <c r="UW672" s="26"/>
      <c r="UX672" s="26"/>
      <c r="UY672" s="26"/>
      <c r="UZ672" s="26"/>
      <c r="VA672" s="26"/>
      <c r="VB672" s="26"/>
      <c r="VC672" s="26"/>
      <c r="VD672" s="26"/>
      <c r="VE672" s="26"/>
      <c r="VF672" s="26"/>
      <c r="VG672" s="26"/>
      <c r="VH672" s="26"/>
      <c r="VI672" s="26"/>
      <c r="VJ672" s="26"/>
      <c r="VK672" s="26"/>
      <c r="VL672" s="26"/>
      <c r="VM672" s="26"/>
      <c r="VN672" s="26"/>
      <c r="VO672" s="26"/>
      <c r="VP672" s="26"/>
      <c r="VQ672" s="26"/>
      <c r="VR672" s="26"/>
      <c r="VS672" s="26"/>
      <c r="VT672" s="26"/>
      <c r="VU672" s="26"/>
      <c r="VV672" s="26"/>
      <c r="VW672" s="26"/>
      <c r="VX672" s="26"/>
      <c r="VY672" s="26"/>
      <c r="VZ672" s="26"/>
      <c r="WA672" s="26"/>
      <c r="WB672" s="26"/>
      <c r="WC672" s="26"/>
      <c r="WD672" s="26"/>
      <c r="WE672" s="26"/>
      <c r="WF672" s="26"/>
      <c r="WG672" s="26"/>
      <c r="WH672" s="26"/>
      <c r="WI672" s="26"/>
      <c r="WJ672" s="26"/>
      <c r="WK672" s="26"/>
      <c r="WL672" s="26"/>
      <c r="WM672" s="26"/>
      <c r="WN672" s="26"/>
      <c r="WO672" s="26"/>
      <c r="WP672" s="26"/>
      <c r="WQ672" s="26"/>
      <c r="WR672" s="26"/>
      <c r="WS672" s="26"/>
      <c r="WT672" s="26"/>
      <c r="WU672" s="26"/>
      <c r="WV672" s="26"/>
      <c r="WW672" s="26"/>
      <c r="WX672" s="26"/>
      <c r="WY672" s="26"/>
      <c r="WZ672" s="26"/>
      <c r="XA672" s="26"/>
      <c r="XB672" s="26"/>
      <c r="XC672" s="26"/>
      <c r="XD672" s="26"/>
      <c r="XE672" s="26"/>
      <c r="XF672" s="26"/>
      <c r="XG672" s="26"/>
      <c r="XH672" s="26"/>
      <c r="XI672" s="26"/>
      <c r="XJ672" s="26"/>
      <c r="XK672" s="26"/>
      <c r="XL672" s="26"/>
      <c r="XM672" s="26"/>
      <c r="XN672" s="26"/>
      <c r="XO672" s="26"/>
      <c r="XP672" s="26"/>
      <c r="XQ672" s="26"/>
      <c r="XR672" s="26"/>
      <c r="XS672" s="26"/>
      <c r="XT672" s="26"/>
      <c r="XU672" s="26"/>
      <c r="XV672" s="26"/>
      <c r="XW672" s="26"/>
      <c r="XX672" s="26"/>
      <c r="XY672" s="26"/>
      <c r="XZ672" s="26"/>
      <c r="YA672" s="26"/>
      <c r="YB672" s="26"/>
      <c r="YC672" s="26"/>
      <c r="YD672" s="26"/>
      <c r="YE672" s="26"/>
      <c r="YF672" s="26"/>
      <c r="YG672" s="26"/>
      <c r="YH672" s="26"/>
      <c r="YI672" s="26"/>
      <c r="YJ672" s="26"/>
      <c r="YK672" s="26"/>
      <c r="YL672" s="26"/>
      <c r="YM672" s="26"/>
      <c r="YN672" s="26"/>
      <c r="YO672" s="26"/>
      <c r="YP672" s="26"/>
      <c r="YQ672" s="26"/>
      <c r="YR672" s="26"/>
      <c r="YS672" s="26"/>
      <c r="YT672" s="26"/>
      <c r="YU672" s="26"/>
      <c r="YV672" s="26"/>
      <c r="YW672" s="26"/>
      <c r="YX672" s="26"/>
      <c r="YY672" s="26"/>
      <c r="YZ672" s="26"/>
      <c r="ZA672" s="26"/>
      <c r="ZB672" s="26"/>
      <c r="ZC672" s="26"/>
      <c r="ZD672" s="26"/>
      <c r="ZE672" s="26"/>
      <c r="ZF672" s="26"/>
      <c r="ZG672" s="26"/>
      <c r="ZH672" s="26"/>
      <c r="ZI672" s="26"/>
      <c r="ZJ672" s="26"/>
      <c r="ZK672" s="26"/>
      <c r="ZL672" s="26"/>
      <c r="ZM672" s="26"/>
      <c r="ZN672" s="26"/>
      <c r="ZO672" s="26"/>
      <c r="ZP672" s="26"/>
      <c r="ZQ672" s="26"/>
      <c r="ZR672" s="26"/>
      <c r="ZS672" s="26"/>
      <c r="ZT672" s="26"/>
      <c r="ZU672" s="26"/>
      <c r="ZV672" s="26"/>
      <c r="ZW672" s="26"/>
      <c r="ZX672" s="26"/>
      <c r="ZY672" s="26"/>
      <c r="ZZ672" s="26"/>
      <c r="AAA672" s="26"/>
      <c r="AAB672" s="26"/>
      <c r="AAC672" s="26"/>
      <c r="AAD672" s="26"/>
      <c r="AAE672" s="26"/>
      <c r="AAF672" s="26"/>
      <c r="AAG672" s="26"/>
      <c r="AAH672" s="26"/>
      <c r="AAI672" s="26"/>
      <c r="AAJ672" s="26"/>
      <c r="AAK672" s="26"/>
      <c r="AAL672" s="26"/>
      <c r="AAM672" s="26"/>
      <c r="AAN672" s="26"/>
      <c r="AAO672" s="26"/>
      <c r="AAP672" s="26"/>
      <c r="AAQ672" s="26"/>
      <c r="AAR672" s="26"/>
      <c r="AAS672" s="26"/>
      <c r="AAT672" s="26"/>
      <c r="AAU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305"/>
    </row>
    <row r="673" spans="1:813" s="306" customFormat="1" ht="12.75" customHeight="1" x14ac:dyDescent="0.2">
      <c r="A673" s="71">
        <v>2.8</v>
      </c>
      <c r="B673" s="303" t="s">
        <v>40</v>
      </c>
      <c r="C673" s="106">
        <v>-1</v>
      </c>
      <c r="D673" s="71" t="s">
        <v>14</v>
      </c>
      <c r="E673" s="293">
        <v>161.6</v>
      </c>
      <c r="F673" s="110">
        <f t="shared" si="16"/>
        <v>-161.6</v>
      </c>
      <c r="G673" s="305"/>
      <c r="AY673" s="307"/>
      <c r="AZ673" s="26"/>
      <c r="BA673" s="663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SQ673" s="26"/>
      <c r="SR673" s="26"/>
      <c r="SS673" s="26"/>
      <c r="ST673" s="26"/>
      <c r="SU673" s="26"/>
      <c r="SV673" s="26"/>
      <c r="SW673" s="26"/>
      <c r="SX673" s="26"/>
      <c r="SY673" s="26"/>
      <c r="SZ673" s="26"/>
      <c r="TA673" s="26"/>
      <c r="TB673" s="26"/>
      <c r="TC673" s="26"/>
      <c r="TD673" s="26"/>
      <c r="TE673" s="26"/>
      <c r="TF673" s="26"/>
      <c r="TG673" s="26"/>
      <c r="TH673" s="26"/>
      <c r="TI673" s="26"/>
      <c r="TJ673" s="26"/>
      <c r="TK673" s="26"/>
      <c r="TL673" s="26"/>
      <c r="TM673" s="26"/>
      <c r="TN673" s="26"/>
      <c r="TO673" s="26"/>
      <c r="TP673" s="26"/>
      <c r="TQ673" s="26"/>
      <c r="TR673" s="26"/>
      <c r="TS673" s="26"/>
      <c r="TT673" s="26"/>
      <c r="TU673" s="26"/>
      <c r="TV673" s="26"/>
      <c r="TW673" s="26"/>
      <c r="TX673" s="26"/>
      <c r="TY673" s="26"/>
      <c r="TZ673" s="26"/>
      <c r="UA673" s="26"/>
      <c r="UB673" s="26"/>
      <c r="UC673" s="26"/>
      <c r="UD673" s="26"/>
      <c r="UE673" s="26"/>
      <c r="UF673" s="26"/>
      <c r="UG673" s="26"/>
      <c r="UH673" s="26"/>
      <c r="UI673" s="26"/>
      <c r="UJ673" s="26"/>
      <c r="UK673" s="26"/>
      <c r="UL673" s="26"/>
      <c r="UM673" s="26"/>
      <c r="UN673" s="26"/>
      <c r="UO673" s="26"/>
      <c r="UP673" s="26"/>
      <c r="UQ673" s="26"/>
      <c r="UR673" s="26"/>
      <c r="US673" s="26"/>
      <c r="UT673" s="26"/>
      <c r="UU673" s="26"/>
      <c r="UV673" s="26"/>
      <c r="UW673" s="26"/>
      <c r="UX673" s="26"/>
      <c r="UY673" s="26"/>
      <c r="UZ673" s="26"/>
      <c r="VA673" s="26"/>
      <c r="VB673" s="26"/>
      <c r="VC673" s="26"/>
      <c r="VD673" s="26"/>
      <c r="VE673" s="26"/>
      <c r="VF673" s="26"/>
      <c r="VG673" s="26"/>
      <c r="VH673" s="26"/>
      <c r="VI673" s="26"/>
      <c r="VJ673" s="26"/>
      <c r="VK673" s="26"/>
      <c r="VL673" s="26"/>
      <c r="VM673" s="26"/>
      <c r="VN673" s="26"/>
      <c r="VO673" s="26"/>
      <c r="VP673" s="26"/>
      <c r="VQ673" s="26"/>
      <c r="VR673" s="26"/>
      <c r="VS673" s="26"/>
      <c r="VT673" s="26"/>
      <c r="VU673" s="26"/>
      <c r="VV673" s="26"/>
      <c r="VW673" s="26"/>
      <c r="VX673" s="26"/>
      <c r="VY673" s="26"/>
      <c r="VZ673" s="26"/>
      <c r="WA673" s="26"/>
      <c r="WB673" s="26"/>
      <c r="WC673" s="26"/>
      <c r="WD673" s="26"/>
      <c r="WE673" s="26"/>
      <c r="WF673" s="26"/>
      <c r="WG673" s="26"/>
      <c r="WH673" s="26"/>
      <c r="WI673" s="26"/>
      <c r="WJ673" s="26"/>
      <c r="WK673" s="26"/>
      <c r="WL673" s="26"/>
      <c r="WM673" s="26"/>
      <c r="WN673" s="26"/>
      <c r="WO673" s="26"/>
      <c r="WP673" s="26"/>
      <c r="WQ673" s="26"/>
      <c r="WR673" s="26"/>
      <c r="WS673" s="26"/>
      <c r="WT673" s="26"/>
      <c r="WU673" s="26"/>
      <c r="WV673" s="26"/>
      <c r="WW673" s="26"/>
      <c r="WX673" s="26"/>
      <c r="WY673" s="26"/>
      <c r="WZ673" s="26"/>
      <c r="XA673" s="26"/>
      <c r="XB673" s="26"/>
      <c r="XC673" s="26"/>
      <c r="XD673" s="26"/>
      <c r="XE673" s="26"/>
      <c r="XF673" s="26"/>
      <c r="XG673" s="26"/>
      <c r="XH673" s="26"/>
      <c r="XI673" s="26"/>
      <c r="XJ673" s="26"/>
      <c r="XK673" s="26"/>
      <c r="XL673" s="26"/>
      <c r="XM673" s="26"/>
      <c r="XN673" s="26"/>
      <c r="XO673" s="26"/>
      <c r="XP673" s="26"/>
      <c r="XQ673" s="26"/>
      <c r="XR673" s="26"/>
      <c r="XS673" s="26"/>
      <c r="XT673" s="26"/>
      <c r="XU673" s="26"/>
      <c r="XV673" s="26"/>
      <c r="XW673" s="26"/>
      <c r="XX673" s="26"/>
      <c r="XY673" s="26"/>
      <c r="XZ673" s="26"/>
      <c r="YA673" s="26"/>
      <c r="YB673" s="26"/>
      <c r="YC673" s="26"/>
      <c r="YD673" s="26"/>
      <c r="YE673" s="26"/>
      <c r="YF673" s="26"/>
      <c r="YG673" s="26"/>
      <c r="YH673" s="26"/>
      <c r="YI673" s="26"/>
      <c r="YJ673" s="26"/>
      <c r="YK673" s="26"/>
      <c r="YL673" s="26"/>
      <c r="YM673" s="26"/>
      <c r="YN673" s="26"/>
      <c r="YO673" s="26"/>
      <c r="YP673" s="26"/>
      <c r="YQ673" s="26"/>
      <c r="YR673" s="26"/>
      <c r="YS673" s="26"/>
      <c r="YT673" s="26"/>
      <c r="YU673" s="26"/>
      <c r="YV673" s="26"/>
      <c r="YW673" s="26"/>
      <c r="YX673" s="26"/>
      <c r="YY673" s="26"/>
      <c r="YZ673" s="26"/>
      <c r="ZA673" s="26"/>
      <c r="ZB673" s="26"/>
      <c r="ZC673" s="26"/>
      <c r="ZD673" s="26"/>
      <c r="ZE673" s="26"/>
      <c r="ZF673" s="26"/>
      <c r="ZG673" s="26"/>
      <c r="ZH673" s="26"/>
      <c r="ZI673" s="26"/>
      <c r="ZJ673" s="26"/>
      <c r="ZK673" s="26"/>
      <c r="ZL673" s="26"/>
      <c r="ZM673" s="26"/>
      <c r="ZN673" s="26"/>
      <c r="ZO673" s="26"/>
      <c r="ZP673" s="26"/>
      <c r="ZQ673" s="26"/>
      <c r="ZR673" s="26"/>
      <c r="ZS673" s="26"/>
      <c r="ZT673" s="26"/>
      <c r="ZU673" s="26"/>
      <c r="ZV673" s="26"/>
      <c r="ZW673" s="26"/>
      <c r="ZX673" s="26"/>
      <c r="ZY673" s="26"/>
      <c r="ZZ673" s="26"/>
      <c r="AAA673" s="26"/>
      <c r="AAB673" s="26"/>
      <c r="AAC673" s="26"/>
      <c r="AAD673" s="26"/>
      <c r="AAE673" s="26"/>
      <c r="AAF673" s="26"/>
      <c r="AAG673" s="26"/>
      <c r="AAH673" s="26"/>
      <c r="AAI673" s="26"/>
      <c r="AAJ673" s="26"/>
      <c r="AAK673" s="26"/>
      <c r="AAL673" s="26"/>
      <c r="AAM673" s="26"/>
      <c r="AAN673" s="26"/>
      <c r="AAO673" s="26"/>
      <c r="AAP673" s="26"/>
      <c r="AAQ673" s="26"/>
      <c r="AAR673" s="26"/>
      <c r="AAS673" s="26"/>
      <c r="AAT673" s="26"/>
      <c r="AAU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305"/>
    </row>
    <row r="674" spans="1:813" s="306" customFormat="1" ht="15.75" customHeight="1" x14ac:dyDescent="0.2">
      <c r="A674" s="71">
        <v>2.9</v>
      </c>
      <c r="B674" s="303" t="s">
        <v>41</v>
      </c>
      <c r="C674" s="106">
        <v>-1</v>
      </c>
      <c r="D674" s="71" t="s">
        <v>14</v>
      </c>
      <c r="E674" s="293">
        <v>166.65</v>
      </c>
      <c r="F674" s="110">
        <f t="shared" si="16"/>
        <v>-166.65</v>
      </c>
      <c r="G674" s="305"/>
      <c r="AY674" s="307"/>
      <c r="AZ674" s="26"/>
      <c r="BA674" s="663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SQ674" s="26"/>
      <c r="SR674" s="26"/>
      <c r="SS674" s="26"/>
      <c r="ST674" s="26"/>
      <c r="SU674" s="26"/>
      <c r="SV674" s="26"/>
      <c r="SW674" s="26"/>
      <c r="SX674" s="26"/>
      <c r="SY674" s="26"/>
      <c r="SZ674" s="26"/>
      <c r="TA674" s="26"/>
      <c r="TB674" s="26"/>
      <c r="TC674" s="26"/>
      <c r="TD674" s="26"/>
      <c r="TE674" s="26"/>
      <c r="TF674" s="26"/>
      <c r="TG674" s="26"/>
      <c r="TH674" s="26"/>
      <c r="TI674" s="26"/>
      <c r="TJ674" s="26"/>
      <c r="TK674" s="26"/>
      <c r="TL674" s="26"/>
      <c r="TM674" s="26"/>
      <c r="TN674" s="26"/>
      <c r="TO674" s="26"/>
      <c r="TP674" s="26"/>
      <c r="TQ674" s="26"/>
      <c r="TR674" s="26"/>
      <c r="TS674" s="26"/>
      <c r="TT674" s="26"/>
      <c r="TU674" s="26"/>
      <c r="TV674" s="26"/>
      <c r="TW674" s="26"/>
      <c r="TX674" s="26"/>
      <c r="TY674" s="26"/>
      <c r="TZ674" s="26"/>
      <c r="UA674" s="26"/>
      <c r="UB674" s="26"/>
      <c r="UC674" s="26"/>
      <c r="UD674" s="26"/>
      <c r="UE674" s="26"/>
      <c r="UF674" s="26"/>
      <c r="UG674" s="26"/>
      <c r="UH674" s="26"/>
      <c r="UI674" s="26"/>
      <c r="UJ674" s="26"/>
      <c r="UK674" s="26"/>
      <c r="UL674" s="26"/>
      <c r="UM674" s="26"/>
      <c r="UN674" s="26"/>
      <c r="UO674" s="26"/>
      <c r="UP674" s="26"/>
      <c r="UQ674" s="26"/>
      <c r="UR674" s="26"/>
      <c r="US674" s="26"/>
      <c r="UT674" s="26"/>
      <c r="UU674" s="26"/>
      <c r="UV674" s="26"/>
      <c r="UW674" s="26"/>
      <c r="UX674" s="26"/>
      <c r="UY674" s="26"/>
      <c r="UZ674" s="26"/>
      <c r="VA674" s="26"/>
      <c r="VB674" s="26"/>
      <c r="VC674" s="26"/>
      <c r="VD674" s="26"/>
      <c r="VE674" s="26"/>
      <c r="VF674" s="26"/>
      <c r="VG674" s="26"/>
      <c r="VH674" s="26"/>
      <c r="VI674" s="26"/>
      <c r="VJ674" s="26"/>
      <c r="VK674" s="26"/>
      <c r="VL674" s="26"/>
      <c r="VM674" s="26"/>
      <c r="VN674" s="26"/>
      <c r="VO674" s="26"/>
      <c r="VP674" s="26"/>
      <c r="VQ674" s="26"/>
      <c r="VR674" s="26"/>
      <c r="VS674" s="26"/>
      <c r="VT674" s="26"/>
      <c r="VU674" s="26"/>
      <c r="VV674" s="26"/>
      <c r="VW674" s="26"/>
      <c r="VX674" s="26"/>
      <c r="VY674" s="26"/>
      <c r="VZ674" s="26"/>
      <c r="WA674" s="26"/>
      <c r="WB674" s="26"/>
      <c r="WC674" s="26"/>
      <c r="WD674" s="26"/>
      <c r="WE674" s="26"/>
      <c r="WF674" s="26"/>
      <c r="WG674" s="26"/>
      <c r="WH674" s="26"/>
      <c r="WI674" s="26"/>
      <c r="WJ674" s="26"/>
      <c r="WK674" s="26"/>
      <c r="WL674" s="26"/>
      <c r="WM674" s="26"/>
      <c r="WN674" s="26"/>
      <c r="WO674" s="26"/>
      <c r="WP674" s="26"/>
      <c r="WQ674" s="26"/>
      <c r="WR674" s="26"/>
      <c r="WS674" s="26"/>
      <c r="WT674" s="26"/>
      <c r="WU674" s="26"/>
      <c r="WV674" s="26"/>
      <c r="WW674" s="26"/>
      <c r="WX674" s="26"/>
      <c r="WY674" s="26"/>
      <c r="WZ674" s="26"/>
      <c r="XA674" s="26"/>
      <c r="XB674" s="26"/>
      <c r="XC674" s="26"/>
      <c r="XD674" s="26"/>
      <c r="XE674" s="26"/>
      <c r="XF674" s="26"/>
      <c r="XG674" s="26"/>
      <c r="XH674" s="26"/>
      <c r="XI674" s="26"/>
      <c r="XJ674" s="26"/>
      <c r="XK674" s="26"/>
      <c r="XL674" s="26"/>
      <c r="XM674" s="26"/>
      <c r="XN674" s="26"/>
      <c r="XO674" s="26"/>
      <c r="XP674" s="26"/>
      <c r="XQ674" s="26"/>
      <c r="XR674" s="26"/>
      <c r="XS674" s="26"/>
      <c r="XT674" s="26"/>
      <c r="XU674" s="26"/>
      <c r="XV674" s="26"/>
      <c r="XW674" s="26"/>
      <c r="XX674" s="26"/>
      <c r="XY674" s="26"/>
      <c r="XZ674" s="26"/>
      <c r="YA674" s="26"/>
      <c r="YB674" s="26"/>
      <c r="YC674" s="26"/>
      <c r="YD674" s="26"/>
      <c r="YE674" s="26"/>
      <c r="YF674" s="26"/>
      <c r="YG674" s="26"/>
      <c r="YH674" s="26"/>
      <c r="YI674" s="26"/>
      <c r="YJ674" s="26"/>
      <c r="YK674" s="26"/>
      <c r="YL674" s="26"/>
      <c r="YM674" s="26"/>
      <c r="YN674" s="26"/>
      <c r="YO674" s="26"/>
      <c r="YP674" s="26"/>
      <c r="YQ674" s="26"/>
      <c r="YR674" s="26"/>
      <c r="YS674" s="26"/>
      <c r="YT674" s="26"/>
      <c r="YU674" s="26"/>
      <c r="YV674" s="26"/>
      <c r="YW674" s="26"/>
      <c r="YX674" s="26"/>
      <c r="YY674" s="26"/>
      <c r="YZ674" s="26"/>
      <c r="ZA674" s="26"/>
      <c r="ZB674" s="26"/>
      <c r="ZC674" s="26"/>
      <c r="ZD674" s="26"/>
      <c r="ZE674" s="26"/>
      <c r="ZF674" s="26"/>
      <c r="ZG674" s="26"/>
      <c r="ZH674" s="26"/>
      <c r="ZI674" s="26"/>
      <c r="ZJ674" s="26"/>
      <c r="ZK674" s="26"/>
      <c r="ZL674" s="26"/>
      <c r="ZM674" s="26"/>
      <c r="ZN674" s="26"/>
      <c r="ZO674" s="26"/>
      <c r="ZP674" s="26"/>
      <c r="ZQ674" s="26"/>
      <c r="ZR674" s="26"/>
      <c r="ZS674" s="26"/>
      <c r="ZT674" s="26"/>
      <c r="ZU674" s="26"/>
      <c r="ZV674" s="26"/>
      <c r="ZW674" s="26"/>
      <c r="ZX674" s="26"/>
      <c r="ZY674" s="26"/>
      <c r="ZZ674" s="26"/>
      <c r="AAA674" s="26"/>
      <c r="AAB674" s="26"/>
      <c r="AAC674" s="26"/>
      <c r="AAD674" s="26"/>
      <c r="AAE674" s="26"/>
      <c r="AAF674" s="26"/>
      <c r="AAG674" s="26"/>
      <c r="AAH674" s="26"/>
      <c r="AAI674" s="26"/>
      <c r="AAJ674" s="26"/>
      <c r="AAK674" s="26"/>
      <c r="AAL674" s="26"/>
      <c r="AAM674" s="26"/>
      <c r="AAN674" s="26"/>
      <c r="AAO674" s="26"/>
      <c r="AAP674" s="26"/>
      <c r="AAQ674" s="26"/>
      <c r="AAR674" s="26"/>
      <c r="AAS674" s="26"/>
      <c r="AAT674" s="26"/>
      <c r="AAU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305"/>
    </row>
    <row r="675" spans="1:813" s="306" customFormat="1" ht="14.25" customHeight="1" x14ac:dyDescent="0.2">
      <c r="A675" s="72">
        <v>2.1</v>
      </c>
      <c r="B675" s="303" t="s">
        <v>42</v>
      </c>
      <c r="C675" s="106">
        <v>-1</v>
      </c>
      <c r="D675" s="71" t="s">
        <v>14</v>
      </c>
      <c r="E675" s="293">
        <v>2401.7800000000002</v>
      </c>
      <c r="F675" s="110">
        <f t="shared" si="16"/>
        <v>-2401.7800000000002</v>
      </c>
      <c r="G675" s="305"/>
      <c r="AY675" s="307"/>
      <c r="AZ675" s="26"/>
      <c r="BA675" s="663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SQ675" s="26"/>
      <c r="SR675" s="26"/>
      <c r="SS675" s="26"/>
      <c r="ST675" s="26"/>
      <c r="SU675" s="26"/>
      <c r="SV675" s="26"/>
      <c r="SW675" s="26"/>
      <c r="SX675" s="26"/>
      <c r="SY675" s="26"/>
      <c r="SZ675" s="26"/>
      <c r="TA675" s="26"/>
      <c r="TB675" s="26"/>
      <c r="TC675" s="26"/>
      <c r="TD675" s="26"/>
      <c r="TE675" s="26"/>
      <c r="TF675" s="26"/>
      <c r="TG675" s="26"/>
      <c r="TH675" s="26"/>
      <c r="TI675" s="26"/>
      <c r="TJ675" s="26"/>
      <c r="TK675" s="26"/>
      <c r="TL675" s="26"/>
      <c r="TM675" s="26"/>
      <c r="TN675" s="26"/>
      <c r="TO675" s="26"/>
      <c r="TP675" s="26"/>
      <c r="TQ675" s="26"/>
      <c r="TR675" s="26"/>
      <c r="TS675" s="26"/>
      <c r="TT675" s="26"/>
      <c r="TU675" s="26"/>
      <c r="TV675" s="26"/>
      <c r="TW675" s="26"/>
      <c r="TX675" s="26"/>
      <c r="TY675" s="26"/>
      <c r="TZ675" s="26"/>
      <c r="UA675" s="26"/>
      <c r="UB675" s="26"/>
      <c r="UC675" s="26"/>
      <c r="UD675" s="26"/>
      <c r="UE675" s="26"/>
      <c r="UF675" s="26"/>
      <c r="UG675" s="26"/>
      <c r="UH675" s="26"/>
      <c r="UI675" s="26"/>
      <c r="UJ675" s="26"/>
      <c r="UK675" s="26"/>
      <c r="UL675" s="26"/>
      <c r="UM675" s="26"/>
      <c r="UN675" s="26"/>
      <c r="UO675" s="26"/>
      <c r="UP675" s="26"/>
      <c r="UQ675" s="26"/>
      <c r="UR675" s="26"/>
      <c r="US675" s="26"/>
      <c r="UT675" s="26"/>
      <c r="UU675" s="26"/>
      <c r="UV675" s="26"/>
      <c r="UW675" s="26"/>
      <c r="UX675" s="26"/>
      <c r="UY675" s="26"/>
      <c r="UZ675" s="26"/>
      <c r="VA675" s="26"/>
      <c r="VB675" s="26"/>
      <c r="VC675" s="26"/>
      <c r="VD675" s="26"/>
      <c r="VE675" s="26"/>
      <c r="VF675" s="26"/>
      <c r="VG675" s="26"/>
      <c r="VH675" s="26"/>
      <c r="VI675" s="26"/>
      <c r="VJ675" s="26"/>
      <c r="VK675" s="26"/>
      <c r="VL675" s="26"/>
      <c r="VM675" s="26"/>
      <c r="VN675" s="26"/>
      <c r="VO675" s="26"/>
      <c r="VP675" s="26"/>
      <c r="VQ675" s="26"/>
      <c r="VR675" s="26"/>
      <c r="VS675" s="26"/>
      <c r="VT675" s="26"/>
      <c r="VU675" s="26"/>
      <c r="VV675" s="26"/>
      <c r="VW675" s="26"/>
      <c r="VX675" s="26"/>
      <c r="VY675" s="26"/>
      <c r="VZ675" s="26"/>
      <c r="WA675" s="26"/>
      <c r="WB675" s="26"/>
      <c r="WC675" s="26"/>
      <c r="WD675" s="26"/>
      <c r="WE675" s="26"/>
      <c r="WF675" s="26"/>
      <c r="WG675" s="26"/>
      <c r="WH675" s="26"/>
      <c r="WI675" s="26"/>
      <c r="WJ675" s="26"/>
      <c r="WK675" s="26"/>
      <c r="WL675" s="26"/>
      <c r="WM675" s="26"/>
      <c r="WN675" s="26"/>
      <c r="WO675" s="26"/>
      <c r="WP675" s="26"/>
      <c r="WQ675" s="26"/>
      <c r="WR675" s="26"/>
      <c r="WS675" s="26"/>
      <c r="WT675" s="26"/>
      <c r="WU675" s="26"/>
      <c r="WV675" s="26"/>
      <c r="WW675" s="26"/>
      <c r="WX675" s="26"/>
      <c r="WY675" s="26"/>
      <c r="WZ675" s="26"/>
      <c r="XA675" s="26"/>
      <c r="XB675" s="26"/>
      <c r="XC675" s="26"/>
      <c r="XD675" s="26"/>
      <c r="XE675" s="26"/>
      <c r="XF675" s="26"/>
      <c r="XG675" s="26"/>
      <c r="XH675" s="26"/>
      <c r="XI675" s="26"/>
      <c r="XJ675" s="26"/>
      <c r="XK675" s="26"/>
      <c r="XL675" s="26"/>
      <c r="XM675" s="26"/>
      <c r="XN675" s="26"/>
      <c r="XO675" s="26"/>
      <c r="XP675" s="26"/>
      <c r="XQ675" s="26"/>
      <c r="XR675" s="26"/>
      <c r="XS675" s="26"/>
      <c r="XT675" s="26"/>
      <c r="XU675" s="26"/>
      <c r="XV675" s="26"/>
      <c r="XW675" s="26"/>
      <c r="XX675" s="26"/>
      <c r="XY675" s="26"/>
      <c r="XZ675" s="26"/>
      <c r="YA675" s="26"/>
      <c r="YB675" s="26"/>
      <c r="YC675" s="26"/>
      <c r="YD675" s="26"/>
      <c r="YE675" s="26"/>
      <c r="YF675" s="26"/>
      <c r="YG675" s="26"/>
      <c r="YH675" s="26"/>
      <c r="YI675" s="26"/>
      <c r="YJ675" s="26"/>
      <c r="YK675" s="26"/>
      <c r="YL675" s="26"/>
      <c r="YM675" s="26"/>
      <c r="YN675" s="26"/>
      <c r="YO675" s="26"/>
      <c r="YP675" s="26"/>
      <c r="YQ675" s="26"/>
      <c r="YR675" s="26"/>
      <c r="YS675" s="26"/>
      <c r="YT675" s="26"/>
      <c r="YU675" s="26"/>
      <c r="YV675" s="26"/>
      <c r="YW675" s="26"/>
      <c r="YX675" s="26"/>
      <c r="YY675" s="26"/>
      <c r="YZ675" s="26"/>
      <c r="ZA675" s="26"/>
      <c r="ZB675" s="26"/>
      <c r="ZC675" s="26"/>
      <c r="ZD675" s="26"/>
      <c r="ZE675" s="26"/>
      <c r="ZF675" s="26"/>
      <c r="ZG675" s="26"/>
      <c r="ZH675" s="26"/>
      <c r="ZI675" s="26"/>
      <c r="ZJ675" s="26"/>
      <c r="ZK675" s="26"/>
      <c r="ZL675" s="26"/>
      <c r="ZM675" s="26"/>
      <c r="ZN675" s="26"/>
      <c r="ZO675" s="26"/>
      <c r="ZP675" s="26"/>
      <c r="ZQ675" s="26"/>
      <c r="ZR675" s="26"/>
      <c r="ZS675" s="26"/>
      <c r="ZT675" s="26"/>
      <c r="ZU675" s="26"/>
      <c r="ZV675" s="26"/>
      <c r="ZW675" s="26"/>
      <c r="ZX675" s="26"/>
      <c r="ZY675" s="26"/>
      <c r="ZZ675" s="26"/>
      <c r="AAA675" s="26"/>
      <c r="AAB675" s="26"/>
      <c r="AAC675" s="26"/>
      <c r="AAD675" s="26"/>
      <c r="AAE675" s="26"/>
      <c r="AAF675" s="26"/>
      <c r="AAG675" s="26"/>
      <c r="AAH675" s="26"/>
      <c r="AAI675" s="26"/>
      <c r="AAJ675" s="26"/>
      <c r="AAK675" s="26"/>
      <c r="AAL675" s="26"/>
      <c r="AAM675" s="26"/>
      <c r="AAN675" s="26"/>
      <c r="AAO675" s="26"/>
      <c r="AAP675" s="26"/>
      <c r="AAQ675" s="26"/>
      <c r="AAR675" s="26"/>
      <c r="AAS675" s="26"/>
      <c r="AAT675" s="26"/>
      <c r="AAU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305"/>
    </row>
    <row r="676" spans="1:813" s="306" customFormat="1" ht="14.25" customHeight="1" x14ac:dyDescent="0.2">
      <c r="A676" s="71">
        <v>2.11</v>
      </c>
      <c r="B676" s="303" t="s">
        <v>43</v>
      </c>
      <c r="C676" s="106">
        <v>-135</v>
      </c>
      <c r="D676" s="71" t="s">
        <v>44</v>
      </c>
      <c r="E676" s="293">
        <v>55.16</v>
      </c>
      <c r="F676" s="110">
        <f t="shared" si="16"/>
        <v>-7446.6</v>
      </c>
      <c r="G676" s="305"/>
      <c r="AY676" s="307"/>
      <c r="AZ676" s="26"/>
      <c r="BA676" s="663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SQ676" s="26"/>
      <c r="SR676" s="26"/>
      <c r="SS676" s="26"/>
      <c r="ST676" s="26"/>
      <c r="SU676" s="26"/>
      <c r="SV676" s="26"/>
      <c r="SW676" s="26"/>
      <c r="SX676" s="26"/>
      <c r="SY676" s="26"/>
      <c r="SZ676" s="26"/>
      <c r="TA676" s="26"/>
      <c r="TB676" s="26"/>
      <c r="TC676" s="26"/>
      <c r="TD676" s="26"/>
      <c r="TE676" s="26"/>
      <c r="TF676" s="26"/>
      <c r="TG676" s="26"/>
      <c r="TH676" s="26"/>
      <c r="TI676" s="26"/>
      <c r="TJ676" s="26"/>
      <c r="TK676" s="26"/>
      <c r="TL676" s="26"/>
      <c r="TM676" s="26"/>
      <c r="TN676" s="26"/>
      <c r="TO676" s="26"/>
      <c r="TP676" s="26"/>
      <c r="TQ676" s="26"/>
      <c r="TR676" s="26"/>
      <c r="TS676" s="26"/>
      <c r="TT676" s="26"/>
      <c r="TU676" s="26"/>
      <c r="TV676" s="26"/>
      <c r="TW676" s="26"/>
      <c r="TX676" s="26"/>
      <c r="TY676" s="26"/>
      <c r="TZ676" s="26"/>
      <c r="UA676" s="26"/>
      <c r="UB676" s="26"/>
      <c r="UC676" s="26"/>
      <c r="UD676" s="26"/>
      <c r="UE676" s="26"/>
      <c r="UF676" s="26"/>
      <c r="UG676" s="26"/>
      <c r="UH676" s="26"/>
      <c r="UI676" s="26"/>
      <c r="UJ676" s="26"/>
      <c r="UK676" s="26"/>
      <c r="UL676" s="26"/>
      <c r="UM676" s="26"/>
      <c r="UN676" s="26"/>
      <c r="UO676" s="26"/>
      <c r="UP676" s="26"/>
      <c r="UQ676" s="26"/>
      <c r="UR676" s="26"/>
      <c r="US676" s="26"/>
      <c r="UT676" s="26"/>
      <c r="UU676" s="26"/>
      <c r="UV676" s="26"/>
      <c r="UW676" s="26"/>
      <c r="UX676" s="26"/>
      <c r="UY676" s="26"/>
      <c r="UZ676" s="26"/>
      <c r="VA676" s="26"/>
      <c r="VB676" s="26"/>
      <c r="VC676" s="26"/>
      <c r="VD676" s="26"/>
      <c r="VE676" s="26"/>
      <c r="VF676" s="26"/>
      <c r="VG676" s="26"/>
      <c r="VH676" s="26"/>
      <c r="VI676" s="26"/>
      <c r="VJ676" s="26"/>
      <c r="VK676" s="26"/>
      <c r="VL676" s="26"/>
      <c r="VM676" s="26"/>
      <c r="VN676" s="26"/>
      <c r="VO676" s="26"/>
      <c r="VP676" s="26"/>
      <c r="VQ676" s="26"/>
      <c r="VR676" s="26"/>
      <c r="VS676" s="26"/>
      <c r="VT676" s="26"/>
      <c r="VU676" s="26"/>
      <c r="VV676" s="26"/>
      <c r="VW676" s="26"/>
      <c r="VX676" s="26"/>
      <c r="VY676" s="26"/>
      <c r="VZ676" s="26"/>
      <c r="WA676" s="26"/>
      <c r="WB676" s="26"/>
      <c r="WC676" s="26"/>
      <c r="WD676" s="26"/>
      <c r="WE676" s="26"/>
      <c r="WF676" s="26"/>
      <c r="WG676" s="26"/>
      <c r="WH676" s="26"/>
      <c r="WI676" s="26"/>
      <c r="WJ676" s="26"/>
      <c r="WK676" s="26"/>
      <c r="WL676" s="26"/>
      <c r="WM676" s="26"/>
      <c r="WN676" s="26"/>
      <c r="WO676" s="26"/>
      <c r="WP676" s="26"/>
      <c r="WQ676" s="26"/>
      <c r="WR676" s="26"/>
      <c r="WS676" s="26"/>
      <c r="WT676" s="26"/>
      <c r="WU676" s="26"/>
      <c r="WV676" s="26"/>
      <c r="WW676" s="26"/>
      <c r="WX676" s="26"/>
      <c r="WY676" s="26"/>
      <c r="WZ676" s="26"/>
      <c r="XA676" s="26"/>
      <c r="XB676" s="26"/>
      <c r="XC676" s="26"/>
      <c r="XD676" s="26"/>
      <c r="XE676" s="26"/>
      <c r="XF676" s="26"/>
      <c r="XG676" s="26"/>
      <c r="XH676" s="26"/>
      <c r="XI676" s="26"/>
      <c r="XJ676" s="26"/>
      <c r="XK676" s="26"/>
      <c r="XL676" s="26"/>
      <c r="XM676" s="26"/>
      <c r="XN676" s="26"/>
      <c r="XO676" s="26"/>
      <c r="XP676" s="26"/>
      <c r="XQ676" s="26"/>
      <c r="XR676" s="26"/>
      <c r="XS676" s="26"/>
      <c r="XT676" s="26"/>
      <c r="XU676" s="26"/>
      <c r="XV676" s="26"/>
      <c r="XW676" s="26"/>
      <c r="XX676" s="26"/>
      <c r="XY676" s="26"/>
      <c r="XZ676" s="26"/>
      <c r="YA676" s="26"/>
      <c r="YB676" s="26"/>
      <c r="YC676" s="26"/>
      <c r="YD676" s="26"/>
      <c r="YE676" s="26"/>
      <c r="YF676" s="26"/>
      <c r="YG676" s="26"/>
      <c r="YH676" s="26"/>
      <c r="YI676" s="26"/>
      <c r="YJ676" s="26"/>
      <c r="YK676" s="26"/>
      <c r="YL676" s="26"/>
      <c r="YM676" s="26"/>
      <c r="YN676" s="26"/>
      <c r="YO676" s="26"/>
      <c r="YP676" s="26"/>
      <c r="YQ676" s="26"/>
      <c r="YR676" s="26"/>
      <c r="YS676" s="26"/>
      <c r="YT676" s="26"/>
      <c r="YU676" s="26"/>
      <c r="YV676" s="26"/>
      <c r="YW676" s="26"/>
      <c r="YX676" s="26"/>
      <c r="YY676" s="26"/>
      <c r="YZ676" s="26"/>
      <c r="ZA676" s="26"/>
      <c r="ZB676" s="26"/>
      <c r="ZC676" s="26"/>
      <c r="ZD676" s="26"/>
      <c r="ZE676" s="26"/>
      <c r="ZF676" s="26"/>
      <c r="ZG676" s="26"/>
      <c r="ZH676" s="26"/>
      <c r="ZI676" s="26"/>
      <c r="ZJ676" s="26"/>
      <c r="ZK676" s="26"/>
      <c r="ZL676" s="26"/>
      <c r="ZM676" s="26"/>
      <c r="ZN676" s="26"/>
      <c r="ZO676" s="26"/>
      <c r="ZP676" s="26"/>
      <c r="ZQ676" s="26"/>
      <c r="ZR676" s="26"/>
      <c r="ZS676" s="26"/>
      <c r="ZT676" s="26"/>
      <c r="ZU676" s="26"/>
      <c r="ZV676" s="26"/>
      <c r="ZW676" s="26"/>
      <c r="ZX676" s="26"/>
      <c r="ZY676" s="26"/>
      <c r="ZZ676" s="26"/>
      <c r="AAA676" s="26"/>
      <c r="AAB676" s="26"/>
      <c r="AAC676" s="26"/>
      <c r="AAD676" s="26"/>
      <c r="AAE676" s="26"/>
      <c r="AAF676" s="26"/>
      <c r="AAG676" s="26"/>
      <c r="AAH676" s="26"/>
      <c r="AAI676" s="26"/>
      <c r="AAJ676" s="26"/>
      <c r="AAK676" s="26"/>
      <c r="AAL676" s="26"/>
      <c r="AAM676" s="26"/>
      <c r="AAN676" s="26"/>
      <c r="AAO676" s="26"/>
      <c r="AAP676" s="26"/>
      <c r="AAQ676" s="26"/>
      <c r="AAR676" s="26"/>
      <c r="AAS676" s="26"/>
      <c r="AAT676" s="26"/>
      <c r="AAU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305"/>
    </row>
    <row r="677" spans="1:813" s="306" customFormat="1" ht="16.5" customHeight="1" x14ac:dyDescent="0.2">
      <c r="A677" s="71">
        <v>2.12</v>
      </c>
      <c r="B677" s="303" t="s">
        <v>45</v>
      </c>
      <c r="C677" s="106">
        <v>-240</v>
      </c>
      <c r="D677" s="71" t="s">
        <v>16</v>
      </c>
      <c r="E677" s="293">
        <v>35.770000000000003</v>
      </c>
      <c r="F677" s="110">
        <f t="shared" si="16"/>
        <v>-8584.7999999999993</v>
      </c>
      <c r="G677" s="305"/>
      <c r="AY677" s="307"/>
      <c r="AZ677" s="26"/>
      <c r="BA677" s="663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SQ677" s="26"/>
      <c r="SR677" s="26"/>
      <c r="SS677" s="26"/>
      <c r="ST677" s="26"/>
      <c r="SU677" s="26"/>
      <c r="SV677" s="26"/>
      <c r="SW677" s="26"/>
      <c r="SX677" s="26"/>
      <c r="SY677" s="26"/>
      <c r="SZ677" s="26"/>
      <c r="TA677" s="26"/>
      <c r="TB677" s="26"/>
      <c r="TC677" s="26"/>
      <c r="TD677" s="26"/>
      <c r="TE677" s="26"/>
      <c r="TF677" s="26"/>
      <c r="TG677" s="26"/>
      <c r="TH677" s="26"/>
      <c r="TI677" s="26"/>
      <c r="TJ677" s="26"/>
      <c r="TK677" s="26"/>
      <c r="TL677" s="26"/>
      <c r="TM677" s="26"/>
      <c r="TN677" s="26"/>
      <c r="TO677" s="26"/>
      <c r="TP677" s="26"/>
      <c r="TQ677" s="26"/>
      <c r="TR677" s="26"/>
      <c r="TS677" s="26"/>
      <c r="TT677" s="26"/>
      <c r="TU677" s="26"/>
      <c r="TV677" s="26"/>
      <c r="TW677" s="26"/>
      <c r="TX677" s="26"/>
      <c r="TY677" s="26"/>
      <c r="TZ677" s="26"/>
      <c r="UA677" s="26"/>
      <c r="UB677" s="26"/>
      <c r="UC677" s="26"/>
      <c r="UD677" s="26"/>
      <c r="UE677" s="26"/>
      <c r="UF677" s="26"/>
      <c r="UG677" s="26"/>
      <c r="UH677" s="26"/>
      <c r="UI677" s="26"/>
      <c r="UJ677" s="26"/>
      <c r="UK677" s="26"/>
      <c r="UL677" s="26"/>
      <c r="UM677" s="26"/>
      <c r="UN677" s="26"/>
      <c r="UO677" s="26"/>
      <c r="UP677" s="26"/>
      <c r="UQ677" s="26"/>
      <c r="UR677" s="26"/>
      <c r="US677" s="26"/>
      <c r="UT677" s="26"/>
      <c r="UU677" s="26"/>
      <c r="UV677" s="26"/>
      <c r="UW677" s="26"/>
      <c r="UX677" s="26"/>
      <c r="UY677" s="26"/>
      <c r="UZ677" s="26"/>
      <c r="VA677" s="26"/>
      <c r="VB677" s="26"/>
      <c r="VC677" s="26"/>
      <c r="VD677" s="26"/>
      <c r="VE677" s="26"/>
      <c r="VF677" s="26"/>
      <c r="VG677" s="26"/>
      <c r="VH677" s="26"/>
      <c r="VI677" s="26"/>
      <c r="VJ677" s="26"/>
      <c r="VK677" s="26"/>
      <c r="VL677" s="26"/>
      <c r="VM677" s="26"/>
      <c r="VN677" s="26"/>
      <c r="VO677" s="26"/>
      <c r="VP677" s="26"/>
      <c r="VQ677" s="26"/>
      <c r="VR677" s="26"/>
      <c r="VS677" s="26"/>
      <c r="VT677" s="26"/>
      <c r="VU677" s="26"/>
      <c r="VV677" s="26"/>
      <c r="VW677" s="26"/>
      <c r="VX677" s="26"/>
      <c r="VY677" s="26"/>
      <c r="VZ677" s="26"/>
      <c r="WA677" s="26"/>
      <c r="WB677" s="26"/>
      <c r="WC677" s="26"/>
      <c r="WD677" s="26"/>
      <c r="WE677" s="26"/>
      <c r="WF677" s="26"/>
      <c r="WG677" s="26"/>
      <c r="WH677" s="26"/>
      <c r="WI677" s="26"/>
      <c r="WJ677" s="26"/>
      <c r="WK677" s="26"/>
      <c r="WL677" s="26"/>
      <c r="WM677" s="26"/>
      <c r="WN677" s="26"/>
      <c r="WO677" s="26"/>
      <c r="WP677" s="26"/>
      <c r="WQ677" s="26"/>
      <c r="WR677" s="26"/>
      <c r="WS677" s="26"/>
      <c r="WT677" s="26"/>
      <c r="WU677" s="26"/>
      <c r="WV677" s="26"/>
      <c r="WW677" s="26"/>
      <c r="WX677" s="26"/>
      <c r="WY677" s="26"/>
      <c r="WZ677" s="26"/>
      <c r="XA677" s="26"/>
      <c r="XB677" s="26"/>
      <c r="XC677" s="26"/>
      <c r="XD677" s="26"/>
      <c r="XE677" s="26"/>
      <c r="XF677" s="26"/>
      <c r="XG677" s="26"/>
      <c r="XH677" s="26"/>
      <c r="XI677" s="26"/>
      <c r="XJ677" s="26"/>
      <c r="XK677" s="26"/>
      <c r="XL677" s="26"/>
      <c r="XM677" s="26"/>
      <c r="XN677" s="26"/>
      <c r="XO677" s="26"/>
      <c r="XP677" s="26"/>
      <c r="XQ677" s="26"/>
      <c r="XR677" s="26"/>
      <c r="XS677" s="26"/>
      <c r="XT677" s="26"/>
      <c r="XU677" s="26"/>
      <c r="XV677" s="26"/>
      <c r="XW677" s="26"/>
      <c r="XX677" s="26"/>
      <c r="XY677" s="26"/>
      <c r="XZ677" s="26"/>
      <c r="YA677" s="26"/>
      <c r="YB677" s="26"/>
      <c r="YC677" s="26"/>
      <c r="YD677" s="26"/>
      <c r="YE677" s="26"/>
      <c r="YF677" s="26"/>
      <c r="YG677" s="26"/>
      <c r="YH677" s="26"/>
      <c r="YI677" s="26"/>
      <c r="YJ677" s="26"/>
      <c r="YK677" s="26"/>
      <c r="YL677" s="26"/>
      <c r="YM677" s="26"/>
      <c r="YN677" s="26"/>
      <c r="YO677" s="26"/>
      <c r="YP677" s="26"/>
      <c r="YQ677" s="26"/>
      <c r="YR677" s="26"/>
      <c r="YS677" s="26"/>
      <c r="YT677" s="26"/>
      <c r="YU677" s="26"/>
      <c r="YV677" s="26"/>
      <c r="YW677" s="26"/>
      <c r="YX677" s="26"/>
      <c r="YY677" s="26"/>
      <c r="YZ677" s="26"/>
      <c r="ZA677" s="26"/>
      <c r="ZB677" s="26"/>
      <c r="ZC677" s="26"/>
      <c r="ZD677" s="26"/>
      <c r="ZE677" s="26"/>
      <c r="ZF677" s="26"/>
      <c r="ZG677" s="26"/>
      <c r="ZH677" s="26"/>
      <c r="ZI677" s="26"/>
      <c r="ZJ677" s="26"/>
      <c r="ZK677" s="26"/>
      <c r="ZL677" s="26"/>
      <c r="ZM677" s="26"/>
      <c r="ZN677" s="26"/>
      <c r="ZO677" s="26"/>
      <c r="ZP677" s="26"/>
      <c r="ZQ677" s="26"/>
      <c r="ZR677" s="26"/>
      <c r="ZS677" s="26"/>
      <c r="ZT677" s="26"/>
      <c r="ZU677" s="26"/>
      <c r="ZV677" s="26"/>
      <c r="ZW677" s="26"/>
      <c r="ZX677" s="26"/>
      <c r="ZY677" s="26"/>
      <c r="ZZ677" s="26"/>
      <c r="AAA677" s="26"/>
      <c r="AAB677" s="26"/>
      <c r="AAC677" s="26"/>
      <c r="AAD677" s="26"/>
      <c r="AAE677" s="26"/>
      <c r="AAF677" s="26"/>
      <c r="AAG677" s="26"/>
      <c r="AAH677" s="26"/>
      <c r="AAI677" s="26"/>
      <c r="AAJ677" s="26"/>
      <c r="AAK677" s="26"/>
      <c r="AAL677" s="26"/>
      <c r="AAM677" s="26"/>
      <c r="AAN677" s="26"/>
      <c r="AAO677" s="26"/>
      <c r="AAP677" s="26"/>
      <c r="AAQ677" s="26"/>
      <c r="AAR677" s="26"/>
      <c r="AAS677" s="26"/>
      <c r="AAT677" s="26"/>
      <c r="AAU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305"/>
    </row>
    <row r="678" spans="1:813" s="306" customFormat="1" ht="13.5" customHeight="1" x14ac:dyDescent="0.2">
      <c r="A678" s="71">
        <v>2.13</v>
      </c>
      <c r="B678" s="303" t="s">
        <v>46</v>
      </c>
      <c r="C678" s="106">
        <v>-1</v>
      </c>
      <c r="D678" s="71" t="s">
        <v>16</v>
      </c>
      <c r="E678" s="293">
        <v>2298.2600000000002</v>
      </c>
      <c r="F678" s="110">
        <f t="shared" si="16"/>
        <v>-2298.2600000000002</v>
      </c>
      <c r="G678" s="305"/>
      <c r="AY678" s="307"/>
      <c r="AZ678" s="26"/>
      <c r="BA678" s="663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SQ678" s="26"/>
      <c r="SR678" s="26"/>
      <c r="SS678" s="26"/>
      <c r="ST678" s="26"/>
      <c r="SU678" s="26"/>
      <c r="SV678" s="26"/>
      <c r="SW678" s="26"/>
      <c r="SX678" s="26"/>
      <c r="SY678" s="26"/>
      <c r="SZ678" s="26"/>
      <c r="TA678" s="26"/>
      <c r="TB678" s="26"/>
      <c r="TC678" s="26"/>
      <c r="TD678" s="26"/>
      <c r="TE678" s="26"/>
      <c r="TF678" s="26"/>
      <c r="TG678" s="26"/>
      <c r="TH678" s="26"/>
      <c r="TI678" s="26"/>
      <c r="TJ678" s="26"/>
      <c r="TK678" s="26"/>
      <c r="TL678" s="26"/>
      <c r="TM678" s="26"/>
      <c r="TN678" s="26"/>
      <c r="TO678" s="26"/>
      <c r="TP678" s="26"/>
      <c r="TQ678" s="26"/>
      <c r="TR678" s="26"/>
      <c r="TS678" s="26"/>
      <c r="TT678" s="26"/>
      <c r="TU678" s="26"/>
      <c r="TV678" s="26"/>
      <c r="TW678" s="26"/>
      <c r="TX678" s="26"/>
      <c r="TY678" s="26"/>
      <c r="TZ678" s="26"/>
      <c r="UA678" s="26"/>
      <c r="UB678" s="26"/>
      <c r="UC678" s="26"/>
      <c r="UD678" s="26"/>
      <c r="UE678" s="26"/>
      <c r="UF678" s="26"/>
      <c r="UG678" s="26"/>
      <c r="UH678" s="26"/>
      <c r="UI678" s="26"/>
      <c r="UJ678" s="26"/>
      <c r="UK678" s="26"/>
      <c r="UL678" s="26"/>
      <c r="UM678" s="26"/>
      <c r="UN678" s="26"/>
      <c r="UO678" s="26"/>
      <c r="UP678" s="26"/>
      <c r="UQ678" s="26"/>
      <c r="UR678" s="26"/>
      <c r="US678" s="26"/>
      <c r="UT678" s="26"/>
      <c r="UU678" s="26"/>
      <c r="UV678" s="26"/>
      <c r="UW678" s="26"/>
      <c r="UX678" s="26"/>
      <c r="UY678" s="26"/>
      <c r="UZ678" s="26"/>
      <c r="VA678" s="26"/>
      <c r="VB678" s="26"/>
      <c r="VC678" s="26"/>
      <c r="VD678" s="26"/>
      <c r="VE678" s="26"/>
      <c r="VF678" s="26"/>
      <c r="VG678" s="26"/>
      <c r="VH678" s="26"/>
      <c r="VI678" s="26"/>
      <c r="VJ678" s="26"/>
      <c r="VK678" s="26"/>
      <c r="VL678" s="26"/>
      <c r="VM678" s="26"/>
      <c r="VN678" s="26"/>
      <c r="VO678" s="26"/>
      <c r="VP678" s="26"/>
      <c r="VQ678" s="26"/>
      <c r="VR678" s="26"/>
      <c r="VS678" s="26"/>
      <c r="VT678" s="26"/>
      <c r="VU678" s="26"/>
      <c r="VV678" s="26"/>
      <c r="VW678" s="26"/>
      <c r="VX678" s="26"/>
      <c r="VY678" s="26"/>
      <c r="VZ678" s="26"/>
      <c r="WA678" s="26"/>
      <c r="WB678" s="26"/>
      <c r="WC678" s="26"/>
      <c r="WD678" s="26"/>
      <c r="WE678" s="26"/>
      <c r="WF678" s="26"/>
      <c r="WG678" s="26"/>
      <c r="WH678" s="26"/>
      <c r="WI678" s="26"/>
      <c r="WJ678" s="26"/>
      <c r="WK678" s="26"/>
      <c r="WL678" s="26"/>
      <c r="WM678" s="26"/>
      <c r="WN678" s="26"/>
      <c r="WO678" s="26"/>
      <c r="WP678" s="26"/>
      <c r="WQ678" s="26"/>
      <c r="WR678" s="26"/>
      <c r="WS678" s="26"/>
      <c r="WT678" s="26"/>
      <c r="WU678" s="26"/>
      <c r="WV678" s="26"/>
      <c r="WW678" s="26"/>
      <c r="WX678" s="26"/>
      <c r="WY678" s="26"/>
      <c r="WZ678" s="26"/>
      <c r="XA678" s="26"/>
      <c r="XB678" s="26"/>
      <c r="XC678" s="26"/>
      <c r="XD678" s="26"/>
      <c r="XE678" s="26"/>
      <c r="XF678" s="26"/>
      <c r="XG678" s="26"/>
      <c r="XH678" s="26"/>
      <c r="XI678" s="26"/>
      <c r="XJ678" s="26"/>
      <c r="XK678" s="26"/>
      <c r="XL678" s="26"/>
      <c r="XM678" s="26"/>
      <c r="XN678" s="26"/>
      <c r="XO678" s="26"/>
      <c r="XP678" s="26"/>
      <c r="XQ678" s="26"/>
      <c r="XR678" s="26"/>
      <c r="XS678" s="26"/>
      <c r="XT678" s="26"/>
      <c r="XU678" s="26"/>
      <c r="XV678" s="26"/>
      <c r="XW678" s="26"/>
      <c r="XX678" s="26"/>
      <c r="XY678" s="26"/>
      <c r="XZ678" s="26"/>
      <c r="YA678" s="26"/>
      <c r="YB678" s="26"/>
      <c r="YC678" s="26"/>
      <c r="YD678" s="26"/>
      <c r="YE678" s="26"/>
      <c r="YF678" s="26"/>
      <c r="YG678" s="26"/>
      <c r="YH678" s="26"/>
      <c r="YI678" s="26"/>
      <c r="YJ678" s="26"/>
      <c r="YK678" s="26"/>
      <c r="YL678" s="26"/>
      <c r="YM678" s="26"/>
      <c r="YN678" s="26"/>
      <c r="YO678" s="26"/>
      <c r="YP678" s="26"/>
      <c r="YQ678" s="26"/>
      <c r="YR678" s="26"/>
      <c r="YS678" s="26"/>
      <c r="YT678" s="26"/>
      <c r="YU678" s="26"/>
      <c r="YV678" s="26"/>
      <c r="YW678" s="26"/>
      <c r="YX678" s="26"/>
      <c r="YY678" s="26"/>
      <c r="YZ678" s="26"/>
      <c r="ZA678" s="26"/>
      <c r="ZB678" s="26"/>
      <c r="ZC678" s="26"/>
      <c r="ZD678" s="26"/>
      <c r="ZE678" s="26"/>
      <c r="ZF678" s="26"/>
      <c r="ZG678" s="26"/>
      <c r="ZH678" s="26"/>
      <c r="ZI678" s="26"/>
      <c r="ZJ678" s="26"/>
      <c r="ZK678" s="26"/>
      <c r="ZL678" s="26"/>
      <c r="ZM678" s="26"/>
      <c r="ZN678" s="26"/>
      <c r="ZO678" s="26"/>
      <c r="ZP678" s="26"/>
      <c r="ZQ678" s="26"/>
      <c r="ZR678" s="26"/>
      <c r="ZS678" s="26"/>
      <c r="ZT678" s="26"/>
      <c r="ZU678" s="26"/>
      <c r="ZV678" s="26"/>
      <c r="ZW678" s="26"/>
      <c r="ZX678" s="26"/>
      <c r="ZY678" s="26"/>
      <c r="ZZ678" s="26"/>
      <c r="AAA678" s="26"/>
      <c r="AAB678" s="26"/>
      <c r="AAC678" s="26"/>
      <c r="AAD678" s="26"/>
      <c r="AAE678" s="26"/>
      <c r="AAF678" s="26"/>
      <c r="AAG678" s="26"/>
      <c r="AAH678" s="26"/>
      <c r="AAI678" s="26"/>
      <c r="AAJ678" s="26"/>
      <c r="AAK678" s="26"/>
      <c r="AAL678" s="26"/>
      <c r="AAM678" s="26"/>
      <c r="AAN678" s="26"/>
      <c r="AAO678" s="26"/>
      <c r="AAP678" s="26"/>
      <c r="AAQ678" s="26"/>
      <c r="AAR678" s="26"/>
      <c r="AAS678" s="26"/>
      <c r="AAT678" s="26"/>
      <c r="AAU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305"/>
    </row>
    <row r="679" spans="1:813" s="306" customFormat="1" ht="12.75" customHeight="1" x14ac:dyDescent="0.2">
      <c r="A679" s="71">
        <v>2.14</v>
      </c>
      <c r="B679" s="303" t="s">
        <v>47</v>
      </c>
      <c r="C679" s="106">
        <v>-1</v>
      </c>
      <c r="D679" s="71" t="s">
        <v>14</v>
      </c>
      <c r="E679" s="293">
        <v>681.75</v>
      </c>
      <c r="F679" s="110">
        <f t="shared" si="16"/>
        <v>-681.75</v>
      </c>
      <c r="G679" s="305"/>
      <c r="AY679" s="307"/>
      <c r="AZ679" s="26"/>
      <c r="BA679" s="663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SQ679" s="26"/>
      <c r="SR679" s="26"/>
      <c r="SS679" s="26"/>
      <c r="ST679" s="26"/>
      <c r="SU679" s="26"/>
      <c r="SV679" s="26"/>
      <c r="SW679" s="26"/>
      <c r="SX679" s="26"/>
      <c r="SY679" s="26"/>
      <c r="SZ679" s="26"/>
      <c r="TA679" s="26"/>
      <c r="TB679" s="26"/>
      <c r="TC679" s="26"/>
      <c r="TD679" s="26"/>
      <c r="TE679" s="26"/>
      <c r="TF679" s="26"/>
      <c r="TG679" s="26"/>
      <c r="TH679" s="26"/>
      <c r="TI679" s="26"/>
      <c r="TJ679" s="26"/>
      <c r="TK679" s="26"/>
      <c r="TL679" s="26"/>
      <c r="TM679" s="26"/>
      <c r="TN679" s="26"/>
      <c r="TO679" s="26"/>
      <c r="TP679" s="26"/>
      <c r="TQ679" s="26"/>
      <c r="TR679" s="26"/>
      <c r="TS679" s="26"/>
      <c r="TT679" s="26"/>
      <c r="TU679" s="26"/>
      <c r="TV679" s="26"/>
      <c r="TW679" s="26"/>
      <c r="TX679" s="26"/>
      <c r="TY679" s="26"/>
      <c r="TZ679" s="26"/>
      <c r="UA679" s="26"/>
      <c r="UB679" s="26"/>
      <c r="UC679" s="26"/>
      <c r="UD679" s="26"/>
      <c r="UE679" s="26"/>
      <c r="UF679" s="26"/>
      <c r="UG679" s="26"/>
      <c r="UH679" s="26"/>
      <c r="UI679" s="26"/>
      <c r="UJ679" s="26"/>
      <c r="UK679" s="26"/>
      <c r="UL679" s="26"/>
      <c r="UM679" s="26"/>
      <c r="UN679" s="26"/>
      <c r="UO679" s="26"/>
      <c r="UP679" s="26"/>
      <c r="UQ679" s="26"/>
      <c r="UR679" s="26"/>
      <c r="US679" s="26"/>
      <c r="UT679" s="26"/>
      <c r="UU679" s="26"/>
      <c r="UV679" s="26"/>
      <c r="UW679" s="26"/>
      <c r="UX679" s="26"/>
      <c r="UY679" s="26"/>
      <c r="UZ679" s="26"/>
      <c r="VA679" s="26"/>
      <c r="VB679" s="26"/>
      <c r="VC679" s="26"/>
      <c r="VD679" s="26"/>
      <c r="VE679" s="26"/>
      <c r="VF679" s="26"/>
      <c r="VG679" s="26"/>
      <c r="VH679" s="26"/>
      <c r="VI679" s="26"/>
      <c r="VJ679" s="26"/>
      <c r="VK679" s="26"/>
      <c r="VL679" s="26"/>
      <c r="VM679" s="26"/>
      <c r="VN679" s="26"/>
      <c r="VO679" s="26"/>
      <c r="VP679" s="26"/>
      <c r="VQ679" s="26"/>
      <c r="VR679" s="26"/>
      <c r="VS679" s="26"/>
      <c r="VT679" s="26"/>
      <c r="VU679" s="26"/>
      <c r="VV679" s="26"/>
      <c r="VW679" s="26"/>
      <c r="VX679" s="26"/>
      <c r="VY679" s="26"/>
      <c r="VZ679" s="26"/>
      <c r="WA679" s="26"/>
      <c r="WB679" s="26"/>
      <c r="WC679" s="26"/>
      <c r="WD679" s="26"/>
      <c r="WE679" s="26"/>
      <c r="WF679" s="26"/>
      <c r="WG679" s="26"/>
      <c r="WH679" s="26"/>
      <c r="WI679" s="26"/>
      <c r="WJ679" s="26"/>
      <c r="WK679" s="26"/>
      <c r="WL679" s="26"/>
      <c r="WM679" s="26"/>
      <c r="WN679" s="26"/>
      <c r="WO679" s="26"/>
      <c r="WP679" s="26"/>
      <c r="WQ679" s="26"/>
      <c r="WR679" s="26"/>
      <c r="WS679" s="26"/>
      <c r="WT679" s="26"/>
      <c r="WU679" s="26"/>
      <c r="WV679" s="26"/>
      <c r="WW679" s="26"/>
      <c r="WX679" s="26"/>
      <c r="WY679" s="26"/>
      <c r="WZ679" s="26"/>
      <c r="XA679" s="26"/>
      <c r="XB679" s="26"/>
      <c r="XC679" s="26"/>
      <c r="XD679" s="26"/>
      <c r="XE679" s="26"/>
      <c r="XF679" s="26"/>
      <c r="XG679" s="26"/>
      <c r="XH679" s="26"/>
      <c r="XI679" s="26"/>
      <c r="XJ679" s="26"/>
      <c r="XK679" s="26"/>
      <c r="XL679" s="26"/>
      <c r="XM679" s="26"/>
      <c r="XN679" s="26"/>
      <c r="XO679" s="26"/>
      <c r="XP679" s="26"/>
      <c r="XQ679" s="26"/>
      <c r="XR679" s="26"/>
      <c r="XS679" s="26"/>
      <c r="XT679" s="26"/>
      <c r="XU679" s="26"/>
      <c r="XV679" s="26"/>
      <c r="XW679" s="26"/>
      <c r="XX679" s="26"/>
      <c r="XY679" s="26"/>
      <c r="XZ679" s="26"/>
      <c r="YA679" s="26"/>
      <c r="YB679" s="26"/>
      <c r="YC679" s="26"/>
      <c r="YD679" s="26"/>
      <c r="YE679" s="26"/>
      <c r="YF679" s="26"/>
      <c r="YG679" s="26"/>
      <c r="YH679" s="26"/>
      <c r="YI679" s="26"/>
      <c r="YJ679" s="26"/>
      <c r="YK679" s="26"/>
      <c r="YL679" s="26"/>
      <c r="YM679" s="26"/>
      <c r="YN679" s="26"/>
      <c r="YO679" s="26"/>
      <c r="YP679" s="26"/>
      <c r="YQ679" s="26"/>
      <c r="YR679" s="26"/>
      <c r="YS679" s="26"/>
      <c r="YT679" s="26"/>
      <c r="YU679" s="26"/>
      <c r="YV679" s="26"/>
      <c r="YW679" s="26"/>
      <c r="YX679" s="26"/>
      <c r="YY679" s="26"/>
      <c r="YZ679" s="26"/>
      <c r="ZA679" s="26"/>
      <c r="ZB679" s="26"/>
      <c r="ZC679" s="26"/>
      <c r="ZD679" s="26"/>
      <c r="ZE679" s="26"/>
      <c r="ZF679" s="26"/>
      <c r="ZG679" s="26"/>
      <c r="ZH679" s="26"/>
      <c r="ZI679" s="26"/>
      <c r="ZJ679" s="26"/>
      <c r="ZK679" s="26"/>
      <c r="ZL679" s="26"/>
      <c r="ZM679" s="26"/>
      <c r="ZN679" s="26"/>
      <c r="ZO679" s="26"/>
      <c r="ZP679" s="26"/>
      <c r="ZQ679" s="26"/>
      <c r="ZR679" s="26"/>
      <c r="ZS679" s="26"/>
      <c r="ZT679" s="26"/>
      <c r="ZU679" s="26"/>
      <c r="ZV679" s="26"/>
      <c r="ZW679" s="26"/>
      <c r="ZX679" s="26"/>
      <c r="ZY679" s="26"/>
      <c r="ZZ679" s="26"/>
      <c r="AAA679" s="26"/>
      <c r="AAB679" s="26"/>
      <c r="AAC679" s="26"/>
      <c r="AAD679" s="26"/>
      <c r="AAE679" s="26"/>
      <c r="AAF679" s="26"/>
      <c r="AAG679" s="26"/>
      <c r="AAH679" s="26"/>
      <c r="AAI679" s="26"/>
      <c r="AAJ679" s="26"/>
      <c r="AAK679" s="26"/>
      <c r="AAL679" s="26"/>
      <c r="AAM679" s="26"/>
      <c r="AAN679" s="26"/>
      <c r="AAO679" s="26"/>
      <c r="AAP679" s="26"/>
      <c r="AAQ679" s="26"/>
      <c r="AAR679" s="26"/>
      <c r="AAS679" s="26"/>
      <c r="AAT679" s="26"/>
      <c r="AAU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305"/>
    </row>
    <row r="680" spans="1:813" s="306" customFormat="1" ht="16.5" customHeight="1" x14ac:dyDescent="0.2">
      <c r="A680" s="71">
        <v>2.15</v>
      </c>
      <c r="B680" s="303" t="s">
        <v>48</v>
      </c>
      <c r="C680" s="106">
        <v>-1</v>
      </c>
      <c r="D680" s="71" t="s">
        <v>14</v>
      </c>
      <c r="E680" s="293">
        <v>181.6</v>
      </c>
      <c r="F680" s="110">
        <f t="shared" si="16"/>
        <v>-181.6</v>
      </c>
      <c r="G680" s="305"/>
      <c r="AY680" s="307"/>
      <c r="AZ680" s="26"/>
      <c r="BA680" s="663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SQ680" s="26"/>
      <c r="SR680" s="26"/>
      <c r="SS680" s="26"/>
      <c r="ST680" s="26"/>
      <c r="SU680" s="26"/>
      <c r="SV680" s="26"/>
      <c r="SW680" s="26"/>
      <c r="SX680" s="26"/>
      <c r="SY680" s="26"/>
      <c r="SZ680" s="26"/>
      <c r="TA680" s="26"/>
      <c r="TB680" s="26"/>
      <c r="TC680" s="26"/>
      <c r="TD680" s="26"/>
      <c r="TE680" s="26"/>
      <c r="TF680" s="26"/>
      <c r="TG680" s="26"/>
      <c r="TH680" s="26"/>
      <c r="TI680" s="26"/>
      <c r="TJ680" s="26"/>
      <c r="TK680" s="26"/>
      <c r="TL680" s="26"/>
      <c r="TM680" s="26"/>
      <c r="TN680" s="26"/>
      <c r="TO680" s="26"/>
      <c r="TP680" s="26"/>
      <c r="TQ680" s="26"/>
      <c r="TR680" s="26"/>
      <c r="TS680" s="26"/>
      <c r="TT680" s="26"/>
      <c r="TU680" s="26"/>
      <c r="TV680" s="26"/>
      <c r="TW680" s="26"/>
      <c r="TX680" s="26"/>
      <c r="TY680" s="26"/>
      <c r="TZ680" s="26"/>
      <c r="UA680" s="26"/>
      <c r="UB680" s="26"/>
      <c r="UC680" s="26"/>
      <c r="UD680" s="26"/>
      <c r="UE680" s="26"/>
      <c r="UF680" s="26"/>
      <c r="UG680" s="26"/>
      <c r="UH680" s="26"/>
      <c r="UI680" s="26"/>
      <c r="UJ680" s="26"/>
      <c r="UK680" s="26"/>
      <c r="UL680" s="26"/>
      <c r="UM680" s="26"/>
      <c r="UN680" s="26"/>
      <c r="UO680" s="26"/>
      <c r="UP680" s="26"/>
      <c r="UQ680" s="26"/>
      <c r="UR680" s="26"/>
      <c r="US680" s="26"/>
      <c r="UT680" s="26"/>
      <c r="UU680" s="26"/>
      <c r="UV680" s="26"/>
      <c r="UW680" s="26"/>
      <c r="UX680" s="26"/>
      <c r="UY680" s="26"/>
      <c r="UZ680" s="26"/>
      <c r="VA680" s="26"/>
      <c r="VB680" s="26"/>
      <c r="VC680" s="26"/>
      <c r="VD680" s="26"/>
      <c r="VE680" s="26"/>
      <c r="VF680" s="26"/>
      <c r="VG680" s="26"/>
      <c r="VH680" s="26"/>
      <c r="VI680" s="26"/>
      <c r="VJ680" s="26"/>
      <c r="VK680" s="26"/>
      <c r="VL680" s="26"/>
      <c r="VM680" s="26"/>
      <c r="VN680" s="26"/>
      <c r="VO680" s="26"/>
      <c r="VP680" s="26"/>
      <c r="VQ680" s="26"/>
      <c r="VR680" s="26"/>
      <c r="VS680" s="26"/>
      <c r="VT680" s="26"/>
      <c r="VU680" s="26"/>
      <c r="VV680" s="26"/>
      <c r="VW680" s="26"/>
      <c r="VX680" s="26"/>
      <c r="VY680" s="26"/>
      <c r="VZ680" s="26"/>
      <c r="WA680" s="26"/>
      <c r="WB680" s="26"/>
      <c r="WC680" s="26"/>
      <c r="WD680" s="26"/>
      <c r="WE680" s="26"/>
      <c r="WF680" s="26"/>
      <c r="WG680" s="26"/>
      <c r="WH680" s="26"/>
      <c r="WI680" s="26"/>
      <c r="WJ680" s="26"/>
      <c r="WK680" s="26"/>
      <c r="WL680" s="26"/>
      <c r="WM680" s="26"/>
      <c r="WN680" s="26"/>
      <c r="WO680" s="26"/>
      <c r="WP680" s="26"/>
      <c r="WQ680" s="26"/>
      <c r="WR680" s="26"/>
      <c r="WS680" s="26"/>
      <c r="WT680" s="26"/>
      <c r="WU680" s="26"/>
      <c r="WV680" s="26"/>
      <c r="WW680" s="26"/>
      <c r="WX680" s="26"/>
      <c r="WY680" s="26"/>
      <c r="WZ680" s="26"/>
      <c r="XA680" s="26"/>
      <c r="XB680" s="26"/>
      <c r="XC680" s="26"/>
      <c r="XD680" s="26"/>
      <c r="XE680" s="26"/>
      <c r="XF680" s="26"/>
      <c r="XG680" s="26"/>
      <c r="XH680" s="26"/>
      <c r="XI680" s="26"/>
      <c r="XJ680" s="26"/>
      <c r="XK680" s="26"/>
      <c r="XL680" s="26"/>
      <c r="XM680" s="26"/>
      <c r="XN680" s="26"/>
      <c r="XO680" s="26"/>
      <c r="XP680" s="26"/>
      <c r="XQ680" s="26"/>
      <c r="XR680" s="26"/>
      <c r="XS680" s="26"/>
      <c r="XT680" s="26"/>
      <c r="XU680" s="26"/>
      <c r="XV680" s="26"/>
      <c r="XW680" s="26"/>
      <c r="XX680" s="26"/>
      <c r="XY680" s="26"/>
      <c r="XZ680" s="26"/>
      <c r="YA680" s="26"/>
      <c r="YB680" s="26"/>
      <c r="YC680" s="26"/>
      <c r="YD680" s="26"/>
      <c r="YE680" s="26"/>
      <c r="YF680" s="26"/>
      <c r="YG680" s="26"/>
      <c r="YH680" s="26"/>
      <c r="YI680" s="26"/>
      <c r="YJ680" s="26"/>
      <c r="YK680" s="26"/>
      <c r="YL680" s="26"/>
      <c r="YM680" s="26"/>
      <c r="YN680" s="26"/>
      <c r="YO680" s="26"/>
      <c r="YP680" s="26"/>
      <c r="YQ680" s="26"/>
      <c r="YR680" s="26"/>
      <c r="YS680" s="26"/>
      <c r="YT680" s="26"/>
      <c r="YU680" s="26"/>
      <c r="YV680" s="26"/>
      <c r="YW680" s="26"/>
      <c r="YX680" s="26"/>
      <c r="YY680" s="26"/>
      <c r="YZ680" s="26"/>
      <c r="ZA680" s="26"/>
      <c r="ZB680" s="26"/>
      <c r="ZC680" s="26"/>
      <c r="ZD680" s="26"/>
      <c r="ZE680" s="26"/>
      <c r="ZF680" s="26"/>
      <c r="ZG680" s="26"/>
      <c r="ZH680" s="26"/>
      <c r="ZI680" s="26"/>
      <c r="ZJ680" s="26"/>
      <c r="ZK680" s="26"/>
      <c r="ZL680" s="26"/>
      <c r="ZM680" s="26"/>
      <c r="ZN680" s="26"/>
      <c r="ZO680" s="26"/>
      <c r="ZP680" s="26"/>
      <c r="ZQ680" s="26"/>
      <c r="ZR680" s="26"/>
      <c r="ZS680" s="26"/>
      <c r="ZT680" s="26"/>
      <c r="ZU680" s="26"/>
      <c r="ZV680" s="26"/>
      <c r="ZW680" s="26"/>
      <c r="ZX680" s="26"/>
      <c r="ZY680" s="26"/>
      <c r="ZZ680" s="26"/>
      <c r="AAA680" s="26"/>
      <c r="AAB680" s="26"/>
      <c r="AAC680" s="26"/>
      <c r="AAD680" s="26"/>
      <c r="AAE680" s="26"/>
      <c r="AAF680" s="26"/>
      <c r="AAG680" s="26"/>
      <c r="AAH680" s="26"/>
      <c r="AAI680" s="26"/>
      <c r="AAJ680" s="26"/>
      <c r="AAK680" s="26"/>
      <c r="AAL680" s="26"/>
      <c r="AAM680" s="26"/>
      <c r="AAN680" s="26"/>
      <c r="AAO680" s="26"/>
      <c r="AAP680" s="26"/>
      <c r="AAQ680" s="26"/>
      <c r="AAR680" s="26"/>
      <c r="AAS680" s="26"/>
      <c r="AAT680" s="26"/>
      <c r="AAU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305"/>
    </row>
    <row r="681" spans="1:813" s="306" customFormat="1" ht="12.75" customHeight="1" x14ac:dyDescent="0.2">
      <c r="A681" s="71">
        <v>2.16</v>
      </c>
      <c r="B681" s="303" t="s">
        <v>49</v>
      </c>
      <c r="C681" s="106">
        <v>-1</v>
      </c>
      <c r="D681" s="71" t="s">
        <v>14</v>
      </c>
      <c r="E681" s="293">
        <v>45000</v>
      </c>
      <c r="F681" s="110">
        <f t="shared" si="16"/>
        <v>-45000</v>
      </c>
      <c r="G681" s="305"/>
      <c r="AY681" s="307"/>
      <c r="AZ681" s="26"/>
      <c r="BA681" s="663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SQ681" s="26"/>
      <c r="SR681" s="26"/>
      <c r="SS681" s="26"/>
      <c r="ST681" s="26"/>
      <c r="SU681" s="26"/>
      <c r="SV681" s="26"/>
      <c r="SW681" s="26"/>
      <c r="SX681" s="26"/>
      <c r="SY681" s="26"/>
      <c r="SZ681" s="26"/>
      <c r="TA681" s="26"/>
      <c r="TB681" s="26"/>
      <c r="TC681" s="26"/>
      <c r="TD681" s="26"/>
      <c r="TE681" s="26"/>
      <c r="TF681" s="26"/>
      <c r="TG681" s="26"/>
      <c r="TH681" s="26"/>
      <c r="TI681" s="26"/>
      <c r="TJ681" s="26"/>
      <c r="TK681" s="26"/>
      <c r="TL681" s="26"/>
      <c r="TM681" s="26"/>
      <c r="TN681" s="26"/>
      <c r="TO681" s="26"/>
      <c r="TP681" s="26"/>
      <c r="TQ681" s="26"/>
      <c r="TR681" s="26"/>
      <c r="TS681" s="26"/>
      <c r="TT681" s="26"/>
      <c r="TU681" s="26"/>
      <c r="TV681" s="26"/>
      <c r="TW681" s="26"/>
      <c r="TX681" s="26"/>
      <c r="TY681" s="26"/>
      <c r="TZ681" s="26"/>
      <c r="UA681" s="26"/>
      <c r="UB681" s="26"/>
      <c r="UC681" s="26"/>
      <c r="UD681" s="26"/>
      <c r="UE681" s="26"/>
      <c r="UF681" s="26"/>
      <c r="UG681" s="26"/>
      <c r="UH681" s="26"/>
      <c r="UI681" s="26"/>
      <c r="UJ681" s="26"/>
      <c r="UK681" s="26"/>
      <c r="UL681" s="26"/>
      <c r="UM681" s="26"/>
      <c r="UN681" s="26"/>
      <c r="UO681" s="26"/>
      <c r="UP681" s="26"/>
      <c r="UQ681" s="26"/>
      <c r="UR681" s="26"/>
      <c r="US681" s="26"/>
      <c r="UT681" s="26"/>
      <c r="UU681" s="26"/>
      <c r="UV681" s="26"/>
      <c r="UW681" s="26"/>
      <c r="UX681" s="26"/>
      <c r="UY681" s="26"/>
      <c r="UZ681" s="26"/>
      <c r="VA681" s="26"/>
      <c r="VB681" s="26"/>
      <c r="VC681" s="26"/>
      <c r="VD681" s="26"/>
      <c r="VE681" s="26"/>
      <c r="VF681" s="26"/>
      <c r="VG681" s="26"/>
      <c r="VH681" s="26"/>
      <c r="VI681" s="26"/>
      <c r="VJ681" s="26"/>
      <c r="VK681" s="26"/>
      <c r="VL681" s="26"/>
      <c r="VM681" s="26"/>
      <c r="VN681" s="26"/>
      <c r="VO681" s="26"/>
      <c r="VP681" s="26"/>
      <c r="VQ681" s="26"/>
      <c r="VR681" s="26"/>
      <c r="VS681" s="26"/>
      <c r="VT681" s="26"/>
      <c r="VU681" s="26"/>
      <c r="VV681" s="26"/>
      <c r="VW681" s="26"/>
      <c r="VX681" s="26"/>
      <c r="VY681" s="26"/>
      <c r="VZ681" s="26"/>
      <c r="WA681" s="26"/>
      <c r="WB681" s="26"/>
      <c r="WC681" s="26"/>
      <c r="WD681" s="26"/>
      <c r="WE681" s="26"/>
      <c r="WF681" s="26"/>
      <c r="WG681" s="26"/>
      <c r="WH681" s="26"/>
      <c r="WI681" s="26"/>
      <c r="WJ681" s="26"/>
      <c r="WK681" s="26"/>
      <c r="WL681" s="26"/>
      <c r="WM681" s="26"/>
      <c r="WN681" s="26"/>
      <c r="WO681" s="26"/>
      <c r="WP681" s="26"/>
      <c r="WQ681" s="26"/>
      <c r="WR681" s="26"/>
      <c r="WS681" s="26"/>
      <c r="WT681" s="26"/>
      <c r="WU681" s="26"/>
      <c r="WV681" s="26"/>
      <c r="WW681" s="26"/>
      <c r="WX681" s="26"/>
      <c r="WY681" s="26"/>
      <c r="WZ681" s="26"/>
      <c r="XA681" s="26"/>
      <c r="XB681" s="26"/>
      <c r="XC681" s="26"/>
      <c r="XD681" s="26"/>
      <c r="XE681" s="26"/>
      <c r="XF681" s="26"/>
      <c r="XG681" s="26"/>
      <c r="XH681" s="26"/>
      <c r="XI681" s="26"/>
      <c r="XJ681" s="26"/>
      <c r="XK681" s="26"/>
      <c r="XL681" s="26"/>
      <c r="XM681" s="26"/>
      <c r="XN681" s="26"/>
      <c r="XO681" s="26"/>
      <c r="XP681" s="26"/>
      <c r="XQ681" s="26"/>
      <c r="XR681" s="26"/>
      <c r="XS681" s="26"/>
      <c r="XT681" s="26"/>
      <c r="XU681" s="26"/>
      <c r="XV681" s="26"/>
      <c r="XW681" s="26"/>
      <c r="XX681" s="26"/>
      <c r="XY681" s="26"/>
      <c r="XZ681" s="26"/>
      <c r="YA681" s="26"/>
      <c r="YB681" s="26"/>
      <c r="YC681" s="26"/>
      <c r="YD681" s="26"/>
      <c r="YE681" s="26"/>
      <c r="YF681" s="26"/>
      <c r="YG681" s="26"/>
      <c r="YH681" s="26"/>
      <c r="YI681" s="26"/>
      <c r="YJ681" s="26"/>
      <c r="YK681" s="26"/>
      <c r="YL681" s="26"/>
      <c r="YM681" s="26"/>
      <c r="YN681" s="26"/>
      <c r="YO681" s="26"/>
      <c r="YP681" s="26"/>
      <c r="YQ681" s="26"/>
      <c r="YR681" s="26"/>
      <c r="YS681" s="26"/>
      <c r="YT681" s="26"/>
      <c r="YU681" s="26"/>
      <c r="YV681" s="26"/>
      <c r="YW681" s="26"/>
      <c r="YX681" s="26"/>
      <c r="YY681" s="26"/>
      <c r="YZ681" s="26"/>
      <c r="ZA681" s="26"/>
      <c r="ZB681" s="26"/>
      <c r="ZC681" s="26"/>
      <c r="ZD681" s="26"/>
      <c r="ZE681" s="26"/>
      <c r="ZF681" s="26"/>
      <c r="ZG681" s="26"/>
      <c r="ZH681" s="26"/>
      <c r="ZI681" s="26"/>
      <c r="ZJ681" s="26"/>
      <c r="ZK681" s="26"/>
      <c r="ZL681" s="26"/>
      <c r="ZM681" s="26"/>
      <c r="ZN681" s="26"/>
      <c r="ZO681" s="26"/>
      <c r="ZP681" s="26"/>
      <c r="ZQ681" s="26"/>
      <c r="ZR681" s="26"/>
      <c r="ZS681" s="26"/>
      <c r="ZT681" s="26"/>
      <c r="ZU681" s="26"/>
      <c r="ZV681" s="26"/>
      <c r="ZW681" s="26"/>
      <c r="ZX681" s="26"/>
      <c r="ZY681" s="26"/>
      <c r="ZZ681" s="26"/>
      <c r="AAA681" s="26"/>
      <c r="AAB681" s="26"/>
      <c r="AAC681" s="26"/>
      <c r="AAD681" s="26"/>
      <c r="AAE681" s="26"/>
      <c r="AAF681" s="26"/>
      <c r="AAG681" s="26"/>
      <c r="AAH681" s="26"/>
      <c r="AAI681" s="26"/>
      <c r="AAJ681" s="26"/>
      <c r="AAK681" s="26"/>
      <c r="AAL681" s="26"/>
      <c r="AAM681" s="26"/>
      <c r="AAN681" s="26"/>
      <c r="AAO681" s="26"/>
      <c r="AAP681" s="26"/>
      <c r="AAQ681" s="26"/>
      <c r="AAR681" s="26"/>
      <c r="AAS681" s="26"/>
      <c r="AAT681" s="26"/>
      <c r="AAU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305"/>
    </row>
    <row r="682" spans="1:813" s="306" customFormat="1" ht="6" customHeight="1" x14ac:dyDescent="0.2">
      <c r="A682" s="71"/>
      <c r="B682" s="303"/>
      <c r="C682" s="106"/>
      <c r="D682" s="71"/>
      <c r="E682" s="293"/>
      <c r="F682" s="400"/>
      <c r="G682" s="305"/>
      <c r="AY682" s="307"/>
      <c r="AZ682" s="26"/>
      <c r="BA682" s="663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SQ682" s="26"/>
      <c r="SR682" s="26"/>
      <c r="SS682" s="26"/>
      <c r="ST682" s="26"/>
      <c r="SU682" s="26"/>
      <c r="SV682" s="26"/>
      <c r="SW682" s="26"/>
      <c r="SX682" s="26"/>
      <c r="SY682" s="26"/>
      <c r="SZ682" s="26"/>
      <c r="TA682" s="26"/>
      <c r="TB682" s="26"/>
      <c r="TC682" s="26"/>
      <c r="TD682" s="26"/>
      <c r="TE682" s="26"/>
      <c r="TF682" s="26"/>
      <c r="TG682" s="26"/>
      <c r="TH682" s="26"/>
      <c r="TI682" s="26"/>
      <c r="TJ682" s="26"/>
      <c r="TK682" s="26"/>
      <c r="TL682" s="26"/>
      <c r="TM682" s="26"/>
      <c r="TN682" s="26"/>
      <c r="TO682" s="26"/>
      <c r="TP682" s="26"/>
      <c r="TQ682" s="26"/>
      <c r="TR682" s="26"/>
      <c r="TS682" s="26"/>
      <c r="TT682" s="26"/>
      <c r="TU682" s="26"/>
      <c r="TV682" s="26"/>
      <c r="TW682" s="26"/>
      <c r="TX682" s="26"/>
      <c r="TY682" s="26"/>
      <c r="TZ682" s="26"/>
      <c r="UA682" s="26"/>
      <c r="UB682" s="26"/>
      <c r="UC682" s="26"/>
      <c r="UD682" s="26"/>
      <c r="UE682" s="26"/>
      <c r="UF682" s="26"/>
      <c r="UG682" s="26"/>
      <c r="UH682" s="26"/>
      <c r="UI682" s="26"/>
      <c r="UJ682" s="26"/>
      <c r="UK682" s="26"/>
      <c r="UL682" s="26"/>
      <c r="UM682" s="26"/>
      <c r="UN682" s="26"/>
      <c r="UO682" s="26"/>
      <c r="UP682" s="26"/>
      <c r="UQ682" s="26"/>
      <c r="UR682" s="26"/>
      <c r="US682" s="26"/>
      <c r="UT682" s="26"/>
      <c r="UU682" s="26"/>
      <c r="UV682" s="26"/>
      <c r="UW682" s="26"/>
      <c r="UX682" s="26"/>
      <c r="UY682" s="26"/>
      <c r="UZ682" s="26"/>
      <c r="VA682" s="26"/>
      <c r="VB682" s="26"/>
      <c r="VC682" s="26"/>
      <c r="VD682" s="26"/>
      <c r="VE682" s="26"/>
      <c r="VF682" s="26"/>
      <c r="VG682" s="26"/>
      <c r="VH682" s="26"/>
      <c r="VI682" s="26"/>
      <c r="VJ682" s="26"/>
      <c r="VK682" s="26"/>
      <c r="VL682" s="26"/>
      <c r="VM682" s="26"/>
      <c r="VN682" s="26"/>
      <c r="VO682" s="26"/>
      <c r="VP682" s="26"/>
      <c r="VQ682" s="26"/>
      <c r="VR682" s="26"/>
      <c r="VS682" s="26"/>
      <c r="VT682" s="26"/>
      <c r="VU682" s="26"/>
      <c r="VV682" s="26"/>
      <c r="VW682" s="26"/>
      <c r="VX682" s="26"/>
      <c r="VY682" s="26"/>
      <c r="VZ682" s="26"/>
      <c r="WA682" s="26"/>
      <c r="WB682" s="26"/>
      <c r="WC682" s="26"/>
      <c r="WD682" s="26"/>
      <c r="WE682" s="26"/>
      <c r="WF682" s="26"/>
      <c r="WG682" s="26"/>
      <c r="WH682" s="26"/>
      <c r="WI682" s="26"/>
      <c r="WJ682" s="26"/>
      <c r="WK682" s="26"/>
      <c r="WL682" s="26"/>
      <c r="WM682" s="26"/>
      <c r="WN682" s="26"/>
      <c r="WO682" s="26"/>
      <c r="WP682" s="26"/>
      <c r="WQ682" s="26"/>
      <c r="WR682" s="26"/>
      <c r="WS682" s="26"/>
      <c r="WT682" s="26"/>
      <c r="WU682" s="26"/>
      <c r="WV682" s="26"/>
      <c r="WW682" s="26"/>
      <c r="WX682" s="26"/>
      <c r="WY682" s="26"/>
      <c r="WZ682" s="26"/>
      <c r="XA682" s="26"/>
      <c r="XB682" s="26"/>
      <c r="XC682" s="26"/>
      <c r="XD682" s="26"/>
      <c r="XE682" s="26"/>
      <c r="XF682" s="26"/>
      <c r="XG682" s="26"/>
      <c r="XH682" s="26"/>
      <c r="XI682" s="26"/>
      <c r="XJ682" s="26"/>
      <c r="XK682" s="26"/>
      <c r="XL682" s="26"/>
      <c r="XM682" s="26"/>
      <c r="XN682" s="26"/>
      <c r="XO682" s="26"/>
      <c r="XP682" s="26"/>
      <c r="XQ682" s="26"/>
      <c r="XR682" s="26"/>
      <c r="XS682" s="26"/>
      <c r="XT682" s="26"/>
      <c r="XU682" s="26"/>
      <c r="XV682" s="26"/>
      <c r="XW682" s="26"/>
      <c r="XX682" s="26"/>
      <c r="XY682" s="26"/>
      <c r="XZ682" s="26"/>
      <c r="YA682" s="26"/>
      <c r="YB682" s="26"/>
      <c r="YC682" s="26"/>
      <c r="YD682" s="26"/>
      <c r="YE682" s="26"/>
      <c r="YF682" s="26"/>
      <c r="YG682" s="26"/>
      <c r="YH682" s="26"/>
      <c r="YI682" s="26"/>
      <c r="YJ682" s="26"/>
      <c r="YK682" s="26"/>
      <c r="YL682" s="26"/>
      <c r="YM682" s="26"/>
      <c r="YN682" s="26"/>
      <c r="YO682" s="26"/>
      <c r="YP682" s="26"/>
      <c r="YQ682" s="26"/>
      <c r="YR682" s="26"/>
      <c r="YS682" s="26"/>
      <c r="YT682" s="26"/>
      <c r="YU682" s="26"/>
      <c r="YV682" s="26"/>
      <c r="YW682" s="26"/>
      <c r="YX682" s="26"/>
      <c r="YY682" s="26"/>
      <c r="YZ682" s="26"/>
      <c r="ZA682" s="26"/>
      <c r="ZB682" s="26"/>
      <c r="ZC682" s="26"/>
      <c r="ZD682" s="26"/>
      <c r="ZE682" s="26"/>
      <c r="ZF682" s="26"/>
      <c r="ZG682" s="26"/>
      <c r="ZH682" s="26"/>
      <c r="ZI682" s="26"/>
      <c r="ZJ682" s="26"/>
      <c r="ZK682" s="26"/>
      <c r="ZL682" s="26"/>
      <c r="ZM682" s="26"/>
      <c r="ZN682" s="26"/>
      <c r="ZO682" s="26"/>
      <c r="ZP682" s="26"/>
      <c r="ZQ682" s="26"/>
      <c r="ZR682" s="26"/>
      <c r="ZS682" s="26"/>
      <c r="ZT682" s="26"/>
      <c r="ZU682" s="26"/>
      <c r="ZV682" s="26"/>
      <c r="ZW682" s="26"/>
      <c r="ZX682" s="26"/>
      <c r="ZY682" s="26"/>
      <c r="ZZ682" s="26"/>
      <c r="AAA682" s="26"/>
      <c r="AAB682" s="26"/>
      <c r="AAC682" s="26"/>
      <c r="AAD682" s="26"/>
      <c r="AAE682" s="26"/>
      <c r="AAF682" s="26"/>
      <c r="AAG682" s="26"/>
      <c r="AAH682" s="26"/>
      <c r="AAI682" s="26"/>
      <c r="AAJ682" s="26"/>
      <c r="AAK682" s="26"/>
      <c r="AAL682" s="26"/>
      <c r="AAM682" s="26"/>
      <c r="AAN682" s="26"/>
      <c r="AAO682" s="26"/>
      <c r="AAP682" s="26"/>
      <c r="AAQ682" s="26"/>
      <c r="AAR682" s="26"/>
      <c r="AAS682" s="26"/>
      <c r="AAT682" s="26"/>
      <c r="AAU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305"/>
    </row>
    <row r="683" spans="1:813" s="306" customFormat="1" ht="15" customHeight="1" x14ac:dyDescent="0.2">
      <c r="A683" s="70">
        <v>3</v>
      </c>
      <c r="B683" s="304" t="s">
        <v>50</v>
      </c>
      <c r="C683" s="106"/>
      <c r="D683" s="71"/>
      <c r="E683" s="293"/>
      <c r="F683" s="400"/>
      <c r="G683" s="305"/>
      <c r="AY683" s="307"/>
      <c r="AZ683" s="26"/>
      <c r="BA683" s="663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SQ683" s="26"/>
      <c r="SR683" s="26"/>
      <c r="SS683" s="26"/>
      <c r="ST683" s="26"/>
      <c r="SU683" s="26"/>
      <c r="SV683" s="26"/>
      <c r="SW683" s="26"/>
      <c r="SX683" s="26"/>
      <c r="SY683" s="26"/>
      <c r="SZ683" s="26"/>
      <c r="TA683" s="26"/>
      <c r="TB683" s="26"/>
      <c r="TC683" s="26"/>
      <c r="TD683" s="26"/>
      <c r="TE683" s="26"/>
      <c r="TF683" s="26"/>
      <c r="TG683" s="26"/>
      <c r="TH683" s="26"/>
      <c r="TI683" s="26"/>
      <c r="TJ683" s="26"/>
      <c r="TK683" s="26"/>
      <c r="TL683" s="26"/>
      <c r="TM683" s="26"/>
      <c r="TN683" s="26"/>
      <c r="TO683" s="26"/>
      <c r="TP683" s="26"/>
      <c r="TQ683" s="26"/>
      <c r="TR683" s="26"/>
      <c r="TS683" s="26"/>
      <c r="TT683" s="26"/>
      <c r="TU683" s="26"/>
      <c r="TV683" s="26"/>
      <c r="TW683" s="26"/>
      <c r="TX683" s="26"/>
      <c r="TY683" s="26"/>
      <c r="TZ683" s="26"/>
      <c r="UA683" s="26"/>
      <c r="UB683" s="26"/>
      <c r="UC683" s="26"/>
      <c r="UD683" s="26"/>
      <c r="UE683" s="26"/>
      <c r="UF683" s="26"/>
      <c r="UG683" s="26"/>
      <c r="UH683" s="26"/>
      <c r="UI683" s="26"/>
      <c r="UJ683" s="26"/>
      <c r="UK683" s="26"/>
      <c r="UL683" s="26"/>
      <c r="UM683" s="26"/>
      <c r="UN683" s="26"/>
      <c r="UO683" s="26"/>
      <c r="UP683" s="26"/>
      <c r="UQ683" s="26"/>
      <c r="UR683" s="26"/>
      <c r="US683" s="26"/>
      <c r="UT683" s="26"/>
      <c r="UU683" s="26"/>
      <c r="UV683" s="26"/>
      <c r="UW683" s="26"/>
      <c r="UX683" s="26"/>
      <c r="UY683" s="26"/>
      <c r="UZ683" s="26"/>
      <c r="VA683" s="26"/>
      <c r="VB683" s="26"/>
      <c r="VC683" s="26"/>
      <c r="VD683" s="26"/>
      <c r="VE683" s="26"/>
      <c r="VF683" s="26"/>
      <c r="VG683" s="26"/>
      <c r="VH683" s="26"/>
      <c r="VI683" s="26"/>
      <c r="VJ683" s="26"/>
      <c r="VK683" s="26"/>
      <c r="VL683" s="26"/>
      <c r="VM683" s="26"/>
      <c r="VN683" s="26"/>
      <c r="VO683" s="26"/>
      <c r="VP683" s="26"/>
      <c r="VQ683" s="26"/>
      <c r="VR683" s="26"/>
      <c r="VS683" s="26"/>
      <c r="VT683" s="26"/>
      <c r="VU683" s="26"/>
      <c r="VV683" s="26"/>
      <c r="VW683" s="26"/>
      <c r="VX683" s="26"/>
      <c r="VY683" s="26"/>
      <c r="VZ683" s="26"/>
      <c r="WA683" s="26"/>
      <c r="WB683" s="26"/>
      <c r="WC683" s="26"/>
      <c r="WD683" s="26"/>
      <c r="WE683" s="26"/>
      <c r="WF683" s="26"/>
      <c r="WG683" s="26"/>
      <c r="WH683" s="26"/>
      <c r="WI683" s="26"/>
      <c r="WJ683" s="26"/>
      <c r="WK683" s="26"/>
      <c r="WL683" s="26"/>
      <c r="WM683" s="26"/>
      <c r="WN683" s="26"/>
      <c r="WO683" s="26"/>
      <c r="WP683" s="26"/>
      <c r="WQ683" s="26"/>
      <c r="WR683" s="26"/>
      <c r="WS683" s="26"/>
      <c r="WT683" s="26"/>
      <c r="WU683" s="26"/>
      <c r="WV683" s="26"/>
      <c r="WW683" s="26"/>
      <c r="WX683" s="26"/>
      <c r="WY683" s="26"/>
      <c r="WZ683" s="26"/>
      <c r="XA683" s="26"/>
      <c r="XB683" s="26"/>
      <c r="XC683" s="26"/>
      <c r="XD683" s="26"/>
      <c r="XE683" s="26"/>
      <c r="XF683" s="26"/>
      <c r="XG683" s="26"/>
      <c r="XH683" s="26"/>
      <c r="XI683" s="26"/>
      <c r="XJ683" s="26"/>
      <c r="XK683" s="26"/>
      <c r="XL683" s="26"/>
      <c r="XM683" s="26"/>
      <c r="XN683" s="26"/>
      <c r="XO683" s="26"/>
      <c r="XP683" s="26"/>
      <c r="XQ683" s="26"/>
      <c r="XR683" s="26"/>
      <c r="XS683" s="26"/>
      <c r="XT683" s="26"/>
      <c r="XU683" s="26"/>
      <c r="XV683" s="26"/>
      <c r="XW683" s="26"/>
      <c r="XX683" s="26"/>
      <c r="XY683" s="26"/>
      <c r="XZ683" s="26"/>
      <c r="YA683" s="26"/>
      <c r="YB683" s="26"/>
      <c r="YC683" s="26"/>
      <c r="YD683" s="26"/>
      <c r="YE683" s="26"/>
      <c r="YF683" s="26"/>
      <c r="YG683" s="26"/>
      <c r="YH683" s="26"/>
      <c r="YI683" s="26"/>
      <c r="YJ683" s="26"/>
      <c r="YK683" s="26"/>
      <c r="YL683" s="26"/>
      <c r="YM683" s="26"/>
      <c r="YN683" s="26"/>
      <c r="YO683" s="26"/>
      <c r="YP683" s="26"/>
      <c r="YQ683" s="26"/>
      <c r="YR683" s="26"/>
      <c r="YS683" s="26"/>
      <c r="YT683" s="26"/>
      <c r="YU683" s="26"/>
      <c r="YV683" s="26"/>
      <c r="YW683" s="26"/>
      <c r="YX683" s="26"/>
      <c r="YY683" s="26"/>
      <c r="YZ683" s="26"/>
      <c r="ZA683" s="26"/>
      <c r="ZB683" s="26"/>
      <c r="ZC683" s="26"/>
      <c r="ZD683" s="26"/>
      <c r="ZE683" s="26"/>
      <c r="ZF683" s="26"/>
      <c r="ZG683" s="26"/>
      <c r="ZH683" s="26"/>
      <c r="ZI683" s="26"/>
      <c r="ZJ683" s="26"/>
      <c r="ZK683" s="26"/>
      <c r="ZL683" s="26"/>
      <c r="ZM683" s="26"/>
      <c r="ZN683" s="26"/>
      <c r="ZO683" s="26"/>
      <c r="ZP683" s="26"/>
      <c r="ZQ683" s="26"/>
      <c r="ZR683" s="26"/>
      <c r="ZS683" s="26"/>
      <c r="ZT683" s="26"/>
      <c r="ZU683" s="26"/>
      <c r="ZV683" s="26"/>
      <c r="ZW683" s="26"/>
      <c r="ZX683" s="26"/>
      <c r="ZY683" s="26"/>
      <c r="ZZ683" s="26"/>
      <c r="AAA683" s="26"/>
      <c r="AAB683" s="26"/>
      <c r="AAC683" s="26"/>
      <c r="AAD683" s="26"/>
      <c r="AAE683" s="26"/>
      <c r="AAF683" s="26"/>
      <c r="AAG683" s="26"/>
      <c r="AAH683" s="26"/>
      <c r="AAI683" s="26"/>
      <c r="AAJ683" s="26"/>
      <c r="AAK683" s="26"/>
      <c r="AAL683" s="26"/>
      <c r="AAM683" s="26"/>
      <c r="AAN683" s="26"/>
      <c r="AAO683" s="26"/>
      <c r="AAP683" s="26"/>
      <c r="AAQ683" s="26"/>
      <c r="AAR683" s="26"/>
      <c r="AAS683" s="26"/>
      <c r="AAT683" s="26"/>
      <c r="AAU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305"/>
    </row>
    <row r="684" spans="1:813" s="306" customFormat="1" ht="54" customHeight="1" x14ac:dyDescent="0.2">
      <c r="A684" s="71">
        <v>3.1</v>
      </c>
      <c r="B684" s="103" t="s">
        <v>51</v>
      </c>
      <c r="C684" s="106">
        <v>-1</v>
      </c>
      <c r="D684" s="71" t="s">
        <v>9</v>
      </c>
      <c r="E684" s="293">
        <v>800000</v>
      </c>
      <c r="F684" s="110">
        <f t="shared" si="16"/>
        <v>-800000</v>
      </c>
      <c r="G684" s="305"/>
      <c r="AY684" s="307"/>
      <c r="AZ684" s="26"/>
      <c r="BA684" s="663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SQ684" s="26"/>
      <c r="SR684" s="26"/>
      <c r="SS684" s="26"/>
      <c r="ST684" s="26"/>
      <c r="SU684" s="26"/>
      <c r="SV684" s="26"/>
      <c r="SW684" s="26"/>
      <c r="SX684" s="26"/>
      <c r="SY684" s="26"/>
      <c r="SZ684" s="26"/>
      <c r="TA684" s="26"/>
      <c r="TB684" s="26"/>
      <c r="TC684" s="26"/>
      <c r="TD684" s="26"/>
      <c r="TE684" s="26"/>
      <c r="TF684" s="26"/>
      <c r="TG684" s="26"/>
      <c r="TH684" s="26"/>
      <c r="TI684" s="26"/>
      <c r="TJ684" s="26"/>
      <c r="TK684" s="26"/>
      <c r="TL684" s="26"/>
      <c r="TM684" s="26"/>
      <c r="TN684" s="26"/>
      <c r="TO684" s="26"/>
      <c r="TP684" s="26"/>
      <c r="TQ684" s="26"/>
      <c r="TR684" s="26"/>
      <c r="TS684" s="26"/>
      <c r="TT684" s="26"/>
      <c r="TU684" s="26"/>
      <c r="TV684" s="26"/>
      <c r="TW684" s="26"/>
      <c r="TX684" s="26"/>
      <c r="TY684" s="26"/>
      <c r="TZ684" s="26"/>
      <c r="UA684" s="26"/>
      <c r="UB684" s="26"/>
      <c r="UC684" s="26"/>
      <c r="UD684" s="26"/>
      <c r="UE684" s="26"/>
      <c r="UF684" s="26"/>
      <c r="UG684" s="26"/>
      <c r="UH684" s="26"/>
      <c r="UI684" s="26"/>
      <c r="UJ684" s="26"/>
      <c r="UK684" s="26"/>
      <c r="UL684" s="26"/>
      <c r="UM684" s="26"/>
      <c r="UN684" s="26"/>
      <c r="UO684" s="26"/>
      <c r="UP684" s="26"/>
      <c r="UQ684" s="26"/>
      <c r="UR684" s="26"/>
      <c r="US684" s="26"/>
      <c r="UT684" s="26"/>
      <c r="UU684" s="26"/>
      <c r="UV684" s="26"/>
      <c r="UW684" s="26"/>
      <c r="UX684" s="26"/>
      <c r="UY684" s="26"/>
      <c r="UZ684" s="26"/>
      <c r="VA684" s="26"/>
      <c r="VB684" s="26"/>
      <c r="VC684" s="26"/>
      <c r="VD684" s="26"/>
      <c r="VE684" s="26"/>
      <c r="VF684" s="26"/>
      <c r="VG684" s="26"/>
      <c r="VH684" s="26"/>
      <c r="VI684" s="26"/>
      <c r="VJ684" s="26"/>
      <c r="VK684" s="26"/>
      <c r="VL684" s="26"/>
      <c r="VM684" s="26"/>
      <c r="VN684" s="26"/>
      <c r="VO684" s="26"/>
      <c r="VP684" s="26"/>
      <c r="VQ684" s="26"/>
      <c r="VR684" s="26"/>
      <c r="VS684" s="26"/>
      <c r="VT684" s="26"/>
      <c r="VU684" s="26"/>
      <c r="VV684" s="26"/>
      <c r="VW684" s="26"/>
      <c r="VX684" s="26"/>
      <c r="VY684" s="26"/>
      <c r="VZ684" s="26"/>
      <c r="WA684" s="26"/>
      <c r="WB684" s="26"/>
      <c r="WC684" s="26"/>
      <c r="WD684" s="26"/>
      <c r="WE684" s="26"/>
      <c r="WF684" s="26"/>
      <c r="WG684" s="26"/>
      <c r="WH684" s="26"/>
      <c r="WI684" s="26"/>
      <c r="WJ684" s="26"/>
      <c r="WK684" s="26"/>
      <c r="WL684" s="26"/>
      <c r="WM684" s="26"/>
      <c r="WN684" s="26"/>
      <c r="WO684" s="26"/>
      <c r="WP684" s="26"/>
      <c r="WQ684" s="26"/>
      <c r="WR684" s="26"/>
      <c r="WS684" s="26"/>
      <c r="WT684" s="26"/>
      <c r="WU684" s="26"/>
      <c r="WV684" s="26"/>
      <c r="WW684" s="26"/>
      <c r="WX684" s="26"/>
      <c r="WY684" s="26"/>
      <c r="WZ684" s="26"/>
      <c r="XA684" s="26"/>
      <c r="XB684" s="26"/>
      <c r="XC684" s="26"/>
      <c r="XD684" s="26"/>
      <c r="XE684" s="26"/>
      <c r="XF684" s="26"/>
      <c r="XG684" s="26"/>
      <c r="XH684" s="26"/>
      <c r="XI684" s="26"/>
      <c r="XJ684" s="26"/>
      <c r="XK684" s="26"/>
      <c r="XL684" s="26"/>
      <c r="XM684" s="26"/>
      <c r="XN684" s="26"/>
      <c r="XO684" s="26"/>
      <c r="XP684" s="26"/>
      <c r="XQ684" s="26"/>
      <c r="XR684" s="26"/>
      <c r="XS684" s="26"/>
      <c r="XT684" s="26"/>
      <c r="XU684" s="26"/>
      <c r="XV684" s="26"/>
      <c r="XW684" s="26"/>
      <c r="XX684" s="26"/>
      <c r="XY684" s="26"/>
      <c r="XZ684" s="26"/>
      <c r="YA684" s="26"/>
      <c r="YB684" s="26"/>
      <c r="YC684" s="26"/>
      <c r="YD684" s="26"/>
      <c r="YE684" s="26"/>
      <c r="YF684" s="26"/>
      <c r="YG684" s="26"/>
      <c r="YH684" s="26"/>
      <c r="YI684" s="26"/>
      <c r="YJ684" s="26"/>
      <c r="YK684" s="26"/>
      <c r="YL684" s="26"/>
      <c r="YM684" s="26"/>
      <c r="YN684" s="26"/>
      <c r="YO684" s="26"/>
      <c r="YP684" s="26"/>
      <c r="YQ684" s="26"/>
      <c r="YR684" s="26"/>
      <c r="YS684" s="26"/>
      <c r="YT684" s="26"/>
      <c r="YU684" s="26"/>
      <c r="YV684" s="26"/>
      <c r="YW684" s="26"/>
      <c r="YX684" s="26"/>
      <c r="YY684" s="26"/>
      <c r="YZ684" s="26"/>
      <c r="ZA684" s="26"/>
      <c r="ZB684" s="26"/>
      <c r="ZC684" s="26"/>
      <c r="ZD684" s="26"/>
      <c r="ZE684" s="26"/>
      <c r="ZF684" s="26"/>
      <c r="ZG684" s="26"/>
      <c r="ZH684" s="26"/>
      <c r="ZI684" s="26"/>
      <c r="ZJ684" s="26"/>
      <c r="ZK684" s="26"/>
      <c r="ZL684" s="26"/>
      <c r="ZM684" s="26"/>
      <c r="ZN684" s="26"/>
      <c r="ZO684" s="26"/>
      <c r="ZP684" s="26"/>
      <c r="ZQ684" s="26"/>
      <c r="ZR684" s="26"/>
      <c r="ZS684" s="26"/>
      <c r="ZT684" s="26"/>
      <c r="ZU684" s="26"/>
      <c r="ZV684" s="26"/>
      <c r="ZW684" s="26"/>
      <c r="ZX684" s="26"/>
      <c r="ZY684" s="26"/>
      <c r="ZZ684" s="26"/>
      <c r="AAA684" s="26"/>
      <c r="AAB684" s="26"/>
      <c r="AAC684" s="26"/>
      <c r="AAD684" s="26"/>
      <c r="AAE684" s="26"/>
      <c r="AAF684" s="26"/>
      <c r="AAG684" s="26"/>
      <c r="AAH684" s="26"/>
      <c r="AAI684" s="26"/>
      <c r="AAJ684" s="26"/>
      <c r="AAK684" s="26"/>
      <c r="AAL684" s="26"/>
      <c r="AAM684" s="26"/>
      <c r="AAN684" s="26"/>
      <c r="AAO684" s="26"/>
      <c r="AAP684" s="26"/>
      <c r="AAQ684" s="26"/>
      <c r="AAR684" s="26"/>
      <c r="AAS684" s="26"/>
      <c r="AAT684" s="26"/>
      <c r="AAU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305"/>
    </row>
    <row r="685" spans="1:813" s="306" customFormat="1" ht="14.25" customHeight="1" x14ac:dyDescent="0.2">
      <c r="A685" s="71">
        <v>3.2</v>
      </c>
      <c r="B685" s="303" t="s">
        <v>52</v>
      </c>
      <c r="C685" s="106">
        <v>-1</v>
      </c>
      <c r="D685" s="71" t="s">
        <v>9</v>
      </c>
      <c r="E685" s="293">
        <v>62850</v>
      </c>
      <c r="F685" s="110">
        <f t="shared" si="16"/>
        <v>-62850</v>
      </c>
      <c r="G685" s="305"/>
      <c r="AY685" s="307"/>
      <c r="AZ685" s="26"/>
      <c r="BA685" s="663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SQ685" s="26"/>
      <c r="SR685" s="26"/>
      <c r="SS685" s="26"/>
      <c r="ST685" s="26"/>
      <c r="SU685" s="26"/>
      <c r="SV685" s="26"/>
      <c r="SW685" s="26"/>
      <c r="SX685" s="26"/>
      <c r="SY685" s="26"/>
      <c r="SZ685" s="26"/>
      <c r="TA685" s="26"/>
      <c r="TB685" s="26"/>
      <c r="TC685" s="26"/>
      <c r="TD685" s="26"/>
      <c r="TE685" s="26"/>
      <c r="TF685" s="26"/>
      <c r="TG685" s="26"/>
      <c r="TH685" s="26"/>
      <c r="TI685" s="26"/>
      <c r="TJ685" s="26"/>
      <c r="TK685" s="26"/>
      <c r="TL685" s="26"/>
      <c r="TM685" s="26"/>
      <c r="TN685" s="26"/>
      <c r="TO685" s="26"/>
      <c r="TP685" s="26"/>
      <c r="TQ685" s="26"/>
      <c r="TR685" s="26"/>
      <c r="TS685" s="26"/>
      <c r="TT685" s="26"/>
      <c r="TU685" s="26"/>
      <c r="TV685" s="26"/>
      <c r="TW685" s="26"/>
      <c r="TX685" s="26"/>
      <c r="TY685" s="26"/>
      <c r="TZ685" s="26"/>
      <c r="UA685" s="26"/>
      <c r="UB685" s="26"/>
      <c r="UC685" s="26"/>
      <c r="UD685" s="26"/>
      <c r="UE685" s="26"/>
      <c r="UF685" s="26"/>
      <c r="UG685" s="26"/>
      <c r="UH685" s="26"/>
      <c r="UI685" s="26"/>
      <c r="UJ685" s="26"/>
      <c r="UK685" s="26"/>
      <c r="UL685" s="26"/>
      <c r="UM685" s="26"/>
      <c r="UN685" s="26"/>
      <c r="UO685" s="26"/>
      <c r="UP685" s="26"/>
      <c r="UQ685" s="26"/>
      <c r="UR685" s="26"/>
      <c r="US685" s="26"/>
      <c r="UT685" s="26"/>
      <c r="UU685" s="26"/>
      <c r="UV685" s="26"/>
      <c r="UW685" s="26"/>
      <c r="UX685" s="26"/>
      <c r="UY685" s="26"/>
      <c r="UZ685" s="26"/>
      <c r="VA685" s="26"/>
      <c r="VB685" s="26"/>
      <c r="VC685" s="26"/>
      <c r="VD685" s="26"/>
      <c r="VE685" s="26"/>
      <c r="VF685" s="26"/>
      <c r="VG685" s="26"/>
      <c r="VH685" s="26"/>
      <c r="VI685" s="26"/>
      <c r="VJ685" s="26"/>
      <c r="VK685" s="26"/>
      <c r="VL685" s="26"/>
      <c r="VM685" s="26"/>
      <c r="VN685" s="26"/>
      <c r="VO685" s="26"/>
      <c r="VP685" s="26"/>
      <c r="VQ685" s="26"/>
      <c r="VR685" s="26"/>
      <c r="VS685" s="26"/>
      <c r="VT685" s="26"/>
      <c r="VU685" s="26"/>
      <c r="VV685" s="26"/>
      <c r="VW685" s="26"/>
      <c r="VX685" s="26"/>
      <c r="VY685" s="26"/>
      <c r="VZ685" s="26"/>
      <c r="WA685" s="26"/>
      <c r="WB685" s="26"/>
      <c r="WC685" s="26"/>
      <c r="WD685" s="26"/>
      <c r="WE685" s="26"/>
      <c r="WF685" s="26"/>
      <c r="WG685" s="26"/>
      <c r="WH685" s="26"/>
      <c r="WI685" s="26"/>
      <c r="WJ685" s="26"/>
      <c r="WK685" s="26"/>
      <c r="WL685" s="26"/>
      <c r="WM685" s="26"/>
      <c r="WN685" s="26"/>
      <c r="WO685" s="26"/>
      <c r="WP685" s="26"/>
      <c r="WQ685" s="26"/>
      <c r="WR685" s="26"/>
      <c r="WS685" s="26"/>
      <c r="WT685" s="26"/>
      <c r="WU685" s="26"/>
      <c r="WV685" s="26"/>
      <c r="WW685" s="26"/>
      <c r="WX685" s="26"/>
      <c r="WY685" s="26"/>
      <c r="WZ685" s="26"/>
      <c r="XA685" s="26"/>
      <c r="XB685" s="26"/>
      <c r="XC685" s="26"/>
      <c r="XD685" s="26"/>
      <c r="XE685" s="26"/>
      <c r="XF685" s="26"/>
      <c r="XG685" s="26"/>
      <c r="XH685" s="26"/>
      <c r="XI685" s="26"/>
      <c r="XJ685" s="26"/>
      <c r="XK685" s="26"/>
      <c r="XL685" s="26"/>
      <c r="XM685" s="26"/>
      <c r="XN685" s="26"/>
      <c r="XO685" s="26"/>
      <c r="XP685" s="26"/>
      <c r="XQ685" s="26"/>
      <c r="XR685" s="26"/>
      <c r="XS685" s="26"/>
      <c r="XT685" s="26"/>
      <c r="XU685" s="26"/>
      <c r="XV685" s="26"/>
      <c r="XW685" s="26"/>
      <c r="XX685" s="26"/>
      <c r="XY685" s="26"/>
      <c r="XZ685" s="26"/>
      <c r="YA685" s="26"/>
      <c r="YB685" s="26"/>
      <c r="YC685" s="26"/>
      <c r="YD685" s="26"/>
      <c r="YE685" s="26"/>
      <c r="YF685" s="26"/>
      <c r="YG685" s="26"/>
      <c r="YH685" s="26"/>
      <c r="YI685" s="26"/>
      <c r="YJ685" s="26"/>
      <c r="YK685" s="26"/>
      <c r="YL685" s="26"/>
      <c r="YM685" s="26"/>
      <c r="YN685" s="26"/>
      <c r="YO685" s="26"/>
      <c r="YP685" s="26"/>
      <c r="YQ685" s="26"/>
      <c r="YR685" s="26"/>
      <c r="YS685" s="26"/>
      <c r="YT685" s="26"/>
      <c r="YU685" s="26"/>
      <c r="YV685" s="26"/>
      <c r="YW685" s="26"/>
      <c r="YX685" s="26"/>
      <c r="YY685" s="26"/>
      <c r="YZ685" s="26"/>
      <c r="ZA685" s="26"/>
      <c r="ZB685" s="26"/>
      <c r="ZC685" s="26"/>
      <c r="ZD685" s="26"/>
      <c r="ZE685" s="26"/>
      <c r="ZF685" s="26"/>
      <c r="ZG685" s="26"/>
      <c r="ZH685" s="26"/>
      <c r="ZI685" s="26"/>
      <c r="ZJ685" s="26"/>
      <c r="ZK685" s="26"/>
      <c r="ZL685" s="26"/>
      <c r="ZM685" s="26"/>
      <c r="ZN685" s="26"/>
      <c r="ZO685" s="26"/>
      <c r="ZP685" s="26"/>
      <c r="ZQ685" s="26"/>
      <c r="ZR685" s="26"/>
      <c r="ZS685" s="26"/>
      <c r="ZT685" s="26"/>
      <c r="ZU685" s="26"/>
      <c r="ZV685" s="26"/>
      <c r="ZW685" s="26"/>
      <c r="ZX685" s="26"/>
      <c r="ZY685" s="26"/>
      <c r="ZZ685" s="26"/>
      <c r="AAA685" s="26"/>
      <c r="AAB685" s="26"/>
      <c r="AAC685" s="26"/>
      <c r="AAD685" s="26"/>
      <c r="AAE685" s="26"/>
      <c r="AAF685" s="26"/>
      <c r="AAG685" s="26"/>
      <c r="AAH685" s="26"/>
      <c r="AAI685" s="26"/>
      <c r="AAJ685" s="26"/>
      <c r="AAK685" s="26"/>
      <c r="AAL685" s="26"/>
      <c r="AAM685" s="26"/>
      <c r="AAN685" s="26"/>
      <c r="AAO685" s="26"/>
      <c r="AAP685" s="26"/>
      <c r="AAQ685" s="26"/>
      <c r="AAR685" s="26"/>
      <c r="AAS685" s="26"/>
      <c r="AAT685" s="26"/>
      <c r="AAU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305"/>
    </row>
    <row r="686" spans="1:813" s="306" customFormat="1" ht="14.25" customHeight="1" x14ac:dyDescent="0.2">
      <c r="A686" s="71">
        <v>3.3</v>
      </c>
      <c r="B686" s="303" t="s">
        <v>53</v>
      </c>
      <c r="C686" s="106">
        <v>-2</v>
      </c>
      <c r="D686" s="71" t="s">
        <v>14</v>
      </c>
      <c r="E686" s="293">
        <v>1393.8</v>
      </c>
      <c r="F686" s="110">
        <f t="shared" si="16"/>
        <v>-2787.6</v>
      </c>
      <c r="G686" s="305"/>
      <c r="AY686" s="307"/>
      <c r="AZ686" s="26"/>
      <c r="BA686" s="663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SQ686" s="26"/>
      <c r="SR686" s="26"/>
      <c r="SS686" s="26"/>
      <c r="ST686" s="26"/>
      <c r="SU686" s="26"/>
      <c r="SV686" s="26"/>
      <c r="SW686" s="26"/>
      <c r="SX686" s="26"/>
      <c r="SY686" s="26"/>
      <c r="SZ686" s="26"/>
      <c r="TA686" s="26"/>
      <c r="TB686" s="26"/>
      <c r="TC686" s="26"/>
      <c r="TD686" s="26"/>
      <c r="TE686" s="26"/>
      <c r="TF686" s="26"/>
      <c r="TG686" s="26"/>
      <c r="TH686" s="26"/>
      <c r="TI686" s="26"/>
      <c r="TJ686" s="26"/>
      <c r="TK686" s="26"/>
      <c r="TL686" s="26"/>
      <c r="TM686" s="26"/>
      <c r="TN686" s="26"/>
      <c r="TO686" s="26"/>
      <c r="TP686" s="26"/>
      <c r="TQ686" s="26"/>
      <c r="TR686" s="26"/>
      <c r="TS686" s="26"/>
      <c r="TT686" s="26"/>
      <c r="TU686" s="26"/>
      <c r="TV686" s="26"/>
      <c r="TW686" s="26"/>
      <c r="TX686" s="26"/>
      <c r="TY686" s="26"/>
      <c r="TZ686" s="26"/>
      <c r="UA686" s="26"/>
      <c r="UB686" s="26"/>
      <c r="UC686" s="26"/>
      <c r="UD686" s="26"/>
      <c r="UE686" s="26"/>
      <c r="UF686" s="26"/>
      <c r="UG686" s="26"/>
      <c r="UH686" s="26"/>
      <c r="UI686" s="26"/>
      <c r="UJ686" s="26"/>
      <c r="UK686" s="26"/>
      <c r="UL686" s="26"/>
      <c r="UM686" s="26"/>
      <c r="UN686" s="26"/>
      <c r="UO686" s="26"/>
      <c r="UP686" s="26"/>
      <c r="UQ686" s="26"/>
      <c r="UR686" s="26"/>
      <c r="US686" s="26"/>
      <c r="UT686" s="26"/>
      <c r="UU686" s="26"/>
      <c r="UV686" s="26"/>
      <c r="UW686" s="26"/>
      <c r="UX686" s="26"/>
      <c r="UY686" s="26"/>
      <c r="UZ686" s="26"/>
      <c r="VA686" s="26"/>
      <c r="VB686" s="26"/>
      <c r="VC686" s="26"/>
      <c r="VD686" s="26"/>
      <c r="VE686" s="26"/>
      <c r="VF686" s="26"/>
      <c r="VG686" s="26"/>
      <c r="VH686" s="26"/>
      <c r="VI686" s="26"/>
      <c r="VJ686" s="26"/>
      <c r="VK686" s="26"/>
      <c r="VL686" s="26"/>
      <c r="VM686" s="26"/>
      <c r="VN686" s="26"/>
      <c r="VO686" s="26"/>
      <c r="VP686" s="26"/>
      <c r="VQ686" s="26"/>
      <c r="VR686" s="26"/>
      <c r="VS686" s="26"/>
      <c r="VT686" s="26"/>
      <c r="VU686" s="26"/>
      <c r="VV686" s="26"/>
      <c r="VW686" s="26"/>
      <c r="VX686" s="26"/>
      <c r="VY686" s="26"/>
      <c r="VZ686" s="26"/>
      <c r="WA686" s="26"/>
      <c r="WB686" s="26"/>
      <c r="WC686" s="26"/>
      <c r="WD686" s="26"/>
      <c r="WE686" s="26"/>
      <c r="WF686" s="26"/>
      <c r="WG686" s="26"/>
      <c r="WH686" s="26"/>
      <c r="WI686" s="26"/>
      <c r="WJ686" s="26"/>
      <c r="WK686" s="26"/>
      <c r="WL686" s="26"/>
      <c r="WM686" s="26"/>
      <c r="WN686" s="26"/>
      <c r="WO686" s="26"/>
      <c r="WP686" s="26"/>
      <c r="WQ686" s="26"/>
      <c r="WR686" s="26"/>
      <c r="WS686" s="26"/>
      <c r="WT686" s="26"/>
      <c r="WU686" s="26"/>
      <c r="WV686" s="26"/>
      <c r="WW686" s="26"/>
      <c r="WX686" s="26"/>
      <c r="WY686" s="26"/>
      <c r="WZ686" s="26"/>
      <c r="XA686" s="26"/>
      <c r="XB686" s="26"/>
      <c r="XC686" s="26"/>
      <c r="XD686" s="26"/>
      <c r="XE686" s="26"/>
      <c r="XF686" s="26"/>
      <c r="XG686" s="26"/>
      <c r="XH686" s="26"/>
      <c r="XI686" s="26"/>
      <c r="XJ686" s="26"/>
      <c r="XK686" s="26"/>
      <c r="XL686" s="26"/>
      <c r="XM686" s="26"/>
      <c r="XN686" s="26"/>
      <c r="XO686" s="26"/>
      <c r="XP686" s="26"/>
      <c r="XQ686" s="26"/>
      <c r="XR686" s="26"/>
      <c r="XS686" s="26"/>
      <c r="XT686" s="26"/>
      <c r="XU686" s="26"/>
      <c r="XV686" s="26"/>
      <c r="XW686" s="26"/>
      <c r="XX686" s="26"/>
      <c r="XY686" s="26"/>
      <c r="XZ686" s="26"/>
      <c r="YA686" s="26"/>
      <c r="YB686" s="26"/>
      <c r="YC686" s="26"/>
      <c r="YD686" s="26"/>
      <c r="YE686" s="26"/>
      <c r="YF686" s="26"/>
      <c r="YG686" s="26"/>
      <c r="YH686" s="26"/>
      <c r="YI686" s="26"/>
      <c r="YJ686" s="26"/>
      <c r="YK686" s="26"/>
      <c r="YL686" s="26"/>
      <c r="YM686" s="26"/>
      <c r="YN686" s="26"/>
      <c r="YO686" s="26"/>
      <c r="YP686" s="26"/>
      <c r="YQ686" s="26"/>
      <c r="YR686" s="26"/>
      <c r="YS686" s="26"/>
      <c r="YT686" s="26"/>
      <c r="YU686" s="26"/>
      <c r="YV686" s="26"/>
      <c r="YW686" s="26"/>
      <c r="YX686" s="26"/>
      <c r="YY686" s="26"/>
      <c r="YZ686" s="26"/>
      <c r="ZA686" s="26"/>
      <c r="ZB686" s="26"/>
      <c r="ZC686" s="26"/>
      <c r="ZD686" s="26"/>
      <c r="ZE686" s="26"/>
      <c r="ZF686" s="26"/>
      <c r="ZG686" s="26"/>
      <c r="ZH686" s="26"/>
      <c r="ZI686" s="26"/>
      <c r="ZJ686" s="26"/>
      <c r="ZK686" s="26"/>
      <c r="ZL686" s="26"/>
      <c r="ZM686" s="26"/>
      <c r="ZN686" s="26"/>
      <c r="ZO686" s="26"/>
      <c r="ZP686" s="26"/>
      <c r="ZQ686" s="26"/>
      <c r="ZR686" s="26"/>
      <c r="ZS686" s="26"/>
      <c r="ZT686" s="26"/>
      <c r="ZU686" s="26"/>
      <c r="ZV686" s="26"/>
      <c r="ZW686" s="26"/>
      <c r="ZX686" s="26"/>
      <c r="ZY686" s="26"/>
      <c r="ZZ686" s="26"/>
      <c r="AAA686" s="26"/>
      <c r="AAB686" s="26"/>
      <c r="AAC686" s="26"/>
      <c r="AAD686" s="26"/>
      <c r="AAE686" s="26"/>
      <c r="AAF686" s="26"/>
      <c r="AAG686" s="26"/>
      <c r="AAH686" s="26"/>
      <c r="AAI686" s="26"/>
      <c r="AAJ686" s="26"/>
      <c r="AAK686" s="26"/>
      <c r="AAL686" s="26"/>
      <c r="AAM686" s="26"/>
      <c r="AAN686" s="26"/>
      <c r="AAO686" s="26"/>
      <c r="AAP686" s="26"/>
      <c r="AAQ686" s="26"/>
      <c r="AAR686" s="26"/>
      <c r="AAS686" s="26"/>
      <c r="AAT686" s="26"/>
      <c r="AAU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305"/>
    </row>
    <row r="687" spans="1:813" s="306" customFormat="1" ht="15" customHeight="1" x14ac:dyDescent="0.2">
      <c r="A687" s="71">
        <v>3.4</v>
      </c>
      <c r="B687" s="303" t="s">
        <v>54</v>
      </c>
      <c r="C687" s="106">
        <v>-1</v>
      </c>
      <c r="D687" s="71" t="s">
        <v>14</v>
      </c>
      <c r="E687" s="293">
        <v>5453.51</v>
      </c>
      <c r="F687" s="110">
        <f t="shared" si="16"/>
        <v>-5453.51</v>
      </c>
      <c r="G687" s="305"/>
      <c r="AY687" s="307"/>
      <c r="AZ687" s="26"/>
      <c r="BA687" s="663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SQ687" s="26"/>
      <c r="SR687" s="26"/>
      <c r="SS687" s="26"/>
      <c r="ST687" s="26"/>
      <c r="SU687" s="26"/>
      <c r="SV687" s="26"/>
      <c r="SW687" s="26"/>
      <c r="SX687" s="26"/>
      <c r="SY687" s="26"/>
      <c r="SZ687" s="26"/>
      <c r="TA687" s="26"/>
      <c r="TB687" s="26"/>
      <c r="TC687" s="26"/>
      <c r="TD687" s="26"/>
      <c r="TE687" s="26"/>
      <c r="TF687" s="26"/>
      <c r="TG687" s="26"/>
      <c r="TH687" s="26"/>
      <c r="TI687" s="26"/>
      <c r="TJ687" s="26"/>
      <c r="TK687" s="26"/>
      <c r="TL687" s="26"/>
      <c r="TM687" s="26"/>
      <c r="TN687" s="26"/>
      <c r="TO687" s="26"/>
      <c r="TP687" s="26"/>
      <c r="TQ687" s="26"/>
      <c r="TR687" s="26"/>
      <c r="TS687" s="26"/>
      <c r="TT687" s="26"/>
      <c r="TU687" s="26"/>
      <c r="TV687" s="26"/>
      <c r="TW687" s="26"/>
      <c r="TX687" s="26"/>
      <c r="TY687" s="26"/>
      <c r="TZ687" s="26"/>
      <c r="UA687" s="26"/>
      <c r="UB687" s="26"/>
      <c r="UC687" s="26"/>
      <c r="UD687" s="26"/>
      <c r="UE687" s="26"/>
      <c r="UF687" s="26"/>
      <c r="UG687" s="26"/>
      <c r="UH687" s="26"/>
      <c r="UI687" s="26"/>
      <c r="UJ687" s="26"/>
      <c r="UK687" s="26"/>
      <c r="UL687" s="26"/>
      <c r="UM687" s="26"/>
      <c r="UN687" s="26"/>
      <c r="UO687" s="26"/>
      <c r="UP687" s="26"/>
      <c r="UQ687" s="26"/>
      <c r="UR687" s="26"/>
      <c r="US687" s="26"/>
      <c r="UT687" s="26"/>
      <c r="UU687" s="26"/>
      <c r="UV687" s="26"/>
      <c r="UW687" s="26"/>
      <c r="UX687" s="26"/>
      <c r="UY687" s="26"/>
      <c r="UZ687" s="26"/>
      <c r="VA687" s="26"/>
      <c r="VB687" s="26"/>
      <c r="VC687" s="26"/>
      <c r="VD687" s="26"/>
      <c r="VE687" s="26"/>
      <c r="VF687" s="26"/>
      <c r="VG687" s="26"/>
      <c r="VH687" s="26"/>
      <c r="VI687" s="26"/>
      <c r="VJ687" s="26"/>
      <c r="VK687" s="26"/>
      <c r="VL687" s="26"/>
      <c r="VM687" s="26"/>
      <c r="VN687" s="26"/>
      <c r="VO687" s="26"/>
      <c r="VP687" s="26"/>
      <c r="VQ687" s="26"/>
      <c r="VR687" s="26"/>
      <c r="VS687" s="26"/>
      <c r="VT687" s="26"/>
      <c r="VU687" s="26"/>
      <c r="VV687" s="26"/>
      <c r="VW687" s="26"/>
      <c r="VX687" s="26"/>
      <c r="VY687" s="26"/>
      <c r="VZ687" s="26"/>
      <c r="WA687" s="26"/>
      <c r="WB687" s="26"/>
      <c r="WC687" s="26"/>
      <c r="WD687" s="26"/>
      <c r="WE687" s="26"/>
      <c r="WF687" s="26"/>
      <c r="WG687" s="26"/>
      <c r="WH687" s="26"/>
      <c r="WI687" s="26"/>
      <c r="WJ687" s="26"/>
      <c r="WK687" s="26"/>
      <c r="WL687" s="26"/>
      <c r="WM687" s="26"/>
      <c r="WN687" s="26"/>
      <c r="WO687" s="26"/>
      <c r="WP687" s="26"/>
      <c r="WQ687" s="26"/>
      <c r="WR687" s="26"/>
      <c r="WS687" s="26"/>
      <c r="WT687" s="26"/>
      <c r="WU687" s="26"/>
      <c r="WV687" s="26"/>
      <c r="WW687" s="26"/>
      <c r="WX687" s="26"/>
      <c r="WY687" s="26"/>
      <c r="WZ687" s="26"/>
      <c r="XA687" s="26"/>
      <c r="XB687" s="26"/>
      <c r="XC687" s="26"/>
      <c r="XD687" s="26"/>
      <c r="XE687" s="26"/>
      <c r="XF687" s="26"/>
      <c r="XG687" s="26"/>
      <c r="XH687" s="26"/>
      <c r="XI687" s="26"/>
      <c r="XJ687" s="26"/>
      <c r="XK687" s="26"/>
      <c r="XL687" s="26"/>
      <c r="XM687" s="26"/>
      <c r="XN687" s="26"/>
      <c r="XO687" s="26"/>
      <c r="XP687" s="26"/>
      <c r="XQ687" s="26"/>
      <c r="XR687" s="26"/>
      <c r="XS687" s="26"/>
      <c r="XT687" s="26"/>
      <c r="XU687" s="26"/>
      <c r="XV687" s="26"/>
      <c r="XW687" s="26"/>
      <c r="XX687" s="26"/>
      <c r="XY687" s="26"/>
      <c r="XZ687" s="26"/>
      <c r="YA687" s="26"/>
      <c r="YB687" s="26"/>
      <c r="YC687" s="26"/>
      <c r="YD687" s="26"/>
      <c r="YE687" s="26"/>
      <c r="YF687" s="26"/>
      <c r="YG687" s="26"/>
      <c r="YH687" s="26"/>
      <c r="YI687" s="26"/>
      <c r="YJ687" s="26"/>
      <c r="YK687" s="26"/>
      <c r="YL687" s="26"/>
      <c r="YM687" s="26"/>
      <c r="YN687" s="26"/>
      <c r="YO687" s="26"/>
      <c r="YP687" s="26"/>
      <c r="YQ687" s="26"/>
      <c r="YR687" s="26"/>
      <c r="YS687" s="26"/>
      <c r="YT687" s="26"/>
      <c r="YU687" s="26"/>
      <c r="YV687" s="26"/>
      <c r="YW687" s="26"/>
      <c r="YX687" s="26"/>
      <c r="YY687" s="26"/>
      <c r="YZ687" s="26"/>
      <c r="ZA687" s="26"/>
      <c r="ZB687" s="26"/>
      <c r="ZC687" s="26"/>
      <c r="ZD687" s="26"/>
      <c r="ZE687" s="26"/>
      <c r="ZF687" s="26"/>
      <c r="ZG687" s="26"/>
      <c r="ZH687" s="26"/>
      <c r="ZI687" s="26"/>
      <c r="ZJ687" s="26"/>
      <c r="ZK687" s="26"/>
      <c r="ZL687" s="26"/>
      <c r="ZM687" s="26"/>
      <c r="ZN687" s="26"/>
      <c r="ZO687" s="26"/>
      <c r="ZP687" s="26"/>
      <c r="ZQ687" s="26"/>
      <c r="ZR687" s="26"/>
      <c r="ZS687" s="26"/>
      <c r="ZT687" s="26"/>
      <c r="ZU687" s="26"/>
      <c r="ZV687" s="26"/>
      <c r="ZW687" s="26"/>
      <c r="ZX687" s="26"/>
      <c r="ZY687" s="26"/>
      <c r="ZZ687" s="26"/>
      <c r="AAA687" s="26"/>
      <c r="AAB687" s="26"/>
      <c r="AAC687" s="26"/>
      <c r="AAD687" s="26"/>
      <c r="AAE687" s="26"/>
      <c r="AAF687" s="26"/>
      <c r="AAG687" s="26"/>
      <c r="AAH687" s="26"/>
      <c r="AAI687" s="26"/>
      <c r="AAJ687" s="26"/>
      <c r="AAK687" s="26"/>
      <c r="AAL687" s="26"/>
      <c r="AAM687" s="26"/>
      <c r="AAN687" s="26"/>
      <c r="AAO687" s="26"/>
      <c r="AAP687" s="26"/>
      <c r="AAQ687" s="26"/>
      <c r="AAR687" s="26"/>
      <c r="AAS687" s="26"/>
      <c r="AAT687" s="26"/>
      <c r="AAU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305"/>
    </row>
    <row r="688" spans="1:813" s="306" customFormat="1" ht="39" customHeight="1" x14ac:dyDescent="0.2">
      <c r="A688" s="71">
        <v>3.5</v>
      </c>
      <c r="B688" s="87" t="s">
        <v>55</v>
      </c>
      <c r="C688" s="106">
        <v>-1</v>
      </c>
      <c r="D688" s="71" t="s">
        <v>14</v>
      </c>
      <c r="E688" s="293">
        <v>3989.7</v>
      </c>
      <c r="F688" s="110">
        <f t="shared" si="16"/>
        <v>-3989.7</v>
      </c>
      <c r="G688" s="305"/>
      <c r="AY688" s="307"/>
      <c r="AZ688" s="26"/>
      <c r="BA688" s="663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SQ688" s="26"/>
      <c r="SR688" s="26"/>
      <c r="SS688" s="26"/>
      <c r="ST688" s="26"/>
      <c r="SU688" s="26"/>
      <c r="SV688" s="26"/>
      <c r="SW688" s="26"/>
      <c r="SX688" s="26"/>
      <c r="SY688" s="26"/>
      <c r="SZ688" s="26"/>
      <c r="TA688" s="26"/>
      <c r="TB688" s="26"/>
      <c r="TC688" s="26"/>
      <c r="TD688" s="26"/>
      <c r="TE688" s="26"/>
      <c r="TF688" s="26"/>
      <c r="TG688" s="26"/>
      <c r="TH688" s="26"/>
      <c r="TI688" s="26"/>
      <c r="TJ688" s="26"/>
      <c r="TK688" s="26"/>
      <c r="TL688" s="26"/>
      <c r="TM688" s="26"/>
      <c r="TN688" s="26"/>
      <c r="TO688" s="26"/>
      <c r="TP688" s="26"/>
      <c r="TQ688" s="26"/>
      <c r="TR688" s="26"/>
      <c r="TS688" s="26"/>
      <c r="TT688" s="26"/>
      <c r="TU688" s="26"/>
      <c r="TV688" s="26"/>
      <c r="TW688" s="26"/>
      <c r="TX688" s="26"/>
      <c r="TY688" s="26"/>
      <c r="TZ688" s="26"/>
      <c r="UA688" s="26"/>
      <c r="UB688" s="26"/>
      <c r="UC688" s="26"/>
      <c r="UD688" s="26"/>
      <c r="UE688" s="26"/>
      <c r="UF688" s="26"/>
      <c r="UG688" s="26"/>
      <c r="UH688" s="26"/>
      <c r="UI688" s="26"/>
      <c r="UJ688" s="26"/>
      <c r="UK688" s="26"/>
      <c r="UL688" s="26"/>
      <c r="UM688" s="26"/>
      <c r="UN688" s="26"/>
      <c r="UO688" s="26"/>
      <c r="UP688" s="26"/>
      <c r="UQ688" s="26"/>
      <c r="UR688" s="26"/>
      <c r="US688" s="26"/>
      <c r="UT688" s="26"/>
      <c r="UU688" s="26"/>
      <c r="UV688" s="26"/>
      <c r="UW688" s="26"/>
      <c r="UX688" s="26"/>
      <c r="UY688" s="26"/>
      <c r="UZ688" s="26"/>
      <c r="VA688" s="26"/>
      <c r="VB688" s="26"/>
      <c r="VC688" s="26"/>
      <c r="VD688" s="26"/>
      <c r="VE688" s="26"/>
      <c r="VF688" s="26"/>
      <c r="VG688" s="26"/>
      <c r="VH688" s="26"/>
      <c r="VI688" s="26"/>
      <c r="VJ688" s="26"/>
      <c r="VK688" s="26"/>
      <c r="VL688" s="26"/>
      <c r="VM688" s="26"/>
      <c r="VN688" s="26"/>
      <c r="VO688" s="26"/>
      <c r="VP688" s="26"/>
      <c r="VQ688" s="26"/>
      <c r="VR688" s="26"/>
      <c r="VS688" s="26"/>
      <c r="VT688" s="26"/>
      <c r="VU688" s="26"/>
      <c r="VV688" s="26"/>
      <c r="VW688" s="26"/>
      <c r="VX688" s="26"/>
      <c r="VY688" s="26"/>
      <c r="VZ688" s="26"/>
      <c r="WA688" s="26"/>
      <c r="WB688" s="26"/>
      <c r="WC688" s="26"/>
      <c r="WD688" s="26"/>
      <c r="WE688" s="26"/>
      <c r="WF688" s="26"/>
      <c r="WG688" s="26"/>
      <c r="WH688" s="26"/>
      <c r="WI688" s="26"/>
      <c r="WJ688" s="26"/>
      <c r="WK688" s="26"/>
      <c r="WL688" s="26"/>
      <c r="WM688" s="26"/>
      <c r="WN688" s="26"/>
      <c r="WO688" s="26"/>
      <c r="WP688" s="26"/>
      <c r="WQ688" s="26"/>
      <c r="WR688" s="26"/>
      <c r="WS688" s="26"/>
      <c r="WT688" s="26"/>
      <c r="WU688" s="26"/>
      <c r="WV688" s="26"/>
      <c r="WW688" s="26"/>
      <c r="WX688" s="26"/>
      <c r="WY688" s="26"/>
      <c r="WZ688" s="26"/>
      <c r="XA688" s="26"/>
      <c r="XB688" s="26"/>
      <c r="XC688" s="26"/>
      <c r="XD688" s="26"/>
      <c r="XE688" s="26"/>
      <c r="XF688" s="26"/>
      <c r="XG688" s="26"/>
      <c r="XH688" s="26"/>
      <c r="XI688" s="26"/>
      <c r="XJ688" s="26"/>
      <c r="XK688" s="26"/>
      <c r="XL688" s="26"/>
      <c r="XM688" s="26"/>
      <c r="XN688" s="26"/>
      <c r="XO688" s="26"/>
      <c r="XP688" s="26"/>
      <c r="XQ688" s="26"/>
      <c r="XR688" s="26"/>
      <c r="XS688" s="26"/>
      <c r="XT688" s="26"/>
      <c r="XU688" s="26"/>
      <c r="XV688" s="26"/>
      <c r="XW688" s="26"/>
      <c r="XX688" s="26"/>
      <c r="XY688" s="26"/>
      <c r="XZ688" s="26"/>
      <c r="YA688" s="26"/>
      <c r="YB688" s="26"/>
      <c r="YC688" s="26"/>
      <c r="YD688" s="26"/>
      <c r="YE688" s="26"/>
      <c r="YF688" s="26"/>
      <c r="YG688" s="26"/>
      <c r="YH688" s="26"/>
      <c r="YI688" s="26"/>
      <c r="YJ688" s="26"/>
      <c r="YK688" s="26"/>
      <c r="YL688" s="26"/>
      <c r="YM688" s="26"/>
      <c r="YN688" s="26"/>
      <c r="YO688" s="26"/>
      <c r="YP688" s="26"/>
      <c r="YQ688" s="26"/>
      <c r="YR688" s="26"/>
      <c r="YS688" s="26"/>
      <c r="YT688" s="26"/>
      <c r="YU688" s="26"/>
      <c r="YV688" s="26"/>
      <c r="YW688" s="26"/>
      <c r="YX688" s="26"/>
      <c r="YY688" s="26"/>
      <c r="YZ688" s="26"/>
      <c r="ZA688" s="26"/>
      <c r="ZB688" s="26"/>
      <c r="ZC688" s="26"/>
      <c r="ZD688" s="26"/>
      <c r="ZE688" s="26"/>
      <c r="ZF688" s="26"/>
      <c r="ZG688" s="26"/>
      <c r="ZH688" s="26"/>
      <c r="ZI688" s="26"/>
      <c r="ZJ688" s="26"/>
      <c r="ZK688" s="26"/>
      <c r="ZL688" s="26"/>
      <c r="ZM688" s="26"/>
      <c r="ZN688" s="26"/>
      <c r="ZO688" s="26"/>
      <c r="ZP688" s="26"/>
      <c r="ZQ688" s="26"/>
      <c r="ZR688" s="26"/>
      <c r="ZS688" s="26"/>
      <c r="ZT688" s="26"/>
      <c r="ZU688" s="26"/>
      <c r="ZV688" s="26"/>
      <c r="ZW688" s="26"/>
      <c r="ZX688" s="26"/>
      <c r="ZY688" s="26"/>
      <c r="ZZ688" s="26"/>
      <c r="AAA688" s="26"/>
      <c r="AAB688" s="26"/>
      <c r="AAC688" s="26"/>
      <c r="AAD688" s="26"/>
      <c r="AAE688" s="26"/>
      <c r="AAF688" s="26"/>
      <c r="AAG688" s="26"/>
      <c r="AAH688" s="26"/>
      <c r="AAI688" s="26"/>
      <c r="AAJ688" s="26"/>
      <c r="AAK688" s="26"/>
      <c r="AAL688" s="26"/>
      <c r="AAM688" s="26"/>
      <c r="AAN688" s="26"/>
      <c r="AAO688" s="26"/>
      <c r="AAP688" s="26"/>
      <c r="AAQ688" s="26"/>
      <c r="AAR688" s="26"/>
      <c r="AAS688" s="26"/>
      <c r="AAT688" s="26"/>
      <c r="AAU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305"/>
    </row>
    <row r="689" spans="1:813" s="306" customFormat="1" ht="14.25" customHeight="1" x14ac:dyDescent="0.2">
      <c r="A689" s="71">
        <v>3.6</v>
      </c>
      <c r="B689" s="303" t="s">
        <v>56</v>
      </c>
      <c r="C689" s="106">
        <v>-1</v>
      </c>
      <c r="D689" s="71" t="s">
        <v>14</v>
      </c>
      <c r="E689" s="293">
        <v>3514.8</v>
      </c>
      <c r="F689" s="110">
        <f t="shared" si="16"/>
        <v>-3514.8</v>
      </c>
      <c r="G689" s="305"/>
      <c r="AY689" s="307"/>
      <c r="AZ689" s="26"/>
      <c r="BA689" s="663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SQ689" s="26"/>
      <c r="SR689" s="26"/>
      <c r="SS689" s="26"/>
      <c r="ST689" s="26"/>
      <c r="SU689" s="26"/>
      <c r="SV689" s="26"/>
      <c r="SW689" s="26"/>
      <c r="SX689" s="26"/>
      <c r="SY689" s="26"/>
      <c r="SZ689" s="26"/>
      <c r="TA689" s="26"/>
      <c r="TB689" s="26"/>
      <c r="TC689" s="26"/>
      <c r="TD689" s="26"/>
      <c r="TE689" s="26"/>
      <c r="TF689" s="26"/>
      <c r="TG689" s="26"/>
      <c r="TH689" s="26"/>
      <c r="TI689" s="26"/>
      <c r="TJ689" s="26"/>
      <c r="TK689" s="26"/>
      <c r="TL689" s="26"/>
      <c r="TM689" s="26"/>
      <c r="TN689" s="26"/>
      <c r="TO689" s="26"/>
      <c r="TP689" s="26"/>
      <c r="TQ689" s="26"/>
      <c r="TR689" s="26"/>
      <c r="TS689" s="26"/>
      <c r="TT689" s="26"/>
      <c r="TU689" s="26"/>
      <c r="TV689" s="26"/>
      <c r="TW689" s="26"/>
      <c r="TX689" s="26"/>
      <c r="TY689" s="26"/>
      <c r="TZ689" s="26"/>
      <c r="UA689" s="26"/>
      <c r="UB689" s="26"/>
      <c r="UC689" s="26"/>
      <c r="UD689" s="26"/>
      <c r="UE689" s="26"/>
      <c r="UF689" s="26"/>
      <c r="UG689" s="26"/>
      <c r="UH689" s="26"/>
      <c r="UI689" s="26"/>
      <c r="UJ689" s="26"/>
      <c r="UK689" s="26"/>
      <c r="UL689" s="26"/>
      <c r="UM689" s="26"/>
      <c r="UN689" s="26"/>
      <c r="UO689" s="26"/>
      <c r="UP689" s="26"/>
      <c r="UQ689" s="26"/>
      <c r="UR689" s="26"/>
      <c r="US689" s="26"/>
      <c r="UT689" s="26"/>
      <c r="UU689" s="26"/>
      <c r="UV689" s="26"/>
      <c r="UW689" s="26"/>
      <c r="UX689" s="26"/>
      <c r="UY689" s="26"/>
      <c r="UZ689" s="26"/>
      <c r="VA689" s="26"/>
      <c r="VB689" s="26"/>
      <c r="VC689" s="26"/>
      <c r="VD689" s="26"/>
      <c r="VE689" s="26"/>
      <c r="VF689" s="26"/>
      <c r="VG689" s="26"/>
      <c r="VH689" s="26"/>
      <c r="VI689" s="26"/>
      <c r="VJ689" s="26"/>
      <c r="VK689" s="26"/>
      <c r="VL689" s="26"/>
      <c r="VM689" s="26"/>
      <c r="VN689" s="26"/>
      <c r="VO689" s="26"/>
      <c r="VP689" s="26"/>
      <c r="VQ689" s="26"/>
      <c r="VR689" s="26"/>
      <c r="VS689" s="26"/>
      <c r="VT689" s="26"/>
      <c r="VU689" s="26"/>
      <c r="VV689" s="26"/>
      <c r="VW689" s="26"/>
      <c r="VX689" s="26"/>
      <c r="VY689" s="26"/>
      <c r="VZ689" s="26"/>
      <c r="WA689" s="26"/>
      <c r="WB689" s="26"/>
      <c r="WC689" s="26"/>
      <c r="WD689" s="26"/>
      <c r="WE689" s="26"/>
      <c r="WF689" s="26"/>
      <c r="WG689" s="26"/>
      <c r="WH689" s="26"/>
      <c r="WI689" s="26"/>
      <c r="WJ689" s="26"/>
      <c r="WK689" s="26"/>
      <c r="WL689" s="26"/>
      <c r="WM689" s="26"/>
      <c r="WN689" s="26"/>
      <c r="WO689" s="26"/>
      <c r="WP689" s="26"/>
      <c r="WQ689" s="26"/>
      <c r="WR689" s="26"/>
      <c r="WS689" s="26"/>
      <c r="WT689" s="26"/>
      <c r="WU689" s="26"/>
      <c r="WV689" s="26"/>
      <c r="WW689" s="26"/>
      <c r="WX689" s="26"/>
      <c r="WY689" s="26"/>
      <c r="WZ689" s="26"/>
      <c r="XA689" s="26"/>
      <c r="XB689" s="26"/>
      <c r="XC689" s="26"/>
      <c r="XD689" s="26"/>
      <c r="XE689" s="26"/>
      <c r="XF689" s="26"/>
      <c r="XG689" s="26"/>
      <c r="XH689" s="26"/>
      <c r="XI689" s="26"/>
      <c r="XJ689" s="26"/>
      <c r="XK689" s="26"/>
      <c r="XL689" s="26"/>
      <c r="XM689" s="26"/>
      <c r="XN689" s="26"/>
      <c r="XO689" s="26"/>
      <c r="XP689" s="26"/>
      <c r="XQ689" s="26"/>
      <c r="XR689" s="26"/>
      <c r="XS689" s="26"/>
      <c r="XT689" s="26"/>
      <c r="XU689" s="26"/>
      <c r="XV689" s="26"/>
      <c r="XW689" s="26"/>
      <c r="XX689" s="26"/>
      <c r="XY689" s="26"/>
      <c r="XZ689" s="26"/>
      <c r="YA689" s="26"/>
      <c r="YB689" s="26"/>
      <c r="YC689" s="26"/>
      <c r="YD689" s="26"/>
      <c r="YE689" s="26"/>
      <c r="YF689" s="26"/>
      <c r="YG689" s="26"/>
      <c r="YH689" s="26"/>
      <c r="YI689" s="26"/>
      <c r="YJ689" s="26"/>
      <c r="YK689" s="26"/>
      <c r="YL689" s="26"/>
      <c r="YM689" s="26"/>
      <c r="YN689" s="26"/>
      <c r="YO689" s="26"/>
      <c r="YP689" s="26"/>
      <c r="YQ689" s="26"/>
      <c r="YR689" s="26"/>
      <c r="YS689" s="26"/>
      <c r="YT689" s="26"/>
      <c r="YU689" s="26"/>
      <c r="YV689" s="26"/>
      <c r="YW689" s="26"/>
      <c r="YX689" s="26"/>
      <c r="YY689" s="26"/>
      <c r="YZ689" s="26"/>
      <c r="ZA689" s="26"/>
      <c r="ZB689" s="26"/>
      <c r="ZC689" s="26"/>
      <c r="ZD689" s="26"/>
      <c r="ZE689" s="26"/>
      <c r="ZF689" s="26"/>
      <c r="ZG689" s="26"/>
      <c r="ZH689" s="26"/>
      <c r="ZI689" s="26"/>
      <c r="ZJ689" s="26"/>
      <c r="ZK689" s="26"/>
      <c r="ZL689" s="26"/>
      <c r="ZM689" s="26"/>
      <c r="ZN689" s="26"/>
      <c r="ZO689" s="26"/>
      <c r="ZP689" s="26"/>
      <c r="ZQ689" s="26"/>
      <c r="ZR689" s="26"/>
      <c r="ZS689" s="26"/>
      <c r="ZT689" s="26"/>
      <c r="ZU689" s="26"/>
      <c r="ZV689" s="26"/>
      <c r="ZW689" s="26"/>
      <c r="ZX689" s="26"/>
      <c r="ZY689" s="26"/>
      <c r="ZZ689" s="26"/>
      <c r="AAA689" s="26"/>
      <c r="AAB689" s="26"/>
      <c r="AAC689" s="26"/>
      <c r="AAD689" s="26"/>
      <c r="AAE689" s="26"/>
      <c r="AAF689" s="26"/>
      <c r="AAG689" s="26"/>
      <c r="AAH689" s="26"/>
      <c r="AAI689" s="26"/>
      <c r="AAJ689" s="26"/>
      <c r="AAK689" s="26"/>
      <c r="AAL689" s="26"/>
      <c r="AAM689" s="26"/>
      <c r="AAN689" s="26"/>
      <c r="AAO689" s="26"/>
      <c r="AAP689" s="26"/>
      <c r="AAQ689" s="26"/>
      <c r="AAR689" s="26"/>
      <c r="AAS689" s="26"/>
      <c r="AAT689" s="26"/>
      <c r="AAU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305"/>
    </row>
    <row r="690" spans="1:813" s="306" customFormat="1" ht="14.25" customHeight="1" x14ac:dyDescent="0.2">
      <c r="A690" s="71">
        <v>3.7</v>
      </c>
      <c r="B690" s="303" t="s">
        <v>57</v>
      </c>
      <c r="C690" s="106">
        <v>-1</v>
      </c>
      <c r="D690" s="71" t="s">
        <v>14</v>
      </c>
      <c r="E690" s="293">
        <v>17349.47</v>
      </c>
      <c r="F690" s="110">
        <f t="shared" si="16"/>
        <v>-17349.47</v>
      </c>
      <c r="G690" s="305"/>
      <c r="AY690" s="307"/>
      <c r="AZ690" s="26"/>
      <c r="BA690" s="663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SQ690" s="26"/>
      <c r="SR690" s="26"/>
      <c r="SS690" s="26"/>
      <c r="ST690" s="26"/>
      <c r="SU690" s="26"/>
      <c r="SV690" s="26"/>
      <c r="SW690" s="26"/>
      <c r="SX690" s="26"/>
      <c r="SY690" s="26"/>
      <c r="SZ690" s="26"/>
      <c r="TA690" s="26"/>
      <c r="TB690" s="26"/>
      <c r="TC690" s="26"/>
      <c r="TD690" s="26"/>
      <c r="TE690" s="26"/>
      <c r="TF690" s="26"/>
      <c r="TG690" s="26"/>
      <c r="TH690" s="26"/>
      <c r="TI690" s="26"/>
      <c r="TJ690" s="26"/>
      <c r="TK690" s="26"/>
      <c r="TL690" s="26"/>
      <c r="TM690" s="26"/>
      <c r="TN690" s="26"/>
      <c r="TO690" s="26"/>
      <c r="TP690" s="26"/>
      <c r="TQ690" s="26"/>
      <c r="TR690" s="26"/>
      <c r="TS690" s="26"/>
      <c r="TT690" s="26"/>
      <c r="TU690" s="26"/>
      <c r="TV690" s="26"/>
      <c r="TW690" s="26"/>
      <c r="TX690" s="26"/>
      <c r="TY690" s="26"/>
      <c r="TZ690" s="26"/>
      <c r="UA690" s="26"/>
      <c r="UB690" s="26"/>
      <c r="UC690" s="26"/>
      <c r="UD690" s="26"/>
      <c r="UE690" s="26"/>
      <c r="UF690" s="26"/>
      <c r="UG690" s="26"/>
      <c r="UH690" s="26"/>
      <c r="UI690" s="26"/>
      <c r="UJ690" s="26"/>
      <c r="UK690" s="26"/>
      <c r="UL690" s="26"/>
      <c r="UM690" s="26"/>
      <c r="UN690" s="26"/>
      <c r="UO690" s="26"/>
      <c r="UP690" s="26"/>
      <c r="UQ690" s="26"/>
      <c r="UR690" s="26"/>
      <c r="US690" s="26"/>
      <c r="UT690" s="26"/>
      <c r="UU690" s="26"/>
      <c r="UV690" s="26"/>
      <c r="UW690" s="26"/>
      <c r="UX690" s="26"/>
      <c r="UY690" s="26"/>
      <c r="UZ690" s="26"/>
      <c r="VA690" s="26"/>
      <c r="VB690" s="26"/>
      <c r="VC690" s="26"/>
      <c r="VD690" s="26"/>
      <c r="VE690" s="26"/>
      <c r="VF690" s="26"/>
      <c r="VG690" s="26"/>
      <c r="VH690" s="26"/>
      <c r="VI690" s="26"/>
      <c r="VJ690" s="26"/>
      <c r="VK690" s="26"/>
      <c r="VL690" s="26"/>
      <c r="VM690" s="26"/>
      <c r="VN690" s="26"/>
      <c r="VO690" s="26"/>
      <c r="VP690" s="26"/>
      <c r="VQ690" s="26"/>
      <c r="VR690" s="26"/>
      <c r="VS690" s="26"/>
      <c r="VT690" s="26"/>
      <c r="VU690" s="26"/>
      <c r="VV690" s="26"/>
      <c r="VW690" s="26"/>
      <c r="VX690" s="26"/>
      <c r="VY690" s="26"/>
      <c r="VZ690" s="26"/>
      <c r="WA690" s="26"/>
      <c r="WB690" s="26"/>
      <c r="WC690" s="26"/>
      <c r="WD690" s="26"/>
      <c r="WE690" s="26"/>
      <c r="WF690" s="26"/>
      <c r="WG690" s="26"/>
      <c r="WH690" s="26"/>
      <c r="WI690" s="26"/>
      <c r="WJ690" s="26"/>
      <c r="WK690" s="26"/>
      <c r="WL690" s="26"/>
      <c r="WM690" s="26"/>
      <c r="WN690" s="26"/>
      <c r="WO690" s="26"/>
      <c r="WP690" s="26"/>
      <c r="WQ690" s="26"/>
      <c r="WR690" s="26"/>
      <c r="WS690" s="26"/>
      <c r="WT690" s="26"/>
      <c r="WU690" s="26"/>
      <c r="WV690" s="26"/>
      <c r="WW690" s="26"/>
      <c r="WX690" s="26"/>
      <c r="WY690" s="26"/>
      <c r="WZ690" s="26"/>
      <c r="XA690" s="26"/>
      <c r="XB690" s="26"/>
      <c r="XC690" s="26"/>
      <c r="XD690" s="26"/>
      <c r="XE690" s="26"/>
      <c r="XF690" s="26"/>
      <c r="XG690" s="26"/>
      <c r="XH690" s="26"/>
      <c r="XI690" s="26"/>
      <c r="XJ690" s="26"/>
      <c r="XK690" s="26"/>
      <c r="XL690" s="26"/>
      <c r="XM690" s="26"/>
      <c r="XN690" s="26"/>
      <c r="XO690" s="26"/>
      <c r="XP690" s="26"/>
      <c r="XQ690" s="26"/>
      <c r="XR690" s="26"/>
      <c r="XS690" s="26"/>
      <c r="XT690" s="26"/>
      <c r="XU690" s="26"/>
      <c r="XV690" s="26"/>
      <c r="XW690" s="26"/>
      <c r="XX690" s="26"/>
      <c r="XY690" s="26"/>
      <c r="XZ690" s="26"/>
      <c r="YA690" s="26"/>
      <c r="YB690" s="26"/>
      <c r="YC690" s="26"/>
      <c r="YD690" s="26"/>
      <c r="YE690" s="26"/>
      <c r="YF690" s="26"/>
      <c r="YG690" s="26"/>
      <c r="YH690" s="26"/>
      <c r="YI690" s="26"/>
      <c r="YJ690" s="26"/>
      <c r="YK690" s="26"/>
      <c r="YL690" s="26"/>
      <c r="YM690" s="26"/>
      <c r="YN690" s="26"/>
      <c r="YO690" s="26"/>
      <c r="YP690" s="26"/>
      <c r="YQ690" s="26"/>
      <c r="YR690" s="26"/>
      <c r="YS690" s="26"/>
      <c r="YT690" s="26"/>
      <c r="YU690" s="26"/>
      <c r="YV690" s="26"/>
      <c r="YW690" s="26"/>
      <c r="YX690" s="26"/>
      <c r="YY690" s="26"/>
      <c r="YZ690" s="26"/>
      <c r="ZA690" s="26"/>
      <c r="ZB690" s="26"/>
      <c r="ZC690" s="26"/>
      <c r="ZD690" s="26"/>
      <c r="ZE690" s="26"/>
      <c r="ZF690" s="26"/>
      <c r="ZG690" s="26"/>
      <c r="ZH690" s="26"/>
      <c r="ZI690" s="26"/>
      <c r="ZJ690" s="26"/>
      <c r="ZK690" s="26"/>
      <c r="ZL690" s="26"/>
      <c r="ZM690" s="26"/>
      <c r="ZN690" s="26"/>
      <c r="ZO690" s="26"/>
      <c r="ZP690" s="26"/>
      <c r="ZQ690" s="26"/>
      <c r="ZR690" s="26"/>
      <c r="ZS690" s="26"/>
      <c r="ZT690" s="26"/>
      <c r="ZU690" s="26"/>
      <c r="ZV690" s="26"/>
      <c r="ZW690" s="26"/>
      <c r="ZX690" s="26"/>
      <c r="ZY690" s="26"/>
      <c r="ZZ690" s="26"/>
      <c r="AAA690" s="26"/>
      <c r="AAB690" s="26"/>
      <c r="AAC690" s="26"/>
      <c r="AAD690" s="26"/>
      <c r="AAE690" s="26"/>
      <c r="AAF690" s="26"/>
      <c r="AAG690" s="26"/>
      <c r="AAH690" s="26"/>
      <c r="AAI690" s="26"/>
      <c r="AAJ690" s="26"/>
      <c r="AAK690" s="26"/>
      <c r="AAL690" s="26"/>
      <c r="AAM690" s="26"/>
      <c r="AAN690" s="26"/>
      <c r="AAO690" s="26"/>
      <c r="AAP690" s="26"/>
      <c r="AAQ690" s="26"/>
      <c r="AAR690" s="26"/>
      <c r="AAS690" s="26"/>
      <c r="AAT690" s="26"/>
      <c r="AAU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305"/>
    </row>
    <row r="691" spans="1:813" s="306" customFormat="1" ht="13.5" customHeight="1" x14ac:dyDescent="0.2">
      <c r="A691" s="71">
        <v>3.8</v>
      </c>
      <c r="B691" s="303" t="s">
        <v>58</v>
      </c>
      <c r="C691" s="106">
        <v>-1</v>
      </c>
      <c r="D691" s="71" t="s">
        <v>9</v>
      </c>
      <c r="E691" s="293">
        <v>5050</v>
      </c>
      <c r="F691" s="110">
        <f t="shared" si="16"/>
        <v>-5050</v>
      </c>
      <c r="G691" s="305"/>
      <c r="AY691" s="307"/>
      <c r="AZ691" s="26"/>
      <c r="BA691" s="663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SQ691" s="26"/>
      <c r="SR691" s="26"/>
      <c r="SS691" s="26"/>
      <c r="ST691" s="26"/>
      <c r="SU691" s="26"/>
      <c r="SV691" s="26"/>
      <c r="SW691" s="26"/>
      <c r="SX691" s="26"/>
      <c r="SY691" s="26"/>
      <c r="SZ691" s="26"/>
      <c r="TA691" s="26"/>
      <c r="TB691" s="26"/>
      <c r="TC691" s="26"/>
      <c r="TD691" s="26"/>
      <c r="TE691" s="26"/>
      <c r="TF691" s="26"/>
      <c r="TG691" s="26"/>
      <c r="TH691" s="26"/>
      <c r="TI691" s="26"/>
      <c r="TJ691" s="26"/>
      <c r="TK691" s="26"/>
      <c r="TL691" s="26"/>
      <c r="TM691" s="26"/>
      <c r="TN691" s="26"/>
      <c r="TO691" s="26"/>
      <c r="TP691" s="26"/>
      <c r="TQ691" s="26"/>
      <c r="TR691" s="26"/>
      <c r="TS691" s="26"/>
      <c r="TT691" s="26"/>
      <c r="TU691" s="26"/>
      <c r="TV691" s="26"/>
      <c r="TW691" s="26"/>
      <c r="TX691" s="26"/>
      <c r="TY691" s="26"/>
      <c r="TZ691" s="26"/>
      <c r="UA691" s="26"/>
      <c r="UB691" s="26"/>
      <c r="UC691" s="26"/>
      <c r="UD691" s="26"/>
      <c r="UE691" s="26"/>
      <c r="UF691" s="26"/>
      <c r="UG691" s="26"/>
      <c r="UH691" s="26"/>
      <c r="UI691" s="26"/>
      <c r="UJ691" s="26"/>
      <c r="UK691" s="26"/>
      <c r="UL691" s="26"/>
      <c r="UM691" s="26"/>
      <c r="UN691" s="26"/>
      <c r="UO691" s="26"/>
      <c r="UP691" s="26"/>
      <c r="UQ691" s="26"/>
      <c r="UR691" s="26"/>
      <c r="US691" s="26"/>
      <c r="UT691" s="26"/>
      <c r="UU691" s="26"/>
      <c r="UV691" s="26"/>
      <c r="UW691" s="26"/>
      <c r="UX691" s="26"/>
      <c r="UY691" s="26"/>
      <c r="UZ691" s="26"/>
      <c r="VA691" s="26"/>
      <c r="VB691" s="26"/>
      <c r="VC691" s="26"/>
      <c r="VD691" s="26"/>
      <c r="VE691" s="26"/>
      <c r="VF691" s="26"/>
      <c r="VG691" s="26"/>
      <c r="VH691" s="26"/>
      <c r="VI691" s="26"/>
      <c r="VJ691" s="26"/>
      <c r="VK691" s="26"/>
      <c r="VL691" s="26"/>
      <c r="VM691" s="26"/>
      <c r="VN691" s="26"/>
      <c r="VO691" s="26"/>
      <c r="VP691" s="26"/>
      <c r="VQ691" s="26"/>
      <c r="VR691" s="26"/>
      <c r="VS691" s="26"/>
      <c r="VT691" s="26"/>
      <c r="VU691" s="26"/>
      <c r="VV691" s="26"/>
      <c r="VW691" s="26"/>
      <c r="VX691" s="26"/>
      <c r="VY691" s="26"/>
      <c r="VZ691" s="26"/>
      <c r="WA691" s="26"/>
      <c r="WB691" s="26"/>
      <c r="WC691" s="26"/>
      <c r="WD691" s="26"/>
      <c r="WE691" s="26"/>
      <c r="WF691" s="26"/>
      <c r="WG691" s="26"/>
      <c r="WH691" s="26"/>
      <c r="WI691" s="26"/>
      <c r="WJ691" s="26"/>
      <c r="WK691" s="26"/>
      <c r="WL691" s="26"/>
      <c r="WM691" s="26"/>
      <c r="WN691" s="26"/>
      <c r="WO691" s="26"/>
      <c r="WP691" s="26"/>
      <c r="WQ691" s="26"/>
      <c r="WR691" s="26"/>
      <c r="WS691" s="26"/>
      <c r="WT691" s="26"/>
      <c r="WU691" s="26"/>
      <c r="WV691" s="26"/>
      <c r="WW691" s="26"/>
      <c r="WX691" s="26"/>
      <c r="WY691" s="26"/>
      <c r="WZ691" s="26"/>
      <c r="XA691" s="26"/>
      <c r="XB691" s="26"/>
      <c r="XC691" s="26"/>
      <c r="XD691" s="26"/>
      <c r="XE691" s="26"/>
      <c r="XF691" s="26"/>
      <c r="XG691" s="26"/>
      <c r="XH691" s="26"/>
      <c r="XI691" s="26"/>
      <c r="XJ691" s="26"/>
      <c r="XK691" s="26"/>
      <c r="XL691" s="26"/>
      <c r="XM691" s="26"/>
      <c r="XN691" s="26"/>
      <c r="XO691" s="26"/>
      <c r="XP691" s="26"/>
      <c r="XQ691" s="26"/>
      <c r="XR691" s="26"/>
      <c r="XS691" s="26"/>
      <c r="XT691" s="26"/>
      <c r="XU691" s="26"/>
      <c r="XV691" s="26"/>
      <c r="XW691" s="26"/>
      <c r="XX691" s="26"/>
      <c r="XY691" s="26"/>
      <c r="XZ691" s="26"/>
      <c r="YA691" s="26"/>
      <c r="YB691" s="26"/>
      <c r="YC691" s="26"/>
      <c r="YD691" s="26"/>
      <c r="YE691" s="26"/>
      <c r="YF691" s="26"/>
      <c r="YG691" s="26"/>
      <c r="YH691" s="26"/>
      <c r="YI691" s="26"/>
      <c r="YJ691" s="26"/>
      <c r="YK691" s="26"/>
      <c r="YL691" s="26"/>
      <c r="YM691" s="26"/>
      <c r="YN691" s="26"/>
      <c r="YO691" s="26"/>
      <c r="YP691" s="26"/>
      <c r="YQ691" s="26"/>
      <c r="YR691" s="26"/>
      <c r="YS691" s="26"/>
      <c r="YT691" s="26"/>
      <c r="YU691" s="26"/>
      <c r="YV691" s="26"/>
      <c r="YW691" s="26"/>
      <c r="YX691" s="26"/>
      <c r="YY691" s="26"/>
      <c r="YZ691" s="26"/>
      <c r="ZA691" s="26"/>
      <c r="ZB691" s="26"/>
      <c r="ZC691" s="26"/>
      <c r="ZD691" s="26"/>
      <c r="ZE691" s="26"/>
      <c r="ZF691" s="26"/>
      <c r="ZG691" s="26"/>
      <c r="ZH691" s="26"/>
      <c r="ZI691" s="26"/>
      <c r="ZJ691" s="26"/>
      <c r="ZK691" s="26"/>
      <c r="ZL691" s="26"/>
      <c r="ZM691" s="26"/>
      <c r="ZN691" s="26"/>
      <c r="ZO691" s="26"/>
      <c r="ZP691" s="26"/>
      <c r="ZQ691" s="26"/>
      <c r="ZR691" s="26"/>
      <c r="ZS691" s="26"/>
      <c r="ZT691" s="26"/>
      <c r="ZU691" s="26"/>
      <c r="ZV691" s="26"/>
      <c r="ZW691" s="26"/>
      <c r="ZX691" s="26"/>
      <c r="ZY691" s="26"/>
      <c r="ZZ691" s="26"/>
      <c r="AAA691" s="26"/>
      <c r="AAB691" s="26"/>
      <c r="AAC691" s="26"/>
      <c r="AAD691" s="26"/>
      <c r="AAE691" s="26"/>
      <c r="AAF691" s="26"/>
      <c r="AAG691" s="26"/>
      <c r="AAH691" s="26"/>
      <c r="AAI691" s="26"/>
      <c r="AAJ691" s="26"/>
      <c r="AAK691" s="26"/>
      <c r="AAL691" s="26"/>
      <c r="AAM691" s="26"/>
      <c r="AAN691" s="26"/>
      <c r="AAO691" s="26"/>
      <c r="AAP691" s="26"/>
      <c r="AAQ691" s="26"/>
      <c r="AAR691" s="26"/>
      <c r="AAS691" s="26"/>
      <c r="AAT691" s="26"/>
      <c r="AAU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305"/>
    </row>
    <row r="692" spans="1:813" s="306" customFormat="1" ht="14.25" customHeight="1" x14ac:dyDescent="0.2">
      <c r="A692" s="71">
        <v>3.9</v>
      </c>
      <c r="B692" s="303" t="s">
        <v>59</v>
      </c>
      <c r="C692" s="106">
        <v>-1</v>
      </c>
      <c r="D692" s="71" t="s">
        <v>9</v>
      </c>
      <c r="E692" s="293">
        <v>5555</v>
      </c>
      <c r="F692" s="110">
        <f t="shared" si="16"/>
        <v>-5555</v>
      </c>
      <c r="G692" s="305"/>
      <c r="AY692" s="307"/>
      <c r="AZ692" s="26"/>
      <c r="BA692" s="663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SQ692" s="26"/>
      <c r="SR692" s="26"/>
      <c r="SS692" s="26"/>
      <c r="ST692" s="26"/>
      <c r="SU692" s="26"/>
      <c r="SV692" s="26"/>
      <c r="SW692" s="26"/>
      <c r="SX692" s="26"/>
      <c r="SY692" s="26"/>
      <c r="SZ692" s="26"/>
      <c r="TA692" s="26"/>
      <c r="TB692" s="26"/>
      <c r="TC692" s="26"/>
      <c r="TD692" s="26"/>
      <c r="TE692" s="26"/>
      <c r="TF692" s="26"/>
      <c r="TG692" s="26"/>
      <c r="TH692" s="26"/>
      <c r="TI692" s="26"/>
      <c r="TJ692" s="26"/>
      <c r="TK692" s="26"/>
      <c r="TL692" s="26"/>
      <c r="TM692" s="26"/>
      <c r="TN692" s="26"/>
      <c r="TO692" s="26"/>
      <c r="TP692" s="26"/>
      <c r="TQ692" s="26"/>
      <c r="TR692" s="26"/>
      <c r="TS692" s="26"/>
      <c r="TT692" s="26"/>
      <c r="TU692" s="26"/>
      <c r="TV692" s="26"/>
      <c r="TW692" s="26"/>
      <c r="TX692" s="26"/>
      <c r="TY692" s="26"/>
      <c r="TZ692" s="26"/>
      <c r="UA692" s="26"/>
      <c r="UB692" s="26"/>
      <c r="UC692" s="26"/>
      <c r="UD692" s="26"/>
      <c r="UE692" s="26"/>
      <c r="UF692" s="26"/>
      <c r="UG692" s="26"/>
      <c r="UH692" s="26"/>
      <c r="UI692" s="26"/>
      <c r="UJ692" s="26"/>
      <c r="UK692" s="26"/>
      <c r="UL692" s="26"/>
      <c r="UM692" s="26"/>
      <c r="UN692" s="26"/>
      <c r="UO692" s="26"/>
      <c r="UP692" s="26"/>
      <c r="UQ692" s="26"/>
      <c r="UR692" s="26"/>
      <c r="US692" s="26"/>
      <c r="UT692" s="26"/>
      <c r="UU692" s="26"/>
      <c r="UV692" s="26"/>
      <c r="UW692" s="26"/>
      <c r="UX692" s="26"/>
      <c r="UY692" s="26"/>
      <c r="UZ692" s="26"/>
      <c r="VA692" s="26"/>
      <c r="VB692" s="26"/>
      <c r="VC692" s="26"/>
      <c r="VD692" s="26"/>
      <c r="VE692" s="26"/>
      <c r="VF692" s="26"/>
      <c r="VG692" s="26"/>
      <c r="VH692" s="26"/>
      <c r="VI692" s="26"/>
      <c r="VJ692" s="26"/>
      <c r="VK692" s="26"/>
      <c r="VL692" s="26"/>
      <c r="VM692" s="26"/>
      <c r="VN692" s="26"/>
      <c r="VO692" s="26"/>
      <c r="VP692" s="26"/>
      <c r="VQ692" s="26"/>
      <c r="VR692" s="26"/>
      <c r="VS692" s="26"/>
      <c r="VT692" s="26"/>
      <c r="VU692" s="26"/>
      <c r="VV692" s="26"/>
      <c r="VW692" s="26"/>
      <c r="VX692" s="26"/>
      <c r="VY692" s="26"/>
      <c r="VZ692" s="26"/>
      <c r="WA692" s="26"/>
      <c r="WB692" s="26"/>
      <c r="WC692" s="26"/>
      <c r="WD692" s="26"/>
      <c r="WE692" s="26"/>
      <c r="WF692" s="26"/>
      <c r="WG692" s="26"/>
      <c r="WH692" s="26"/>
      <c r="WI692" s="26"/>
      <c r="WJ692" s="26"/>
      <c r="WK692" s="26"/>
      <c r="WL692" s="26"/>
      <c r="WM692" s="26"/>
      <c r="WN692" s="26"/>
      <c r="WO692" s="26"/>
      <c r="WP692" s="26"/>
      <c r="WQ692" s="26"/>
      <c r="WR692" s="26"/>
      <c r="WS692" s="26"/>
      <c r="WT692" s="26"/>
      <c r="WU692" s="26"/>
      <c r="WV692" s="26"/>
      <c r="WW692" s="26"/>
      <c r="WX692" s="26"/>
      <c r="WY692" s="26"/>
      <c r="WZ692" s="26"/>
      <c r="XA692" s="26"/>
      <c r="XB692" s="26"/>
      <c r="XC692" s="26"/>
      <c r="XD692" s="26"/>
      <c r="XE692" s="26"/>
      <c r="XF692" s="26"/>
      <c r="XG692" s="26"/>
      <c r="XH692" s="26"/>
      <c r="XI692" s="26"/>
      <c r="XJ692" s="26"/>
      <c r="XK692" s="26"/>
      <c r="XL692" s="26"/>
      <c r="XM692" s="26"/>
      <c r="XN692" s="26"/>
      <c r="XO692" s="26"/>
      <c r="XP692" s="26"/>
      <c r="XQ692" s="26"/>
      <c r="XR692" s="26"/>
      <c r="XS692" s="26"/>
      <c r="XT692" s="26"/>
      <c r="XU692" s="26"/>
      <c r="XV692" s="26"/>
      <c r="XW692" s="26"/>
      <c r="XX692" s="26"/>
      <c r="XY692" s="26"/>
      <c r="XZ692" s="26"/>
      <c r="YA692" s="26"/>
      <c r="YB692" s="26"/>
      <c r="YC692" s="26"/>
      <c r="YD692" s="26"/>
      <c r="YE692" s="26"/>
      <c r="YF692" s="26"/>
      <c r="YG692" s="26"/>
      <c r="YH692" s="26"/>
      <c r="YI692" s="26"/>
      <c r="YJ692" s="26"/>
      <c r="YK692" s="26"/>
      <c r="YL692" s="26"/>
      <c r="YM692" s="26"/>
      <c r="YN692" s="26"/>
      <c r="YO692" s="26"/>
      <c r="YP692" s="26"/>
      <c r="YQ692" s="26"/>
      <c r="YR692" s="26"/>
      <c r="YS692" s="26"/>
      <c r="YT692" s="26"/>
      <c r="YU692" s="26"/>
      <c r="YV692" s="26"/>
      <c r="YW692" s="26"/>
      <c r="YX692" s="26"/>
      <c r="YY692" s="26"/>
      <c r="YZ692" s="26"/>
      <c r="ZA692" s="26"/>
      <c r="ZB692" s="26"/>
      <c r="ZC692" s="26"/>
      <c r="ZD692" s="26"/>
      <c r="ZE692" s="26"/>
      <c r="ZF692" s="26"/>
      <c r="ZG692" s="26"/>
      <c r="ZH692" s="26"/>
      <c r="ZI692" s="26"/>
      <c r="ZJ692" s="26"/>
      <c r="ZK692" s="26"/>
      <c r="ZL692" s="26"/>
      <c r="ZM692" s="26"/>
      <c r="ZN692" s="26"/>
      <c r="ZO692" s="26"/>
      <c r="ZP692" s="26"/>
      <c r="ZQ692" s="26"/>
      <c r="ZR692" s="26"/>
      <c r="ZS692" s="26"/>
      <c r="ZT692" s="26"/>
      <c r="ZU692" s="26"/>
      <c r="ZV692" s="26"/>
      <c r="ZW692" s="26"/>
      <c r="ZX692" s="26"/>
      <c r="ZY692" s="26"/>
      <c r="ZZ692" s="26"/>
      <c r="AAA692" s="26"/>
      <c r="AAB692" s="26"/>
      <c r="AAC692" s="26"/>
      <c r="AAD692" s="26"/>
      <c r="AAE692" s="26"/>
      <c r="AAF692" s="26"/>
      <c r="AAG692" s="26"/>
      <c r="AAH692" s="26"/>
      <c r="AAI692" s="26"/>
      <c r="AAJ692" s="26"/>
      <c r="AAK692" s="26"/>
      <c r="AAL692" s="26"/>
      <c r="AAM692" s="26"/>
      <c r="AAN692" s="26"/>
      <c r="AAO692" s="26"/>
      <c r="AAP692" s="26"/>
      <c r="AAQ692" s="26"/>
      <c r="AAR692" s="26"/>
      <c r="AAS692" s="26"/>
      <c r="AAT692" s="26"/>
      <c r="AAU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305"/>
    </row>
    <row r="693" spans="1:813" s="306" customFormat="1" ht="12.75" customHeight="1" x14ac:dyDescent="0.2">
      <c r="A693" s="72">
        <v>3.1</v>
      </c>
      <c r="B693" s="303" t="s">
        <v>60</v>
      </c>
      <c r="C693" s="106">
        <v>-10</v>
      </c>
      <c r="D693" s="71"/>
      <c r="E693" s="293">
        <v>66.86</v>
      </c>
      <c r="F693" s="110">
        <f t="shared" si="16"/>
        <v>-668.6</v>
      </c>
      <c r="G693" s="305"/>
      <c r="AY693" s="307"/>
      <c r="AZ693" s="26"/>
      <c r="BA693" s="663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SQ693" s="26"/>
      <c r="SR693" s="26"/>
      <c r="SS693" s="26"/>
      <c r="ST693" s="26"/>
      <c r="SU693" s="26"/>
      <c r="SV693" s="26"/>
      <c r="SW693" s="26"/>
      <c r="SX693" s="26"/>
      <c r="SY693" s="26"/>
      <c r="SZ693" s="26"/>
      <c r="TA693" s="26"/>
      <c r="TB693" s="26"/>
      <c r="TC693" s="26"/>
      <c r="TD693" s="26"/>
      <c r="TE693" s="26"/>
      <c r="TF693" s="26"/>
      <c r="TG693" s="26"/>
      <c r="TH693" s="26"/>
      <c r="TI693" s="26"/>
      <c r="TJ693" s="26"/>
      <c r="TK693" s="26"/>
      <c r="TL693" s="26"/>
      <c r="TM693" s="26"/>
      <c r="TN693" s="26"/>
      <c r="TO693" s="26"/>
      <c r="TP693" s="26"/>
      <c r="TQ693" s="26"/>
      <c r="TR693" s="26"/>
      <c r="TS693" s="26"/>
      <c r="TT693" s="26"/>
      <c r="TU693" s="26"/>
      <c r="TV693" s="26"/>
      <c r="TW693" s="26"/>
      <c r="TX693" s="26"/>
      <c r="TY693" s="26"/>
      <c r="TZ693" s="26"/>
      <c r="UA693" s="26"/>
      <c r="UB693" s="26"/>
      <c r="UC693" s="26"/>
      <c r="UD693" s="26"/>
      <c r="UE693" s="26"/>
      <c r="UF693" s="26"/>
      <c r="UG693" s="26"/>
      <c r="UH693" s="26"/>
      <c r="UI693" s="26"/>
      <c r="UJ693" s="26"/>
      <c r="UK693" s="26"/>
      <c r="UL693" s="26"/>
      <c r="UM693" s="26"/>
      <c r="UN693" s="26"/>
      <c r="UO693" s="26"/>
      <c r="UP693" s="26"/>
      <c r="UQ693" s="26"/>
      <c r="UR693" s="26"/>
      <c r="US693" s="26"/>
      <c r="UT693" s="26"/>
      <c r="UU693" s="26"/>
      <c r="UV693" s="26"/>
      <c r="UW693" s="26"/>
      <c r="UX693" s="26"/>
      <c r="UY693" s="26"/>
      <c r="UZ693" s="26"/>
      <c r="VA693" s="26"/>
      <c r="VB693" s="26"/>
      <c r="VC693" s="26"/>
      <c r="VD693" s="26"/>
      <c r="VE693" s="26"/>
      <c r="VF693" s="26"/>
      <c r="VG693" s="26"/>
      <c r="VH693" s="26"/>
      <c r="VI693" s="26"/>
      <c r="VJ693" s="26"/>
      <c r="VK693" s="26"/>
      <c r="VL693" s="26"/>
      <c r="VM693" s="26"/>
      <c r="VN693" s="26"/>
      <c r="VO693" s="26"/>
      <c r="VP693" s="26"/>
      <c r="VQ693" s="26"/>
      <c r="VR693" s="26"/>
      <c r="VS693" s="26"/>
      <c r="VT693" s="26"/>
      <c r="VU693" s="26"/>
      <c r="VV693" s="26"/>
      <c r="VW693" s="26"/>
      <c r="VX693" s="26"/>
      <c r="VY693" s="26"/>
      <c r="VZ693" s="26"/>
      <c r="WA693" s="26"/>
      <c r="WB693" s="26"/>
      <c r="WC693" s="26"/>
      <c r="WD693" s="26"/>
      <c r="WE693" s="26"/>
      <c r="WF693" s="26"/>
      <c r="WG693" s="26"/>
      <c r="WH693" s="26"/>
      <c r="WI693" s="26"/>
      <c r="WJ693" s="26"/>
      <c r="WK693" s="26"/>
      <c r="WL693" s="26"/>
      <c r="WM693" s="26"/>
      <c r="WN693" s="26"/>
      <c r="WO693" s="26"/>
      <c r="WP693" s="26"/>
      <c r="WQ693" s="26"/>
      <c r="WR693" s="26"/>
      <c r="WS693" s="26"/>
      <c r="WT693" s="26"/>
      <c r="WU693" s="26"/>
      <c r="WV693" s="26"/>
      <c r="WW693" s="26"/>
      <c r="WX693" s="26"/>
      <c r="WY693" s="26"/>
      <c r="WZ693" s="26"/>
      <c r="XA693" s="26"/>
      <c r="XB693" s="26"/>
      <c r="XC693" s="26"/>
      <c r="XD693" s="26"/>
      <c r="XE693" s="26"/>
      <c r="XF693" s="26"/>
      <c r="XG693" s="26"/>
      <c r="XH693" s="26"/>
      <c r="XI693" s="26"/>
      <c r="XJ693" s="26"/>
      <c r="XK693" s="26"/>
      <c r="XL693" s="26"/>
      <c r="XM693" s="26"/>
      <c r="XN693" s="26"/>
      <c r="XO693" s="26"/>
      <c r="XP693" s="26"/>
      <c r="XQ693" s="26"/>
      <c r="XR693" s="26"/>
      <c r="XS693" s="26"/>
      <c r="XT693" s="26"/>
      <c r="XU693" s="26"/>
      <c r="XV693" s="26"/>
      <c r="XW693" s="26"/>
      <c r="XX693" s="26"/>
      <c r="XY693" s="26"/>
      <c r="XZ693" s="26"/>
      <c r="YA693" s="26"/>
      <c r="YB693" s="26"/>
      <c r="YC693" s="26"/>
      <c r="YD693" s="26"/>
      <c r="YE693" s="26"/>
      <c r="YF693" s="26"/>
      <c r="YG693" s="26"/>
      <c r="YH693" s="26"/>
      <c r="YI693" s="26"/>
      <c r="YJ693" s="26"/>
      <c r="YK693" s="26"/>
      <c r="YL693" s="26"/>
      <c r="YM693" s="26"/>
      <c r="YN693" s="26"/>
      <c r="YO693" s="26"/>
      <c r="YP693" s="26"/>
      <c r="YQ693" s="26"/>
      <c r="YR693" s="26"/>
      <c r="YS693" s="26"/>
      <c r="YT693" s="26"/>
      <c r="YU693" s="26"/>
      <c r="YV693" s="26"/>
      <c r="YW693" s="26"/>
      <c r="YX693" s="26"/>
      <c r="YY693" s="26"/>
      <c r="YZ693" s="26"/>
      <c r="ZA693" s="26"/>
      <c r="ZB693" s="26"/>
      <c r="ZC693" s="26"/>
      <c r="ZD693" s="26"/>
      <c r="ZE693" s="26"/>
      <c r="ZF693" s="26"/>
      <c r="ZG693" s="26"/>
      <c r="ZH693" s="26"/>
      <c r="ZI693" s="26"/>
      <c r="ZJ693" s="26"/>
      <c r="ZK693" s="26"/>
      <c r="ZL693" s="26"/>
      <c r="ZM693" s="26"/>
      <c r="ZN693" s="26"/>
      <c r="ZO693" s="26"/>
      <c r="ZP693" s="26"/>
      <c r="ZQ693" s="26"/>
      <c r="ZR693" s="26"/>
      <c r="ZS693" s="26"/>
      <c r="ZT693" s="26"/>
      <c r="ZU693" s="26"/>
      <c r="ZV693" s="26"/>
      <c r="ZW693" s="26"/>
      <c r="ZX693" s="26"/>
      <c r="ZY693" s="26"/>
      <c r="ZZ693" s="26"/>
      <c r="AAA693" s="26"/>
      <c r="AAB693" s="26"/>
      <c r="AAC693" s="26"/>
      <c r="AAD693" s="26"/>
      <c r="AAE693" s="26"/>
      <c r="AAF693" s="26"/>
      <c r="AAG693" s="26"/>
      <c r="AAH693" s="26"/>
      <c r="AAI693" s="26"/>
      <c r="AAJ693" s="26"/>
      <c r="AAK693" s="26"/>
      <c r="AAL693" s="26"/>
      <c r="AAM693" s="26"/>
      <c r="AAN693" s="26"/>
      <c r="AAO693" s="26"/>
      <c r="AAP693" s="26"/>
      <c r="AAQ693" s="26"/>
      <c r="AAR693" s="26"/>
      <c r="AAS693" s="26"/>
      <c r="AAT693" s="26"/>
      <c r="AAU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305"/>
    </row>
    <row r="694" spans="1:813" s="306" customFormat="1" ht="16.5" customHeight="1" x14ac:dyDescent="0.2">
      <c r="A694" s="71">
        <v>3.11</v>
      </c>
      <c r="B694" s="303" t="s">
        <v>61</v>
      </c>
      <c r="C694" s="106">
        <v>-2</v>
      </c>
      <c r="D694" s="71" t="s">
        <v>14</v>
      </c>
      <c r="E694" s="293">
        <v>15150</v>
      </c>
      <c r="F694" s="110">
        <f t="shared" si="16"/>
        <v>-30300</v>
      </c>
      <c r="G694" s="305"/>
      <c r="AY694" s="307"/>
      <c r="AZ694" s="26"/>
      <c r="BA694" s="663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SQ694" s="26"/>
      <c r="SR694" s="26"/>
      <c r="SS694" s="26"/>
      <c r="ST694" s="26"/>
      <c r="SU694" s="26"/>
      <c r="SV694" s="26"/>
      <c r="SW694" s="26"/>
      <c r="SX694" s="26"/>
      <c r="SY694" s="26"/>
      <c r="SZ694" s="26"/>
      <c r="TA694" s="26"/>
      <c r="TB694" s="26"/>
      <c r="TC694" s="26"/>
      <c r="TD694" s="26"/>
      <c r="TE694" s="26"/>
      <c r="TF694" s="26"/>
      <c r="TG694" s="26"/>
      <c r="TH694" s="26"/>
      <c r="TI694" s="26"/>
      <c r="TJ694" s="26"/>
      <c r="TK694" s="26"/>
      <c r="TL694" s="26"/>
      <c r="TM694" s="26"/>
      <c r="TN694" s="26"/>
      <c r="TO694" s="26"/>
      <c r="TP694" s="26"/>
      <c r="TQ694" s="26"/>
      <c r="TR694" s="26"/>
      <c r="TS694" s="26"/>
      <c r="TT694" s="26"/>
      <c r="TU694" s="26"/>
      <c r="TV694" s="26"/>
      <c r="TW694" s="26"/>
      <c r="TX694" s="26"/>
      <c r="TY694" s="26"/>
      <c r="TZ694" s="26"/>
      <c r="UA694" s="26"/>
      <c r="UB694" s="26"/>
      <c r="UC694" s="26"/>
      <c r="UD694" s="26"/>
      <c r="UE694" s="26"/>
      <c r="UF694" s="26"/>
      <c r="UG694" s="26"/>
      <c r="UH694" s="26"/>
      <c r="UI694" s="26"/>
      <c r="UJ694" s="26"/>
      <c r="UK694" s="26"/>
      <c r="UL694" s="26"/>
      <c r="UM694" s="26"/>
      <c r="UN694" s="26"/>
      <c r="UO694" s="26"/>
      <c r="UP694" s="26"/>
      <c r="UQ694" s="26"/>
      <c r="UR694" s="26"/>
      <c r="US694" s="26"/>
      <c r="UT694" s="26"/>
      <c r="UU694" s="26"/>
      <c r="UV694" s="26"/>
      <c r="UW694" s="26"/>
      <c r="UX694" s="26"/>
      <c r="UY694" s="26"/>
      <c r="UZ694" s="26"/>
      <c r="VA694" s="26"/>
      <c r="VB694" s="26"/>
      <c r="VC694" s="26"/>
      <c r="VD694" s="26"/>
      <c r="VE694" s="26"/>
      <c r="VF694" s="26"/>
      <c r="VG694" s="26"/>
      <c r="VH694" s="26"/>
      <c r="VI694" s="26"/>
      <c r="VJ694" s="26"/>
      <c r="VK694" s="26"/>
      <c r="VL694" s="26"/>
      <c r="VM694" s="26"/>
      <c r="VN694" s="26"/>
      <c r="VO694" s="26"/>
      <c r="VP694" s="26"/>
      <c r="VQ694" s="26"/>
      <c r="VR694" s="26"/>
      <c r="VS694" s="26"/>
      <c r="VT694" s="26"/>
      <c r="VU694" s="26"/>
      <c r="VV694" s="26"/>
      <c r="VW694" s="26"/>
      <c r="VX694" s="26"/>
      <c r="VY694" s="26"/>
      <c r="VZ694" s="26"/>
      <c r="WA694" s="26"/>
      <c r="WB694" s="26"/>
      <c r="WC694" s="26"/>
      <c r="WD694" s="26"/>
      <c r="WE694" s="26"/>
      <c r="WF694" s="26"/>
      <c r="WG694" s="26"/>
      <c r="WH694" s="26"/>
      <c r="WI694" s="26"/>
      <c r="WJ694" s="26"/>
      <c r="WK694" s="26"/>
      <c r="WL694" s="26"/>
      <c r="WM694" s="26"/>
      <c r="WN694" s="26"/>
      <c r="WO694" s="26"/>
      <c r="WP694" s="26"/>
      <c r="WQ694" s="26"/>
      <c r="WR694" s="26"/>
      <c r="WS694" s="26"/>
      <c r="WT694" s="26"/>
      <c r="WU694" s="26"/>
      <c r="WV694" s="26"/>
      <c r="WW694" s="26"/>
      <c r="WX694" s="26"/>
      <c r="WY694" s="26"/>
      <c r="WZ694" s="26"/>
      <c r="XA694" s="26"/>
      <c r="XB694" s="26"/>
      <c r="XC694" s="26"/>
      <c r="XD694" s="26"/>
      <c r="XE694" s="26"/>
      <c r="XF694" s="26"/>
      <c r="XG694" s="26"/>
      <c r="XH694" s="26"/>
      <c r="XI694" s="26"/>
      <c r="XJ694" s="26"/>
      <c r="XK694" s="26"/>
      <c r="XL694" s="26"/>
      <c r="XM694" s="26"/>
      <c r="XN694" s="26"/>
      <c r="XO694" s="26"/>
      <c r="XP694" s="26"/>
      <c r="XQ694" s="26"/>
      <c r="XR694" s="26"/>
      <c r="XS694" s="26"/>
      <c r="XT694" s="26"/>
      <c r="XU694" s="26"/>
      <c r="XV694" s="26"/>
      <c r="XW694" s="26"/>
      <c r="XX694" s="26"/>
      <c r="XY694" s="26"/>
      <c r="XZ694" s="26"/>
      <c r="YA694" s="26"/>
      <c r="YB694" s="26"/>
      <c r="YC694" s="26"/>
      <c r="YD694" s="26"/>
      <c r="YE694" s="26"/>
      <c r="YF694" s="26"/>
      <c r="YG694" s="26"/>
      <c r="YH694" s="26"/>
      <c r="YI694" s="26"/>
      <c r="YJ694" s="26"/>
      <c r="YK694" s="26"/>
      <c r="YL694" s="26"/>
      <c r="YM694" s="26"/>
      <c r="YN694" s="26"/>
      <c r="YO694" s="26"/>
      <c r="YP694" s="26"/>
      <c r="YQ694" s="26"/>
      <c r="YR694" s="26"/>
      <c r="YS694" s="26"/>
      <c r="YT694" s="26"/>
      <c r="YU694" s="26"/>
      <c r="YV694" s="26"/>
      <c r="YW694" s="26"/>
      <c r="YX694" s="26"/>
      <c r="YY694" s="26"/>
      <c r="YZ694" s="26"/>
      <c r="ZA694" s="26"/>
      <c r="ZB694" s="26"/>
      <c r="ZC694" s="26"/>
      <c r="ZD694" s="26"/>
      <c r="ZE694" s="26"/>
      <c r="ZF694" s="26"/>
      <c r="ZG694" s="26"/>
      <c r="ZH694" s="26"/>
      <c r="ZI694" s="26"/>
      <c r="ZJ694" s="26"/>
      <c r="ZK694" s="26"/>
      <c r="ZL694" s="26"/>
      <c r="ZM694" s="26"/>
      <c r="ZN694" s="26"/>
      <c r="ZO694" s="26"/>
      <c r="ZP694" s="26"/>
      <c r="ZQ694" s="26"/>
      <c r="ZR694" s="26"/>
      <c r="ZS694" s="26"/>
      <c r="ZT694" s="26"/>
      <c r="ZU694" s="26"/>
      <c r="ZV694" s="26"/>
      <c r="ZW694" s="26"/>
      <c r="ZX694" s="26"/>
      <c r="ZY694" s="26"/>
      <c r="ZZ694" s="26"/>
      <c r="AAA694" s="26"/>
      <c r="AAB694" s="26"/>
      <c r="AAC694" s="26"/>
      <c r="AAD694" s="26"/>
      <c r="AAE694" s="26"/>
      <c r="AAF694" s="26"/>
      <c r="AAG694" s="26"/>
      <c r="AAH694" s="26"/>
      <c r="AAI694" s="26"/>
      <c r="AAJ694" s="26"/>
      <c r="AAK694" s="26"/>
      <c r="AAL694" s="26"/>
      <c r="AAM694" s="26"/>
      <c r="AAN694" s="26"/>
      <c r="AAO694" s="26"/>
      <c r="AAP694" s="26"/>
      <c r="AAQ694" s="26"/>
      <c r="AAR694" s="26"/>
      <c r="AAS694" s="26"/>
      <c r="AAT694" s="26"/>
      <c r="AAU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305"/>
    </row>
    <row r="695" spans="1:813" s="306" customFormat="1" ht="15.75" customHeight="1" x14ac:dyDescent="0.2">
      <c r="A695" s="71">
        <v>3.12</v>
      </c>
      <c r="B695" s="303" t="s">
        <v>62</v>
      </c>
      <c r="C695" s="106">
        <v>-1</v>
      </c>
      <c r="D695" s="71" t="s">
        <v>14</v>
      </c>
      <c r="E695" s="293">
        <v>1600</v>
      </c>
      <c r="F695" s="110">
        <f t="shared" si="16"/>
        <v>-1600</v>
      </c>
      <c r="G695" s="305"/>
      <c r="AY695" s="307"/>
      <c r="AZ695" s="26"/>
      <c r="BA695" s="663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SQ695" s="26"/>
      <c r="SR695" s="26"/>
      <c r="SS695" s="26"/>
      <c r="ST695" s="26"/>
      <c r="SU695" s="26"/>
      <c r="SV695" s="26"/>
      <c r="SW695" s="26"/>
      <c r="SX695" s="26"/>
      <c r="SY695" s="26"/>
      <c r="SZ695" s="26"/>
      <c r="TA695" s="26"/>
      <c r="TB695" s="26"/>
      <c r="TC695" s="26"/>
      <c r="TD695" s="26"/>
      <c r="TE695" s="26"/>
      <c r="TF695" s="26"/>
      <c r="TG695" s="26"/>
      <c r="TH695" s="26"/>
      <c r="TI695" s="26"/>
      <c r="TJ695" s="26"/>
      <c r="TK695" s="26"/>
      <c r="TL695" s="26"/>
      <c r="TM695" s="26"/>
      <c r="TN695" s="26"/>
      <c r="TO695" s="26"/>
      <c r="TP695" s="26"/>
      <c r="TQ695" s="26"/>
      <c r="TR695" s="26"/>
      <c r="TS695" s="26"/>
      <c r="TT695" s="26"/>
      <c r="TU695" s="26"/>
      <c r="TV695" s="26"/>
      <c r="TW695" s="26"/>
      <c r="TX695" s="26"/>
      <c r="TY695" s="26"/>
      <c r="TZ695" s="26"/>
      <c r="UA695" s="26"/>
      <c r="UB695" s="26"/>
      <c r="UC695" s="26"/>
      <c r="UD695" s="26"/>
      <c r="UE695" s="26"/>
      <c r="UF695" s="26"/>
      <c r="UG695" s="26"/>
      <c r="UH695" s="26"/>
      <c r="UI695" s="26"/>
      <c r="UJ695" s="26"/>
      <c r="UK695" s="26"/>
      <c r="UL695" s="26"/>
      <c r="UM695" s="26"/>
      <c r="UN695" s="26"/>
      <c r="UO695" s="26"/>
      <c r="UP695" s="26"/>
      <c r="UQ695" s="26"/>
      <c r="UR695" s="26"/>
      <c r="US695" s="26"/>
      <c r="UT695" s="26"/>
      <c r="UU695" s="26"/>
      <c r="UV695" s="26"/>
      <c r="UW695" s="26"/>
      <c r="UX695" s="26"/>
      <c r="UY695" s="26"/>
      <c r="UZ695" s="26"/>
      <c r="VA695" s="26"/>
      <c r="VB695" s="26"/>
      <c r="VC695" s="26"/>
      <c r="VD695" s="26"/>
      <c r="VE695" s="26"/>
      <c r="VF695" s="26"/>
      <c r="VG695" s="26"/>
      <c r="VH695" s="26"/>
      <c r="VI695" s="26"/>
      <c r="VJ695" s="26"/>
      <c r="VK695" s="26"/>
      <c r="VL695" s="26"/>
      <c r="VM695" s="26"/>
      <c r="VN695" s="26"/>
      <c r="VO695" s="26"/>
      <c r="VP695" s="26"/>
      <c r="VQ695" s="26"/>
      <c r="VR695" s="26"/>
      <c r="VS695" s="26"/>
      <c r="VT695" s="26"/>
      <c r="VU695" s="26"/>
      <c r="VV695" s="26"/>
      <c r="VW695" s="26"/>
      <c r="VX695" s="26"/>
      <c r="VY695" s="26"/>
      <c r="VZ695" s="26"/>
      <c r="WA695" s="26"/>
      <c r="WB695" s="26"/>
      <c r="WC695" s="26"/>
      <c r="WD695" s="26"/>
      <c r="WE695" s="26"/>
      <c r="WF695" s="26"/>
      <c r="WG695" s="26"/>
      <c r="WH695" s="26"/>
      <c r="WI695" s="26"/>
      <c r="WJ695" s="26"/>
      <c r="WK695" s="26"/>
      <c r="WL695" s="26"/>
      <c r="WM695" s="26"/>
      <c r="WN695" s="26"/>
      <c r="WO695" s="26"/>
      <c r="WP695" s="26"/>
      <c r="WQ695" s="26"/>
      <c r="WR695" s="26"/>
      <c r="WS695" s="26"/>
      <c r="WT695" s="26"/>
      <c r="WU695" s="26"/>
      <c r="WV695" s="26"/>
      <c r="WW695" s="26"/>
      <c r="WX695" s="26"/>
      <c r="WY695" s="26"/>
      <c r="WZ695" s="26"/>
      <c r="XA695" s="26"/>
      <c r="XB695" s="26"/>
      <c r="XC695" s="26"/>
      <c r="XD695" s="26"/>
      <c r="XE695" s="26"/>
      <c r="XF695" s="26"/>
      <c r="XG695" s="26"/>
      <c r="XH695" s="26"/>
      <c r="XI695" s="26"/>
      <c r="XJ695" s="26"/>
      <c r="XK695" s="26"/>
      <c r="XL695" s="26"/>
      <c r="XM695" s="26"/>
      <c r="XN695" s="26"/>
      <c r="XO695" s="26"/>
      <c r="XP695" s="26"/>
      <c r="XQ695" s="26"/>
      <c r="XR695" s="26"/>
      <c r="XS695" s="26"/>
      <c r="XT695" s="26"/>
      <c r="XU695" s="26"/>
      <c r="XV695" s="26"/>
      <c r="XW695" s="26"/>
      <c r="XX695" s="26"/>
      <c r="XY695" s="26"/>
      <c r="XZ695" s="26"/>
      <c r="YA695" s="26"/>
      <c r="YB695" s="26"/>
      <c r="YC695" s="26"/>
      <c r="YD695" s="26"/>
      <c r="YE695" s="26"/>
      <c r="YF695" s="26"/>
      <c r="YG695" s="26"/>
      <c r="YH695" s="26"/>
      <c r="YI695" s="26"/>
      <c r="YJ695" s="26"/>
      <c r="YK695" s="26"/>
      <c r="YL695" s="26"/>
      <c r="YM695" s="26"/>
      <c r="YN695" s="26"/>
      <c r="YO695" s="26"/>
      <c r="YP695" s="26"/>
      <c r="YQ695" s="26"/>
      <c r="YR695" s="26"/>
      <c r="YS695" s="26"/>
      <c r="YT695" s="26"/>
      <c r="YU695" s="26"/>
      <c r="YV695" s="26"/>
      <c r="YW695" s="26"/>
      <c r="YX695" s="26"/>
      <c r="YY695" s="26"/>
      <c r="YZ695" s="26"/>
      <c r="ZA695" s="26"/>
      <c r="ZB695" s="26"/>
      <c r="ZC695" s="26"/>
      <c r="ZD695" s="26"/>
      <c r="ZE695" s="26"/>
      <c r="ZF695" s="26"/>
      <c r="ZG695" s="26"/>
      <c r="ZH695" s="26"/>
      <c r="ZI695" s="26"/>
      <c r="ZJ695" s="26"/>
      <c r="ZK695" s="26"/>
      <c r="ZL695" s="26"/>
      <c r="ZM695" s="26"/>
      <c r="ZN695" s="26"/>
      <c r="ZO695" s="26"/>
      <c r="ZP695" s="26"/>
      <c r="ZQ695" s="26"/>
      <c r="ZR695" s="26"/>
      <c r="ZS695" s="26"/>
      <c r="ZT695" s="26"/>
      <c r="ZU695" s="26"/>
      <c r="ZV695" s="26"/>
      <c r="ZW695" s="26"/>
      <c r="ZX695" s="26"/>
      <c r="ZY695" s="26"/>
      <c r="ZZ695" s="26"/>
      <c r="AAA695" s="26"/>
      <c r="AAB695" s="26"/>
      <c r="AAC695" s="26"/>
      <c r="AAD695" s="26"/>
      <c r="AAE695" s="26"/>
      <c r="AAF695" s="26"/>
      <c r="AAG695" s="26"/>
      <c r="AAH695" s="26"/>
      <c r="AAI695" s="26"/>
      <c r="AAJ695" s="26"/>
      <c r="AAK695" s="26"/>
      <c r="AAL695" s="26"/>
      <c r="AAM695" s="26"/>
      <c r="AAN695" s="26"/>
      <c r="AAO695" s="26"/>
      <c r="AAP695" s="26"/>
      <c r="AAQ695" s="26"/>
      <c r="AAR695" s="26"/>
      <c r="AAS695" s="26"/>
      <c r="AAT695" s="26"/>
      <c r="AAU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305"/>
    </row>
    <row r="696" spans="1:813" s="306" customFormat="1" ht="15.75" customHeight="1" x14ac:dyDescent="0.2">
      <c r="A696" s="71">
        <v>3.13</v>
      </c>
      <c r="B696" s="303" t="s">
        <v>63</v>
      </c>
      <c r="C696" s="106">
        <v>-1</v>
      </c>
      <c r="D696" s="71"/>
      <c r="E696" s="293">
        <v>1262.7</v>
      </c>
      <c r="F696" s="110">
        <f t="shared" si="16"/>
        <v>-1262.7</v>
      </c>
      <c r="G696" s="305"/>
      <c r="AY696" s="307"/>
      <c r="AZ696" s="26"/>
      <c r="BA696" s="663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SQ696" s="26"/>
      <c r="SR696" s="26"/>
      <c r="SS696" s="26"/>
      <c r="ST696" s="26"/>
      <c r="SU696" s="26"/>
      <c r="SV696" s="26"/>
      <c r="SW696" s="26"/>
      <c r="SX696" s="26"/>
      <c r="SY696" s="26"/>
      <c r="SZ696" s="26"/>
      <c r="TA696" s="26"/>
      <c r="TB696" s="26"/>
      <c r="TC696" s="26"/>
      <c r="TD696" s="26"/>
      <c r="TE696" s="26"/>
      <c r="TF696" s="26"/>
      <c r="TG696" s="26"/>
      <c r="TH696" s="26"/>
      <c r="TI696" s="26"/>
      <c r="TJ696" s="26"/>
      <c r="TK696" s="26"/>
      <c r="TL696" s="26"/>
      <c r="TM696" s="26"/>
      <c r="TN696" s="26"/>
      <c r="TO696" s="26"/>
      <c r="TP696" s="26"/>
      <c r="TQ696" s="26"/>
      <c r="TR696" s="26"/>
      <c r="TS696" s="26"/>
      <c r="TT696" s="26"/>
      <c r="TU696" s="26"/>
      <c r="TV696" s="26"/>
      <c r="TW696" s="26"/>
      <c r="TX696" s="26"/>
      <c r="TY696" s="26"/>
      <c r="TZ696" s="26"/>
      <c r="UA696" s="26"/>
      <c r="UB696" s="26"/>
      <c r="UC696" s="26"/>
      <c r="UD696" s="26"/>
      <c r="UE696" s="26"/>
      <c r="UF696" s="26"/>
      <c r="UG696" s="26"/>
      <c r="UH696" s="26"/>
      <c r="UI696" s="26"/>
      <c r="UJ696" s="26"/>
      <c r="UK696" s="26"/>
      <c r="UL696" s="26"/>
      <c r="UM696" s="26"/>
      <c r="UN696" s="26"/>
      <c r="UO696" s="26"/>
      <c r="UP696" s="26"/>
      <c r="UQ696" s="26"/>
      <c r="UR696" s="26"/>
      <c r="US696" s="26"/>
      <c r="UT696" s="26"/>
      <c r="UU696" s="26"/>
      <c r="UV696" s="26"/>
      <c r="UW696" s="26"/>
      <c r="UX696" s="26"/>
      <c r="UY696" s="26"/>
      <c r="UZ696" s="26"/>
      <c r="VA696" s="26"/>
      <c r="VB696" s="26"/>
      <c r="VC696" s="26"/>
      <c r="VD696" s="26"/>
      <c r="VE696" s="26"/>
      <c r="VF696" s="26"/>
      <c r="VG696" s="26"/>
      <c r="VH696" s="26"/>
      <c r="VI696" s="26"/>
      <c r="VJ696" s="26"/>
      <c r="VK696" s="26"/>
      <c r="VL696" s="26"/>
      <c r="VM696" s="26"/>
      <c r="VN696" s="26"/>
      <c r="VO696" s="26"/>
      <c r="VP696" s="26"/>
      <c r="VQ696" s="26"/>
      <c r="VR696" s="26"/>
      <c r="VS696" s="26"/>
      <c r="VT696" s="26"/>
      <c r="VU696" s="26"/>
      <c r="VV696" s="26"/>
      <c r="VW696" s="26"/>
      <c r="VX696" s="26"/>
      <c r="VY696" s="26"/>
      <c r="VZ696" s="26"/>
      <c r="WA696" s="26"/>
      <c r="WB696" s="26"/>
      <c r="WC696" s="26"/>
      <c r="WD696" s="26"/>
      <c r="WE696" s="26"/>
      <c r="WF696" s="26"/>
      <c r="WG696" s="26"/>
      <c r="WH696" s="26"/>
      <c r="WI696" s="26"/>
      <c r="WJ696" s="26"/>
      <c r="WK696" s="26"/>
      <c r="WL696" s="26"/>
      <c r="WM696" s="26"/>
      <c r="WN696" s="26"/>
      <c r="WO696" s="26"/>
      <c r="WP696" s="26"/>
      <c r="WQ696" s="26"/>
      <c r="WR696" s="26"/>
      <c r="WS696" s="26"/>
      <c r="WT696" s="26"/>
      <c r="WU696" s="26"/>
      <c r="WV696" s="26"/>
      <c r="WW696" s="26"/>
      <c r="WX696" s="26"/>
      <c r="WY696" s="26"/>
      <c r="WZ696" s="26"/>
      <c r="XA696" s="26"/>
      <c r="XB696" s="26"/>
      <c r="XC696" s="26"/>
      <c r="XD696" s="26"/>
      <c r="XE696" s="26"/>
      <c r="XF696" s="26"/>
      <c r="XG696" s="26"/>
      <c r="XH696" s="26"/>
      <c r="XI696" s="26"/>
      <c r="XJ696" s="26"/>
      <c r="XK696" s="26"/>
      <c r="XL696" s="26"/>
      <c r="XM696" s="26"/>
      <c r="XN696" s="26"/>
      <c r="XO696" s="26"/>
      <c r="XP696" s="26"/>
      <c r="XQ696" s="26"/>
      <c r="XR696" s="26"/>
      <c r="XS696" s="26"/>
      <c r="XT696" s="26"/>
      <c r="XU696" s="26"/>
      <c r="XV696" s="26"/>
      <c r="XW696" s="26"/>
      <c r="XX696" s="26"/>
      <c r="XY696" s="26"/>
      <c r="XZ696" s="26"/>
      <c r="YA696" s="26"/>
      <c r="YB696" s="26"/>
      <c r="YC696" s="26"/>
      <c r="YD696" s="26"/>
      <c r="YE696" s="26"/>
      <c r="YF696" s="26"/>
      <c r="YG696" s="26"/>
      <c r="YH696" s="26"/>
      <c r="YI696" s="26"/>
      <c r="YJ696" s="26"/>
      <c r="YK696" s="26"/>
      <c r="YL696" s="26"/>
      <c r="YM696" s="26"/>
      <c r="YN696" s="26"/>
      <c r="YO696" s="26"/>
      <c r="YP696" s="26"/>
      <c r="YQ696" s="26"/>
      <c r="YR696" s="26"/>
      <c r="YS696" s="26"/>
      <c r="YT696" s="26"/>
      <c r="YU696" s="26"/>
      <c r="YV696" s="26"/>
      <c r="YW696" s="26"/>
      <c r="YX696" s="26"/>
      <c r="YY696" s="26"/>
      <c r="YZ696" s="26"/>
      <c r="ZA696" s="26"/>
      <c r="ZB696" s="26"/>
      <c r="ZC696" s="26"/>
      <c r="ZD696" s="26"/>
      <c r="ZE696" s="26"/>
      <c r="ZF696" s="26"/>
      <c r="ZG696" s="26"/>
      <c r="ZH696" s="26"/>
      <c r="ZI696" s="26"/>
      <c r="ZJ696" s="26"/>
      <c r="ZK696" s="26"/>
      <c r="ZL696" s="26"/>
      <c r="ZM696" s="26"/>
      <c r="ZN696" s="26"/>
      <c r="ZO696" s="26"/>
      <c r="ZP696" s="26"/>
      <c r="ZQ696" s="26"/>
      <c r="ZR696" s="26"/>
      <c r="ZS696" s="26"/>
      <c r="ZT696" s="26"/>
      <c r="ZU696" s="26"/>
      <c r="ZV696" s="26"/>
      <c r="ZW696" s="26"/>
      <c r="ZX696" s="26"/>
      <c r="ZY696" s="26"/>
      <c r="ZZ696" s="26"/>
      <c r="AAA696" s="26"/>
      <c r="AAB696" s="26"/>
      <c r="AAC696" s="26"/>
      <c r="AAD696" s="26"/>
      <c r="AAE696" s="26"/>
      <c r="AAF696" s="26"/>
      <c r="AAG696" s="26"/>
      <c r="AAH696" s="26"/>
      <c r="AAI696" s="26"/>
      <c r="AAJ696" s="26"/>
      <c r="AAK696" s="26"/>
      <c r="AAL696" s="26"/>
      <c r="AAM696" s="26"/>
      <c r="AAN696" s="26"/>
      <c r="AAO696" s="26"/>
      <c r="AAP696" s="26"/>
      <c r="AAQ696" s="26"/>
      <c r="AAR696" s="26"/>
      <c r="AAS696" s="26"/>
      <c r="AAT696" s="26"/>
      <c r="AAU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305"/>
    </row>
    <row r="697" spans="1:813" s="306" customFormat="1" ht="16.5" customHeight="1" x14ac:dyDescent="0.2">
      <c r="A697" s="71">
        <v>3.14</v>
      </c>
      <c r="B697" s="303" t="s">
        <v>64</v>
      </c>
      <c r="C697" s="106">
        <v>-1</v>
      </c>
      <c r="D697" s="71" t="s">
        <v>14</v>
      </c>
      <c r="E697" s="293">
        <v>1414</v>
      </c>
      <c r="F697" s="110">
        <f t="shared" si="16"/>
        <v>-1414</v>
      </c>
      <c r="G697" s="305"/>
      <c r="AY697" s="307"/>
      <c r="AZ697" s="26"/>
      <c r="BA697" s="663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SQ697" s="26"/>
      <c r="SR697" s="26"/>
      <c r="SS697" s="26"/>
      <c r="ST697" s="26"/>
      <c r="SU697" s="26"/>
      <c r="SV697" s="26"/>
      <c r="SW697" s="26"/>
      <c r="SX697" s="26"/>
      <c r="SY697" s="26"/>
      <c r="SZ697" s="26"/>
      <c r="TA697" s="26"/>
      <c r="TB697" s="26"/>
      <c r="TC697" s="26"/>
      <c r="TD697" s="26"/>
      <c r="TE697" s="26"/>
      <c r="TF697" s="26"/>
      <c r="TG697" s="26"/>
      <c r="TH697" s="26"/>
      <c r="TI697" s="26"/>
      <c r="TJ697" s="26"/>
      <c r="TK697" s="26"/>
      <c r="TL697" s="26"/>
      <c r="TM697" s="26"/>
      <c r="TN697" s="26"/>
      <c r="TO697" s="26"/>
      <c r="TP697" s="26"/>
      <c r="TQ697" s="26"/>
      <c r="TR697" s="26"/>
      <c r="TS697" s="26"/>
      <c r="TT697" s="26"/>
      <c r="TU697" s="26"/>
      <c r="TV697" s="26"/>
      <c r="TW697" s="26"/>
      <c r="TX697" s="26"/>
      <c r="TY697" s="26"/>
      <c r="TZ697" s="26"/>
      <c r="UA697" s="26"/>
      <c r="UB697" s="26"/>
      <c r="UC697" s="26"/>
      <c r="UD697" s="26"/>
      <c r="UE697" s="26"/>
      <c r="UF697" s="26"/>
      <c r="UG697" s="26"/>
      <c r="UH697" s="26"/>
      <c r="UI697" s="26"/>
      <c r="UJ697" s="26"/>
      <c r="UK697" s="26"/>
      <c r="UL697" s="26"/>
      <c r="UM697" s="26"/>
      <c r="UN697" s="26"/>
      <c r="UO697" s="26"/>
      <c r="UP697" s="26"/>
      <c r="UQ697" s="26"/>
      <c r="UR697" s="26"/>
      <c r="US697" s="26"/>
      <c r="UT697" s="26"/>
      <c r="UU697" s="26"/>
      <c r="UV697" s="26"/>
      <c r="UW697" s="26"/>
      <c r="UX697" s="26"/>
      <c r="UY697" s="26"/>
      <c r="UZ697" s="26"/>
      <c r="VA697" s="26"/>
      <c r="VB697" s="26"/>
      <c r="VC697" s="26"/>
      <c r="VD697" s="26"/>
      <c r="VE697" s="26"/>
      <c r="VF697" s="26"/>
      <c r="VG697" s="26"/>
      <c r="VH697" s="26"/>
      <c r="VI697" s="26"/>
      <c r="VJ697" s="26"/>
      <c r="VK697" s="26"/>
      <c r="VL697" s="26"/>
      <c r="VM697" s="26"/>
      <c r="VN697" s="26"/>
      <c r="VO697" s="26"/>
      <c r="VP697" s="26"/>
      <c r="VQ697" s="26"/>
      <c r="VR697" s="26"/>
      <c r="VS697" s="26"/>
      <c r="VT697" s="26"/>
      <c r="VU697" s="26"/>
      <c r="VV697" s="26"/>
      <c r="VW697" s="26"/>
      <c r="VX697" s="26"/>
      <c r="VY697" s="26"/>
      <c r="VZ697" s="26"/>
      <c r="WA697" s="26"/>
      <c r="WB697" s="26"/>
      <c r="WC697" s="26"/>
      <c r="WD697" s="26"/>
      <c r="WE697" s="26"/>
      <c r="WF697" s="26"/>
      <c r="WG697" s="26"/>
      <c r="WH697" s="26"/>
      <c r="WI697" s="26"/>
      <c r="WJ697" s="26"/>
      <c r="WK697" s="26"/>
      <c r="WL697" s="26"/>
      <c r="WM697" s="26"/>
      <c r="WN697" s="26"/>
      <c r="WO697" s="26"/>
      <c r="WP697" s="26"/>
      <c r="WQ697" s="26"/>
      <c r="WR697" s="26"/>
      <c r="WS697" s="26"/>
      <c r="WT697" s="26"/>
      <c r="WU697" s="26"/>
      <c r="WV697" s="26"/>
      <c r="WW697" s="26"/>
      <c r="WX697" s="26"/>
      <c r="WY697" s="26"/>
      <c r="WZ697" s="26"/>
      <c r="XA697" s="26"/>
      <c r="XB697" s="26"/>
      <c r="XC697" s="26"/>
      <c r="XD697" s="26"/>
      <c r="XE697" s="26"/>
      <c r="XF697" s="26"/>
      <c r="XG697" s="26"/>
      <c r="XH697" s="26"/>
      <c r="XI697" s="26"/>
      <c r="XJ697" s="26"/>
      <c r="XK697" s="26"/>
      <c r="XL697" s="26"/>
      <c r="XM697" s="26"/>
      <c r="XN697" s="26"/>
      <c r="XO697" s="26"/>
      <c r="XP697" s="26"/>
      <c r="XQ697" s="26"/>
      <c r="XR697" s="26"/>
      <c r="XS697" s="26"/>
      <c r="XT697" s="26"/>
      <c r="XU697" s="26"/>
      <c r="XV697" s="26"/>
      <c r="XW697" s="26"/>
      <c r="XX697" s="26"/>
      <c r="XY697" s="26"/>
      <c r="XZ697" s="26"/>
      <c r="YA697" s="26"/>
      <c r="YB697" s="26"/>
      <c r="YC697" s="26"/>
      <c r="YD697" s="26"/>
      <c r="YE697" s="26"/>
      <c r="YF697" s="26"/>
      <c r="YG697" s="26"/>
      <c r="YH697" s="26"/>
      <c r="YI697" s="26"/>
      <c r="YJ697" s="26"/>
      <c r="YK697" s="26"/>
      <c r="YL697" s="26"/>
      <c r="YM697" s="26"/>
      <c r="YN697" s="26"/>
      <c r="YO697" s="26"/>
      <c r="YP697" s="26"/>
      <c r="YQ697" s="26"/>
      <c r="YR697" s="26"/>
      <c r="YS697" s="26"/>
      <c r="YT697" s="26"/>
      <c r="YU697" s="26"/>
      <c r="YV697" s="26"/>
      <c r="YW697" s="26"/>
      <c r="YX697" s="26"/>
      <c r="YY697" s="26"/>
      <c r="YZ697" s="26"/>
      <c r="ZA697" s="26"/>
      <c r="ZB697" s="26"/>
      <c r="ZC697" s="26"/>
      <c r="ZD697" s="26"/>
      <c r="ZE697" s="26"/>
      <c r="ZF697" s="26"/>
      <c r="ZG697" s="26"/>
      <c r="ZH697" s="26"/>
      <c r="ZI697" s="26"/>
      <c r="ZJ697" s="26"/>
      <c r="ZK697" s="26"/>
      <c r="ZL697" s="26"/>
      <c r="ZM697" s="26"/>
      <c r="ZN697" s="26"/>
      <c r="ZO697" s="26"/>
      <c r="ZP697" s="26"/>
      <c r="ZQ697" s="26"/>
      <c r="ZR697" s="26"/>
      <c r="ZS697" s="26"/>
      <c r="ZT697" s="26"/>
      <c r="ZU697" s="26"/>
      <c r="ZV697" s="26"/>
      <c r="ZW697" s="26"/>
      <c r="ZX697" s="26"/>
      <c r="ZY697" s="26"/>
      <c r="ZZ697" s="26"/>
      <c r="AAA697" s="26"/>
      <c r="AAB697" s="26"/>
      <c r="AAC697" s="26"/>
      <c r="AAD697" s="26"/>
      <c r="AAE697" s="26"/>
      <c r="AAF697" s="26"/>
      <c r="AAG697" s="26"/>
      <c r="AAH697" s="26"/>
      <c r="AAI697" s="26"/>
      <c r="AAJ697" s="26"/>
      <c r="AAK697" s="26"/>
      <c r="AAL697" s="26"/>
      <c r="AAM697" s="26"/>
      <c r="AAN697" s="26"/>
      <c r="AAO697" s="26"/>
      <c r="AAP697" s="26"/>
      <c r="AAQ697" s="26"/>
      <c r="AAR697" s="26"/>
      <c r="AAS697" s="26"/>
      <c r="AAT697" s="26"/>
      <c r="AAU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305"/>
    </row>
    <row r="698" spans="1:813" s="306" customFormat="1" ht="16.5" customHeight="1" x14ac:dyDescent="0.2">
      <c r="A698" s="71">
        <v>3.15</v>
      </c>
      <c r="B698" s="303" t="s">
        <v>65</v>
      </c>
      <c r="C698" s="106">
        <v>-1</v>
      </c>
      <c r="D698" s="71" t="s">
        <v>14</v>
      </c>
      <c r="E698" s="293">
        <v>9342.7000000000007</v>
      </c>
      <c r="F698" s="110">
        <f t="shared" si="16"/>
        <v>-9342.7000000000007</v>
      </c>
      <c r="G698" s="305"/>
      <c r="AY698" s="307"/>
      <c r="AZ698" s="26"/>
      <c r="BA698" s="663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SQ698" s="26"/>
      <c r="SR698" s="26"/>
      <c r="SS698" s="26"/>
      <c r="ST698" s="26"/>
      <c r="SU698" s="26"/>
      <c r="SV698" s="26"/>
      <c r="SW698" s="26"/>
      <c r="SX698" s="26"/>
      <c r="SY698" s="26"/>
      <c r="SZ698" s="26"/>
      <c r="TA698" s="26"/>
      <c r="TB698" s="26"/>
      <c r="TC698" s="26"/>
      <c r="TD698" s="26"/>
      <c r="TE698" s="26"/>
      <c r="TF698" s="26"/>
      <c r="TG698" s="26"/>
      <c r="TH698" s="26"/>
      <c r="TI698" s="26"/>
      <c r="TJ698" s="26"/>
      <c r="TK698" s="26"/>
      <c r="TL698" s="26"/>
      <c r="TM698" s="26"/>
      <c r="TN698" s="26"/>
      <c r="TO698" s="26"/>
      <c r="TP698" s="26"/>
      <c r="TQ698" s="26"/>
      <c r="TR698" s="26"/>
      <c r="TS698" s="26"/>
      <c r="TT698" s="26"/>
      <c r="TU698" s="26"/>
      <c r="TV698" s="26"/>
      <c r="TW698" s="26"/>
      <c r="TX698" s="26"/>
      <c r="TY698" s="26"/>
      <c r="TZ698" s="26"/>
      <c r="UA698" s="26"/>
      <c r="UB698" s="26"/>
      <c r="UC698" s="26"/>
      <c r="UD698" s="26"/>
      <c r="UE698" s="26"/>
      <c r="UF698" s="26"/>
      <c r="UG698" s="26"/>
      <c r="UH698" s="26"/>
      <c r="UI698" s="26"/>
      <c r="UJ698" s="26"/>
      <c r="UK698" s="26"/>
      <c r="UL698" s="26"/>
      <c r="UM698" s="26"/>
      <c r="UN698" s="26"/>
      <c r="UO698" s="26"/>
      <c r="UP698" s="26"/>
      <c r="UQ698" s="26"/>
      <c r="UR698" s="26"/>
      <c r="US698" s="26"/>
      <c r="UT698" s="26"/>
      <c r="UU698" s="26"/>
      <c r="UV698" s="26"/>
      <c r="UW698" s="26"/>
      <c r="UX698" s="26"/>
      <c r="UY698" s="26"/>
      <c r="UZ698" s="26"/>
      <c r="VA698" s="26"/>
      <c r="VB698" s="26"/>
      <c r="VC698" s="26"/>
      <c r="VD698" s="26"/>
      <c r="VE698" s="26"/>
      <c r="VF698" s="26"/>
      <c r="VG698" s="26"/>
      <c r="VH698" s="26"/>
      <c r="VI698" s="26"/>
      <c r="VJ698" s="26"/>
      <c r="VK698" s="26"/>
      <c r="VL698" s="26"/>
      <c r="VM698" s="26"/>
      <c r="VN698" s="26"/>
      <c r="VO698" s="26"/>
      <c r="VP698" s="26"/>
      <c r="VQ698" s="26"/>
      <c r="VR698" s="26"/>
      <c r="VS698" s="26"/>
      <c r="VT698" s="26"/>
      <c r="VU698" s="26"/>
      <c r="VV698" s="26"/>
      <c r="VW698" s="26"/>
      <c r="VX698" s="26"/>
      <c r="VY698" s="26"/>
      <c r="VZ698" s="26"/>
      <c r="WA698" s="26"/>
      <c r="WB698" s="26"/>
      <c r="WC698" s="26"/>
      <c r="WD698" s="26"/>
      <c r="WE698" s="26"/>
      <c r="WF698" s="26"/>
      <c r="WG698" s="26"/>
      <c r="WH698" s="26"/>
      <c r="WI698" s="26"/>
      <c r="WJ698" s="26"/>
      <c r="WK698" s="26"/>
      <c r="WL698" s="26"/>
      <c r="WM698" s="26"/>
      <c r="WN698" s="26"/>
      <c r="WO698" s="26"/>
      <c r="WP698" s="26"/>
      <c r="WQ698" s="26"/>
      <c r="WR698" s="26"/>
      <c r="WS698" s="26"/>
      <c r="WT698" s="26"/>
      <c r="WU698" s="26"/>
      <c r="WV698" s="26"/>
      <c r="WW698" s="26"/>
      <c r="WX698" s="26"/>
      <c r="WY698" s="26"/>
      <c r="WZ698" s="26"/>
      <c r="XA698" s="26"/>
      <c r="XB698" s="26"/>
      <c r="XC698" s="26"/>
      <c r="XD698" s="26"/>
      <c r="XE698" s="26"/>
      <c r="XF698" s="26"/>
      <c r="XG698" s="26"/>
      <c r="XH698" s="26"/>
      <c r="XI698" s="26"/>
      <c r="XJ698" s="26"/>
      <c r="XK698" s="26"/>
      <c r="XL698" s="26"/>
      <c r="XM698" s="26"/>
      <c r="XN698" s="26"/>
      <c r="XO698" s="26"/>
      <c r="XP698" s="26"/>
      <c r="XQ698" s="26"/>
      <c r="XR698" s="26"/>
      <c r="XS698" s="26"/>
      <c r="XT698" s="26"/>
      <c r="XU698" s="26"/>
      <c r="XV698" s="26"/>
      <c r="XW698" s="26"/>
      <c r="XX698" s="26"/>
      <c r="XY698" s="26"/>
      <c r="XZ698" s="26"/>
      <c r="YA698" s="26"/>
      <c r="YB698" s="26"/>
      <c r="YC698" s="26"/>
      <c r="YD698" s="26"/>
      <c r="YE698" s="26"/>
      <c r="YF698" s="26"/>
      <c r="YG698" s="26"/>
      <c r="YH698" s="26"/>
      <c r="YI698" s="26"/>
      <c r="YJ698" s="26"/>
      <c r="YK698" s="26"/>
      <c r="YL698" s="26"/>
      <c r="YM698" s="26"/>
      <c r="YN698" s="26"/>
      <c r="YO698" s="26"/>
      <c r="YP698" s="26"/>
      <c r="YQ698" s="26"/>
      <c r="YR698" s="26"/>
      <c r="YS698" s="26"/>
      <c r="YT698" s="26"/>
      <c r="YU698" s="26"/>
      <c r="YV698" s="26"/>
      <c r="YW698" s="26"/>
      <c r="YX698" s="26"/>
      <c r="YY698" s="26"/>
      <c r="YZ698" s="26"/>
      <c r="ZA698" s="26"/>
      <c r="ZB698" s="26"/>
      <c r="ZC698" s="26"/>
      <c r="ZD698" s="26"/>
      <c r="ZE698" s="26"/>
      <c r="ZF698" s="26"/>
      <c r="ZG698" s="26"/>
      <c r="ZH698" s="26"/>
      <c r="ZI698" s="26"/>
      <c r="ZJ698" s="26"/>
      <c r="ZK698" s="26"/>
      <c r="ZL698" s="26"/>
      <c r="ZM698" s="26"/>
      <c r="ZN698" s="26"/>
      <c r="ZO698" s="26"/>
      <c r="ZP698" s="26"/>
      <c r="ZQ698" s="26"/>
      <c r="ZR698" s="26"/>
      <c r="ZS698" s="26"/>
      <c r="ZT698" s="26"/>
      <c r="ZU698" s="26"/>
      <c r="ZV698" s="26"/>
      <c r="ZW698" s="26"/>
      <c r="ZX698" s="26"/>
      <c r="ZY698" s="26"/>
      <c r="ZZ698" s="26"/>
      <c r="AAA698" s="26"/>
      <c r="AAB698" s="26"/>
      <c r="AAC698" s="26"/>
      <c r="AAD698" s="26"/>
      <c r="AAE698" s="26"/>
      <c r="AAF698" s="26"/>
      <c r="AAG698" s="26"/>
      <c r="AAH698" s="26"/>
      <c r="AAI698" s="26"/>
      <c r="AAJ698" s="26"/>
      <c r="AAK698" s="26"/>
      <c r="AAL698" s="26"/>
      <c r="AAM698" s="26"/>
      <c r="AAN698" s="26"/>
      <c r="AAO698" s="26"/>
      <c r="AAP698" s="26"/>
      <c r="AAQ698" s="26"/>
      <c r="AAR698" s="26"/>
      <c r="AAS698" s="26"/>
      <c r="AAT698" s="26"/>
      <c r="AAU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305"/>
    </row>
    <row r="699" spans="1:813" s="306" customFormat="1" ht="15.75" customHeight="1" x14ac:dyDescent="0.2">
      <c r="A699" s="71">
        <v>3.16</v>
      </c>
      <c r="B699" s="103" t="s">
        <v>66</v>
      </c>
      <c r="C699" s="106">
        <v>-6</v>
      </c>
      <c r="D699" s="71" t="s">
        <v>14</v>
      </c>
      <c r="E699" s="293">
        <v>136.96</v>
      </c>
      <c r="F699" s="110">
        <f t="shared" si="16"/>
        <v>-821.76</v>
      </c>
      <c r="G699" s="305"/>
      <c r="AY699" s="307"/>
      <c r="AZ699" s="26"/>
      <c r="BA699" s="663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SQ699" s="26"/>
      <c r="SR699" s="26"/>
      <c r="SS699" s="26"/>
      <c r="ST699" s="26"/>
      <c r="SU699" s="26"/>
      <c r="SV699" s="26"/>
      <c r="SW699" s="26"/>
      <c r="SX699" s="26"/>
      <c r="SY699" s="26"/>
      <c r="SZ699" s="26"/>
      <c r="TA699" s="26"/>
      <c r="TB699" s="26"/>
      <c r="TC699" s="26"/>
      <c r="TD699" s="26"/>
      <c r="TE699" s="26"/>
      <c r="TF699" s="26"/>
      <c r="TG699" s="26"/>
      <c r="TH699" s="26"/>
      <c r="TI699" s="26"/>
      <c r="TJ699" s="26"/>
      <c r="TK699" s="26"/>
      <c r="TL699" s="26"/>
      <c r="TM699" s="26"/>
      <c r="TN699" s="26"/>
      <c r="TO699" s="26"/>
      <c r="TP699" s="26"/>
      <c r="TQ699" s="26"/>
      <c r="TR699" s="26"/>
      <c r="TS699" s="26"/>
      <c r="TT699" s="26"/>
      <c r="TU699" s="26"/>
      <c r="TV699" s="26"/>
      <c r="TW699" s="26"/>
      <c r="TX699" s="26"/>
      <c r="TY699" s="26"/>
      <c r="TZ699" s="26"/>
      <c r="UA699" s="26"/>
      <c r="UB699" s="26"/>
      <c r="UC699" s="26"/>
      <c r="UD699" s="26"/>
      <c r="UE699" s="26"/>
      <c r="UF699" s="26"/>
      <c r="UG699" s="26"/>
      <c r="UH699" s="26"/>
      <c r="UI699" s="26"/>
      <c r="UJ699" s="26"/>
      <c r="UK699" s="26"/>
      <c r="UL699" s="26"/>
      <c r="UM699" s="26"/>
      <c r="UN699" s="26"/>
      <c r="UO699" s="26"/>
      <c r="UP699" s="26"/>
      <c r="UQ699" s="26"/>
      <c r="UR699" s="26"/>
      <c r="US699" s="26"/>
      <c r="UT699" s="26"/>
      <c r="UU699" s="26"/>
      <c r="UV699" s="26"/>
      <c r="UW699" s="26"/>
      <c r="UX699" s="26"/>
      <c r="UY699" s="26"/>
      <c r="UZ699" s="26"/>
      <c r="VA699" s="26"/>
      <c r="VB699" s="26"/>
      <c r="VC699" s="26"/>
      <c r="VD699" s="26"/>
      <c r="VE699" s="26"/>
      <c r="VF699" s="26"/>
      <c r="VG699" s="26"/>
      <c r="VH699" s="26"/>
      <c r="VI699" s="26"/>
      <c r="VJ699" s="26"/>
      <c r="VK699" s="26"/>
      <c r="VL699" s="26"/>
      <c r="VM699" s="26"/>
      <c r="VN699" s="26"/>
      <c r="VO699" s="26"/>
      <c r="VP699" s="26"/>
      <c r="VQ699" s="26"/>
      <c r="VR699" s="26"/>
      <c r="VS699" s="26"/>
      <c r="VT699" s="26"/>
      <c r="VU699" s="26"/>
      <c r="VV699" s="26"/>
      <c r="VW699" s="26"/>
      <c r="VX699" s="26"/>
      <c r="VY699" s="26"/>
      <c r="VZ699" s="26"/>
      <c r="WA699" s="26"/>
      <c r="WB699" s="26"/>
      <c r="WC699" s="26"/>
      <c r="WD699" s="26"/>
      <c r="WE699" s="26"/>
      <c r="WF699" s="26"/>
      <c r="WG699" s="26"/>
      <c r="WH699" s="26"/>
      <c r="WI699" s="26"/>
      <c r="WJ699" s="26"/>
      <c r="WK699" s="26"/>
      <c r="WL699" s="26"/>
      <c r="WM699" s="26"/>
      <c r="WN699" s="26"/>
      <c r="WO699" s="26"/>
      <c r="WP699" s="26"/>
      <c r="WQ699" s="26"/>
      <c r="WR699" s="26"/>
      <c r="WS699" s="26"/>
      <c r="WT699" s="26"/>
      <c r="WU699" s="26"/>
      <c r="WV699" s="26"/>
      <c r="WW699" s="26"/>
      <c r="WX699" s="26"/>
      <c r="WY699" s="26"/>
      <c r="WZ699" s="26"/>
      <c r="XA699" s="26"/>
      <c r="XB699" s="26"/>
      <c r="XC699" s="26"/>
      <c r="XD699" s="26"/>
      <c r="XE699" s="26"/>
      <c r="XF699" s="26"/>
      <c r="XG699" s="26"/>
      <c r="XH699" s="26"/>
      <c r="XI699" s="26"/>
      <c r="XJ699" s="26"/>
      <c r="XK699" s="26"/>
      <c r="XL699" s="26"/>
      <c r="XM699" s="26"/>
      <c r="XN699" s="26"/>
      <c r="XO699" s="26"/>
      <c r="XP699" s="26"/>
      <c r="XQ699" s="26"/>
      <c r="XR699" s="26"/>
      <c r="XS699" s="26"/>
      <c r="XT699" s="26"/>
      <c r="XU699" s="26"/>
      <c r="XV699" s="26"/>
      <c r="XW699" s="26"/>
      <c r="XX699" s="26"/>
      <c r="XY699" s="26"/>
      <c r="XZ699" s="26"/>
      <c r="YA699" s="26"/>
      <c r="YB699" s="26"/>
      <c r="YC699" s="26"/>
      <c r="YD699" s="26"/>
      <c r="YE699" s="26"/>
      <c r="YF699" s="26"/>
      <c r="YG699" s="26"/>
      <c r="YH699" s="26"/>
      <c r="YI699" s="26"/>
      <c r="YJ699" s="26"/>
      <c r="YK699" s="26"/>
      <c r="YL699" s="26"/>
      <c r="YM699" s="26"/>
      <c r="YN699" s="26"/>
      <c r="YO699" s="26"/>
      <c r="YP699" s="26"/>
      <c r="YQ699" s="26"/>
      <c r="YR699" s="26"/>
      <c r="YS699" s="26"/>
      <c r="YT699" s="26"/>
      <c r="YU699" s="26"/>
      <c r="YV699" s="26"/>
      <c r="YW699" s="26"/>
      <c r="YX699" s="26"/>
      <c r="YY699" s="26"/>
      <c r="YZ699" s="26"/>
      <c r="ZA699" s="26"/>
      <c r="ZB699" s="26"/>
      <c r="ZC699" s="26"/>
      <c r="ZD699" s="26"/>
      <c r="ZE699" s="26"/>
      <c r="ZF699" s="26"/>
      <c r="ZG699" s="26"/>
      <c r="ZH699" s="26"/>
      <c r="ZI699" s="26"/>
      <c r="ZJ699" s="26"/>
      <c r="ZK699" s="26"/>
      <c r="ZL699" s="26"/>
      <c r="ZM699" s="26"/>
      <c r="ZN699" s="26"/>
      <c r="ZO699" s="26"/>
      <c r="ZP699" s="26"/>
      <c r="ZQ699" s="26"/>
      <c r="ZR699" s="26"/>
      <c r="ZS699" s="26"/>
      <c r="ZT699" s="26"/>
      <c r="ZU699" s="26"/>
      <c r="ZV699" s="26"/>
      <c r="ZW699" s="26"/>
      <c r="ZX699" s="26"/>
      <c r="ZY699" s="26"/>
      <c r="ZZ699" s="26"/>
      <c r="AAA699" s="26"/>
      <c r="AAB699" s="26"/>
      <c r="AAC699" s="26"/>
      <c r="AAD699" s="26"/>
      <c r="AAE699" s="26"/>
      <c r="AAF699" s="26"/>
      <c r="AAG699" s="26"/>
      <c r="AAH699" s="26"/>
      <c r="AAI699" s="26"/>
      <c r="AAJ699" s="26"/>
      <c r="AAK699" s="26"/>
      <c r="AAL699" s="26"/>
      <c r="AAM699" s="26"/>
      <c r="AAN699" s="26"/>
      <c r="AAO699" s="26"/>
      <c r="AAP699" s="26"/>
      <c r="AAQ699" s="26"/>
      <c r="AAR699" s="26"/>
      <c r="AAS699" s="26"/>
      <c r="AAT699" s="26"/>
      <c r="AAU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305"/>
    </row>
    <row r="700" spans="1:813" s="306" customFormat="1" ht="15.75" customHeight="1" x14ac:dyDescent="0.2">
      <c r="A700" s="118"/>
      <c r="B700" s="343" t="s">
        <v>449</v>
      </c>
      <c r="C700" s="346"/>
      <c r="D700" s="344"/>
      <c r="E700" s="344"/>
      <c r="F700" s="401">
        <f>SUM(F659:F699)</f>
        <v>-1143823.4100000001</v>
      </c>
      <c r="G700" s="305"/>
      <c r="AY700" s="307"/>
      <c r="AZ700" s="26"/>
      <c r="BA700" s="663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SQ700" s="26"/>
      <c r="SR700" s="26"/>
      <c r="SS700" s="26"/>
      <c r="ST700" s="26"/>
      <c r="SU700" s="26"/>
      <c r="SV700" s="26"/>
      <c r="SW700" s="26"/>
      <c r="SX700" s="26"/>
      <c r="SY700" s="26"/>
      <c r="SZ700" s="26"/>
      <c r="TA700" s="26"/>
      <c r="TB700" s="26"/>
      <c r="TC700" s="26"/>
      <c r="TD700" s="26"/>
      <c r="TE700" s="26"/>
      <c r="TF700" s="26"/>
      <c r="TG700" s="26"/>
      <c r="TH700" s="26"/>
      <c r="TI700" s="26"/>
      <c r="TJ700" s="26"/>
      <c r="TK700" s="26"/>
      <c r="TL700" s="26"/>
      <c r="TM700" s="26"/>
      <c r="TN700" s="26"/>
      <c r="TO700" s="26"/>
      <c r="TP700" s="26"/>
      <c r="TQ700" s="26"/>
      <c r="TR700" s="26"/>
      <c r="TS700" s="26"/>
      <c r="TT700" s="26"/>
      <c r="TU700" s="26"/>
      <c r="TV700" s="26"/>
      <c r="TW700" s="26"/>
      <c r="TX700" s="26"/>
      <c r="TY700" s="26"/>
      <c r="TZ700" s="26"/>
      <c r="UA700" s="26"/>
      <c r="UB700" s="26"/>
      <c r="UC700" s="26"/>
      <c r="UD700" s="26"/>
      <c r="UE700" s="26"/>
      <c r="UF700" s="26"/>
      <c r="UG700" s="26"/>
      <c r="UH700" s="26"/>
      <c r="UI700" s="26"/>
      <c r="UJ700" s="26"/>
      <c r="UK700" s="26"/>
      <c r="UL700" s="26"/>
      <c r="UM700" s="26"/>
      <c r="UN700" s="26"/>
      <c r="UO700" s="26"/>
      <c r="UP700" s="26"/>
      <c r="UQ700" s="26"/>
      <c r="UR700" s="26"/>
      <c r="US700" s="26"/>
      <c r="UT700" s="26"/>
      <c r="UU700" s="26"/>
      <c r="UV700" s="26"/>
      <c r="UW700" s="26"/>
      <c r="UX700" s="26"/>
      <c r="UY700" s="26"/>
      <c r="UZ700" s="26"/>
      <c r="VA700" s="26"/>
      <c r="VB700" s="26"/>
      <c r="VC700" s="26"/>
      <c r="VD700" s="26"/>
      <c r="VE700" s="26"/>
      <c r="VF700" s="26"/>
      <c r="VG700" s="26"/>
      <c r="VH700" s="26"/>
      <c r="VI700" s="26"/>
      <c r="VJ700" s="26"/>
      <c r="VK700" s="26"/>
      <c r="VL700" s="26"/>
      <c r="VM700" s="26"/>
      <c r="VN700" s="26"/>
      <c r="VO700" s="26"/>
      <c r="VP700" s="26"/>
      <c r="VQ700" s="26"/>
      <c r="VR700" s="26"/>
      <c r="VS700" s="26"/>
      <c r="VT700" s="26"/>
      <c r="VU700" s="26"/>
      <c r="VV700" s="26"/>
      <c r="VW700" s="26"/>
      <c r="VX700" s="26"/>
      <c r="VY700" s="26"/>
      <c r="VZ700" s="26"/>
      <c r="WA700" s="26"/>
      <c r="WB700" s="26"/>
      <c r="WC700" s="26"/>
      <c r="WD700" s="26"/>
      <c r="WE700" s="26"/>
      <c r="WF700" s="26"/>
      <c r="WG700" s="26"/>
      <c r="WH700" s="26"/>
      <c r="WI700" s="26"/>
      <c r="WJ700" s="26"/>
      <c r="WK700" s="26"/>
      <c r="WL700" s="26"/>
      <c r="WM700" s="26"/>
      <c r="WN700" s="26"/>
      <c r="WO700" s="26"/>
      <c r="WP700" s="26"/>
      <c r="WQ700" s="26"/>
      <c r="WR700" s="26"/>
      <c r="WS700" s="26"/>
      <c r="WT700" s="26"/>
      <c r="WU700" s="26"/>
      <c r="WV700" s="26"/>
      <c r="WW700" s="26"/>
      <c r="WX700" s="26"/>
      <c r="WY700" s="26"/>
      <c r="WZ700" s="26"/>
      <c r="XA700" s="26"/>
      <c r="XB700" s="26"/>
      <c r="XC700" s="26"/>
      <c r="XD700" s="26"/>
      <c r="XE700" s="26"/>
      <c r="XF700" s="26"/>
      <c r="XG700" s="26"/>
      <c r="XH700" s="26"/>
      <c r="XI700" s="26"/>
      <c r="XJ700" s="26"/>
      <c r="XK700" s="26"/>
      <c r="XL700" s="26"/>
      <c r="XM700" s="26"/>
      <c r="XN700" s="26"/>
      <c r="XO700" s="26"/>
      <c r="XP700" s="26"/>
      <c r="XQ700" s="26"/>
      <c r="XR700" s="26"/>
      <c r="XS700" s="26"/>
      <c r="XT700" s="26"/>
      <c r="XU700" s="26"/>
      <c r="XV700" s="26"/>
      <c r="XW700" s="26"/>
      <c r="XX700" s="26"/>
      <c r="XY700" s="26"/>
      <c r="XZ700" s="26"/>
      <c r="YA700" s="26"/>
      <c r="YB700" s="26"/>
      <c r="YC700" s="26"/>
      <c r="YD700" s="26"/>
      <c r="YE700" s="26"/>
      <c r="YF700" s="26"/>
      <c r="YG700" s="26"/>
      <c r="YH700" s="26"/>
      <c r="YI700" s="26"/>
      <c r="YJ700" s="26"/>
      <c r="YK700" s="26"/>
      <c r="YL700" s="26"/>
      <c r="YM700" s="26"/>
      <c r="YN700" s="26"/>
      <c r="YO700" s="26"/>
      <c r="YP700" s="26"/>
      <c r="YQ700" s="26"/>
      <c r="YR700" s="26"/>
      <c r="YS700" s="26"/>
      <c r="YT700" s="26"/>
      <c r="YU700" s="26"/>
      <c r="YV700" s="26"/>
      <c r="YW700" s="26"/>
      <c r="YX700" s="26"/>
      <c r="YY700" s="26"/>
      <c r="YZ700" s="26"/>
      <c r="ZA700" s="26"/>
      <c r="ZB700" s="26"/>
      <c r="ZC700" s="26"/>
      <c r="ZD700" s="26"/>
      <c r="ZE700" s="26"/>
      <c r="ZF700" s="26"/>
      <c r="ZG700" s="26"/>
      <c r="ZH700" s="26"/>
      <c r="ZI700" s="26"/>
      <c r="ZJ700" s="26"/>
      <c r="ZK700" s="26"/>
      <c r="ZL700" s="26"/>
      <c r="ZM700" s="26"/>
      <c r="ZN700" s="26"/>
      <c r="ZO700" s="26"/>
      <c r="ZP700" s="26"/>
      <c r="ZQ700" s="26"/>
      <c r="ZR700" s="26"/>
      <c r="ZS700" s="26"/>
      <c r="ZT700" s="26"/>
      <c r="ZU700" s="26"/>
      <c r="ZV700" s="26"/>
      <c r="ZW700" s="26"/>
      <c r="ZX700" s="26"/>
      <c r="ZY700" s="26"/>
      <c r="ZZ700" s="26"/>
      <c r="AAA700" s="26"/>
      <c r="AAB700" s="26"/>
      <c r="AAC700" s="26"/>
      <c r="AAD700" s="26"/>
      <c r="AAE700" s="26"/>
      <c r="AAF700" s="26"/>
      <c r="AAG700" s="26"/>
      <c r="AAH700" s="26"/>
      <c r="AAI700" s="26"/>
      <c r="AAJ700" s="26"/>
      <c r="AAK700" s="26"/>
      <c r="AAL700" s="26"/>
      <c r="AAM700" s="26"/>
      <c r="AAN700" s="26"/>
      <c r="AAO700" s="26"/>
      <c r="AAP700" s="26"/>
      <c r="AAQ700" s="26"/>
      <c r="AAR700" s="26"/>
      <c r="AAS700" s="26"/>
      <c r="AAT700" s="26"/>
      <c r="AAU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305"/>
    </row>
    <row r="701" spans="1:813" s="306" customFormat="1" ht="8.25" customHeight="1" x14ac:dyDescent="0.2">
      <c r="A701" s="75"/>
      <c r="B701" s="329"/>
      <c r="C701" s="325"/>
      <c r="D701" s="71"/>
      <c r="E701" s="109"/>
      <c r="F701" s="91"/>
      <c r="G701" s="305"/>
      <c r="AY701" s="307"/>
      <c r="AZ701" s="26"/>
      <c r="BA701" s="663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SQ701" s="26"/>
      <c r="SR701" s="26"/>
      <c r="SS701" s="26"/>
      <c r="ST701" s="26"/>
      <c r="SU701" s="26"/>
      <c r="SV701" s="26"/>
      <c r="SW701" s="26"/>
      <c r="SX701" s="26"/>
      <c r="SY701" s="26"/>
      <c r="SZ701" s="26"/>
      <c r="TA701" s="26"/>
      <c r="TB701" s="26"/>
      <c r="TC701" s="26"/>
      <c r="TD701" s="26"/>
      <c r="TE701" s="26"/>
      <c r="TF701" s="26"/>
      <c r="TG701" s="26"/>
      <c r="TH701" s="26"/>
      <c r="TI701" s="26"/>
      <c r="TJ701" s="26"/>
      <c r="TK701" s="26"/>
      <c r="TL701" s="26"/>
      <c r="TM701" s="26"/>
      <c r="TN701" s="26"/>
      <c r="TO701" s="26"/>
      <c r="TP701" s="26"/>
      <c r="TQ701" s="26"/>
      <c r="TR701" s="26"/>
      <c r="TS701" s="26"/>
      <c r="TT701" s="26"/>
      <c r="TU701" s="26"/>
      <c r="TV701" s="26"/>
      <c r="TW701" s="26"/>
      <c r="TX701" s="26"/>
      <c r="TY701" s="26"/>
      <c r="TZ701" s="26"/>
      <c r="UA701" s="26"/>
      <c r="UB701" s="26"/>
      <c r="UC701" s="26"/>
      <c r="UD701" s="26"/>
      <c r="UE701" s="26"/>
      <c r="UF701" s="26"/>
      <c r="UG701" s="26"/>
      <c r="UH701" s="26"/>
      <c r="UI701" s="26"/>
      <c r="UJ701" s="26"/>
      <c r="UK701" s="26"/>
      <c r="UL701" s="26"/>
      <c r="UM701" s="26"/>
      <c r="UN701" s="26"/>
      <c r="UO701" s="26"/>
      <c r="UP701" s="26"/>
      <c r="UQ701" s="26"/>
      <c r="UR701" s="26"/>
      <c r="US701" s="26"/>
      <c r="UT701" s="26"/>
      <c r="UU701" s="26"/>
      <c r="UV701" s="26"/>
      <c r="UW701" s="26"/>
      <c r="UX701" s="26"/>
      <c r="UY701" s="26"/>
      <c r="UZ701" s="26"/>
      <c r="VA701" s="26"/>
      <c r="VB701" s="26"/>
      <c r="VC701" s="26"/>
      <c r="VD701" s="26"/>
      <c r="VE701" s="26"/>
      <c r="VF701" s="26"/>
      <c r="VG701" s="26"/>
      <c r="VH701" s="26"/>
      <c r="VI701" s="26"/>
      <c r="VJ701" s="26"/>
      <c r="VK701" s="26"/>
      <c r="VL701" s="26"/>
      <c r="VM701" s="26"/>
      <c r="VN701" s="26"/>
      <c r="VO701" s="26"/>
      <c r="VP701" s="26"/>
      <c r="VQ701" s="26"/>
      <c r="VR701" s="26"/>
      <c r="VS701" s="26"/>
      <c r="VT701" s="26"/>
      <c r="VU701" s="26"/>
      <c r="VV701" s="26"/>
      <c r="VW701" s="26"/>
      <c r="VX701" s="26"/>
      <c r="VY701" s="26"/>
      <c r="VZ701" s="26"/>
      <c r="WA701" s="26"/>
      <c r="WB701" s="26"/>
      <c r="WC701" s="26"/>
      <c r="WD701" s="26"/>
      <c r="WE701" s="26"/>
      <c r="WF701" s="26"/>
      <c r="WG701" s="26"/>
      <c r="WH701" s="26"/>
      <c r="WI701" s="26"/>
      <c r="WJ701" s="26"/>
      <c r="WK701" s="26"/>
      <c r="WL701" s="26"/>
      <c r="WM701" s="26"/>
      <c r="WN701" s="26"/>
      <c r="WO701" s="26"/>
      <c r="WP701" s="26"/>
      <c r="WQ701" s="26"/>
      <c r="WR701" s="26"/>
      <c r="WS701" s="26"/>
      <c r="WT701" s="26"/>
      <c r="WU701" s="26"/>
      <c r="WV701" s="26"/>
      <c r="WW701" s="26"/>
      <c r="WX701" s="26"/>
      <c r="WY701" s="26"/>
      <c r="WZ701" s="26"/>
      <c r="XA701" s="26"/>
      <c r="XB701" s="26"/>
      <c r="XC701" s="26"/>
      <c r="XD701" s="26"/>
      <c r="XE701" s="26"/>
      <c r="XF701" s="26"/>
      <c r="XG701" s="26"/>
      <c r="XH701" s="26"/>
      <c r="XI701" s="26"/>
      <c r="XJ701" s="26"/>
      <c r="XK701" s="26"/>
      <c r="XL701" s="26"/>
      <c r="XM701" s="26"/>
      <c r="XN701" s="26"/>
      <c r="XO701" s="26"/>
      <c r="XP701" s="26"/>
      <c r="XQ701" s="26"/>
      <c r="XR701" s="26"/>
      <c r="XS701" s="26"/>
      <c r="XT701" s="26"/>
      <c r="XU701" s="26"/>
      <c r="XV701" s="26"/>
      <c r="XW701" s="26"/>
      <c r="XX701" s="26"/>
      <c r="XY701" s="26"/>
      <c r="XZ701" s="26"/>
      <c r="YA701" s="26"/>
      <c r="YB701" s="26"/>
      <c r="YC701" s="26"/>
      <c r="YD701" s="26"/>
      <c r="YE701" s="26"/>
      <c r="YF701" s="26"/>
      <c r="YG701" s="26"/>
      <c r="YH701" s="26"/>
      <c r="YI701" s="26"/>
      <c r="YJ701" s="26"/>
      <c r="YK701" s="26"/>
      <c r="YL701" s="26"/>
      <c r="YM701" s="26"/>
      <c r="YN701" s="26"/>
      <c r="YO701" s="26"/>
      <c r="YP701" s="26"/>
      <c r="YQ701" s="26"/>
      <c r="YR701" s="26"/>
      <c r="YS701" s="26"/>
      <c r="YT701" s="26"/>
      <c r="YU701" s="26"/>
      <c r="YV701" s="26"/>
      <c r="YW701" s="26"/>
      <c r="YX701" s="26"/>
      <c r="YY701" s="26"/>
      <c r="YZ701" s="26"/>
      <c r="ZA701" s="26"/>
      <c r="ZB701" s="26"/>
      <c r="ZC701" s="26"/>
      <c r="ZD701" s="26"/>
      <c r="ZE701" s="26"/>
      <c r="ZF701" s="26"/>
      <c r="ZG701" s="26"/>
      <c r="ZH701" s="26"/>
      <c r="ZI701" s="26"/>
      <c r="ZJ701" s="26"/>
      <c r="ZK701" s="26"/>
      <c r="ZL701" s="26"/>
      <c r="ZM701" s="26"/>
      <c r="ZN701" s="26"/>
      <c r="ZO701" s="26"/>
      <c r="ZP701" s="26"/>
      <c r="ZQ701" s="26"/>
      <c r="ZR701" s="26"/>
      <c r="ZS701" s="26"/>
      <c r="ZT701" s="26"/>
      <c r="ZU701" s="26"/>
      <c r="ZV701" s="26"/>
      <c r="ZW701" s="26"/>
      <c r="ZX701" s="26"/>
      <c r="ZY701" s="26"/>
      <c r="ZZ701" s="26"/>
      <c r="AAA701" s="26"/>
      <c r="AAB701" s="26"/>
      <c r="AAC701" s="26"/>
      <c r="AAD701" s="26"/>
      <c r="AAE701" s="26"/>
      <c r="AAF701" s="26"/>
      <c r="AAG701" s="26"/>
      <c r="AAH701" s="26"/>
      <c r="AAI701" s="26"/>
      <c r="AAJ701" s="26"/>
      <c r="AAK701" s="26"/>
      <c r="AAL701" s="26"/>
      <c r="AAM701" s="26"/>
      <c r="AAN701" s="26"/>
      <c r="AAO701" s="26"/>
      <c r="AAP701" s="26"/>
      <c r="AAQ701" s="26"/>
      <c r="AAR701" s="26"/>
      <c r="AAS701" s="26"/>
      <c r="AAT701" s="26"/>
      <c r="AAU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305"/>
    </row>
    <row r="702" spans="1:813" s="306" customFormat="1" ht="15" customHeight="1" x14ac:dyDescent="0.2">
      <c r="A702" s="354"/>
      <c r="B702" s="343" t="s">
        <v>418</v>
      </c>
      <c r="C702" s="355"/>
      <c r="D702" s="118"/>
      <c r="E702" s="344"/>
      <c r="F702" s="345">
        <f>F700+F656</f>
        <v>11443146.060000001</v>
      </c>
      <c r="G702" s="305"/>
      <c r="AY702" s="307"/>
      <c r="AZ702" s="26"/>
      <c r="BA702" s="663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SQ702" s="26"/>
      <c r="SR702" s="26"/>
      <c r="SS702" s="26"/>
      <c r="ST702" s="26"/>
      <c r="SU702" s="26"/>
      <c r="SV702" s="26"/>
      <c r="SW702" s="26"/>
      <c r="SX702" s="26"/>
      <c r="SY702" s="26"/>
      <c r="SZ702" s="26"/>
      <c r="TA702" s="26"/>
      <c r="TB702" s="26"/>
      <c r="TC702" s="26"/>
      <c r="TD702" s="26"/>
      <c r="TE702" s="26"/>
      <c r="TF702" s="26"/>
      <c r="TG702" s="26"/>
      <c r="TH702" s="26"/>
      <c r="TI702" s="26"/>
      <c r="TJ702" s="26"/>
      <c r="TK702" s="26"/>
      <c r="TL702" s="26"/>
      <c r="TM702" s="26"/>
      <c r="TN702" s="26"/>
      <c r="TO702" s="26"/>
      <c r="TP702" s="26"/>
      <c r="TQ702" s="26"/>
      <c r="TR702" s="26"/>
      <c r="TS702" s="26"/>
      <c r="TT702" s="26"/>
      <c r="TU702" s="26"/>
      <c r="TV702" s="26"/>
      <c r="TW702" s="26"/>
      <c r="TX702" s="26"/>
      <c r="TY702" s="26"/>
      <c r="TZ702" s="26"/>
      <c r="UA702" s="26"/>
      <c r="UB702" s="26"/>
      <c r="UC702" s="26"/>
      <c r="UD702" s="26"/>
      <c r="UE702" s="26"/>
      <c r="UF702" s="26"/>
      <c r="UG702" s="26"/>
      <c r="UH702" s="26"/>
      <c r="UI702" s="26"/>
      <c r="UJ702" s="26"/>
      <c r="UK702" s="26"/>
      <c r="UL702" s="26"/>
      <c r="UM702" s="26"/>
      <c r="UN702" s="26"/>
      <c r="UO702" s="26"/>
      <c r="UP702" s="26"/>
      <c r="UQ702" s="26"/>
      <c r="UR702" s="26"/>
      <c r="US702" s="26"/>
      <c r="UT702" s="26"/>
      <c r="UU702" s="26"/>
      <c r="UV702" s="26"/>
      <c r="UW702" s="26"/>
      <c r="UX702" s="26"/>
      <c r="UY702" s="26"/>
      <c r="UZ702" s="26"/>
      <c r="VA702" s="26"/>
      <c r="VB702" s="26"/>
      <c r="VC702" s="26"/>
      <c r="VD702" s="26"/>
      <c r="VE702" s="26"/>
      <c r="VF702" s="26"/>
      <c r="VG702" s="26"/>
      <c r="VH702" s="26"/>
      <c r="VI702" s="26"/>
      <c r="VJ702" s="26"/>
      <c r="VK702" s="26"/>
      <c r="VL702" s="26"/>
      <c r="VM702" s="26"/>
      <c r="VN702" s="26"/>
      <c r="VO702" s="26"/>
      <c r="VP702" s="26"/>
      <c r="VQ702" s="26"/>
      <c r="VR702" s="26"/>
      <c r="VS702" s="26"/>
      <c r="VT702" s="26"/>
      <c r="VU702" s="26"/>
      <c r="VV702" s="26"/>
      <c r="VW702" s="26"/>
      <c r="VX702" s="26"/>
      <c r="VY702" s="26"/>
      <c r="VZ702" s="26"/>
      <c r="WA702" s="26"/>
      <c r="WB702" s="26"/>
      <c r="WC702" s="26"/>
      <c r="WD702" s="26"/>
      <c r="WE702" s="26"/>
      <c r="WF702" s="26"/>
      <c r="WG702" s="26"/>
      <c r="WH702" s="26"/>
      <c r="WI702" s="26"/>
      <c r="WJ702" s="26"/>
      <c r="WK702" s="26"/>
      <c r="WL702" s="26"/>
      <c r="WM702" s="26"/>
      <c r="WN702" s="26"/>
      <c r="WO702" s="26"/>
      <c r="WP702" s="26"/>
      <c r="WQ702" s="26"/>
      <c r="WR702" s="26"/>
      <c r="WS702" s="26"/>
      <c r="WT702" s="26"/>
      <c r="WU702" s="26"/>
      <c r="WV702" s="26"/>
      <c r="WW702" s="26"/>
      <c r="WX702" s="26"/>
      <c r="WY702" s="26"/>
      <c r="WZ702" s="26"/>
      <c r="XA702" s="26"/>
      <c r="XB702" s="26"/>
      <c r="XC702" s="26"/>
      <c r="XD702" s="26"/>
      <c r="XE702" s="26"/>
      <c r="XF702" s="26"/>
      <c r="XG702" s="26"/>
      <c r="XH702" s="26"/>
      <c r="XI702" s="26"/>
      <c r="XJ702" s="26"/>
      <c r="XK702" s="26"/>
      <c r="XL702" s="26"/>
      <c r="XM702" s="26"/>
      <c r="XN702" s="26"/>
      <c r="XO702" s="26"/>
      <c r="XP702" s="26"/>
      <c r="XQ702" s="26"/>
      <c r="XR702" s="26"/>
      <c r="XS702" s="26"/>
      <c r="XT702" s="26"/>
      <c r="XU702" s="26"/>
      <c r="XV702" s="26"/>
      <c r="XW702" s="26"/>
      <c r="XX702" s="26"/>
      <c r="XY702" s="26"/>
      <c r="XZ702" s="26"/>
      <c r="YA702" s="26"/>
      <c r="YB702" s="26"/>
      <c r="YC702" s="26"/>
      <c r="YD702" s="26"/>
      <c r="YE702" s="26"/>
      <c r="YF702" s="26"/>
      <c r="YG702" s="26"/>
      <c r="YH702" s="26"/>
      <c r="YI702" s="26"/>
      <c r="YJ702" s="26"/>
      <c r="YK702" s="26"/>
      <c r="YL702" s="26"/>
      <c r="YM702" s="26"/>
      <c r="YN702" s="26"/>
      <c r="YO702" s="26"/>
      <c r="YP702" s="26"/>
      <c r="YQ702" s="26"/>
      <c r="YR702" s="26"/>
      <c r="YS702" s="26"/>
      <c r="YT702" s="26"/>
      <c r="YU702" s="26"/>
      <c r="YV702" s="26"/>
      <c r="YW702" s="26"/>
      <c r="YX702" s="26"/>
      <c r="YY702" s="26"/>
      <c r="YZ702" s="26"/>
      <c r="ZA702" s="26"/>
      <c r="ZB702" s="26"/>
      <c r="ZC702" s="26"/>
      <c r="ZD702" s="26"/>
      <c r="ZE702" s="26"/>
      <c r="ZF702" s="26"/>
      <c r="ZG702" s="26"/>
      <c r="ZH702" s="26"/>
      <c r="ZI702" s="26"/>
      <c r="ZJ702" s="26"/>
      <c r="ZK702" s="26"/>
      <c r="ZL702" s="26"/>
      <c r="ZM702" s="26"/>
      <c r="ZN702" s="26"/>
      <c r="ZO702" s="26"/>
      <c r="ZP702" s="26"/>
      <c r="ZQ702" s="26"/>
      <c r="ZR702" s="26"/>
      <c r="ZS702" s="26"/>
      <c r="ZT702" s="26"/>
      <c r="ZU702" s="26"/>
      <c r="ZV702" s="26"/>
      <c r="ZW702" s="26"/>
      <c r="ZX702" s="26"/>
      <c r="ZY702" s="26"/>
      <c r="ZZ702" s="26"/>
      <c r="AAA702" s="26"/>
      <c r="AAB702" s="26"/>
      <c r="AAC702" s="26"/>
      <c r="AAD702" s="26"/>
      <c r="AAE702" s="26"/>
      <c r="AAF702" s="26"/>
      <c r="AAG702" s="26"/>
      <c r="AAH702" s="26"/>
      <c r="AAI702" s="26"/>
      <c r="AAJ702" s="26"/>
      <c r="AAK702" s="26"/>
      <c r="AAL702" s="26"/>
      <c r="AAM702" s="26"/>
      <c r="AAN702" s="26"/>
      <c r="AAO702" s="26"/>
      <c r="AAP702" s="26"/>
      <c r="AAQ702" s="26"/>
      <c r="AAR702" s="26"/>
      <c r="AAS702" s="26"/>
      <c r="AAT702" s="26"/>
      <c r="AAU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305"/>
    </row>
    <row r="703" spans="1:813" s="306" customFormat="1" ht="5.25" customHeight="1" x14ac:dyDescent="0.2">
      <c r="A703" s="75"/>
      <c r="B703" s="329"/>
      <c r="C703" s="325"/>
      <c r="D703" s="71"/>
      <c r="E703" s="109"/>
      <c r="F703" s="91"/>
      <c r="G703" s="305"/>
      <c r="AY703" s="307"/>
      <c r="AZ703" s="26"/>
      <c r="BA703" s="663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SQ703" s="26"/>
      <c r="SR703" s="26"/>
      <c r="SS703" s="26"/>
      <c r="ST703" s="26"/>
      <c r="SU703" s="26"/>
      <c r="SV703" s="26"/>
      <c r="SW703" s="26"/>
      <c r="SX703" s="26"/>
      <c r="SY703" s="26"/>
      <c r="SZ703" s="26"/>
      <c r="TA703" s="26"/>
      <c r="TB703" s="26"/>
      <c r="TC703" s="26"/>
      <c r="TD703" s="26"/>
      <c r="TE703" s="26"/>
      <c r="TF703" s="26"/>
      <c r="TG703" s="26"/>
      <c r="TH703" s="26"/>
      <c r="TI703" s="26"/>
      <c r="TJ703" s="26"/>
      <c r="TK703" s="26"/>
      <c r="TL703" s="26"/>
      <c r="TM703" s="26"/>
      <c r="TN703" s="26"/>
      <c r="TO703" s="26"/>
      <c r="TP703" s="26"/>
      <c r="TQ703" s="26"/>
      <c r="TR703" s="26"/>
      <c r="TS703" s="26"/>
      <c r="TT703" s="26"/>
      <c r="TU703" s="26"/>
      <c r="TV703" s="26"/>
      <c r="TW703" s="26"/>
      <c r="TX703" s="26"/>
      <c r="TY703" s="26"/>
      <c r="TZ703" s="26"/>
      <c r="UA703" s="26"/>
      <c r="UB703" s="26"/>
      <c r="UC703" s="26"/>
      <c r="UD703" s="26"/>
      <c r="UE703" s="26"/>
      <c r="UF703" s="26"/>
      <c r="UG703" s="26"/>
      <c r="UH703" s="26"/>
      <c r="UI703" s="26"/>
      <c r="UJ703" s="26"/>
      <c r="UK703" s="26"/>
      <c r="UL703" s="26"/>
      <c r="UM703" s="26"/>
      <c r="UN703" s="26"/>
      <c r="UO703" s="26"/>
      <c r="UP703" s="26"/>
      <c r="UQ703" s="26"/>
      <c r="UR703" s="26"/>
      <c r="US703" s="26"/>
      <c r="UT703" s="26"/>
      <c r="UU703" s="26"/>
      <c r="UV703" s="26"/>
      <c r="UW703" s="26"/>
      <c r="UX703" s="26"/>
      <c r="UY703" s="26"/>
      <c r="UZ703" s="26"/>
      <c r="VA703" s="26"/>
      <c r="VB703" s="26"/>
      <c r="VC703" s="26"/>
      <c r="VD703" s="26"/>
      <c r="VE703" s="26"/>
      <c r="VF703" s="26"/>
      <c r="VG703" s="26"/>
      <c r="VH703" s="26"/>
      <c r="VI703" s="26"/>
      <c r="VJ703" s="26"/>
      <c r="VK703" s="26"/>
      <c r="VL703" s="26"/>
      <c r="VM703" s="26"/>
      <c r="VN703" s="26"/>
      <c r="VO703" s="26"/>
      <c r="VP703" s="26"/>
      <c r="VQ703" s="26"/>
      <c r="VR703" s="26"/>
      <c r="VS703" s="26"/>
      <c r="VT703" s="26"/>
      <c r="VU703" s="26"/>
      <c r="VV703" s="26"/>
      <c r="VW703" s="26"/>
      <c r="VX703" s="26"/>
      <c r="VY703" s="26"/>
      <c r="VZ703" s="26"/>
      <c r="WA703" s="26"/>
      <c r="WB703" s="26"/>
      <c r="WC703" s="26"/>
      <c r="WD703" s="26"/>
      <c r="WE703" s="26"/>
      <c r="WF703" s="26"/>
      <c r="WG703" s="26"/>
      <c r="WH703" s="26"/>
      <c r="WI703" s="26"/>
      <c r="WJ703" s="26"/>
      <c r="WK703" s="26"/>
      <c r="WL703" s="26"/>
      <c r="WM703" s="26"/>
      <c r="WN703" s="26"/>
      <c r="WO703" s="26"/>
      <c r="WP703" s="26"/>
      <c r="WQ703" s="26"/>
      <c r="WR703" s="26"/>
      <c r="WS703" s="26"/>
      <c r="WT703" s="26"/>
      <c r="WU703" s="26"/>
      <c r="WV703" s="26"/>
      <c r="WW703" s="26"/>
      <c r="WX703" s="26"/>
      <c r="WY703" s="26"/>
      <c r="WZ703" s="26"/>
      <c r="XA703" s="26"/>
      <c r="XB703" s="26"/>
      <c r="XC703" s="26"/>
      <c r="XD703" s="26"/>
      <c r="XE703" s="26"/>
      <c r="XF703" s="26"/>
      <c r="XG703" s="26"/>
      <c r="XH703" s="26"/>
      <c r="XI703" s="26"/>
      <c r="XJ703" s="26"/>
      <c r="XK703" s="26"/>
      <c r="XL703" s="26"/>
      <c r="XM703" s="26"/>
      <c r="XN703" s="26"/>
      <c r="XO703" s="26"/>
      <c r="XP703" s="26"/>
      <c r="XQ703" s="26"/>
      <c r="XR703" s="26"/>
      <c r="XS703" s="26"/>
      <c r="XT703" s="26"/>
      <c r="XU703" s="26"/>
      <c r="XV703" s="26"/>
      <c r="XW703" s="26"/>
      <c r="XX703" s="26"/>
      <c r="XY703" s="26"/>
      <c r="XZ703" s="26"/>
      <c r="YA703" s="26"/>
      <c r="YB703" s="26"/>
      <c r="YC703" s="26"/>
      <c r="YD703" s="26"/>
      <c r="YE703" s="26"/>
      <c r="YF703" s="26"/>
      <c r="YG703" s="26"/>
      <c r="YH703" s="26"/>
      <c r="YI703" s="26"/>
      <c r="YJ703" s="26"/>
      <c r="YK703" s="26"/>
      <c r="YL703" s="26"/>
      <c r="YM703" s="26"/>
      <c r="YN703" s="26"/>
      <c r="YO703" s="26"/>
      <c r="YP703" s="26"/>
      <c r="YQ703" s="26"/>
      <c r="YR703" s="26"/>
      <c r="YS703" s="26"/>
      <c r="YT703" s="26"/>
      <c r="YU703" s="26"/>
      <c r="YV703" s="26"/>
      <c r="YW703" s="26"/>
      <c r="YX703" s="26"/>
      <c r="YY703" s="26"/>
      <c r="YZ703" s="26"/>
      <c r="ZA703" s="26"/>
      <c r="ZB703" s="26"/>
      <c r="ZC703" s="26"/>
      <c r="ZD703" s="26"/>
      <c r="ZE703" s="26"/>
      <c r="ZF703" s="26"/>
      <c r="ZG703" s="26"/>
      <c r="ZH703" s="26"/>
      <c r="ZI703" s="26"/>
      <c r="ZJ703" s="26"/>
      <c r="ZK703" s="26"/>
      <c r="ZL703" s="26"/>
      <c r="ZM703" s="26"/>
      <c r="ZN703" s="26"/>
      <c r="ZO703" s="26"/>
      <c r="ZP703" s="26"/>
      <c r="ZQ703" s="26"/>
      <c r="ZR703" s="26"/>
      <c r="ZS703" s="26"/>
      <c r="ZT703" s="26"/>
      <c r="ZU703" s="26"/>
      <c r="ZV703" s="26"/>
      <c r="ZW703" s="26"/>
      <c r="ZX703" s="26"/>
      <c r="ZY703" s="26"/>
      <c r="ZZ703" s="26"/>
      <c r="AAA703" s="26"/>
      <c r="AAB703" s="26"/>
      <c r="AAC703" s="26"/>
      <c r="AAD703" s="26"/>
      <c r="AAE703" s="26"/>
      <c r="AAF703" s="26"/>
      <c r="AAG703" s="26"/>
      <c r="AAH703" s="26"/>
      <c r="AAI703" s="26"/>
      <c r="AAJ703" s="26"/>
      <c r="AAK703" s="26"/>
      <c r="AAL703" s="26"/>
      <c r="AAM703" s="26"/>
      <c r="AAN703" s="26"/>
      <c r="AAO703" s="26"/>
      <c r="AAP703" s="26"/>
      <c r="AAQ703" s="26"/>
      <c r="AAR703" s="26"/>
      <c r="AAS703" s="26"/>
      <c r="AAT703" s="26"/>
      <c r="AAU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305"/>
    </row>
    <row r="704" spans="1:813" s="306" customFormat="1" ht="29.25" customHeight="1" x14ac:dyDescent="0.2">
      <c r="A704" s="354"/>
      <c r="B704" s="402" t="s">
        <v>417</v>
      </c>
      <c r="C704" s="355"/>
      <c r="D704" s="118"/>
      <c r="E704" s="344"/>
      <c r="F704" s="345">
        <f>+F702+F514</f>
        <v>43995411.918000005</v>
      </c>
      <c r="G704" s="305"/>
      <c r="AY704" s="307"/>
      <c r="AZ704" s="26"/>
      <c r="BA704" s="663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SQ704" s="26"/>
      <c r="SR704" s="26"/>
      <c r="SS704" s="26"/>
      <c r="ST704" s="26"/>
      <c r="SU704" s="26"/>
      <c r="SV704" s="26"/>
      <c r="SW704" s="26"/>
      <c r="SX704" s="26"/>
      <c r="SY704" s="26"/>
      <c r="SZ704" s="26"/>
      <c r="TA704" s="26"/>
      <c r="TB704" s="26"/>
      <c r="TC704" s="26"/>
      <c r="TD704" s="26"/>
      <c r="TE704" s="26"/>
      <c r="TF704" s="26"/>
      <c r="TG704" s="26"/>
      <c r="TH704" s="26"/>
      <c r="TI704" s="26"/>
      <c r="TJ704" s="26"/>
      <c r="TK704" s="26"/>
      <c r="TL704" s="26"/>
      <c r="TM704" s="26"/>
      <c r="TN704" s="26"/>
      <c r="TO704" s="26"/>
      <c r="TP704" s="26"/>
      <c r="TQ704" s="26"/>
      <c r="TR704" s="26"/>
      <c r="TS704" s="26"/>
      <c r="TT704" s="26"/>
      <c r="TU704" s="26"/>
      <c r="TV704" s="26"/>
      <c r="TW704" s="26"/>
      <c r="TX704" s="26"/>
      <c r="TY704" s="26"/>
      <c r="TZ704" s="26"/>
      <c r="UA704" s="26"/>
      <c r="UB704" s="26"/>
      <c r="UC704" s="26"/>
      <c r="UD704" s="26"/>
      <c r="UE704" s="26"/>
      <c r="UF704" s="26"/>
      <c r="UG704" s="26"/>
      <c r="UH704" s="26"/>
      <c r="UI704" s="26"/>
      <c r="UJ704" s="26"/>
      <c r="UK704" s="26"/>
      <c r="UL704" s="26"/>
      <c r="UM704" s="26"/>
      <c r="UN704" s="26"/>
      <c r="UO704" s="26"/>
      <c r="UP704" s="26"/>
      <c r="UQ704" s="26"/>
      <c r="UR704" s="26"/>
      <c r="US704" s="26"/>
      <c r="UT704" s="26"/>
      <c r="UU704" s="26"/>
      <c r="UV704" s="26"/>
      <c r="UW704" s="26"/>
      <c r="UX704" s="26"/>
      <c r="UY704" s="26"/>
      <c r="UZ704" s="26"/>
      <c r="VA704" s="26"/>
      <c r="VB704" s="26"/>
      <c r="VC704" s="26"/>
      <c r="VD704" s="26"/>
      <c r="VE704" s="26"/>
      <c r="VF704" s="26"/>
      <c r="VG704" s="26"/>
      <c r="VH704" s="26"/>
      <c r="VI704" s="26"/>
      <c r="VJ704" s="26"/>
      <c r="VK704" s="26"/>
      <c r="VL704" s="26"/>
      <c r="VM704" s="26"/>
      <c r="VN704" s="26"/>
      <c r="VO704" s="26"/>
      <c r="VP704" s="26"/>
      <c r="VQ704" s="26"/>
      <c r="VR704" s="26"/>
      <c r="VS704" s="26"/>
      <c r="VT704" s="26"/>
      <c r="VU704" s="26"/>
      <c r="VV704" s="26"/>
      <c r="VW704" s="26"/>
      <c r="VX704" s="26"/>
      <c r="VY704" s="26"/>
      <c r="VZ704" s="26"/>
      <c r="WA704" s="26"/>
      <c r="WB704" s="26"/>
      <c r="WC704" s="26"/>
      <c r="WD704" s="26"/>
      <c r="WE704" s="26"/>
      <c r="WF704" s="26"/>
      <c r="WG704" s="26"/>
      <c r="WH704" s="26"/>
      <c r="WI704" s="26"/>
      <c r="WJ704" s="26"/>
      <c r="WK704" s="26"/>
      <c r="WL704" s="26"/>
      <c r="WM704" s="26"/>
      <c r="WN704" s="26"/>
      <c r="WO704" s="26"/>
      <c r="WP704" s="26"/>
      <c r="WQ704" s="26"/>
      <c r="WR704" s="26"/>
      <c r="WS704" s="26"/>
      <c r="WT704" s="26"/>
      <c r="WU704" s="26"/>
      <c r="WV704" s="26"/>
      <c r="WW704" s="26"/>
      <c r="WX704" s="26"/>
      <c r="WY704" s="26"/>
      <c r="WZ704" s="26"/>
      <c r="XA704" s="26"/>
      <c r="XB704" s="26"/>
      <c r="XC704" s="26"/>
      <c r="XD704" s="26"/>
      <c r="XE704" s="26"/>
      <c r="XF704" s="26"/>
      <c r="XG704" s="26"/>
      <c r="XH704" s="26"/>
      <c r="XI704" s="26"/>
      <c r="XJ704" s="26"/>
      <c r="XK704" s="26"/>
      <c r="XL704" s="26"/>
      <c r="XM704" s="26"/>
      <c r="XN704" s="26"/>
      <c r="XO704" s="26"/>
      <c r="XP704" s="26"/>
      <c r="XQ704" s="26"/>
      <c r="XR704" s="26"/>
      <c r="XS704" s="26"/>
      <c r="XT704" s="26"/>
      <c r="XU704" s="26"/>
      <c r="XV704" s="26"/>
      <c r="XW704" s="26"/>
      <c r="XX704" s="26"/>
      <c r="XY704" s="26"/>
      <c r="XZ704" s="26"/>
      <c r="YA704" s="26"/>
      <c r="YB704" s="26"/>
      <c r="YC704" s="26"/>
      <c r="YD704" s="26"/>
      <c r="YE704" s="26"/>
      <c r="YF704" s="26"/>
      <c r="YG704" s="26"/>
      <c r="YH704" s="26"/>
      <c r="YI704" s="26"/>
      <c r="YJ704" s="26"/>
      <c r="YK704" s="26"/>
      <c r="YL704" s="26"/>
      <c r="YM704" s="26"/>
      <c r="YN704" s="26"/>
      <c r="YO704" s="26"/>
      <c r="YP704" s="26"/>
      <c r="YQ704" s="26"/>
      <c r="YR704" s="26"/>
      <c r="YS704" s="26"/>
      <c r="YT704" s="26"/>
      <c r="YU704" s="26"/>
      <c r="YV704" s="26"/>
      <c r="YW704" s="26"/>
      <c r="YX704" s="26"/>
      <c r="YY704" s="26"/>
      <c r="YZ704" s="26"/>
      <c r="ZA704" s="26"/>
      <c r="ZB704" s="26"/>
      <c r="ZC704" s="26"/>
      <c r="ZD704" s="26"/>
      <c r="ZE704" s="26"/>
      <c r="ZF704" s="26"/>
      <c r="ZG704" s="26"/>
      <c r="ZH704" s="26"/>
      <c r="ZI704" s="26"/>
      <c r="ZJ704" s="26"/>
      <c r="ZK704" s="26"/>
      <c r="ZL704" s="26"/>
      <c r="ZM704" s="26"/>
      <c r="ZN704" s="26"/>
      <c r="ZO704" s="26"/>
      <c r="ZP704" s="26"/>
      <c r="ZQ704" s="26"/>
      <c r="ZR704" s="26"/>
      <c r="ZS704" s="26"/>
      <c r="ZT704" s="26"/>
      <c r="ZU704" s="26"/>
      <c r="ZV704" s="26"/>
      <c r="ZW704" s="26"/>
      <c r="ZX704" s="26"/>
      <c r="ZY704" s="26"/>
      <c r="ZZ704" s="26"/>
      <c r="AAA704" s="26"/>
      <c r="AAB704" s="26"/>
      <c r="AAC704" s="26"/>
      <c r="AAD704" s="26"/>
      <c r="AAE704" s="26"/>
      <c r="AAF704" s="26"/>
      <c r="AAG704" s="26"/>
      <c r="AAH704" s="26"/>
      <c r="AAI704" s="26"/>
      <c r="AAJ704" s="26"/>
      <c r="AAK704" s="26"/>
      <c r="AAL704" s="26"/>
      <c r="AAM704" s="26"/>
      <c r="AAN704" s="26"/>
      <c r="AAO704" s="26"/>
      <c r="AAP704" s="26"/>
      <c r="AAQ704" s="26"/>
      <c r="AAR704" s="26"/>
      <c r="AAS704" s="26"/>
      <c r="AAT704" s="26"/>
      <c r="AAU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305"/>
    </row>
    <row r="705" spans="1:813" s="26" customFormat="1" ht="8.25" customHeight="1" x14ac:dyDescent="0.2">
      <c r="A705" s="75"/>
      <c r="B705" s="403"/>
      <c r="C705" s="325"/>
      <c r="D705" s="71"/>
      <c r="E705" s="303"/>
      <c r="F705" s="399"/>
      <c r="BA705" s="663"/>
    </row>
    <row r="706" spans="1:813" s="26" customFormat="1" ht="25.5" x14ac:dyDescent="0.2">
      <c r="A706" s="75"/>
      <c r="B706" s="404" t="s">
        <v>518</v>
      </c>
      <c r="C706" s="325"/>
      <c r="D706" s="71"/>
      <c r="E706" s="303"/>
      <c r="F706" s="399"/>
      <c r="BA706" s="663"/>
    </row>
    <row r="707" spans="1:813" s="26" customFormat="1" ht="5.25" customHeight="1" x14ac:dyDescent="0.2">
      <c r="A707" s="75"/>
      <c r="B707" s="404"/>
      <c r="C707" s="325"/>
      <c r="D707" s="71"/>
      <c r="E707" s="303"/>
      <c r="F707" s="399"/>
      <c r="BA707" s="663"/>
    </row>
    <row r="708" spans="1:813" s="26" customFormat="1" ht="17.25" customHeight="1" x14ac:dyDescent="0.2">
      <c r="A708" s="75"/>
      <c r="B708" s="316" t="s">
        <v>507</v>
      </c>
      <c r="C708" s="325"/>
      <c r="D708" s="71"/>
      <c r="E708" s="303"/>
      <c r="F708" s="399"/>
      <c r="BA708" s="663"/>
    </row>
    <row r="709" spans="1:813" s="15" customFormat="1" ht="24" customHeight="1" x14ac:dyDescent="0.2">
      <c r="A709" s="359"/>
      <c r="B709" s="404" t="s">
        <v>412</v>
      </c>
      <c r="C709" s="361"/>
      <c r="D709" s="361"/>
      <c r="E709" s="362"/>
      <c r="F709" s="363"/>
      <c r="G709" s="49"/>
      <c r="AY709" s="45"/>
      <c r="AZ709" s="25"/>
      <c r="BA709" s="663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  <c r="QN709" s="25"/>
      <c r="QO709" s="25"/>
      <c r="QP709" s="25"/>
      <c r="QQ709" s="25"/>
      <c r="QR709" s="25"/>
      <c r="QS709" s="25"/>
      <c r="QT709" s="25"/>
      <c r="QU709" s="25"/>
      <c r="QV709" s="25"/>
      <c r="QW709" s="25"/>
      <c r="QX709" s="25"/>
      <c r="QY709" s="25"/>
      <c r="QZ709" s="25"/>
      <c r="RA709" s="25"/>
      <c r="RB709" s="25"/>
      <c r="RC709" s="25"/>
      <c r="RD709" s="25"/>
      <c r="RE709" s="25"/>
      <c r="RF709" s="25"/>
      <c r="RG709" s="25"/>
      <c r="RH709" s="25"/>
      <c r="RI709" s="25"/>
      <c r="RJ709" s="25"/>
      <c r="RK709" s="25"/>
      <c r="RL709" s="25"/>
      <c r="RM709" s="25"/>
      <c r="RN709" s="25"/>
      <c r="RO709" s="25"/>
      <c r="RP709" s="25"/>
      <c r="RQ709" s="25"/>
      <c r="RR709" s="25"/>
      <c r="RS709" s="25"/>
      <c r="RT709" s="25"/>
      <c r="RU709" s="25"/>
      <c r="RV709" s="25"/>
      <c r="RW709" s="25"/>
      <c r="RX709" s="25"/>
      <c r="RY709" s="25"/>
      <c r="RZ709" s="25"/>
      <c r="SA709" s="25"/>
      <c r="SB709" s="25"/>
      <c r="SC709" s="25"/>
      <c r="SD709" s="25"/>
      <c r="SE709" s="25"/>
      <c r="SF709" s="25"/>
      <c r="SG709" s="25"/>
      <c r="SH709" s="25"/>
      <c r="SI709" s="25"/>
      <c r="SJ709" s="25"/>
      <c r="SK709" s="25"/>
      <c r="SL709" s="25"/>
      <c r="SM709" s="25"/>
      <c r="SN709" s="25"/>
      <c r="SO709" s="25"/>
      <c r="SP709" s="25"/>
      <c r="SQ709" s="25"/>
      <c r="SR709" s="25"/>
      <c r="SS709" s="25"/>
      <c r="ST709" s="25"/>
      <c r="SU709" s="25"/>
      <c r="SV709" s="25"/>
      <c r="SW709" s="25"/>
      <c r="SX709" s="25"/>
      <c r="SY709" s="25"/>
      <c r="SZ709" s="25"/>
      <c r="TA709" s="25"/>
      <c r="TB709" s="25"/>
      <c r="TC709" s="25"/>
      <c r="TD709" s="25"/>
      <c r="TE709" s="25"/>
      <c r="TF709" s="25"/>
      <c r="TG709" s="25"/>
      <c r="TH709" s="25"/>
      <c r="TI709" s="25"/>
      <c r="TJ709" s="25"/>
      <c r="TK709" s="25"/>
      <c r="TL709" s="25"/>
      <c r="TM709" s="25"/>
      <c r="TN709" s="25"/>
      <c r="TO709" s="25"/>
      <c r="TP709" s="25"/>
      <c r="TQ709" s="25"/>
      <c r="TR709" s="25"/>
      <c r="TS709" s="25"/>
      <c r="TT709" s="25"/>
      <c r="TU709" s="25"/>
      <c r="TV709" s="25"/>
      <c r="TW709" s="25"/>
      <c r="TX709" s="25"/>
      <c r="TY709" s="25"/>
      <c r="TZ709" s="25"/>
      <c r="UA709" s="25"/>
      <c r="UB709" s="25"/>
      <c r="UC709" s="25"/>
      <c r="UD709" s="25"/>
      <c r="UE709" s="25"/>
      <c r="UF709" s="25"/>
      <c r="UG709" s="25"/>
      <c r="UH709" s="25"/>
      <c r="UI709" s="25"/>
      <c r="UJ709" s="25"/>
      <c r="UK709" s="25"/>
      <c r="UL709" s="25"/>
      <c r="UM709" s="25"/>
      <c r="UN709" s="25"/>
      <c r="UO709" s="25"/>
      <c r="UP709" s="25"/>
      <c r="UQ709" s="25"/>
      <c r="UR709" s="25"/>
      <c r="US709" s="25"/>
      <c r="UT709" s="25"/>
      <c r="UU709" s="25"/>
      <c r="UV709" s="25"/>
      <c r="UW709" s="25"/>
      <c r="UX709" s="25"/>
      <c r="UY709" s="25"/>
      <c r="UZ709" s="25"/>
      <c r="VA709" s="25"/>
      <c r="VB709" s="25"/>
      <c r="VC709" s="25"/>
      <c r="VD709" s="25"/>
      <c r="VE709" s="25"/>
      <c r="VF709" s="25"/>
      <c r="VG709" s="25"/>
      <c r="VH709" s="25"/>
      <c r="VI709" s="25"/>
      <c r="VJ709" s="25"/>
      <c r="VK709" s="25"/>
      <c r="VL709" s="25"/>
      <c r="VM709" s="25"/>
      <c r="VN709" s="25"/>
      <c r="VO709" s="25"/>
      <c r="VP709" s="25"/>
      <c r="VQ709" s="25"/>
      <c r="VR709" s="25"/>
      <c r="VS709" s="25"/>
      <c r="VT709" s="25"/>
      <c r="VU709" s="25"/>
      <c r="VV709" s="25"/>
      <c r="VW709" s="25"/>
      <c r="VX709" s="25"/>
      <c r="VY709" s="25"/>
      <c r="VZ709" s="25"/>
      <c r="WA709" s="25"/>
      <c r="WB709" s="25"/>
      <c r="WC709" s="25"/>
      <c r="WD709" s="25"/>
      <c r="WE709" s="25"/>
      <c r="WF709" s="25"/>
      <c r="WG709" s="25"/>
      <c r="WH709" s="25"/>
      <c r="WI709" s="25"/>
      <c r="WJ709" s="25"/>
      <c r="WK709" s="25"/>
      <c r="WL709" s="25"/>
      <c r="WM709" s="25"/>
      <c r="WN709" s="25"/>
      <c r="WO709" s="25"/>
      <c r="WP709" s="25"/>
      <c r="WQ709" s="25"/>
      <c r="WR709" s="25"/>
      <c r="WS709" s="25"/>
      <c r="WT709" s="25"/>
      <c r="WU709" s="25"/>
      <c r="WV709" s="25"/>
      <c r="WW709" s="25"/>
      <c r="WX709" s="25"/>
      <c r="WY709" s="25"/>
      <c r="WZ709" s="25"/>
      <c r="XA709" s="25"/>
      <c r="XB709" s="25"/>
      <c r="XC709" s="25"/>
      <c r="XD709" s="25"/>
      <c r="XE709" s="25"/>
      <c r="XF709" s="25"/>
      <c r="XG709" s="25"/>
      <c r="XH709" s="25"/>
      <c r="XI709" s="25"/>
      <c r="XJ709" s="25"/>
      <c r="XK709" s="25"/>
      <c r="XL709" s="25"/>
      <c r="XM709" s="25"/>
      <c r="XN709" s="25"/>
      <c r="XO709" s="25"/>
      <c r="XP709" s="25"/>
      <c r="XQ709" s="25"/>
      <c r="XR709" s="25"/>
      <c r="XS709" s="25"/>
      <c r="XT709" s="25"/>
      <c r="XU709" s="25"/>
      <c r="XV709" s="25"/>
      <c r="XW709" s="25"/>
      <c r="XX709" s="25"/>
      <c r="XY709" s="25"/>
      <c r="XZ709" s="25"/>
      <c r="YA709" s="25"/>
      <c r="YB709" s="25"/>
      <c r="YC709" s="25"/>
      <c r="YD709" s="25"/>
      <c r="YE709" s="25"/>
      <c r="YF709" s="25"/>
      <c r="YG709" s="25"/>
      <c r="YH709" s="25"/>
      <c r="YI709" s="25"/>
      <c r="YJ709" s="25"/>
      <c r="YK709" s="25"/>
      <c r="YL709" s="25"/>
      <c r="YM709" s="25"/>
      <c r="YN709" s="25"/>
      <c r="YO709" s="25"/>
      <c r="YP709" s="25"/>
      <c r="YQ709" s="25"/>
      <c r="YR709" s="25"/>
      <c r="YS709" s="25"/>
      <c r="YT709" s="25"/>
      <c r="YU709" s="25"/>
      <c r="YV709" s="25"/>
      <c r="YW709" s="25"/>
      <c r="YX709" s="25"/>
      <c r="YY709" s="25"/>
      <c r="YZ709" s="25"/>
      <c r="ZA709" s="25"/>
      <c r="ZB709" s="25"/>
      <c r="ZC709" s="25"/>
      <c r="ZD709" s="25"/>
      <c r="ZE709" s="25"/>
      <c r="ZF709" s="25"/>
      <c r="ZG709" s="25"/>
      <c r="ZH709" s="25"/>
      <c r="ZI709" s="25"/>
      <c r="ZJ709" s="25"/>
      <c r="ZK709" s="25"/>
      <c r="ZL709" s="25"/>
      <c r="ZM709" s="25"/>
      <c r="ZN709" s="25"/>
      <c r="ZO709" s="25"/>
      <c r="ZP709" s="25"/>
      <c r="ZQ709" s="25"/>
      <c r="ZR709" s="25"/>
      <c r="ZS709" s="25"/>
      <c r="ZT709" s="25"/>
      <c r="ZU709" s="25"/>
      <c r="ZV709" s="25"/>
      <c r="ZW709" s="25"/>
      <c r="ZX709" s="25"/>
      <c r="ZY709" s="25"/>
      <c r="ZZ709" s="25"/>
      <c r="AAA709" s="25"/>
      <c r="AAB709" s="25"/>
      <c r="AAC709" s="25"/>
      <c r="AAD709" s="25"/>
      <c r="AAE709" s="25"/>
      <c r="AAF709" s="25"/>
      <c r="AAG709" s="25"/>
      <c r="AAH709" s="25"/>
      <c r="AAI709" s="25"/>
      <c r="AAJ709" s="25"/>
      <c r="AAK709" s="25"/>
      <c r="AAL709" s="25"/>
      <c r="AAM709" s="25"/>
      <c r="AAN709" s="25"/>
      <c r="AAO709" s="25"/>
      <c r="AAP709" s="25"/>
      <c r="AAQ709" s="25"/>
      <c r="AAR709" s="25"/>
      <c r="AAS709" s="25"/>
      <c r="AAT709" s="25"/>
      <c r="AAU709" s="25"/>
      <c r="AAV709" s="25"/>
      <c r="AAW709" s="25"/>
      <c r="AAX709" s="25"/>
      <c r="AAY709" s="25"/>
      <c r="AAZ709" s="25"/>
      <c r="ABA709" s="25"/>
      <c r="ABB709" s="25"/>
      <c r="ABC709" s="25"/>
      <c r="ABD709" s="25"/>
      <c r="ABE709" s="25"/>
      <c r="ABF709" s="25"/>
      <c r="ABG709" s="25"/>
      <c r="ABH709" s="25"/>
      <c r="ABI709" s="25"/>
      <c r="ABJ709" s="25"/>
      <c r="ABK709" s="25"/>
      <c r="ABL709" s="25"/>
      <c r="ABM709" s="25"/>
      <c r="ABN709" s="25"/>
      <c r="ABO709" s="25"/>
      <c r="ABP709" s="25"/>
      <c r="ABQ709" s="25"/>
      <c r="ABR709" s="25"/>
      <c r="ABS709" s="25"/>
      <c r="ABT709" s="25"/>
      <c r="ABU709" s="25"/>
      <c r="ABV709" s="25"/>
      <c r="ABW709" s="25"/>
      <c r="ABX709" s="25"/>
      <c r="ABY709" s="25"/>
      <c r="ABZ709" s="25"/>
      <c r="ACA709" s="25"/>
      <c r="ACB709" s="25"/>
      <c r="ACC709" s="25"/>
      <c r="ACD709" s="25"/>
      <c r="ACE709" s="25"/>
      <c r="ACF709" s="25"/>
      <c r="ACG709" s="25"/>
      <c r="ACH709" s="25"/>
      <c r="ACI709" s="25"/>
      <c r="ACJ709" s="25"/>
      <c r="ACK709" s="25"/>
      <c r="ACL709" s="25"/>
      <c r="ACM709" s="25"/>
      <c r="ACN709" s="25"/>
      <c r="ACO709" s="25"/>
      <c r="ACP709" s="25"/>
      <c r="ACQ709" s="25"/>
      <c r="ACR709" s="25"/>
      <c r="ACS709" s="25"/>
      <c r="ACT709" s="25"/>
      <c r="ACU709" s="25"/>
      <c r="ACV709" s="25"/>
      <c r="ACW709" s="25"/>
      <c r="ACX709" s="25"/>
      <c r="ACY709" s="25"/>
      <c r="ACZ709" s="25"/>
      <c r="ADA709" s="25"/>
      <c r="ADB709" s="25"/>
      <c r="ADC709" s="25"/>
      <c r="ADD709" s="25"/>
      <c r="ADE709" s="25"/>
      <c r="ADF709" s="25"/>
      <c r="ADG709" s="25"/>
      <c r="ADH709" s="25"/>
      <c r="ADI709" s="25"/>
      <c r="ADJ709" s="25"/>
      <c r="ADK709" s="25"/>
      <c r="ADL709" s="25"/>
      <c r="ADM709" s="25"/>
      <c r="ADN709" s="25"/>
      <c r="ADO709" s="25"/>
      <c r="ADP709" s="25"/>
      <c r="ADQ709" s="25"/>
      <c r="ADR709" s="25"/>
      <c r="ADS709" s="25"/>
      <c r="ADT709" s="25"/>
      <c r="ADU709" s="25"/>
      <c r="ADV709" s="25"/>
      <c r="ADW709" s="25"/>
      <c r="ADX709" s="25"/>
      <c r="ADY709" s="25"/>
      <c r="ADZ709" s="25"/>
      <c r="AEA709" s="25"/>
      <c r="AEB709" s="25"/>
      <c r="AEC709" s="25"/>
      <c r="AED709" s="25"/>
      <c r="AEE709" s="25"/>
      <c r="AEF709" s="25"/>
      <c r="AEG709" s="49"/>
    </row>
    <row r="710" spans="1:813" s="15" customFormat="1" ht="12.75" customHeight="1" x14ac:dyDescent="0.2">
      <c r="A710" s="359"/>
      <c r="B710" s="404" t="s">
        <v>414</v>
      </c>
      <c r="C710" s="361"/>
      <c r="D710" s="361"/>
      <c r="E710" s="362"/>
      <c r="F710" s="363"/>
      <c r="G710" s="49"/>
      <c r="AY710" s="45"/>
      <c r="AZ710" s="25"/>
      <c r="BA710" s="663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  <c r="QN710" s="25"/>
      <c r="QO710" s="25"/>
      <c r="QP710" s="25"/>
      <c r="QQ710" s="25"/>
      <c r="QR710" s="25"/>
      <c r="QS710" s="25"/>
      <c r="QT710" s="25"/>
      <c r="QU710" s="25"/>
      <c r="QV710" s="25"/>
      <c r="QW710" s="25"/>
      <c r="QX710" s="25"/>
      <c r="QY710" s="25"/>
      <c r="QZ710" s="25"/>
      <c r="RA710" s="25"/>
      <c r="RB710" s="25"/>
      <c r="RC710" s="25"/>
      <c r="RD710" s="25"/>
      <c r="RE710" s="25"/>
      <c r="RF710" s="25"/>
      <c r="RG710" s="25"/>
      <c r="RH710" s="25"/>
      <c r="RI710" s="25"/>
      <c r="RJ710" s="25"/>
      <c r="RK710" s="25"/>
      <c r="RL710" s="25"/>
      <c r="RM710" s="25"/>
      <c r="RN710" s="25"/>
      <c r="RO710" s="25"/>
      <c r="RP710" s="25"/>
      <c r="RQ710" s="25"/>
      <c r="RR710" s="25"/>
      <c r="RS710" s="25"/>
      <c r="RT710" s="25"/>
      <c r="RU710" s="25"/>
      <c r="RV710" s="25"/>
      <c r="RW710" s="25"/>
      <c r="RX710" s="25"/>
      <c r="RY710" s="25"/>
      <c r="RZ710" s="25"/>
      <c r="SA710" s="25"/>
      <c r="SB710" s="25"/>
      <c r="SC710" s="25"/>
      <c r="SD710" s="25"/>
      <c r="SE710" s="25"/>
      <c r="SF710" s="25"/>
      <c r="SG710" s="25"/>
      <c r="SH710" s="25"/>
      <c r="SI710" s="25"/>
      <c r="SJ710" s="25"/>
      <c r="SK710" s="25"/>
      <c r="SL710" s="25"/>
      <c r="SM710" s="25"/>
      <c r="SN710" s="25"/>
      <c r="SO710" s="25"/>
      <c r="SP710" s="25"/>
      <c r="SQ710" s="25"/>
      <c r="SR710" s="25"/>
      <c r="SS710" s="25"/>
      <c r="ST710" s="25"/>
      <c r="SU710" s="25"/>
      <c r="SV710" s="25"/>
      <c r="SW710" s="25"/>
      <c r="SX710" s="25"/>
      <c r="SY710" s="25"/>
      <c r="SZ710" s="25"/>
      <c r="TA710" s="25"/>
      <c r="TB710" s="25"/>
      <c r="TC710" s="25"/>
      <c r="TD710" s="25"/>
      <c r="TE710" s="25"/>
      <c r="TF710" s="25"/>
      <c r="TG710" s="25"/>
      <c r="TH710" s="25"/>
      <c r="TI710" s="25"/>
      <c r="TJ710" s="25"/>
      <c r="TK710" s="25"/>
      <c r="TL710" s="25"/>
      <c r="TM710" s="25"/>
      <c r="TN710" s="25"/>
      <c r="TO710" s="25"/>
      <c r="TP710" s="25"/>
      <c r="TQ710" s="25"/>
      <c r="TR710" s="25"/>
      <c r="TS710" s="25"/>
      <c r="TT710" s="25"/>
      <c r="TU710" s="25"/>
      <c r="TV710" s="25"/>
      <c r="TW710" s="25"/>
      <c r="TX710" s="25"/>
      <c r="TY710" s="25"/>
      <c r="TZ710" s="25"/>
      <c r="UA710" s="25"/>
      <c r="UB710" s="25"/>
      <c r="UC710" s="25"/>
      <c r="UD710" s="25"/>
      <c r="UE710" s="25"/>
      <c r="UF710" s="25"/>
      <c r="UG710" s="25"/>
      <c r="UH710" s="25"/>
      <c r="UI710" s="25"/>
      <c r="UJ710" s="25"/>
      <c r="UK710" s="25"/>
      <c r="UL710" s="25"/>
      <c r="UM710" s="25"/>
      <c r="UN710" s="25"/>
      <c r="UO710" s="25"/>
      <c r="UP710" s="25"/>
      <c r="UQ710" s="25"/>
      <c r="UR710" s="25"/>
      <c r="US710" s="25"/>
      <c r="UT710" s="25"/>
      <c r="UU710" s="25"/>
      <c r="UV710" s="25"/>
      <c r="UW710" s="25"/>
      <c r="UX710" s="25"/>
      <c r="UY710" s="25"/>
      <c r="UZ710" s="25"/>
      <c r="VA710" s="25"/>
      <c r="VB710" s="25"/>
      <c r="VC710" s="25"/>
      <c r="VD710" s="25"/>
      <c r="VE710" s="25"/>
      <c r="VF710" s="25"/>
      <c r="VG710" s="25"/>
      <c r="VH710" s="25"/>
      <c r="VI710" s="25"/>
      <c r="VJ710" s="25"/>
      <c r="VK710" s="25"/>
      <c r="VL710" s="25"/>
      <c r="VM710" s="25"/>
      <c r="VN710" s="25"/>
      <c r="VO710" s="25"/>
      <c r="VP710" s="25"/>
      <c r="VQ710" s="25"/>
      <c r="VR710" s="25"/>
      <c r="VS710" s="25"/>
      <c r="VT710" s="25"/>
      <c r="VU710" s="25"/>
      <c r="VV710" s="25"/>
      <c r="VW710" s="25"/>
      <c r="VX710" s="25"/>
      <c r="VY710" s="25"/>
      <c r="VZ710" s="25"/>
      <c r="WA710" s="25"/>
      <c r="WB710" s="25"/>
      <c r="WC710" s="25"/>
      <c r="WD710" s="25"/>
      <c r="WE710" s="25"/>
      <c r="WF710" s="25"/>
      <c r="WG710" s="25"/>
      <c r="WH710" s="25"/>
      <c r="WI710" s="25"/>
      <c r="WJ710" s="25"/>
      <c r="WK710" s="25"/>
      <c r="WL710" s="25"/>
      <c r="WM710" s="25"/>
      <c r="WN710" s="25"/>
      <c r="WO710" s="25"/>
      <c r="WP710" s="25"/>
      <c r="WQ710" s="25"/>
      <c r="WR710" s="25"/>
      <c r="WS710" s="25"/>
      <c r="WT710" s="25"/>
      <c r="WU710" s="25"/>
      <c r="WV710" s="25"/>
      <c r="WW710" s="25"/>
      <c r="WX710" s="25"/>
      <c r="WY710" s="25"/>
      <c r="WZ710" s="25"/>
      <c r="XA710" s="25"/>
      <c r="XB710" s="25"/>
      <c r="XC710" s="25"/>
      <c r="XD710" s="25"/>
      <c r="XE710" s="25"/>
      <c r="XF710" s="25"/>
      <c r="XG710" s="25"/>
      <c r="XH710" s="25"/>
      <c r="XI710" s="25"/>
      <c r="XJ710" s="25"/>
      <c r="XK710" s="25"/>
      <c r="XL710" s="25"/>
      <c r="XM710" s="25"/>
      <c r="XN710" s="25"/>
      <c r="XO710" s="25"/>
      <c r="XP710" s="25"/>
      <c r="XQ710" s="25"/>
      <c r="XR710" s="25"/>
      <c r="XS710" s="25"/>
      <c r="XT710" s="25"/>
      <c r="XU710" s="25"/>
      <c r="XV710" s="25"/>
      <c r="XW710" s="25"/>
      <c r="XX710" s="25"/>
      <c r="XY710" s="25"/>
      <c r="XZ710" s="25"/>
      <c r="YA710" s="25"/>
      <c r="YB710" s="25"/>
      <c r="YC710" s="25"/>
      <c r="YD710" s="25"/>
      <c r="YE710" s="25"/>
      <c r="YF710" s="25"/>
      <c r="YG710" s="25"/>
      <c r="YH710" s="25"/>
      <c r="YI710" s="25"/>
      <c r="YJ710" s="25"/>
      <c r="YK710" s="25"/>
      <c r="YL710" s="25"/>
      <c r="YM710" s="25"/>
      <c r="YN710" s="25"/>
      <c r="YO710" s="25"/>
      <c r="YP710" s="25"/>
      <c r="YQ710" s="25"/>
      <c r="YR710" s="25"/>
      <c r="YS710" s="25"/>
      <c r="YT710" s="25"/>
      <c r="YU710" s="25"/>
      <c r="YV710" s="25"/>
      <c r="YW710" s="25"/>
      <c r="YX710" s="25"/>
      <c r="YY710" s="25"/>
      <c r="YZ710" s="25"/>
      <c r="ZA710" s="25"/>
      <c r="ZB710" s="25"/>
      <c r="ZC710" s="25"/>
      <c r="ZD710" s="25"/>
      <c r="ZE710" s="25"/>
      <c r="ZF710" s="25"/>
      <c r="ZG710" s="25"/>
      <c r="ZH710" s="25"/>
      <c r="ZI710" s="25"/>
      <c r="ZJ710" s="25"/>
      <c r="ZK710" s="25"/>
      <c r="ZL710" s="25"/>
      <c r="ZM710" s="25"/>
      <c r="ZN710" s="25"/>
      <c r="ZO710" s="25"/>
      <c r="ZP710" s="25"/>
      <c r="ZQ710" s="25"/>
      <c r="ZR710" s="25"/>
      <c r="ZS710" s="25"/>
      <c r="ZT710" s="25"/>
      <c r="ZU710" s="25"/>
      <c r="ZV710" s="25"/>
      <c r="ZW710" s="25"/>
      <c r="ZX710" s="25"/>
      <c r="ZY710" s="25"/>
      <c r="ZZ710" s="25"/>
      <c r="AAA710" s="25"/>
      <c r="AAB710" s="25"/>
      <c r="AAC710" s="25"/>
      <c r="AAD710" s="25"/>
      <c r="AAE710" s="25"/>
      <c r="AAF710" s="25"/>
      <c r="AAG710" s="25"/>
      <c r="AAH710" s="25"/>
      <c r="AAI710" s="25"/>
      <c r="AAJ710" s="25"/>
      <c r="AAK710" s="25"/>
      <c r="AAL710" s="25"/>
      <c r="AAM710" s="25"/>
      <c r="AAN710" s="25"/>
      <c r="AAO710" s="25"/>
      <c r="AAP710" s="25"/>
      <c r="AAQ710" s="25"/>
      <c r="AAR710" s="25"/>
      <c r="AAS710" s="25"/>
      <c r="AAT710" s="25"/>
      <c r="AAU710" s="25"/>
      <c r="AAV710" s="25"/>
      <c r="AAW710" s="25"/>
      <c r="AAX710" s="25"/>
      <c r="AAY710" s="25"/>
      <c r="AAZ710" s="25"/>
      <c r="ABA710" s="25"/>
      <c r="ABB710" s="25"/>
      <c r="ABC710" s="25"/>
      <c r="ABD710" s="25"/>
      <c r="ABE710" s="25"/>
      <c r="ABF710" s="25"/>
      <c r="ABG710" s="25"/>
      <c r="ABH710" s="25"/>
      <c r="ABI710" s="25"/>
      <c r="ABJ710" s="25"/>
      <c r="ABK710" s="25"/>
      <c r="ABL710" s="25"/>
      <c r="ABM710" s="25"/>
      <c r="ABN710" s="25"/>
      <c r="ABO710" s="25"/>
      <c r="ABP710" s="25"/>
      <c r="ABQ710" s="25"/>
      <c r="ABR710" s="25"/>
      <c r="ABS710" s="25"/>
      <c r="ABT710" s="25"/>
      <c r="ABU710" s="25"/>
      <c r="ABV710" s="25"/>
      <c r="ABW710" s="25"/>
      <c r="ABX710" s="25"/>
      <c r="ABY710" s="25"/>
      <c r="ABZ710" s="25"/>
      <c r="ACA710" s="25"/>
      <c r="ACB710" s="25"/>
      <c r="ACC710" s="25"/>
      <c r="ACD710" s="25"/>
      <c r="ACE710" s="25"/>
      <c r="ACF710" s="25"/>
      <c r="ACG710" s="25"/>
      <c r="ACH710" s="25"/>
      <c r="ACI710" s="25"/>
      <c r="ACJ710" s="25"/>
      <c r="ACK710" s="25"/>
      <c r="ACL710" s="25"/>
      <c r="ACM710" s="25"/>
      <c r="ACN710" s="25"/>
      <c r="ACO710" s="25"/>
      <c r="ACP710" s="25"/>
      <c r="ACQ710" s="25"/>
      <c r="ACR710" s="25"/>
      <c r="ACS710" s="25"/>
      <c r="ACT710" s="25"/>
      <c r="ACU710" s="25"/>
      <c r="ACV710" s="25"/>
      <c r="ACW710" s="25"/>
      <c r="ACX710" s="25"/>
      <c r="ACY710" s="25"/>
      <c r="ACZ710" s="25"/>
      <c r="ADA710" s="25"/>
      <c r="ADB710" s="25"/>
      <c r="ADC710" s="25"/>
      <c r="ADD710" s="25"/>
      <c r="ADE710" s="25"/>
      <c r="ADF710" s="25"/>
      <c r="ADG710" s="25"/>
      <c r="ADH710" s="25"/>
      <c r="ADI710" s="25"/>
      <c r="ADJ710" s="25"/>
      <c r="ADK710" s="25"/>
      <c r="ADL710" s="25"/>
      <c r="ADM710" s="25"/>
      <c r="ADN710" s="25"/>
      <c r="ADO710" s="25"/>
      <c r="ADP710" s="25"/>
      <c r="ADQ710" s="25"/>
      <c r="ADR710" s="25"/>
      <c r="ADS710" s="25"/>
      <c r="ADT710" s="25"/>
      <c r="ADU710" s="25"/>
      <c r="ADV710" s="25"/>
      <c r="ADW710" s="25"/>
      <c r="ADX710" s="25"/>
      <c r="ADY710" s="25"/>
      <c r="ADZ710" s="25"/>
      <c r="AEA710" s="25"/>
      <c r="AEB710" s="25"/>
      <c r="AEC710" s="25"/>
      <c r="AED710" s="25"/>
      <c r="AEE710" s="25"/>
      <c r="AEF710" s="25"/>
      <c r="AEG710" s="49"/>
    </row>
    <row r="711" spans="1:813" s="25" customFormat="1" ht="12.75" customHeight="1" x14ac:dyDescent="0.2">
      <c r="A711" s="359"/>
      <c r="B711" s="107"/>
      <c r="C711" s="361"/>
      <c r="D711" s="361"/>
      <c r="E711" s="362"/>
      <c r="F711" s="363"/>
      <c r="BA711" s="663"/>
    </row>
    <row r="712" spans="1:813" s="383" customFormat="1" ht="38.25" x14ac:dyDescent="0.2">
      <c r="A712" s="316" t="s">
        <v>413</v>
      </c>
      <c r="B712" s="81" t="s">
        <v>453</v>
      </c>
      <c r="C712" s="103"/>
      <c r="D712" s="103"/>
      <c r="E712" s="103"/>
      <c r="F712" s="91"/>
      <c r="G712" s="382"/>
      <c r="H712" s="382"/>
      <c r="I712" s="382"/>
      <c r="J712" s="382"/>
      <c r="K712" s="382"/>
      <c r="L712" s="382"/>
      <c r="M712" s="382"/>
      <c r="N712" s="382"/>
      <c r="O712" s="382"/>
      <c r="P712" s="382"/>
      <c r="Q712" s="382"/>
      <c r="R712" s="382"/>
      <c r="S712" s="382"/>
      <c r="T712" s="382"/>
      <c r="U712" s="382"/>
      <c r="V712" s="382"/>
      <c r="W712" s="382"/>
      <c r="X712" s="382"/>
      <c r="Y712" s="382"/>
      <c r="Z712" s="382"/>
      <c r="AA712" s="382"/>
      <c r="AB712" s="382"/>
      <c r="AC712" s="382"/>
      <c r="AD712" s="382"/>
      <c r="AE712" s="382"/>
      <c r="AF712" s="382"/>
      <c r="AG712" s="382"/>
      <c r="AH712" s="382"/>
      <c r="AI712" s="382"/>
      <c r="AJ712" s="382"/>
      <c r="AK712" s="382"/>
      <c r="AL712" s="382"/>
      <c r="AM712" s="382"/>
      <c r="AN712" s="382"/>
      <c r="AO712" s="382"/>
      <c r="AP712" s="382"/>
      <c r="AQ712" s="382"/>
      <c r="AR712" s="382"/>
      <c r="AS712" s="382"/>
      <c r="AT712" s="382"/>
      <c r="AU712" s="382"/>
      <c r="AV712" s="382"/>
      <c r="AW712" s="382"/>
      <c r="AX712" s="382"/>
      <c r="AY712" s="382"/>
      <c r="AZ712" s="382"/>
      <c r="BA712" s="663"/>
      <c r="BB712" s="382"/>
      <c r="BC712" s="382"/>
      <c r="BD712" s="382"/>
      <c r="BE712" s="382"/>
      <c r="BF712" s="382"/>
      <c r="BG712" s="382"/>
      <c r="BH712" s="382"/>
      <c r="BI712" s="382"/>
      <c r="BJ712" s="382"/>
      <c r="BK712" s="382"/>
      <c r="BL712" s="382"/>
      <c r="BM712" s="382"/>
      <c r="BN712" s="382"/>
      <c r="BO712" s="382"/>
      <c r="BP712" s="382"/>
      <c r="BQ712" s="382"/>
      <c r="BR712" s="382"/>
      <c r="BS712" s="382"/>
      <c r="BT712" s="382"/>
      <c r="BU712" s="382"/>
      <c r="BV712" s="382"/>
      <c r="BW712" s="382"/>
      <c r="BX712" s="382"/>
      <c r="BY712" s="382"/>
      <c r="BZ712" s="382"/>
      <c r="CA712" s="382"/>
      <c r="CB712" s="382"/>
      <c r="CC712" s="382"/>
      <c r="CD712" s="382"/>
      <c r="CE712" s="382"/>
      <c r="CF712" s="382"/>
      <c r="CG712" s="382"/>
      <c r="CH712" s="382"/>
      <c r="CI712" s="382"/>
      <c r="CJ712" s="382"/>
      <c r="CK712" s="382"/>
      <c r="CL712" s="382"/>
      <c r="CM712" s="382"/>
      <c r="CN712" s="382"/>
      <c r="CO712" s="382"/>
      <c r="CP712" s="382"/>
      <c r="CQ712" s="382"/>
      <c r="CR712" s="382"/>
      <c r="CS712" s="382"/>
      <c r="CT712" s="382"/>
      <c r="CU712" s="382"/>
      <c r="CV712" s="382"/>
      <c r="CW712" s="382"/>
      <c r="CX712" s="382"/>
      <c r="CY712" s="382"/>
      <c r="CZ712" s="382"/>
      <c r="DA712" s="382"/>
      <c r="DB712" s="382"/>
      <c r="DC712" s="382"/>
      <c r="DD712" s="382"/>
      <c r="DE712" s="382"/>
      <c r="DF712" s="382"/>
      <c r="DG712" s="382"/>
      <c r="DH712" s="382"/>
      <c r="DI712" s="382"/>
      <c r="DJ712" s="382"/>
      <c r="DK712" s="382"/>
      <c r="DL712" s="382"/>
      <c r="DM712" s="382"/>
      <c r="DN712" s="382"/>
      <c r="DO712" s="382"/>
      <c r="DP712" s="382"/>
      <c r="DQ712" s="382"/>
      <c r="DR712" s="382"/>
      <c r="DS712" s="382"/>
      <c r="DT712" s="382"/>
      <c r="DU712" s="382"/>
      <c r="DV712" s="382"/>
      <c r="DW712" s="382"/>
      <c r="DX712" s="382"/>
      <c r="DY712" s="382"/>
      <c r="DZ712" s="382"/>
      <c r="EA712" s="382"/>
      <c r="EB712" s="382"/>
      <c r="EC712" s="382"/>
      <c r="ED712" s="382"/>
      <c r="EE712" s="382"/>
      <c r="EF712" s="382"/>
      <c r="EG712" s="382"/>
      <c r="EH712" s="382"/>
      <c r="EI712" s="382"/>
      <c r="EJ712" s="382"/>
      <c r="EK712" s="382"/>
      <c r="EL712" s="382"/>
      <c r="EM712" s="382"/>
      <c r="EN712" s="382"/>
      <c r="EO712" s="382"/>
      <c r="EP712" s="382"/>
      <c r="EQ712" s="382"/>
      <c r="ER712" s="382"/>
      <c r="ES712" s="382"/>
      <c r="ET712" s="382"/>
      <c r="EU712" s="382"/>
      <c r="EV712" s="382"/>
      <c r="EW712" s="382"/>
      <c r="EX712" s="382"/>
      <c r="EY712" s="382"/>
      <c r="EZ712" s="382"/>
      <c r="FA712" s="382"/>
      <c r="FB712" s="382"/>
      <c r="FC712" s="382"/>
      <c r="FD712" s="382"/>
      <c r="FE712" s="382"/>
      <c r="FF712" s="382"/>
      <c r="FG712" s="382"/>
      <c r="FH712" s="382"/>
      <c r="FI712" s="382"/>
      <c r="FJ712" s="382"/>
      <c r="FK712" s="382"/>
      <c r="FL712" s="382"/>
      <c r="FM712" s="382"/>
      <c r="FN712" s="382"/>
      <c r="FO712" s="382"/>
      <c r="FP712" s="382"/>
      <c r="FQ712" s="382"/>
      <c r="FR712" s="382"/>
      <c r="FS712" s="382"/>
      <c r="FT712" s="382"/>
      <c r="FU712" s="382"/>
      <c r="FV712" s="382"/>
      <c r="FW712" s="382"/>
      <c r="FX712" s="382"/>
      <c r="FY712" s="382"/>
      <c r="FZ712" s="382"/>
      <c r="GA712" s="382"/>
      <c r="GB712" s="382"/>
      <c r="GC712" s="382"/>
      <c r="GD712" s="382"/>
      <c r="GE712" s="382"/>
      <c r="GF712" s="382"/>
      <c r="GG712" s="382"/>
      <c r="GH712" s="382"/>
      <c r="GI712" s="382"/>
      <c r="GJ712" s="382"/>
      <c r="GK712" s="382"/>
      <c r="GL712" s="382"/>
      <c r="GM712" s="382"/>
      <c r="GN712" s="382"/>
      <c r="GO712" s="382"/>
      <c r="GP712" s="382"/>
      <c r="GQ712" s="382"/>
      <c r="GR712" s="382"/>
      <c r="GS712" s="382"/>
      <c r="GT712" s="382"/>
      <c r="GU712" s="382"/>
      <c r="GV712" s="382"/>
      <c r="GW712" s="382"/>
      <c r="GX712" s="382"/>
      <c r="GY712" s="382"/>
      <c r="GZ712" s="382"/>
      <c r="HA712" s="382"/>
      <c r="HB712" s="382"/>
      <c r="HC712" s="382"/>
      <c r="HD712" s="382"/>
      <c r="HE712" s="382"/>
      <c r="HF712" s="382"/>
      <c r="HG712" s="382"/>
      <c r="HH712" s="382"/>
      <c r="HI712" s="382"/>
      <c r="HJ712" s="382"/>
      <c r="HK712" s="382"/>
      <c r="HL712" s="382"/>
      <c r="HM712" s="382"/>
      <c r="HN712" s="382"/>
      <c r="HO712" s="382"/>
      <c r="HP712" s="382"/>
      <c r="HQ712" s="382"/>
      <c r="HR712" s="382"/>
      <c r="HS712" s="382"/>
      <c r="HT712" s="382"/>
      <c r="HU712" s="382"/>
      <c r="HV712" s="382"/>
      <c r="HW712" s="382"/>
      <c r="HX712" s="382"/>
      <c r="HY712" s="382"/>
      <c r="HZ712" s="382"/>
      <c r="IA712" s="382"/>
      <c r="IB712" s="382"/>
      <c r="IC712" s="382"/>
      <c r="ID712" s="382"/>
      <c r="IE712" s="382"/>
      <c r="IF712" s="382"/>
      <c r="IG712" s="382"/>
      <c r="IH712" s="382"/>
      <c r="II712" s="382"/>
      <c r="IJ712" s="382"/>
      <c r="IK712" s="382"/>
      <c r="IL712" s="382"/>
      <c r="IM712" s="382"/>
      <c r="IN712" s="382"/>
      <c r="IO712" s="382"/>
      <c r="IP712" s="382"/>
      <c r="IQ712" s="382"/>
      <c r="IR712" s="382"/>
      <c r="IS712" s="382"/>
      <c r="IT712" s="382"/>
      <c r="IU712" s="382"/>
      <c r="IV712" s="382"/>
      <c r="IW712" s="382"/>
      <c r="IX712" s="382"/>
      <c r="IY712" s="382"/>
      <c r="IZ712" s="382"/>
      <c r="JA712" s="382"/>
      <c r="JB712" s="382"/>
      <c r="JC712" s="382"/>
      <c r="JD712" s="382"/>
      <c r="JE712" s="382"/>
      <c r="JF712" s="382"/>
      <c r="JG712" s="382"/>
      <c r="JH712" s="382"/>
      <c r="JI712" s="382"/>
      <c r="JJ712" s="382"/>
      <c r="JK712" s="382"/>
      <c r="JL712" s="382"/>
      <c r="JM712" s="382"/>
      <c r="JN712" s="382"/>
      <c r="JO712" s="382"/>
      <c r="JP712" s="382"/>
      <c r="JQ712" s="382"/>
      <c r="JR712" s="382"/>
      <c r="JS712" s="382"/>
      <c r="JT712" s="382"/>
      <c r="JU712" s="382"/>
      <c r="JV712" s="382"/>
      <c r="JW712" s="382"/>
      <c r="JX712" s="382"/>
      <c r="JY712" s="382"/>
      <c r="JZ712" s="382"/>
      <c r="KA712" s="382"/>
      <c r="KB712" s="382"/>
      <c r="KC712" s="382"/>
      <c r="KD712" s="382"/>
      <c r="KE712" s="382"/>
      <c r="KF712" s="382"/>
      <c r="KG712" s="382"/>
      <c r="KH712" s="382"/>
      <c r="KI712" s="382"/>
      <c r="KJ712" s="382"/>
      <c r="KK712" s="382"/>
      <c r="KL712" s="382"/>
      <c r="KM712" s="382"/>
      <c r="KN712" s="382"/>
      <c r="KO712" s="382"/>
      <c r="KP712" s="382"/>
      <c r="KQ712" s="382"/>
      <c r="KR712" s="382"/>
      <c r="KS712" s="382"/>
      <c r="KT712" s="382"/>
      <c r="KU712" s="382"/>
      <c r="KV712" s="382"/>
      <c r="KW712" s="382"/>
      <c r="KX712" s="382"/>
      <c r="KY712" s="382"/>
      <c r="KZ712" s="382"/>
      <c r="LA712" s="382"/>
      <c r="LB712" s="382"/>
      <c r="LC712" s="382"/>
      <c r="LD712" s="382"/>
      <c r="LE712" s="382"/>
      <c r="LF712" s="382"/>
      <c r="LG712" s="382"/>
      <c r="LH712" s="382"/>
      <c r="LI712" s="382"/>
      <c r="LJ712" s="382"/>
      <c r="LK712" s="382"/>
      <c r="LL712" s="382"/>
      <c r="LM712" s="382"/>
      <c r="LN712" s="382"/>
      <c r="LO712" s="382"/>
      <c r="LP712" s="382"/>
      <c r="LQ712" s="382"/>
      <c r="LR712" s="382"/>
      <c r="LS712" s="382"/>
      <c r="LT712" s="382"/>
      <c r="LU712" s="382"/>
      <c r="LV712" s="382"/>
      <c r="LW712" s="382"/>
      <c r="LX712" s="382"/>
      <c r="LY712" s="382"/>
      <c r="LZ712" s="382"/>
      <c r="MA712" s="382"/>
      <c r="MB712" s="382"/>
      <c r="MC712" s="382"/>
      <c r="MD712" s="382"/>
      <c r="ME712" s="382"/>
      <c r="MF712" s="382"/>
      <c r="MG712" s="382"/>
      <c r="MH712" s="382"/>
      <c r="MI712" s="382"/>
      <c r="MJ712" s="382"/>
      <c r="MK712" s="382"/>
      <c r="ML712" s="382"/>
      <c r="MM712" s="382"/>
      <c r="MN712" s="382"/>
      <c r="MO712" s="382"/>
      <c r="MP712" s="382"/>
      <c r="MQ712" s="382"/>
      <c r="MR712" s="382"/>
      <c r="MS712" s="382"/>
      <c r="MT712" s="382"/>
      <c r="MU712" s="382"/>
      <c r="MV712" s="382"/>
      <c r="MW712" s="382"/>
      <c r="MX712" s="382"/>
      <c r="MY712" s="382"/>
      <c r="MZ712" s="382"/>
      <c r="NA712" s="382"/>
      <c r="NB712" s="382"/>
      <c r="NC712" s="382"/>
      <c r="ND712" s="382"/>
      <c r="NE712" s="382"/>
      <c r="NF712" s="382"/>
      <c r="NG712" s="382"/>
      <c r="NH712" s="382"/>
      <c r="NI712" s="382"/>
      <c r="NJ712" s="382"/>
      <c r="NK712" s="382"/>
      <c r="NL712" s="382"/>
      <c r="NM712" s="382"/>
      <c r="NN712" s="382"/>
      <c r="NO712" s="382"/>
      <c r="NP712" s="382"/>
      <c r="NQ712" s="382"/>
      <c r="NR712" s="382"/>
      <c r="NS712" s="382"/>
      <c r="NT712" s="382"/>
      <c r="NU712" s="382"/>
      <c r="NV712" s="382"/>
      <c r="NW712" s="382"/>
      <c r="NX712" s="382"/>
      <c r="NY712" s="382"/>
      <c r="NZ712" s="382"/>
      <c r="OA712" s="382"/>
      <c r="OB712" s="382"/>
      <c r="OC712" s="382"/>
      <c r="OD712" s="382"/>
      <c r="OE712" s="382"/>
      <c r="OF712" s="382"/>
      <c r="OG712" s="382"/>
      <c r="OH712" s="382"/>
      <c r="OI712" s="382"/>
      <c r="OJ712" s="382"/>
      <c r="OK712" s="382"/>
      <c r="OL712" s="382"/>
      <c r="OM712" s="382"/>
      <c r="ON712" s="382"/>
      <c r="OO712" s="382"/>
      <c r="OP712" s="382"/>
      <c r="OQ712" s="382"/>
      <c r="OR712" s="382"/>
      <c r="OS712" s="382"/>
      <c r="OT712" s="382"/>
      <c r="OU712" s="382"/>
      <c r="OV712" s="382"/>
      <c r="OW712" s="382"/>
      <c r="OX712" s="382"/>
      <c r="OY712" s="382"/>
      <c r="OZ712" s="382"/>
      <c r="PA712" s="382"/>
      <c r="PB712" s="382"/>
      <c r="PC712" s="382"/>
      <c r="PD712" s="382"/>
      <c r="PE712" s="382"/>
      <c r="PF712" s="382"/>
      <c r="PG712" s="382"/>
      <c r="PH712" s="382"/>
      <c r="PI712" s="382"/>
      <c r="PJ712" s="382"/>
      <c r="PK712" s="382"/>
      <c r="PL712" s="382"/>
      <c r="PM712" s="382"/>
      <c r="PN712" s="382"/>
      <c r="PO712" s="382"/>
      <c r="PP712" s="382"/>
      <c r="PQ712" s="382"/>
      <c r="PR712" s="382"/>
      <c r="PS712" s="382"/>
      <c r="PT712" s="382"/>
      <c r="PU712" s="382"/>
      <c r="PV712" s="382"/>
      <c r="PW712" s="382"/>
      <c r="PX712" s="382"/>
      <c r="PY712" s="382"/>
      <c r="PZ712" s="382"/>
      <c r="QA712" s="382"/>
      <c r="QB712" s="382"/>
      <c r="QC712" s="382"/>
      <c r="QD712" s="382"/>
      <c r="QE712" s="382"/>
      <c r="QF712" s="382"/>
      <c r="QG712" s="382"/>
      <c r="QH712" s="382"/>
      <c r="QI712" s="382"/>
      <c r="QJ712" s="382"/>
      <c r="QK712" s="382"/>
      <c r="QL712" s="382"/>
      <c r="QM712" s="382"/>
      <c r="QN712" s="382"/>
      <c r="QO712" s="382"/>
      <c r="QP712" s="382"/>
      <c r="QQ712" s="382"/>
      <c r="QR712" s="382"/>
      <c r="QS712" s="382"/>
      <c r="QT712" s="382"/>
      <c r="QU712" s="382"/>
      <c r="QV712" s="382"/>
      <c r="QW712" s="382"/>
      <c r="QX712" s="382"/>
      <c r="QY712" s="382"/>
      <c r="QZ712" s="382"/>
      <c r="RA712" s="382"/>
      <c r="RB712" s="382"/>
      <c r="RC712" s="382"/>
      <c r="RD712" s="382"/>
      <c r="RE712" s="382"/>
      <c r="RF712" s="382"/>
      <c r="RG712" s="382"/>
      <c r="RH712" s="382"/>
      <c r="RI712" s="382"/>
      <c r="RJ712" s="382"/>
      <c r="RK712" s="382"/>
      <c r="RL712" s="382"/>
      <c r="RM712" s="382"/>
      <c r="RN712" s="382"/>
      <c r="RO712" s="382"/>
      <c r="RP712" s="382"/>
      <c r="RQ712" s="382"/>
      <c r="RR712" s="382"/>
      <c r="RS712" s="382"/>
      <c r="RT712" s="382"/>
      <c r="RU712" s="382"/>
      <c r="RV712" s="382"/>
      <c r="RW712" s="382"/>
      <c r="RX712" s="382"/>
      <c r="RY712" s="382"/>
      <c r="RZ712" s="382"/>
      <c r="SA712" s="382"/>
      <c r="SB712" s="382"/>
      <c r="SC712" s="382"/>
      <c r="SD712" s="382"/>
      <c r="SE712" s="382"/>
      <c r="SF712" s="382"/>
      <c r="SG712" s="382"/>
      <c r="SH712" s="382"/>
      <c r="SI712" s="382"/>
      <c r="SJ712" s="382"/>
      <c r="SK712" s="382"/>
      <c r="SL712" s="382"/>
      <c r="SM712" s="382"/>
      <c r="SN712" s="382"/>
      <c r="SO712" s="382"/>
      <c r="SP712" s="382"/>
      <c r="SQ712" s="382"/>
      <c r="SR712" s="382"/>
      <c r="SS712" s="382"/>
      <c r="ST712" s="382"/>
      <c r="SU712" s="382"/>
      <c r="SV712" s="382"/>
      <c r="SW712" s="382"/>
      <c r="SX712" s="382"/>
      <c r="SY712" s="382"/>
      <c r="SZ712" s="382"/>
      <c r="TA712" s="382"/>
      <c r="TB712" s="382"/>
      <c r="TC712" s="382"/>
      <c r="TD712" s="382"/>
      <c r="TE712" s="382"/>
      <c r="TF712" s="382"/>
      <c r="TG712" s="382"/>
      <c r="TH712" s="382"/>
      <c r="TI712" s="382"/>
      <c r="TJ712" s="382"/>
      <c r="TK712" s="382"/>
      <c r="TL712" s="382"/>
      <c r="TM712" s="382"/>
      <c r="TN712" s="382"/>
      <c r="TO712" s="382"/>
      <c r="TP712" s="382"/>
      <c r="TQ712" s="382"/>
      <c r="TR712" s="382"/>
      <c r="TS712" s="382"/>
      <c r="TT712" s="382"/>
      <c r="TU712" s="382"/>
      <c r="TV712" s="382"/>
      <c r="TW712" s="382"/>
      <c r="TX712" s="382"/>
      <c r="TY712" s="382"/>
      <c r="TZ712" s="382"/>
      <c r="UA712" s="382"/>
      <c r="UB712" s="382"/>
      <c r="UC712" s="382"/>
      <c r="UD712" s="382"/>
      <c r="UE712" s="382"/>
      <c r="UF712" s="382"/>
      <c r="UG712" s="382"/>
      <c r="UH712" s="382"/>
      <c r="UI712" s="382"/>
      <c r="UJ712" s="382"/>
      <c r="UK712" s="382"/>
      <c r="UL712" s="382"/>
      <c r="UM712" s="382"/>
      <c r="UN712" s="382"/>
      <c r="UO712" s="382"/>
      <c r="UP712" s="382"/>
      <c r="UQ712" s="382"/>
      <c r="UR712" s="382"/>
      <c r="US712" s="382"/>
      <c r="UT712" s="382"/>
      <c r="UU712" s="382"/>
      <c r="UV712" s="382"/>
      <c r="UW712" s="382"/>
      <c r="UX712" s="382"/>
      <c r="UY712" s="382"/>
      <c r="UZ712" s="382"/>
      <c r="VA712" s="382"/>
      <c r="VB712" s="382"/>
      <c r="VC712" s="382"/>
      <c r="VD712" s="382"/>
      <c r="VE712" s="382"/>
      <c r="VF712" s="382"/>
      <c r="VG712" s="382"/>
      <c r="VH712" s="382"/>
      <c r="VI712" s="382"/>
      <c r="VJ712" s="382"/>
      <c r="VK712" s="382"/>
      <c r="VL712" s="382"/>
      <c r="VM712" s="382"/>
      <c r="VN712" s="382"/>
      <c r="VO712" s="382"/>
      <c r="VP712" s="382"/>
      <c r="VQ712" s="382"/>
      <c r="VR712" s="382"/>
      <c r="VS712" s="382"/>
      <c r="VT712" s="382"/>
      <c r="VU712" s="382"/>
      <c r="VV712" s="382"/>
      <c r="VW712" s="382"/>
      <c r="VX712" s="382"/>
      <c r="VY712" s="382"/>
      <c r="VZ712" s="382"/>
      <c r="WA712" s="382"/>
      <c r="WB712" s="382"/>
      <c r="WC712" s="382"/>
      <c r="WD712" s="382"/>
      <c r="WE712" s="382"/>
      <c r="WF712" s="382"/>
      <c r="WG712" s="382"/>
      <c r="WH712" s="382"/>
      <c r="WI712" s="382"/>
      <c r="WJ712" s="382"/>
      <c r="WK712" s="382"/>
      <c r="WL712" s="382"/>
      <c r="WM712" s="382"/>
      <c r="WN712" s="382"/>
      <c r="WO712" s="382"/>
      <c r="WP712" s="382"/>
      <c r="WQ712" s="382"/>
      <c r="WR712" s="382"/>
      <c r="WS712" s="382"/>
      <c r="WT712" s="382"/>
      <c r="WU712" s="382"/>
      <c r="WV712" s="382"/>
      <c r="WW712" s="382"/>
      <c r="WX712" s="382"/>
      <c r="WY712" s="382"/>
      <c r="WZ712" s="382"/>
      <c r="XA712" s="382"/>
      <c r="XB712" s="382"/>
      <c r="XC712" s="382"/>
      <c r="XD712" s="382"/>
      <c r="XE712" s="382"/>
      <c r="XF712" s="382"/>
      <c r="XG712" s="382"/>
      <c r="XH712" s="382"/>
      <c r="XI712" s="382"/>
      <c r="XJ712" s="382"/>
      <c r="XK712" s="382"/>
      <c r="XL712" s="382"/>
      <c r="XM712" s="382"/>
      <c r="XN712" s="382"/>
      <c r="XO712" s="382"/>
      <c r="XP712" s="382"/>
      <c r="XQ712" s="382"/>
      <c r="XR712" s="382"/>
      <c r="XS712" s="382"/>
      <c r="XT712" s="382"/>
      <c r="XU712" s="382"/>
      <c r="XV712" s="382"/>
      <c r="XW712" s="382"/>
      <c r="XX712" s="382"/>
      <c r="XY712" s="382"/>
      <c r="XZ712" s="382"/>
      <c r="YA712" s="382"/>
      <c r="YB712" s="382"/>
      <c r="YC712" s="382"/>
      <c r="YD712" s="382"/>
      <c r="YE712" s="382"/>
      <c r="YF712" s="382"/>
      <c r="YG712" s="382"/>
      <c r="YH712" s="382"/>
      <c r="YI712" s="382"/>
      <c r="YJ712" s="382"/>
      <c r="YK712" s="382"/>
      <c r="YL712" s="382"/>
      <c r="YM712" s="382"/>
      <c r="YN712" s="382"/>
      <c r="YO712" s="382"/>
      <c r="YP712" s="382"/>
      <c r="YQ712" s="382"/>
      <c r="YR712" s="382"/>
      <c r="YS712" s="382"/>
      <c r="YT712" s="382"/>
      <c r="YU712" s="382"/>
      <c r="YV712" s="382"/>
      <c r="YW712" s="382"/>
      <c r="YX712" s="382"/>
      <c r="YY712" s="382"/>
      <c r="YZ712" s="382"/>
      <c r="ZA712" s="382"/>
      <c r="ZB712" s="382"/>
      <c r="ZC712" s="382"/>
      <c r="ZD712" s="382"/>
      <c r="ZE712" s="382"/>
      <c r="ZF712" s="382"/>
      <c r="ZG712" s="382"/>
      <c r="ZH712" s="382"/>
      <c r="ZI712" s="382"/>
      <c r="ZJ712" s="382"/>
      <c r="ZK712" s="382"/>
      <c r="ZL712" s="382"/>
      <c r="ZM712" s="382"/>
      <c r="ZN712" s="382"/>
      <c r="ZO712" s="382"/>
      <c r="ZP712" s="382"/>
      <c r="ZQ712" s="382"/>
      <c r="ZR712" s="382"/>
      <c r="ZS712" s="382"/>
      <c r="ZT712" s="382"/>
      <c r="ZU712" s="382"/>
      <c r="ZV712" s="382"/>
      <c r="ZW712" s="382"/>
      <c r="ZX712" s="382"/>
      <c r="ZY712" s="382"/>
      <c r="ZZ712" s="382"/>
      <c r="AAA712" s="382"/>
      <c r="AAB712" s="382"/>
      <c r="AAC712" s="382"/>
      <c r="AAD712" s="382"/>
      <c r="AAE712" s="382"/>
      <c r="AAF712" s="382"/>
      <c r="AAG712" s="382"/>
      <c r="AAH712" s="382"/>
      <c r="AAI712" s="382"/>
      <c r="AAJ712" s="382"/>
      <c r="AAK712" s="382"/>
      <c r="AAL712" s="382"/>
      <c r="AAM712" s="382"/>
      <c r="AAN712" s="382"/>
      <c r="AAO712" s="382"/>
      <c r="AAP712" s="382"/>
      <c r="AAQ712" s="382"/>
      <c r="AAR712" s="382"/>
      <c r="AAS712" s="382"/>
      <c r="AAT712" s="382"/>
      <c r="AAU712" s="382"/>
      <c r="AAV712" s="382"/>
      <c r="AAW712" s="382"/>
      <c r="AAX712" s="382"/>
      <c r="AAY712" s="382"/>
      <c r="AAZ712" s="382"/>
      <c r="ABA712" s="382"/>
      <c r="ABB712" s="382"/>
      <c r="ABC712" s="382"/>
      <c r="ABD712" s="382"/>
      <c r="ABE712" s="382"/>
      <c r="ABF712" s="382"/>
      <c r="ABG712" s="382"/>
      <c r="ABH712" s="382"/>
      <c r="ABI712" s="382"/>
      <c r="ABJ712" s="382"/>
      <c r="ABK712" s="382"/>
      <c r="ABL712" s="382"/>
      <c r="ABM712" s="382"/>
      <c r="ABN712" s="382"/>
      <c r="ABO712" s="382"/>
      <c r="ABP712" s="382"/>
      <c r="ABQ712" s="382"/>
      <c r="ABR712" s="382"/>
      <c r="ABS712" s="382"/>
      <c r="ABT712" s="382"/>
      <c r="ABU712" s="382"/>
      <c r="ABV712" s="382"/>
      <c r="ABW712" s="382"/>
      <c r="ABX712" s="382"/>
      <c r="ABY712" s="382"/>
      <c r="ABZ712" s="382"/>
      <c r="ACA712" s="382"/>
      <c r="ACB712" s="382"/>
      <c r="ACC712" s="382"/>
      <c r="ACD712" s="382"/>
      <c r="ACE712" s="382"/>
      <c r="ACF712" s="382"/>
      <c r="ACG712" s="382"/>
      <c r="ACH712" s="382"/>
      <c r="ACI712" s="382"/>
      <c r="ACJ712" s="382"/>
      <c r="ACK712" s="382"/>
      <c r="ACL712" s="382"/>
      <c r="ACM712" s="382"/>
      <c r="ACN712" s="382"/>
      <c r="ACO712" s="382"/>
      <c r="ACP712" s="382"/>
      <c r="ACQ712" s="382"/>
      <c r="ACR712" s="382"/>
      <c r="ACS712" s="382"/>
      <c r="ACT712" s="382"/>
      <c r="ACU712" s="382"/>
      <c r="ACV712" s="382"/>
      <c r="ACW712" s="382"/>
      <c r="ACX712" s="382"/>
      <c r="ACY712" s="382"/>
      <c r="ACZ712" s="382"/>
      <c r="ADA712" s="382"/>
      <c r="ADB712" s="382"/>
      <c r="ADC712" s="382"/>
      <c r="ADD712" s="382"/>
      <c r="ADE712" s="382"/>
      <c r="ADF712" s="382"/>
      <c r="ADG712" s="382"/>
      <c r="ADH712" s="382"/>
      <c r="ADI712" s="382"/>
      <c r="ADJ712" s="382"/>
      <c r="ADK712" s="382"/>
      <c r="ADL712" s="382"/>
      <c r="ADM712" s="382"/>
      <c r="ADN712" s="382"/>
      <c r="ADO712" s="382"/>
      <c r="ADP712" s="382"/>
      <c r="ADQ712" s="382"/>
      <c r="ADR712" s="382"/>
      <c r="ADS712" s="382"/>
      <c r="ADT712" s="382"/>
      <c r="ADU712" s="382"/>
      <c r="ADV712" s="382"/>
      <c r="ADW712" s="382"/>
      <c r="ADX712" s="382"/>
      <c r="ADY712" s="382"/>
      <c r="ADZ712" s="382"/>
      <c r="AEA712" s="382"/>
      <c r="AEB712" s="382"/>
      <c r="AEC712" s="382"/>
      <c r="AED712" s="382"/>
      <c r="AEE712" s="382"/>
      <c r="AEF712" s="382"/>
    </row>
    <row r="713" spans="1:813" s="383" customFormat="1" ht="3.75" customHeight="1" x14ac:dyDescent="0.2">
      <c r="A713" s="75"/>
      <c r="B713" s="99"/>
      <c r="C713" s="109"/>
      <c r="D713" s="71"/>
      <c r="E713" s="109"/>
      <c r="F713" s="91"/>
      <c r="G713" s="382"/>
      <c r="H713" s="382"/>
      <c r="I713" s="382"/>
      <c r="J713" s="382"/>
      <c r="K713" s="382"/>
      <c r="L713" s="382"/>
      <c r="M713" s="382"/>
      <c r="N713" s="382"/>
      <c r="O713" s="382"/>
      <c r="P713" s="382"/>
      <c r="Q713" s="382"/>
      <c r="R713" s="382"/>
      <c r="S713" s="382"/>
      <c r="T713" s="382"/>
      <c r="U713" s="382"/>
      <c r="V713" s="382"/>
      <c r="W713" s="382"/>
      <c r="X713" s="382"/>
      <c r="Y713" s="382"/>
      <c r="Z713" s="382"/>
      <c r="AA713" s="382"/>
      <c r="AB713" s="382"/>
      <c r="AC713" s="382"/>
      <c r="AD713" s="382"/>
      <c r="AE713" s="382"/>
      <c r="AF713" s="382"/>
      <c r="AG713" s="382"/>
      <c r="AH713" s="382"/>
      <c r="AI713" s="382"/>
      <c r="AJ713" s="382"/>
      <c r="AK713" s="382"/>
      <c r="AL713" s="382"/>
      <c r="AM713" s="382"/>
      <c r="AN713" s="382"/>
      <c r="AO713" s="382"/>
      <c r="AP713" s="382"/>
      <c r="AQ713" s="382"/>
      <c r="AR713" s="382"/>
      <c r="AS713" s="382"/>
      <c r="AT713" s="382"/>
      <c r="AU713" s="382"/>
      <c r="AV713" s="382"/>
      <c r="AW713" s="382"/>
      <c r="AX713" s="382"/>
      <c r="AY713" s="382"/>
      <c r="AZ713" s="382"/>
      <c r="BA713" s="663"/>
      <c r="BB713" s="382"/>
      <c r="BC713" s="382"/>
      <c r="BD713" s="382"/>
      <c r="BE713" s="382"/>
      <c r="BF713" s="382"/>
      <c r="BG713" s="382"/>
      <c r="BH713" s="382"/>
      <c r="BI713" s="382"/>
      <c r="BJ713" s="382"/>
      <c r="BK713" s="382"/>
      <c r="BL713" s="382"/>
      <c r="BM713" s="382"/>
      <c r="BN713" s="382"/>
      <c r="BO713" s="382"/>
      <c r="BP713" s="382"/>
      <c r="BQ713" s="382"/>
      <c r="BR713" s="382"/>
      <c r="BS713" s="382"/>
      <c r="BT713" s="382"/>
      <c r="BU713" s="382"/>
      <c r="BV713" s="382"/>
      <c r="BW713" s="382"/>
      <c r="BX713" s="382"/>
      <c r="BY713" s="382"/>
      <c r="BZ713" s="382"/>
      <c r="CA713" s="382"/>
      <c r="CB713" s="382"/>
      <c r="CC713" s="382"/>
      <c r="CD713" s="382"/>
      <c r="CE713" s="382"/>
      <c r="CF713" s="382"/>
      <c r="CG713" s="382"/>
      <c r="CH713" s="382"/>
      <c r="CI713" s="382"/>
      <c r="CJ713" s="382"/>
      <c r="CK713" s="382"/>
      <c r="CL713" s="382"/>
      <c r="CM713" s="382"/>
      <c r="CN713" s="382"/>
      <c r="CO713" s="382"/>
      <c r="CP713" s="382"/>
      <c r="CQ713" s="382"/>
      <c r="CR713" s="382"/>
      <c r="CS713" s="382"/>
      <c r="CT713" s="382"/>
      <c r="CU713" s="382"/>
      <c r="CV713" s="382"/>
      <c r="CW713" s="382"/>
      <c r="CX713" s="382"/>
      <c r="CY713" s="382"/>
      <c r="CZ713" s="382"/>
      <c r="DA713" s="382"/>
      <c r="DB713" s="382"/>
      <c r="DC713" s="382"/>
      <c r="DD713" s="382"/>
      <c r="DE713" s="382"/>
      <c r="DF713" s="382"/>
      <c r="DG713" s="382"/>
      <c r="DH713" s="382"/>
      <c r="DI713" s="382"/>
      <c r="DJ713" s="382"/>
      <c r="DK713" s="382"/>
      <c r="DL713" s="382"/>
      <c r="DM713" s="382"/>
      <c r="DN713" s="382"/>
      <c r="DO713" s="382"/>
      <c r="DP713" s="382"/>
      <c r="DQ713" s="382"/>
      <c r="DR713" s="382"/>
      <c r="DS713" s="382"/>
      <c r="DT713" s="382"/>
      <c r="DU713" s="382"/>
      <c r="DV713" s="382"/>
      <c r="DW713" s="382"/>
      <c r="DX713" s="382"/>
      <c r="DY713" s="382"/>
      <c r="DZ713" s="382"/>
      <c r="EA713" s="382"/>
      <c r="EB713" s="382"/>
      <c r="EC713" s="382"/>
      <c r="ED713" s="382"/>
      <c r="EE713" s="382"/>
      <c r="EF713" s="382"/>
      <c r="EG713" s="382"/>
      <c r="EH713" s="382"/>
      <c r="EI713" s="382"/>
      <c r="EJ713" s="382"/>
      <c r="EK713" s="382"/>
      <c r="EL713" s="382"/>
      <c r="EM713" s="382"/>
      <c r="EN713" s="382"/>
      <c r="EO713" s="382"/>
      <c r="EP713" s="382"/>
      <c r="EQ713" s="382"/>
      <c r="ER713" s="382"/>
      <c r="ES713" s="382"/>
      <c r="ET713" s="382"/>
      <c r="EU713" s="382"/>
      <c r="EV713" s="382"/>
      <c r="EW713" s="382"/>
      <c r="EX713" s="382"/>
      <c r="EY713" s="382"/>
      <c r="EZ713" s="382"/>
      <c r="FA713" s="382"/>
      <c r="FB713" s="382"/>
      <c r="FC713" s="382"/>
      <c r="FD713" s="382"/>
      <c r="FE713" s="382"/>
      <c r="FF713" s="382"/>
      <c r="FG713" s="382"/>
      <c r="FH713" s="382"/>
      <c r="FI713" s="382"/>
      <c r="FJ713" s="382"/>
      <c r="FK713" s="382"/>
      <c r="FL713" s="382"/>
      <c r="FM713" s="382"/>
      <c r="FN713" s="382"/>
      <c r="FO713" s="382"/>
      <c r="FP713" s="382"/>
      <c r="FQ713" s="382"/>
      <c r="FR713" s="382"/>
      <c r="FS713" s="382"/>
      <c r="FT713" s="382"/>
      <c r="FU713" s="382"/>
      <c r="FV713" s="382"/>
      <c r="FW713" s="382"/>
      <c r="FX713" s="382"/>
      <c r="FY713" s="382"/>
      <c r="FZ713" s="382"/>
      <c r="GA713" s="382"/>
      <c r="GB713" s="382"/>
      <c r="GC713" s="382"/>
      <c r="GD713" s="382"/>
      <c r="GE713" s="382"/>
      <c r="GF713" s="382"/>
      <c r="GG713" s="382"/>
      <c r="GH713" s="382"/>
      <c r="GI713" s="382"/>
      <c r="GJ713" s="382"/>
      <c r="GK713" s="382"/>
      <c r="GL713" s="382"/>
      <c r="GM713" s="382"/>
      <c r="GN713" s="382"/>
      <c r="GO713" s="382"/>
      <c r="GP713" s="382"/>
      <c r="GQ713" s="382"/>
      <c r="GR713" s="382"/>
      <c r="GS713" s="382"/>
      <c r="GT713" s="382"/>
      <c r="GU713" s="382"/>
      <c r="GV713" s="382"/>
      <c r="GW713" s="382"/>
      <c r="GX713" s="382"/>
      <c r="GY713" s="382"/>
      <c r="GZ713" s="382"/>
      <c r="HA713" s="382"/>
      <c r="HB713" s="382"/>
      <c r="HC713" s="382"/>
      <c r="HD713" s="382"/>
      <c r="HE713" s="382"/>
      <c r="HF713" s="382"/>
      <c r="HG713" s="382"/>
      <c r="HH713" s="382"/>
      <c r="HI713" s="382"/>
      <c r="HJ713" s="382"/>
      <c r="HK713" s="382"/>
      <c r="HL713" s="382"/>
      <c r="HM713" s="382"/>
      <c r="HN713" s="382"/>
      <c r="HO713" s="382"/>
      <c r="HP713" s="382"/>
      <c r="HQ713" s="382"/>
      <c r="HR713" s="382"/>
      <c r="HS713" s="382"/>
      <c r="HT713" s="382"/>
      <c r="HU713" s="382"/>
      <c r="HV713" s="382"/>
      <c r="HW713" s="382"/>
      <c r="HX713" s="382"/>
      <c r="HY713" s="382"/>
      <c r="HZ713" s="382"/>
      <c r="IA713" s="382"/>
      <c r="IB713" s="382"/>
      <c r="IC713" s="382"/>
      <c r="ID713" s="382"/>
      <c r="IE713" s="382"/>
      <c r="IF713" s="382"/>
      <c r="IG713" s="382"/>
      <c r="IH713" s="382"/>
      <c r="II713" s="382"/>
      <c r="IJ713" s="382"/>
      <c r="IK713" s="382"/>
      <c r="IL713" s="382"/>
      <c r="IM713" s="382"/>
      <c r="IN713" s="382"/>
      <c r="IO713" s="382"/>
      <c r="IP713" s="382"/>
      <c r="IQ713" s="382"/>
      <c r="IR713" s="382"/>
      <c r="IS713" s="382"/>
      <c r="IT713" s="382"/>
      <c r="IU713" s="382"/>
      <c r="IV713" s="382"/>
      <c r="IW713" s="382"/>
      <c r="IX713" s="382"/>
      <c r="IY713" s="382"/>
      <c r="IZ713" s="382"/>
      <c r="JA713" s="382"/>
      <c r="JB713" s="382"/>
      <c r="JC713" s="382"/>
      <c r="JD713" s="382"/>
      <c r="JE713" s="382"/>
      <c r="JF713" s="382"/>
      <c r="JG713" s="382"/>
      <c r="JH713" s="382"/>
      <c r="JI713" s="382"/>
      <c r="JJ713" s="382"/>
      <c r="JK713" s="382"/>
      <c r="JL713" s="382"/>
      <c r="JM713" s="382"/>
      <c r="JN713" s="382"/>
      <c r="JO713" s="382"/>
      <c r="JP713" s="382"/>
      <c r="JQ713" s="382"/>
      <c r="JR713" s="382"/>
      <c r="JS713" s="382"/>
      <c r="JT713" s="382"/>
      <c r="JU713" s="382"/>
      <c r="JV713" s="382"/>
      <c r="JW713" s="382"/>
      <c r="JX713" s="382"/>
      <c r="JY713" s="382"/>
      <c r="JZ713" s="382"/>
      <c r="KA713" s="382"/>
      <c r="KB713" s="382"/>
      <c r="KC713" s="382"/>
      <c r="KD713" s="382"/>
      <c r="KE713" s="382"/>
      <c r="KF713" s="382"/>
      <c r="KG713" s="382"/>
      <c r="KH713" s="382"/>
      <c r="KI713" s="382"/>
      <c r="KJ713" s="382"/>
      <c r="KK713" s="382"/>
      <c r="KL713" s="382"/>
      <c r="KM713" s="382"/>
      <c r="KN713" s="382"/>
      <c r="KO713" s="382"/>
      <c r="KP713" s="382"/>
      <c r="KQ713" s="382"/>
      <c r="KR713" s="382"/>
      <c r="KS713" s="382"/>
      <c r="KT713" s="382"/>
      <c r="KU713" s="382"/>
      <c r="KV713" s="382"/>
      <c r="KW713" s="382"/>
      <c r="KX713" s="382"/>
      <c r="KY713" s="382"/>
      <c r="KZ713" s="382"/>
      <c r="LA713" s="382"/>
      <c r="LB713" s="382"/>
      <c r="LC713" s="382"/>
      <c r="LD713" s="382"/>
      <c r="LE713" s="382"/>
      <c r="LF713" s="382"/>
      <c r="LG713" s="382"/>
      <c r="LH713" s="382"/>
      <c r="LI713" s="382"/>
      <c r="LJ713" s="382"/>
      <c r="LK713" s="382"/>
      <c r="LL713" s="382"/>
      <c r="LM713" s="382"/>
      <c r="LN713" s="382"/>
      <c r="LO713" s="382"/>
      <c r="LP713" s="382"/>
      <c r="LQ713" s="382"/>
      <c r="LR713" s="382"/>
      <c r="LS713" s="382"/>
      <c r="LT713" s="382"/>
      <c r="LU713" s="382"/>
      <c r="LV713" s="382"/>
      <c r="LW713" s="382"/>
      <c r="LX713" s="382"/>
      <c r="LY713" s="382"/>
      <c r="LZ713" s="382"/>
      <c r="MA713" s="382"/>
      <c r="MB713" s="382"/>
      <c r="MC713" s="382"/>
      <c r="MD713" s="382"/>
      <c r="ME713" s="382"/>
      <c r="MF713" s="382"/>
      <c r="MG713" s="382"/>
      <c r="MH713" s="382"/>
      <c r="MI713" s="382"/>
      <c r="MJ713" s="382"/>
      <c r="MK713" s="382"/>
      <c r="ML713" s="382"/>
      <c r="MM713" s="382"/>
      <c r="MN713" s="382"/>
      <c r="MO713" s="382"/>
      <c r="MP713" s="382"/>
      <c r="MQ713" s="382"/>
      <c r="MR713" s="382"/>
      <c r="MS713" s="382"/>
      <c r="MT713" s="382"/>
      <c r="MU713" s="382"/>
      <c r="MV713" s="382"/>
      <c r="MW713" s="382"/>
      <c r="MX713" s="382"/>
      <c r="MY713" s="382"/>
      <c r="MZ713" s="382"/>
      <c r="NA713" s="382"/>
      <c r="NB713" s="382"/>
      <c r="NC713" s="382"/>
      <c r="ND713" s="382"/>
      <c r="NE713" s="382"/>
      <c r="NF713" s="382"/>
      <c r="NG713" s="382"/>
      <c r="NH713" s="382"/>
      <c r="NI713" s="382"/>
      <c r="NJ713" s="382"/>
      <c r="NK713" s="382"/>
      <c r="NL713" s="382"/>
      <c r="NM713" s="382"/>
      <c r="NN713" s="382"/>
      <c r="NO713" s="382"/>
      <c r="NP713" s="382"/>
      <c r="NQ713" s="382"/>
      <c r="NR713" s="382"/>
      <c r="NS713" s="382"/>
      <c r="NT713" s="382"/>
      <c r="NU713" s="382"/>
      <c r="NV713" s="382"/>
      <c r="NW713" s="382"/>
      <c r="NX713" s="382"/>
      <c r="NY713" s="382"/>
      <c r="NZ713" s="382"/>
      <c r="OA713" s="382"/>
      <c r="OB713" s="382"/>
      <c r="OC713" s="382"/>
      <c r="OD713" s="382"/>
      <c r="OE713" s="382"/>
      <c r="OF713" s="382"/>
      <c r="OG713" s="382"/>
      <c r="OH713" s="382"/>
      <c r="OI713" s="382"/>
      <c r="OJ713" s="382"/>
      <c r="OK713" s="382"/>
      <c r="OL713" s="382"/>
      <c r="OM713" s="382"/>
      <c r="ON713" s="382"/>
      <c r="OO713" s="382"/>
      <c r="OP713" s="382"/>
      <c r="OQ713" s="382"/>
      <c r="OR713" s="382"/>
      <c r="OS713" s="382"/>
      <c r="OT713" s="382"/>
      <c r="OU713" s="382"/>
      <c r="OV713" s="382"/>
      <c r="OW713" s="382"/>
      <c r="OX713" s="382"/>
      <c r="OY713" s="382"/>
      <c r="OZ713" s="382"/>
      <c r="PA713" s="382"/>
      <c r="PB713" s="382"/>
      <c r="PC713" s="382"/>
      <c r="PD713" s="382"/>
      <c r="PE713" s="382"/>
      <c r="PF713" s="382"/>
      <c r="PG713" s="382"/>
      <c r="PH713" s="382"/>
      <c r="PI713" s="382"/>
      <c r="PJ713" s="382"/>
      <c r="PK713" s="382"/>
      <c r="PL713" s="382"/>
      <c r="PM713" s="382"/>
      <c r="PN713" s="382"/>
      <c r="PO713" s="382"/>
      <c r="PP713" s="382"/>
      <c r="PQ713" s="382"/>
      <c r="PR713" s="382"/>
      <c r="PS713" s="382"/>
      <c r="PT713" s="382"/>
      <c r="PU713" s="382"/>
      <c r="PV713" s="382"/>
      <c r="PW713" s="382"/>
      <c r="PX713" s="382"/>
      <c r="PY713" s="382"/>
      <c r="PZ713" s="382"/>
      <c r="QA713" s="382"/>
      <c r="QB713" s="382"/>
      <c r="QC713" s="382"/>
      <c r="QD713" s="382"/>
      <c r="QE713" s="382"/>
      <c r="QF713" s="382"/>
      <c r="QG713" s="382"/>
      <c r="QH713" s="382"/>
      <c r="QI713" s="382"/>
      <c r="QJ713" s="382"/>
      <c r="QK713" s="382"/>
      <c r="QL713" s="382"/>
      <c r="QM713" s="382"/>
      <c r="QN713" s="382"/>
      <c r="QO713" s="382"/>
      <c r="QP713" s="382"/>
      <c r="QQ713" s="382"/>
      <c r="QR713" s="382"/>
      <c r="QS713" s="382"/>
      <c r="QT713" s="382"/>
      <c r="QU713" s="382"/>
      <c r="QV713" s="382"/>
      <c r="QW713" s="382"/>
      <c r="QX713" s="382"/>
      <c r="QY713" s="382"/>
      <c r="QZ713" s="382"/>
      <c r="RA713" s="382"/>
      <c r="RB713" s="382"/>
      <c r="RC713" s="382"/>
      <c r="RD713" s="382"/>
      <c r="RE713" s="382"/>
      <c r="RF713" s="382"/>
      <c r="RG713" s="382"/>
      <c r="RH713" s="382"/>
      <c r="RI713" s="382"/>
      <c r="RJ713" s="382"/>
      <c r="RK713" s="382"/>
      <c r="RL713" s="382"/>
      <c r="RM713" s="382"/>
      <c r="RN713" s="382"/>
      <c r="RO713" s="382"/>
      <c r="RP713" s="382"/>
      <c r="RQ713" s="382"/>
      <c r="RR713" s="382"/>
      <c r="RS713" s="382"/>
      <c r="RT713" s="382"/>
      <c r="RU713" s="382"/>
      <c r="RV713" s="382"/>
      <c r="RW713" s="382"/>
      <c r="RX713" s="382"/>
      <c r="RY713" s="382"/>
      <c r="RZ713" s="382"/>
      <c r="SA713" s="382"/>
      <c r="SB713" s="382"/>
      <c r="SC713" s="382"/>
      <c r="SD713" s="382"/>
      <c r="SE713" s="382"/>
      <c r="SF713" s="382"/>
      <c r="SG713" s="382"/>
      <c r="SH713" s="382"/>
      <c r="SI713" s="382"/>
      <c r="SJ713" s="382"/>
      <c r="SK713" s="382"/>
      <c r="SL713" s="382"/>
      <c r="SM713" s="382"/>
      <c r="SN713" s="382"/>
      <c r="SO713" s="382"/>
      <c r="SP713" s="382"/>
      <c r="SQ713" s="382"/>
      <c r="SR713" s="382"/>
      <c r="SS713" s="382"/>
      <c r="ST713" s="382"/>
      <c r="SU713" s="382"/>
      <c r="SV713" s="382"/>
      <c r="SW713" s="382"/>
      <c r="SX713" s="382"/>
      <c r="SY713" s="382"/>
      <c r="SZ713" s="382"/>
      <c r="TA713" s="382"/>
      <c r="TB713" s="382"/>
      <c r="TC713" s="382"/>
      <c r="TD713" s="382"/>
      <c r="TE713" s="382"/>
      <c r="TF713" s="382"/>
      <c r="TG713" s="382"/>
      <c r="TH713" s="382"/>
      <c r="TI713" s="382"/>
      <c r="TJ713" s="382"/>
      <c r="TK713" s="382"/>
      <c r="TL713" s="382"/>
      <c r="TM713" s="382"/>
      <c r="TN713" s="382"/>
      <c r="TO713" s="382"/>
      <c r="TP713" s="382"/>
      <c r="TQ713" s="382"/>
      <c r="TR713" s="382"/>
      <c r="TS713" s="382"/>
      <c r="TT713" s="382"/>
      <c r="TU713" s="382"/>
      <c r="TV713" s="382"/>
      <c r="TW713" s="382"/>
      <c r="TX713" s="382"/>
      <c r="TY713" s="382"/>
      <c r="TZ713" s="382"/>
      <c r="UA713" s="382"/>
      <c r="UB713" s="382"/>
      <c r="UC713" s="382"/>
      <c r="UD713" s="382"/>
      <c r="UE713" s="382"/>
      <c r="UF713" s="382"/>
      <c r="UG713" s="382"/>
      <c r="UH713" s="382"/>
      <c r="UI713" s="382"/>
      <c r="UJ713" s="382"/>
      <c r="UK713" s="382"/>
      <c r="UL713" s="382"/>
      <c r="UM713" s="382"/>
      <c r="UN713" s="382"/>
      <c r="UO713" s="382"/>
      <c r="UP713" s="382"/>
      <c r="UQ713" s="382"/>
      <c r="UR713" s="382"/>
      <c r="US713" s="382"/>
      <c r="UT713" s="382"/>
      <c r="UU713" s="382"/>
      <c r="UV713" s="382"/>
      <c r="UW713" s="382"/>
      <c r="UX713" s="382"/>
      <c r="UY713" s="382"/>
      <c r="UZ713" s="382"/>
      <c r="VA713" s="382"/>
      <c r="VB713" s="382"/>
      <c r="VC713" s="382"/>
      <c r="VD713" s="382"/>
      <c r="VE713" s="382"/>
      <c r="VF713" s="382"/>
      <c r="VG713" s="382"/>
      <c r="VH713" s="382"/>
      <c r="VI713" s="382"/>
      <c r="VJ713" s="382"/>
      <c r="VK713" s="382"/>
      <c r="VL713" s="382"/>
      <c r="VM713" s="382"/>
      <c r="VN713" s="382"/>
      <c r="VO713" s="382"/>
      <c r="VP713" s="382"/>
      <c r="VQ713" s="382"/>
      <c r="VR713" s="382"/>
      <c r="VS713" s="382"/>
      <c r="VT713" s="382"/>
      <c r="VU713" s="382"/>
      <c r="VV713" s="382"/>
      <c r="VW713" s="382"/>
      <c r="VX713" s="382"/>
      <c r="VY713" s="382"/>
      <c r="VZ713" s="382"/>
      <c r="WA713" s="382"/>
      <c r="WB713" s="382"/>
      <c r="WC713" s="382"/>
      <c r="WD713" s="382"/>
      <c r="WE713" s="382"/>
      <c r="WF713" s="382"/>
      <c r="WG713" s="382"/>
      <c r="WH713" s="382"/>
      <c r="WI713" s="382"/>
      <c r="WJ713" s="382"/>
      <c r="WK713" s="382"/>
      <c r="WL713" s="382"/>
      <c r="WM713" s="382"/>
      <c r="WN713" s="382"/>
      <c r="WO713" s="382"/>
      <c r="WP713" s="382"/>
      <c r="WQ713" s="382"/>
      <c r="WR713" s="382"/>
      <c r="WS713" s="382"/>
      <c r="WT713" s="382"/>
      <c r="WU713" s="382"/>
      <c r="WV713" s="382"/>
      <c r="WW713" s="382"/>
      <c r="WX713" s="382"/>
      <c r="WY713" s="382"/>
      <c r="WZ713" s="382"/>
      <c r="XA713" s="382"/>
      <c r="XB713" s="382"/>
      <c r="XC713" s="382"/>
      <c r="XD713" s="382"/>
      <c r="XE713" s="382"/>
      <c r="XF713" s="382"/>
      <c r="XG713" s="382"/>
      <c r="XH713" s="382"/>
      <c r="XI713" s="382"/>
      <c r="XJ713" s="382"/>
      <c r="XK713" s="382"/>
      <c r="XL713" s="382"/>
      <c r="XM713" s="382"/>
      <c r="XN713" s="382"/>
      <c r="XO713" s="382"/>
      <c r="XP713" s="382"/>
      <c r="XQ713" s="382"/>
      <c r="XR713" s="382"/>
      <c r="XS713" s="382"/>
      <c r="XT713" s="382"/>
      <c r="XU713" s="382"/>
      <c r="XV713" s="382"/>
      <c r="XW713" s="382"/>
      <c r="XX713" s="382"/>
      <c r="XY713" s="382"/>
      <c r="XZ713" s="382"/>
      <c r="YA713" s="382"/>
      <c r="YB713" s="382"/>
      <c r="YC713" s="382"/>
      <c r="YD713" s="382"/>
      <c r="YE713" s="382"/>
      <c r="YF713" s="382"/>
      <c r="YG713" s="382"/>
      <c r="YH713" s="382"/>
      <c r="YI713" s="382"/>
      <c r="YJ713" s="382"/>
      <c r="YK713" s="382"/>
      <c r="YL713" s="382"/>
      <c r="YM713" s="382"/>
      <c r="YN713" s="382"/>
      <c r="YO713" s="382"/>
      <c r="YP713" s="382"/>
      <c r="YQ713" s="382"/>
      <c r="YR713" s="382"/>
      <c r="YS713" s="382"/>
      <c r="YT713" s="382"/>
      <c r="YU713" s="382"/>
      <c r="YV713" s="382"/>
      <c r="YW713" s="382"/>
      <c r="YX713" s="382"/>
      <c r="YY713" s="382"/>
      <c r="YZ713" s="382"/>
      <c r="ZA713" s="382"/>
      <c r="ZB713" s="382"/>
      <c r="ZC713" s="382"/>
      <c r="ZD713" s="382"/>
      <c r="ZE713" s="382"/>
      <c r="ZF713" s="382"/>
      <c r="ZG713" s="382"/>
      <c r="ZH713" s="382"/>
      <c r="ZI713" s="382"/>
      <c r="ZJ713" s="382"/>
      <c r="ZK713" s="382"/>
      <c r="ZL713" s="382"/>
      <c r="ZM713" s="382"/>
      <c r="ZN713" s="382"/>
      <c r="ZO713" s="382"/>
      <c r="ZP713" s="382"/>
      <c r="ZQ713" s="382"/>
      <c r="ZR713" s="382"/>
      <c r="ZS713" s="382"/>
      <c r="ZT713" s="382"/>
      <c r="ZU713" s="382"/>
      <c r="ZV713" s="382"/>
      <c r="ZW713" s="382"/>
      <c r="ZX713" s="382"/>
      <c r="ZY713" s="382"/>
      <c r="ZZ713" s="382"/>
      <c r="AAA713" s="382"/>
      <c r="AAB713" s="382"/>
      <c r="AAC713" s="382"/>
      <c r="AAD713" s="382"/>
      <c r="AAE713" s="382"/>
      <c r="AAF713" s="382"/>
      <c r="AAG713" s="382"/>
      <c r="AAH713" s="382"/>
      <c r="AAI713" s="382"/>
      <c r="AAJ713" s="382"/>
      <c r="AAK713" s="382"/>
      <c r="AAL713" s="382"/>
      <c r="AAM713" s="382"/>
      <c r="AAN713" s="382"/>
      <c r="AAO713" s="382"/>
      <c r="AAP713" s="382"/>
      <c r="AAQ713" s="382"/>
      <c r="AAR713" s="382"/>
      <c r="AAS713" s="382"/>
      <c r="AAT713" s="382"/>
      <c r="AAU713" s="382"/>
      <c r="AAV713" s="382"/>
      <c r="AAW713" s="382"/>
      <c r="AAX713" s="382"/>
      <c r="AAY713" s="382"/>
      <c r="AAZ713" s="382"/>
      <c r="ABA713" s="382"/>
      <c r="ABB713" s="382"/>
      <c r="ABC713" s="382"/>
      <c r="ABD713" s="382"/>
      <c r="ABE713" s="382"/>
      <c r="ABF713" s="382"/>
      <c r="ABG713" s="382"/>
      <c r="ABH713" s="382"/>
      <c r="ABI713" s="382"/>
      <c r="ABJ713" s="382"/>
      <c r="ABK713" s="382"/>
      <c r="ABL713" s="382"/>
      <c r="ABM713" s="382"/>
      <c r="ABN713" s="382"/>
      <c r="ABO713" s="382"/>
      <c r="ABP713" s="382"/>
      <c r="ABQ713" s="382"/>
      <c r="ABR713" s="382"/>
      <c r="ABS713" s="382"/>
      <c r="ABT713" s="382"/>
      <c r="ABU713" s="382"/>
      <c r="ABV713" s="382"/>
      <c r="ABW713" s="382"/>
      <c r="ABX713" s="382"/>
      <c r="ABY713" s="382"/>
      <c r="ABZ713" s="382"/>
      <c r="ACA713" s="382"/>
      <c r="ACB713" s="382"/>
      <c r="ACC713" s="382"/>
      <c r="ACD713" s="382"/>
      <c r="ACE713" s="382"/>
      <c r="ACF713" s="382"/>
      <c r="ACG713" s="382"/>
      <c r="ACH713" s="382"/>
      <c r="ACI713" s="382"/>
      <c r="ACJ713" s="382"/>
      <c r="ACK713" s="382"/>
      <c r="ACL713" s="382"/>
      <c r="ACM713" s="382"/>
      <c r="ACN713" s="382"/>
      <c r="ACO713" s="382"/>
      <c r="ACP713" s="382"/>
      <c r="ACQ713" s="382"/>
      <c r="ACR713" s="382"/>
      <c r="ACS713" s="382"/>
      <c r="ACT713" s="382"/>
      <c r="ACU713" s="382"/>
      <c r="ACV713" s="382"/>
      <c r="ACW713" s="382"/>
      <c r="ACX713" s="382"/>
      <c r="ACY713" s="382"/>
      <c r="ACZ713" s="382"/>
      <c r="ADA713" s="382"/>
      <c r="ADB713" s="382"/>
      <c r="ADC713" s="382"/>
      <c r="ADD713" s="382"/>
      <c r="ADE713" s="382"/>
      <c r="ADF713" s="382"/>
      <c r="ADG713" s="382"/>
      <c r="ADH713" s="382"/>
      <c r="ADI713" s="382"/>
      <c r="ADJ713" s="382"/>
      <c r="ADK713" s="382"/>
      <c r="ADL713" s="382"/>
      <c r="ADM713" s="382"/>
      <c r="ADN713" s="382"/>
      <c r="ADO713" s="382"/>
      <c r="ADP713" s="382"/>
      <c r="ADQ713" s="382"/>
      <c r="ADR713" s="382"/>
      <c r="ADS713" s="382"/>
      <c r="ADT713" s="382"/>
      <c r="ADU713" s="382"/>
      <c r="ADV713" s="382"/>
      <c r="ADW713" s="382"/>
      <c r="ADX713" s="382"/>
      <c r="ADY713" s="382"/>
      <c r="ADZ713" s="382"/>
      <c r="AEA713" s="382"/>
      <c r="AEB713" s="382"/>
      <c r="AEC713" s="382"/>
      <c r="AED713" s="382"/>
      <c r="AEE713" s="382"/>
      <c r="AEF713" s="382"/>
    </row>
    <row r="714" spans="1:813" s="383" customFormat="1" x14ac:dyDescent="0.2">
      <c r="A714" s="73">
        <v>3</v>
      </c>
      <c r="B714" s="289" t="s">
        <v>118</v>
      </c>
      <c r="C714" s="109"/>
      <c r="D714" s="71"/>
      <c r="E714" s="109"/>
      <c r="F714" s="91"/>
      <c r="G714" s="382"/>
      <c r="H714" s="382"/>
      <c r="I714" s="382"/>
      <c r="J714" s="382"/>
      <c r="K714" s="382"/>
      <c r="L714" s="382"/>
      <c r="M714" s="382"/>
      <c r="N714" s="382"/>
      <c r="O714" s="382"/>
      <c r="P714" s="382"/>
      <c r="Q714" s="382"/>
      <c r="R714" s="382"/>
      <c r="S714" s="382"/>
      <c r="T714" s="382"/>
      <c r="U714" s="382"/>
      <c r="V714" s="382"/>
      <c r="W714" s="382"/>
      <c r="X714" s="382"/>
      <c r="Y714" s="382"/>
      <c r="Z714" s="382"/>
      <c r="AA714" s="382"/>
      <c r="AB714" s="382"/>
      <c r="AC714" s="382"/>
      <c r="AD714" s="382"/>
      <c r="AE714" s="382"/>
      <c r="AF714" s="382"/>
      <c r="AG714" s="382"/>
      <c r="AH714" s="382"/>
      <c r="AI714" s="382"/>
      <c r="AJ714" s="382"/>
      <c r="AK714" s="382"/>
      <c r="AL714" s="382"/>
      <c r="AM714" s="382"/>
      <c r="AN714" s="382"/>
      <c r="AO714" s="382"/>
      <c r="AP714" s="382"/>
      <c r="AQ714" s="382"/>
      <c r="AR714" s="382"/>
      <c r="AS714" s="382"/>
      <c r="AT714" s="382"/>
      <c r="AU714" s="382"/>
      <c r="AV714" s="382"/>
      <c r="AW714" s="382"/>
      <c r="AX714" s="382"/>
      <c r="AY714" s="382"/>
      <c r="AZ714" s="382"/>
      <c r="BA714" s="663"/>
      <c r="BB714" s="382"/>
      <c r="BC714" s="382"/>
      <c r="BD714" s="382"/>
      <c r="BE714" s="382"/>
      <c r="BF714" s="382"/>
      <c r="BG714" s="382"/>
      <c r="BH714" s="382"/>
      <c r="BI714" s="382"/>
      <c r="BJ714" s="382"/>
      <c r="BK714" s="382"/>
      <c r="BL714" s="382"/>
      <c r="BM714" s="382"/>
      <c r="BN714" s="382"/>
      <c r="BO714" s="382"/>
      <c r="BP714" s="382"/>
      <c r="BQ714" s="382"/>
      <c r="BR714" s="382"/>
      <c r="BS714" s="382"/>
      <c r="BT714" s="382"/>
      <c r="BU714" s="382"/>
      <c r="BV714" s="382"/>
      <c r="BW714" s="382"/>
      <c r="BX714" s="382"/>
      <c r="BY714" s="382"/>
      <c r="BZ714" s="382"/>
      <c r="CA714" s="382"/>
      <c r="CB714" s="382"/>
      <c r="CC714" s="382"/>
      <c r="CD714" s="382"/>
      <c r="CE714" s="382"/>
      <c r="CF714" s="382"/>
      <c r="CG714" s="382"/>
      <c r="CH714" s="382"/>
      <c r="CI714" s="382"/>
      <c r="CJ714" s="382"/>
      <c r="CK714" s="382"/>
      <c r="CL714" s="382"/>
      <c r="CM714" s="382"/>
      <c r="CN714" s="382"/>
      <c r="CO714" s="382"/>
      <c r="CP714" s="382"/>
      <c r="CQ714" s="382"/>
      <c r="CR714" s="382"/>
      <c r="CS714" s="382"/>
      <c r="CT714" s="382"/>
      <c r="CU714" s="382"/>
      <c r="CV714" s="382"/>
      <c r="CW714" s="382"/>
      <c r="CX714" s="382"/>
      <c r="CY714" s="382"/>
      <c r="CZ714" s="382"/>
      <c r="DA714" s="382"/>
      <c r="DB714" s="382"/>
      <c r="DC714" s="382"/>
      <c r="DD714" s="382"/>
      <c r="DE714" s="382"/>
      <c r="DF714" s="382"/>
      <c r="DG714" s="382"/>
      <c r="DH714" s="382"/>
      <c r="DI714" s="382"/>
      <c r="DJ714" s="382"/>
      <c r="DK714" s="382"/>
      <c r="DL714" s="382"/>
      <c r="DM714" s="382"/>
      <c r="DN714" s="382"/>
      <c r="DO714" s="382"/>
      <c r="DP714" s="382"/>
      <c r="DQ714" s="382"/>
      <c r="DR714" s="382"/>
      <c r="DS714" s="382"/>
      <c r="DT714" s="382"/>
      <c r="DU714" s="382"/>
      <c r="DV714" s="382"/>
      <c r="DW714" s="382"/>
      <c r="DX714" s="382"/>
      <c r="DY714" s="382"/>
      <c r="DZ714" s="382"/>
      <c r="EA714" s="382"/>
      <c r="EB714" s="382"/>
      <c r="EC714" s="382"/>
      <c r="ED714" s="382"/>
      <c r="EE714" s="382"/>
      <c r="EF714" s="382"/>
      <c r="EG714" s="382"/>
      <c r="EH714" s="382"/>
      <c r="EI714" s="382"/>
      <c r="EJ714" s="382"/>
      <c r="EK714" s="382"/>
      <c r="EL714" s="382"/>
      <c r="EM714" s="382"/>
      <c r="EN714" s="382"/>
      <c r="EO714" s="382"/>
      <c r="EP714" s="382"/>
      <c r="EQ714" s="382"/>
      <c r="ER714" s="382"/>
      <c r="ES714" s="382"/>
      <c r="ET714" s="382"/>
      <c r="EU714" s="382"/>
      <c r="EV714" s="382"/>
      <c r="EW714" s="382"/>
      <c r="EX714" s="382"/>
      <c r="EY714" s="382"/>
      <c r="EZ714" s="382"/>
      <c r="FA714" s="382"/>
      <c r="FB714" s="382"/>
      <c r="FC714" s="382"/>
      <c r="FD714" s="382"/>
      <c r="FE714" s="382"/>
      <c r="FF714" s="382"/>
      <c r="FG714" s="382"/>
      <c r="FH714" s="382"/>
      <c r="FI714" s="382"/>
      <c r="FJ714" s="382"/>
      <c r="FK714" s="382"/>
      <c r="FL714" s="382"/>
      <c r="FM714" s="382"/>
      <c r="FN714" s="382"/>
      <c r="FO714" s="382"/>
      <c r="FP714" s="382"/>
      <c r="FQ714" s="382"/>
      <c r="FR714" s="382"/>
      <c r="FS714" s="382"/>
      <c r="FT714" s="382"/>
      <c r="FU714" s="382"/>
      <c r="FV714" s="382"/>
      <c r="FW714" s="382"/>
      <c r="FX714" s="382"/>
      <c r="FY714" s="382"/>
      <c r="FZ714" s="382"/>
      <c r="GA714" s="382"/>
      <c r="GB714" s="382"/>
      <c r="GC714" s="382"/>
      <c r="GD714" s="382"/>
      <c r="GE714" s="382"/>
      <c r="GF714" s="382"/>
      <c r="GG714" s="382"/>
      <c r="GH714" s="382"/>
      <c r="GI714" s="382"/>
      <c r="GJ714" s="382"/>
      <c r="GK714" s="382"/>
      <c r="GL714" s="382"/>
      <c r="GM714" s="382"/>
      <c r="GN714" s="382"/>
      <c r="GO714" s="382"/>
      <c r="GP714" s="382"/>
      <c r="GQ714" s="382"/>
      <c r="GR714" s="382"/>
      <c r="GS714" s="382"/>
      <c r="GT714" s="382"/>
      <c r="GU714" s="382"/>
      <c r="GV714" s="382"/>
      <c r="GW714" s="382"/>
      <c r="GX714" s="382"/>
      <c r="GY714" s="382"/>
      <c r="GZ714" s="382"/>
      <c r="HA714" s="382"/>
      <c r="HB714" s="382"/>
      <c r="HC714" s="382"/>
      <c r="HD714" s="382"/>
      <c r="HE714" s="382"/>
      <c r="HF714" s="382"/>
      <c r="HG714" s="382"/>
      <c r="HH714" s="382"/>
      <c r="HI714" s="382"/>
      <c r="HJ714" s="382"/>
      <c r="HK714" s="382"/>
      <c r="HL714" s="382"/>
      <c r="HM714" s="382"/>
      <c r="HN714" s="382"/>
      <c r="HO714" s="382"/>
      <c r="HP714" s="382"/>
      <c r="HQ714" s="382"/>
      <c r="HR714" s="382"/>
      <c r="HS714" s="382"/>
      <c r="HT714" s="382"/>
      <c r="HU714" s="382"/>
      <c r="HV714" s="382"/>
      <c r="HW714" s="382"/>
      <c r="HX714" s="382"/>
      <c r="HY714" s="382"/>
      <c r="HZ714" s="382"/>
      <c r="IA714" s="382"/>
      <c r="IB714" s="382"/>
      <c r="IC714" s="382"/>
      <c r="ID714" s="382"/>
      <c r="IE714" s="382"/>
      <c r="IF714" s="382"/>
      <c r="IG714" s="382"/>
      <c r="IH714" s="382"/>
      <c r="II714" s="382"/>
      <c r="IJ714" s="382"/>
      <c r="IK714" s="382"/>
      <c r="IL714" s="382"/>
      <c r="IM714" s="382"/>
      <c r="IN714" s="382"/>
      <c r="IO714" s="382"/>
      <c r="IP714" s="382"/>
      <c r="IQ714" s="382"/>
      <c r="IR714" s="382"/>
      <c r="IS714" s="382"/>
      <c r="IT714" s="382"/>
      <c r="IU714" s="382"/>
      <c r="IV714" s="382"/>
      <c r="IW714" s="382"/>
      <c r="IX714" s="382"/>
      <c r="IY714" s="382"/>
      <c r="IZ714" s="382"/>
      <c r="JA714" s="382"/>
      <c r="JB714" s="382"/>
      <c r="JC714" s="382"/>
      <c r="JD714" s="382"/>
      <c r="JE714" s="382"/>
      <c r="JF714" s="382"/>
      <c r="JG714" s="382"/>
      <c r="JH714" s="382"/>
      <c r="JI714" s="382"/>
      <c r="JJ714" s="382"/>
      <c r="JK714" s="382"/>
      <c r="JL714" s="382"/>
      <c r="JM714" s="382"/>
      <c r="JN714" s="382"/>
      <c r="JO714" s="382"/>
      <c r="JP714" s="382"/>
      <c r="JQ714" s="382"/>
      <c r="JR714" s="382"/>
      <c r="JS714" s="382"/>
      <c r="JT714" s="382"/>
      <c r="JU714" s="382"/>
      <c r="JV714" s="382"/>
      <c r="JW714" s="382"/>
      <c r="JX714" s="382"/>
      <c r="JY714" s="382"/>
      <c r="JZ714" s="382"/>
      <c r="KA714" s="382"/>
      <c r="KB714" s="382"/>
      <c r="KC714" s="382"/>
      <c r="KD714" s="382"/>
      <c r="KE714" s="382"/>
      <c r="KF714" s="382"/>
      <c r="KG714" s="382"/>
      <c r="KH714" s="382"/>
      <c r="KI714" s="382"/>
      <c r="KJ714" s="382"/>
      <c r="KK714" s="382"/>
      <c r="KL714" s="382"/>
      <c r="KM714" s="382"/>
      <c r="KN714" s="382"/>
      <c r="KO714" s="382"/>
      <c r="KP714" s="382"/>
      <c r="KQ714" s="382"/>
      <c r="KR714" s="382"/>
      <c r="KS714" s="382"/>
      <c r="KT714" s="382"/>
      <c r="KU714" s="382"/>
      <c r="KV714" s="382"/>
      <c r="KW714" s="382"/>
      <c r="KX714" s="382"/>
      <c r="KY714" s="382"/>
      <c r="KZ714" s="382"/>
      <c r="LA714" s="382"/>
      <c r="LB714" s="382"/>
      <c r="LC714" s="382"/>
      <c r="LD714" s="382"/>
      <c r="LE714" s="382"/>
      <c r="LF714" s="382"/>
      <c r="LG714" s="382"/>
      <c r="LH714" s="382"/>
      <c r="LI714" s="382"/>
      <c r="LJ714" s="382"/>
      <c r="LK714" s="382"/>
      <c r="LL714" s="382"/>
      <c r="LM714" s="382"/>
      <c r="LN714" s="382"/>
      <c r="LO714" s="382"/>
      <c r="LP714" s="382"/>
      <c r="LQ714" s="382"/>
      <c r="LR714" s="382"/>
      <c r="LS714" s="382"/>
      <c r="LT714" s="382"/>
      <c r="LU714" s="382"/>
      <c r="LV714" s="382"/>
      <c r="LW714" s="382"/>
      <c r="LX714" s="382"/>
      <c r="LY714" s="382"/>
      <c r="LZ714" s="382"/>
      <c r="MA714" s="382"/>
      <c r="MB714" s="382"/>
      <c r="MC714" s="382"/>
      <c r="MD714" s="382"/>
      <c r="ME714" s="382"/>
      <c r="MF714" s="382"/>
      <c r="MG714" s="382"/>
      <c r="MH714" s="382"/>
      <c r="MI714" s="382"/>
      <c r="MJ714" s="382"/>
      <c r="MK714" s="382"/>
      <c r="ML714" s="382"/>
      <c r="MM714" s="382"/>
      <c r="MN714" s="382"/>
      <c r="MO714" s="382"/>
      <c r="MP714" s="382"/>
      <c r="MQ714" s="382"/>
      <c r="MR714" s="382"/>
      <c r="MS714" s="382"/>
      <c r="MT714" s="382"/>
      <c r="MU714" s="382"/>
      <c r="MV714" s="382"/>
      <c r="MW714" s="382"/>
      <c r="MX714" s="382"/>
      <c r="MY714" s="382"/>
      <c r="MZ714" s="382"/>
      <c r="NA714" s="382"/>
      <c r="NB714" s="382"/>
      <c r="NC714" s="382"/>
      <c r="ND714" s="382"/>
      <c r="NE714" s="382"/>
      <c r="NF714" s="382"/>
      <c r="NG714" s="382"/>
      <c r="NH714" s="382"/>
      <c r="NI714" s="382"/>
      <c r="NJ714" s="382"/>
      <c r="NK714" s="382"/>
      <c r="NL714" s="382"/>
      <c r="NM714" s="382"/>
      <c r="NN714" s="382"/>
      <c r="NO714" s="382"/>
      <c r="NP714" s="382"/>
      <c r="NQ714" s="382"/>
      <c r="NR714" s="382"/>
      <c r="NS714" s="382"/>
      <c r="NT714" s="382"/>
      <c r="NU714" s="382"/>
      <c r="NV714" s="382"/>
      <c r="NW714" s="382"/>
      <c r="NX714" s="382"/>
      <c r="NY714" s="382"/>
      <c r="NZ714" s="382"/>
      <c r="OA714" s="382"/>
      <c r="OB714" s="382"/>
      <c r="OC714" s="382"/>
      <c r="OD714" s="382"/>
      <c r="OE714" s="382"/>
      <c r="OF714" s="382"/>
      <c r="OG714" s="382"/>
      <c r="OH714" s="382"/>
      <c r="OI714" s="382"/>
      <c r="OJ714" s="382"/>
      <c r="OK714" s="382"/>
      <c r="OL714" s="382"/>
      <c r="OM714" s="382"/>
      <c r="ON714" s="382"/>
      <c r="OO714" s="382"/>
      <c r="OP714" s="382"/>
      <c r="OQ714" s="382"/>
      <c r="OR714" s="382"/>
      <c r="OS714" s="382"/>
      <c r="OT714" s="382"/>
      <c r="OU714" s="382"/>
      <c r="OV714" s="382"/>
      <c r="OW714" s="382"/>
      <c r="OX714" s="382"/>
      <c r="OY714" s="382"/>
      <c r="OZ714" s="382"/>
      <c r="PA714" s="382"/>
      <c r="PB714" s="382"/>
      <c r="PC714" s="382"/>
      <c r="PD714" s="382"/>
      <c r="PE714" s="382"/>
      <c r="PF714" s="382"/>
      <c r="PG714" s="382"/>
      <c r="PH714" s="382"/>
      <c r="PI714" s="382"/>
      <c r="PJ714" s="382"/>
      <c r="PK714" s="382"/>
      <c r="PL714" s="382"/>
      <c r="PM714" s="382"/>
      <c r="PN714" s="382"/>
      <c r="PO714" s="382"/>
      <c r="PP714" s="382"/>
      <c r="PQ714" s="382"/>
      <c r="PR714" s="382"/>
      <c r="PS714" s="382"/>
      <c r="PT714" s="382"/>
      <c r="PU714" s="382"/>
      <c r="PV714" s="382"/>
      <c r="PW714" s="382"/>
      <c r="PX714" s="382"/>
      <c r="PY714" s="382"/>
      <c r="PZ714" s="382"/>
      <c r="QA714" s="382"/>
      <c r="QB714" s="382"/>
      <c r="QC714" s="382"/>
      <c r="QD714" s="382"/>
      <c r="QE714" s="382"/>
      <c r="QF714" s="382"/>
      <c r="QG714" s="382"/>
      <c r="QH714" s="382"/>
      <c r="QI714" s="382"/>
      <c r="QJ714" s="382"/>
      <c r="QK714" s="382"/>
      <c r="QL714" s="382"/>
      <c r="QM714" s="382"/>
      <c r="QN714" s="382"/>
      <c r="QO714" s="382"/>
      <c r="QP714" s="382"/>
      <c r="QQ714" s="382"/>
      <c r="QR714" s="382"/>
      <c r="QS714" s="382"/>
      <c r="QT714" s="382"/>
      <c r="QU714" s="382"/>
      <c r="QV714" s="382"/>
      <c r="QW714" s="382"/>
      <c r="QX714" s="382"/>
      <c r="QY714" s="382"/>
      <c r="QZ714" s="382"/>
      <c r="RA714" s="382"/>
      <c r="RB714" s="382"/>
      <c r="RC714" s="382"/>
      <c r="RD714" s="382"/>
      <c r="RE714" s="382"/>
      <c r="RF714" s="382"/>
      <c r="RG714" s="382"/>
      <c r="RH714" s="382"/>
      <c r="RI714" s="382"/>
      <c r="RJ714" s="382"/>
      <c r="RK714" s="382"/>
      <c r="RL714" s="382"/>
      <c r="RM714" s="382"/>
      <c r="RN714" s="382"/>
      <c r="RO714" s="382"/>
      <c r="RP714" s="382"/>
      <c r="RQ714" s="382"/>
      <c r="RR714" s="382"/>
      <c r="RS714" s="382"/>
      <c r="RT714" s="382"/>
      <c r="RU714" s="382"/>
      <c r="RV714" s="382"/>
      <c r="RW714" s="382"/>
      <c r="RX714" s="382"/>
      <c r="RY714" s="382"/>
      <c r="RZ714" s="382"/>
      <c r="SA714" s="382"/>
      <c r="SB714" s="382"/>
      <c r="SC714" s="382"/>
      <c r="SD714" s="382"/>
      <c r="SE714" s="382"/>
      <c r="SF714" s="382"/>
      <c r="SG714" s="382"/>
      <c r="SH714" s="382"/>
      <c r="SI714" s="382"/>
      <c r="SJ714" s="382"/>
      <c r="SK714" s="382"/>
      <c r="SL714" s="382"/>
      <c r="SM714" s="382"/>
      <c r="SN714" s="382"/>
      <c r="SO714" s="382"/>
      <c r="SP714" s="382"/>
      <c r="SQ714" s="382"/>
      <c r="SR714" s="382"/>
      <c r="SS714" s="382"/>
      <c r="ST714" s="382"/>
      <c r="SU714" s="382"/>
      <c r="SV714" s="382"/>
      <c r="SW714" s="382"/>
      <c r="SX714" s="382"/>
      <c r="SY714" s="382"/>
      <c r="SZ714" s="382"/>
      <c r="TA714" s="382"/>
      <c r="TB714" s="382"/>
      <c r="TC714" s="382"/>
      <c r="TD714" s="382"/>
      <c r="TE714" s="382"/>
      <c r="TF714" s="382"/>
      <c r="TG714" s="382"/>
      <c r="TH714" s="382"/>
      <c r="TI714" s="382"/>
      <c r="TJ714" s="382"/>
      <c r="TK714" s="382"/>
      <c r="TL714" s="382"/>
      <c r="TM714" s="382"/>
      <c r="TN714" s="382"/>
      <c r="TO714" s="382"/>
      <c r="TP714" s="382"/>
      <c r="TQ714" s="382"/>
      <c r="TR714" s="382"/>
      <c r="TS714" s="382"/>
      <c r="TT714" s="382"/>
      <c r="TU714" s="382"/>
      <c r="TV714" s="382"/>
      <c r="TW714" s="382"/>
      <c r="TX714" s="382"/>
      <c r="TY714" s="382"/>
      <c r="TZ714" s="382"/>
      <c r="UA714" s="382"/>
      <c r="UB714" s="382"/>
      <c r="UC714" s="382"/>
      <c r="UD714" s="382"/>
      <c r="UE714" s="382"/>
      <c r="UF714" s="382"/>
      <c r="UG714" s="382"/>
      <c r="UH714" s="382"/>
      <c r="UI714" s="382"/>
      <c r="UJ714" s="382"/>
      <c r="UK714" s="382"/>
      <c r="UL714" s="382"/>
      <c r="UM714" s="382"/>
      <c r="UN714" s="382"/>
      <c r="UO714" s="382"/>
      <c r="UP714" s="382"/>
      <c r="UQ714" s="382"/>
      <c r="UR714" s="382"/>
      <c r="US714" s="382"/>
      <c r="UT714" s="382"/>
      <c r="UU714" s="382"/>
      <c r="UV714" s="382"/>
      <c r="UW714" s="382"/>
      <c r="UX714" s="382"/>
      <c r="UY714" s="382"/>
      <c r="UZ714" s="382"/>
      <c r="VA714" s="382"/>
      <c r="VB714" s="382"/>
      <c r="VC714" s="382"/>
      <c r="VD714" s="382"/>
      <c r="VE714" s="382"/>
      <c r="VF714" s="382"/>
      <c r="VG714" s="382"/>
      <c r="VH714" s="382"/>
      <c r="VI714" s="382"/>
      <c r="VJ714" s="382"/>
      <c r="VK714" s="382"/>
      <c r="VL714" s="382"/>
      <c r="VM714" s="382"/>
      <c r="VN714" s="382"/>
      <c r="VO714" s="382"/>
      <c r="VP714" s="382"/>
      <c r="VQ714" s="382"/>
      <c r="VR714" s="382"/>
      <c r="VS714" s="382"/>
      <c r="VT714" s="382"/>
      <c r="VU714" s="382"/>
      <c r="VV714" s="382"/>
      <c r="VW714" s="382"/>
      <c r="VX714" s="382"/>
      <c r="VY714" s="382"/>
      <c r="VZ714" s="382"/>
      <c r="WA714" s="382"/>
      <c r="WB714" s="382"/>
      <c r="WC714" s="382"/>
      <c r="WD714" s="382"/>
      <c r="WE714" s="382"/>
      <c r="WF714" s="382"/>
      <c r="WG714" s="382"/>
      <c r="WH714" s="382"/>
      <c r="WI714" s="382"/>
      <c r="WJ714" s="382"/>
      <c r="WK714" s="382"/>
      <c r="WL714" s="382"/>
      <c r="WM714" s="382"/>
      <c r="WN714" s="382"/>
      <c r="WO714" s="382"/>
      <c r="WP714" s="382"/>
      <c r="WQ714" s="382"/>
      <c r="WR714" s="382"/>
      <c r="WS714" s="382"/>
      <c r="WT714" s="382"/>
      <c r="WU714" s="382"/>
      <c r="WV714" s="382"/>
      <c r="WW714" s="382"/>
      <c r="WX714" s="382"/>
      <c r="WY714" s="382"/>
      <c r="WZ714" s="382"/>
      <c r="XA714" s="382"/>
      <c r="XB714" s="382"/>
      <c r="XC714" s="382"/>
      <c r="XD714" s="382"/>
      <c r="XE714" s="382"/>
      <c r="XF714" s="382"/>
      <c r="XG714" s="382"/>
      <c r="XH714" s="382"/>
      <c r="XI714" s="382"/>
      <c r="XJ714" s="382"/>
      <c r="XK714" s="382"/>
      <c r="XL714" s="382"/>
      <c r="XM714" s="382"/>
      <c r="XN714" s="382"/>
      <c r="XO714" s="382"/>
      <c r="XP714" s="382"/>
      <c r="XQ714" s="382"/>
      <c r="XR714" s="382"/>
      <c r="XS714" s="382"/>
      <c r="XT714" s="382"/>
      <c r="XU714" s="382"/>
      <c r="XV714" s="382"/>
      <c r="XW714" s="382"/>
      <c r="XX714" s="382"/>
      <c r="XY714" s="382"/>
      <c r="XZ714" s="382"/>
      <c r="YA714" s="382"/>
      <c r="YB714" s="382"/>
      <c r="YC714" s="382"/>
      <c r="YD714" s="382"/>
      <c r="YE714" s="382"/>
      <c r="YF714" s="382"/>
      <c r="YG714" s="382"/>
      <c r="YH714" s="382"/>
      <c r="YI714" s="382"/>
      <c r="YJ714" s="382"/>
      <c r="YK714" s="382"/>
      <c r="YL714" s="382"/>
      <c r="YM714" s="382"/>
      <c r="YN714" s="382"/>
      <c r="YO714" s="382"/>
      <c r="YP714" s="382"/>
      <c r="YQ714" s="382"/>
      <c r="YR714" s="382"/>
      <c r="YS714" s="382"/>
      <c r="YT714" s="382"/>
      <c r="YU714" s="382"/>
      <c r="YV714" s="382"/>
      <c r="YW714" s="382"/>
      <c r="YX714" s="382"/>
      <c r="YY714" s="382"/>
      <c r="YZ714" s="382"/>
      <c r="ZA714" s="382"/>
      <c r="ZB714" s="382"/>
      <c r="ZC714" s="382"/>
      <c r="ZD714" s="382"/>
      <c r="ZE714" s="382"/>
      <c r="ZF714" s="382"/>
      <c r="ZG714" s="382"/>
      <c r="ZH714" s="382"/>
      <c r="ZI714" s="382"/>
      <c r="ZJ714" s="382"/>
      <c r="ZK714" s="382"/>
      <c r="ZL714" s="382"/>
      <c r="ZM714" s="382"/>
      <c r="ZN714" s="382"/>
      <c r="ZO714" s="382"/>
      <c r="ZP714" s="382"/>
      <c r="ZQ714" s="382"/>
      <c r="ZR714" s="382"/>
      <c r="ZS714" s="382"/>
      <c r="ZT714" s="382"/>
      <c r="ZU714" s="382"/>
      <c r="ZV714" s="382"/>
      <c r="ZW714" s="382"/>
      <c r="ZX714" s="382"/>
      <c r="ZY714" s="382"/>
      <c r="ZZ714" s="382"/>
      <c r="AAA714" s="382"/>
      <c r="AAB714" s="382"/>
      <c r="AAC714" s="382"/>
      <c r="AAD714" s="382"/>
      <c r="AAE714" s="382"/>
      <c r="AAF714" s="382"/>
      <c r="AAG714" s="382"/>
      <c r="AAH714" s="382"/>
      <c r="AAI714" s="382"/>
      <c r="AAJ714" s="382"/>
      <c r="AAK714" s="382"/>
      <c r="AAL714" s="382"/>
      <c r="AAM714" s="382"/>
      <c r="AAN714" s="382"/>
      <c r="AAO714" s="382"/>
      <c r="AAP714" s="382"/>
      <c r="AAQ714" s="382"/>
      <c r="AAR714" s="382"/>
      <c r="AAS714" s="382"/>
      <c r="AAT714" s="382"/>
      <c r="AAU714" s="382"/>
      <c r="AAV714" s="382"/>
      <c r="AAW714" s="382"/>
      <c r="AAX714" s="382"/>
      <c r="AAY714" s="382"/>
      <c r="AAZ714" s="382"/>
      <c r="ABA714" s="382"/>
      <c r="ABB714" s="382"/>
      <c r="ABC714" s="382"/>
      <c r="ABD714" s="382"/>
      <c r="ABE714" s="382"/>
      <c r="ABF714" s="382"/>
      <c r="ABG714" s="382"/>
      <c r="ABH714" s="382"/>
      <c r="ABI714" s="382"/>
      <c r="ABJ714" s="382"/>
      <c r="ABK714" s="382"/>
      <c r="ABL714" s="382"/>
      <c r="ABM714" s="382"/>
      <c r="ABN714" s="382"/>
      <c r="ABO714" s="382"/>
      <c r="ABP714" s="382"/>
      <c r="ABQ714" s="382"/>
      <c r="ABR714" s="382"/>
      <c r="ABS714" s="382"/>
      <c r="ABT714" s="382"/>
      <c r="ABU714" s="382"/>
      <c r="ABV714" s="382"/>
      <c r="ABW714" s="382"/>
      <c r="ABX714" s="382"/>
      <c r="ABY714" s="382"/>
      <c r="ABZ714" s="382"/>
      <c r="ACA714" s="382"/>
      <c r="ACB714" s="382"/>
      <c r="ACC714" s="382"/>
      <c r="ACD714" s="382"/>
      <c r="ACE714" s="382"/>
      <c r="ACF714" s="382"/>
      <c r="ACG714" s="382"/>
      <c r="ACH714" s="382"/>
      <c r="ACI714" s="382"/>
      <c r="ACJ714" s="382"/>
      <c r="ACK714" s="382"/>
      <c r="ACL714" s="382"/>
      <c r="ACM714" s="382"/>
      <c r="ACN714" s="382"/>
      <c r="ACO714" s="382"/>
      <c r="ACP714" s="382"/>
      <c r="ACQ714" s="382"/>
      <c r="ACR714" s="382"/>
      <c r="ACS714" s="382"/>
      <c r="ACT714" s="382"/>
      <c r="ACU714" s="382"/>
      <c r="ACV714" s="382"/>
      <c r="ACW714" s="382"/>
      <c r="ACX714" s="382"/>
      <c r="ACY714" s="382"/>
      <c r="ACZ714" s="382"/>
      <c r="ADA714" s="382"/>
      <c r="ADB714" s="382"/>
      <c r="ADC714" s="382"/>
      <c r="ADD714" s="382"/>
      <c r="ADE714" s="382"/>
      <c r="ADF714" s="382"/>
      <c r="ADG714" s="382"/>
      <c r="ADH714" s="382"/>
      <c r="ADI714" s="382"/>
      <c r="ADJ714" s="382"/>
      <c r="ADK714" s="382"/>
      <c r="ADL714" s="382"/>
      <c r="ADM714" s="382"/>
      <c r="ADN714" s="382"/>
      <c r="ADO714" s="382"/>
      <c r="ADP714" s="382"/>
      <c r="ADQ714" s="382"/>
      <c r="ADR714" s="382"/>
      <c r="ADS714" s="382"/>
      <c r="ADT714" s="382"/>
      <c r="ADU714" s="382"/>
      <c r="ADV714" s="382"/>
      <c r="ADW714" s="382"/>
      <c r="ADX714" s="382"/>
      <c r="ADY714" s="382"/>
      <c r="ADZ714" s="382"/>
      <c r="AEA714" s="382"/>
      <c r="AEB714" s="382"/>
      <c r="AEC714" s="382"/>
      <c r="AED714" s="382"/>
      <c r="AEE714" s="382"/>
      <c r="AEF714" s="382"/>
    </row>
    <row r="715" spans="1:813" s="383" customFormat="1" ht="12" customHeight="1" x14ac:dyDescent="0.2">
      <c r="A715" s="75">
        <v>3.1</v>
      </c>
      <c r="B715" s="87" t="s">
        <v>492</v>
      </c>
      <c r="C715" s="109">
        <v>-1312.58</v>
      </c>
      <c r="D715" s="71" t="s">
        <v>120</v>
      </c>
      <c r="E715" s="109">
        <v>4565.1099999999997</v>
      </c>
      <c r="F715" s="110">
        <f>ROUND(C715*E715,2)</f>
        <v>-5992072.0800000001</v>
      </c>
      <c r="G715" s="382"/>
      <c r="H715" s="382"/>
      <c r="I715" s="382"/>
      <c r="J715" s="382"/>
      <c r="K715" s="382"/>
      <c r="L715" s="382"/>
      <c r="M715" s="382"/>
      <c r="N715" s="382"/>
      <c r="O715" s="382"/>
      <c r="P715" s="382"/>
      <c r="Q715" s="382"/>
      <c r="R715" s="382"/>
      <c r="S715" s="382"/>
      <c r="T715" s="382"/>
      <c r="U715" s="382"/>
      <c r="V715" s="382"/>
      <c r="W715" s="382"/>
      <c r="X715" s="382"/>
      <c r="Y715" s="382"/>
      <c r="Z715" s="382"/>
      <c r="AA715" s="382"/>
      <c r="AB715" s="382"/>
      <c r="AC715" s="382"/>
      <c r="AD715" s="382"/>
      <c r="AE715" s="382"/>
      <c r="AF715" s="382"/>
      <c r="AG715" s="382"/>
      <c r="AH715" s="382"/>
      <c r="AI715" s="382"/>
      <c r="AJ715" s="382"/>
      <c r="AK715" s="382"/>
      <c r="AL715" s="382"/>
      <c r="AM715" s="382"/>
      <c r="AN715" s="382"/>
      <c r="AO715" s="382"/>
      <c r="AP715" s="382"/>
      <c r="AQ715" s="382"/>
      <c r="AR715" s="382"/>
      <c r="AS715" s="382"/>
      <c r="AT715" s="382"/>
      <c r="AU715" s="382"/>
      <c r="AV715" s="382"/>
      <c r="AW715" s="382"/>
      <c r="AX715" s="382"/>
      <c r="AY715" s="382"/>
      <c r="AZ715" s="382"/>
      <c r="BA715" s="663"/>
      <c r="BB715" s="382"/>
      <c r="BC715" s="382"/>
      <c r="BD715" s="382"/>
      <c r="BE715" s="382"/>
      <c r="BF715" s="382"/>
      <c r="BG715" s="382"/>
      <c r="BH715" s="382"/>
      <c r="BI715" s="382"/>
      <c r="BJ715" s="382"/>
      <c r="BK715" s="382"/>
      <c r="BL715" s="382"/>
      <c r="BM715" s="382"/>
      <c r="BN715" s="382"/>
      <c r="BO715" s="382"/>
      <c r="BP715" s="382"/>
      <c r="BQ715" s="382"/>
      <c r="BR715" s="382"/>
      <c r="BS715" s="382"/>
      <c r="BT715" s="382"/>
      <c r="BU715" s="382"/>
      <c r="BV715" s="382"/>
      <c r="BW715" s="382"/>
      <c r="BX715" s="382"/>
      <c r="BY715" s="382"/>
      <c r="BZ715" s="382"/>
      <c r="CA715" s="382"/>
      <c r="CB715" s="382"/>
      <c r="CC715" s="382"/>
      <c r="CD715" s="382"/>
      <c r="CE715" s="382"/>
      <c r="CF715" s="382"/>
      <c r="CG715" s="382"/>
      <c r="CH715" s="382"/>
      <c r="CI715" s="382"/>
      <c r="CJ715" s="382"/>
      <c r="CK715" s="382"/>
      <c r="CL715" s="382"/>
      <c r="CM715" s="382"/>
      <c r="CN715" s="382"/>
      <c r="CO715" s="382"/>
      <c r="CP715" s="382"/>
      <c r="CQ715" s="382"/>
      <c r="CR715" s="382"/>
      <c r="CS715" s="382"/>
      <c r="CT715" s="382"/>
      <c r="CU715" s="382"/>
      <c r="CV715" s="382"/>
      <c r="CW715" s="382"/>
      <c r="CX715" s="382"/>
      <c r="CY715" s="382"/>
      <c r="CZ715" s="382"/>
      <c r="DA715" s="382"/>
      <c r="DB715" s="382"/>
      <c r="DC715" s="382"/>
      <c r="DD715" s="382"/>
      <c r="DE715" s="382"/>
      <c r="DF715" s="382"/>
      <c r="DG715" s="382"/>
      <c r="DH715" s="382"/>
      <c r="DI715" s="382"/>
      <c r="DJ715" s="382"/>
      <c r="DK715" s="382"/>
      <c r="DL715" s="382"/>
      <c r="DM715" s="382"/>
      <c r="DN715" s="382"/>
      <c r="DO715" s="382"/>
      <c r="DP715" s="382"/>
      <c r="DQ715" s="382"/>
      <c r="DR715" s="382"/>
      <c r="DS715" s="382"/>
      <c r="DT715" s="382"/>
      <c r="DU715" s="382"/>
      <c r="DV715" s="382"/>
      <c r="DW715" s="382"/>
      <c r="DX715" s="382"/>
      <c r="DY715" s="382"/>
      <c r="DZ715" s="382"/>
      <c r="EA715" s="382"/>
      <c r="EB715" s="382"/>
      <c r="EC715" s="382"/>
      <c r="ED715" s="382"/>
      <c r="EE715" s="382"/>
      <c r="EF715" s="382"/>
      <c r="EG715" s="382"/>
      <c r="EH715" s="382"/>
      <c r="EI715" s="382"/>
      <c r="EJ715" s="382"/>
      <c r="EK715" s="382"/>
      <c r="EL715" s="382"/>
      <c r="EM715" s="382"/>
      <c r="EN715" s="382"/>
      <c r="EO715" s="382"/>
      <c r="EP715" s="382"/>
      <c r="EQ715" s="382"/>
      <c r="ER715" s="382"/>
      <c r="ES715" s="382"/>
      <c r="ET715" s="382"/>
      <c r="EU715" s="382"/>
      <c r="EV715" s="382"/>
      <c r="EW715" s="382"/>
      <c r="EX715" s="382"/>
      <c r="EY715" s="382"/>
      <c r="EZ715" s="382"/>
      <c r="FA715" s="382"/>
      <c r="FB715" s="382"/>
      <c r="FC715" s="382"/>
      <c r="FD715" s="382"/>
      <c r="FE715" s="382"/>
      <c r="FF715" s="382"/>
      <c r="FG715" s="382"/>
      <c r="FH715" s="382"/>
      <c r="FI715" s="382"/>
      <c r="FJ715" s="382"/>
      <c r="FK715" s="382"/>
      <c r="FL715" s="382"/>
      <c r="FM715" s="382"/>
      <c r="FN715" s="382"/>
      <c r="FO715" s="382"/>
      <c r="FP715" s="382"/>
      <c r="FQ715" s="382"/>
      <c r="FR715" s="382"/>
      <c r="FS715" s="382"/>
      <c r="FT715" s="382"/>
      <c r="FU715" s="382"/>
      <c r="FV715" s="382"/>
      <c r="FW715" s="382"/>
      <c r="FX715" s="382"/>
      <c r="FY715" s="382"/>
      <c r="FZ715" s="382"/>
      <c r="GA715" s="382"/>
      <c r="GB715" s="382"/>
      <c r="GC715" s="382"/>
      <c r="GD715" s="382"/>
      <c r="GE715" s="382"/>
      <c r="GF715" s="382"/>
      <c r="GG715" s="382"/>
      <c r="GH715" s="382"/>
      <c r="GI715" s="382"/>
      <c r="GJ715" s="382"/>
      <c r="GK715" s="382"/>
      <c r="GL715" s="382"/>
      <c r="GM715" s="382"/>
      <c r="GN715" s="382"/>
      <c r="GO715" s="382"/>
      <c r="GP715" s="382"/>
      <c r="GQ715" s="382"/>
      <c r="GR715" s="382"/>
      <c r="GS715" s="382"/>
      <c r="GT715" s="382"/>
      <c r="GU715" s="382"/>
      <c r="GV715" s="382"/>
      <c r="GW715" s="382"/>
      <c r="GX715" s="382"/>
      <c r="GY715" s="382"/>
      <c r="GZ715" s="382"/>
      <c r="HA715" s="382"/>
      <c r="HB715" s="382"/>
      <c r="HC715" s="382"/>
      <c r="HD715" s="382"/>
      <c r="HE715" s="382"/>
      <c r="HF715" s="382"/>
      <c r="HG715" s="382"/>
      <c r="HH715" s="382"/>
      <c r="HI715" s="382"/>
      <c r="HJ715" s="382"/>
      <c r="HK715" s="382"/>
      <c r="HL715" s="382"/>
      <c r="HM715" s="382"/>
      <c r="HN715" s="382"/>
      <c r="HO715" s="382"/>
      <c r="HP715" s="382"/>
      <c r="HQ715" s="382"/>
      <c r="HR715" s="382"/>
      <c r="HS715" s="382"/>
      <c r="HT715" s="382"/>
      <c r="HU715" s="382"/>
      <c r="HV715" s="382"/>
      <c r="HW715" s="382"/>
      <c r="HX715" s="382"/>
      <c r="HY715" s="382"/>
      <c r="HZ715" s="382"/>
      <c r="IA715" s="382"/>
      <c r="IB715" s="382"/>
      <c r="IC715" s="382"/>
      <c r="ID715" s="382"/>
      <c r="IE715" s="382"/>
      <c r="IF715" s="382"/>
      <c r="IG715" s="382"/>
      <c r="IH715" s="382"/>
      <c r="II715" s="382"/>
      <c r="IJ715" s="382"/>
      <c r="IK715" s="382"/>
      <c r="IL715" s="382"/>
      <c r="IM715" s="382"/>
      <c r="IN715" s="382"/>
      <c r="IO715" s="382"/>
      <c r="IP715" s="382"/>
      <c r="IQ715" s="382"/>
      <c r="IR715" s="382"/>
      <c r="IS715" s="382"/>
      <c r="IT715" s="382"/>
      <c r="IU715" s="382"/>
      <c r="IV715" s="382"/>
      <c r="IW715" s="382"/>
      <c r="IX715" s="382"/>
      <c r="IY715" s="382"/>
      <c r="IZ715" s="382"/>
      <c r="JA715" s="382"/>
      <c r="JB715" s="382"/>
      <c r="JC715" s="382"/>
      <c r="JD715" s="382"/>
      <c r="JE715" s="382"/>
      <c r="JF715" s="382"/>
      <c r="JG715" s="382"/>
      <c r="JH715" s="382"/>
      <c r="JI715" s="382"/>
      <c r="JJ715" s="382"/>
      <c r="JK715" s="382"/>
      <c r="JL715" s="382"/>
      <c r="JM715" s="382"/>
      <c r="JN715" s="382"/>
      <c r="JO715" s="382"/>
      <c r="JP715" s="382"/>
      <c r="JQ715" s="382"/>
      <c r="JR715" s="382"/>
      <c r="JS715" s="382"/>
      <c r="JT715" s="382"/>
      <c r="JU715" s="382"/>
      <c r="JV715" s="382"/>
      <c r="JW715" s="382"/>
      <c r="JX715" s="382"/>
      <c r="JY715" s="382"/>
      <c r="JZ715" s="382"/>
      <c r="KA715" s="382"/>
      <c r="KB715" s="382"/>
      <c r="KC715" s="382"/>
      <c r="KD715" s="382"/>
      <c r="KE715" s="382"/>
      <c r="KF715" s="382"/>
      <c r="KG715" s="382"/>
      <c r="KH715" s="382"/>
      <c r="KI715" s="382"/>
      <c r="KJ715" s="382"/>
      <c r="KK715" s="382"/>
      <c r="KL715" s="382"/>
      <c r="KM715" s="382"/>
      <c r="KN715" s="382"/>
      <c r="KO715" s="382"/>
      <c r="KP715" s="382"/>
      <c r="KQ715" s="382"/>
      <c r="KR715" s="382"/>
      <c r="KS715" s="382"/>
      <c r="KT715" s="382"/>
      <c r="KU715" s="382"/>
      <c r="KV715" s="382"/>
      <c r="KW715" s="382"/>
      <c r="KX715" s="382"/>
      <c r="KY715" s="382"/>
      <c r="KZ715" s="382"/>
      <c r="LA715" s="382"/>
      <c r="LB715" s="382"/>
      <c r="LC715" s="382"/>
      <c r="LD715" s="382"/>
      <c r="LE715" s="382"/>
      <c r="LF715" s="382"/>
      <c r="LG715" s="382"/>
      <c r="LH715" s="382"/>
      <c r="LI715" s="382"/>
      <c r="LJ715" s="382"/>
      <c r="LK715" s="382"/>
      <c r="LL715" s="382"/>
      <c r="LM715" s="382"/>
      <c r="LN715" s="382"/>
      <c r="LO715" s="382"/>
      <c r="LP715" s="382"/>
      <c r="LQ715" s="382"/>
      <c r="LR715" s="382"/>
      <c r="LS715" s="382"/>
      <c r="LT715" s="382"/>
      <c r="LU715" s="382"/>
      <c r="LV715" s="382"/>
      <c r="LW715" s="382"/>
      <c r="LX715" s="382"/>
      <c r="LY715" s="382"/>
      <c r="LZ715" s="382"/>
      <c r="MA715" s="382"/>
      <c r="MB715" s="382"/>
      <c r="MC715" s="382"/>
      <c r="MD715" s="382"/>
      <c r="ME715" s="382"/>
      <c r="MF715" s="382"/>
      <c r="MG715" s="382"/>
      <c r="MH715" s="382"/>
      <c r="MI715" s="382"/>
      <c r="MJ715" s="382"/>
      <c r="MK715" s="382"/>
      <c r="ML715" s="382"/>
      <c r="MM715" s="382"/>
      <c r="MN715" s="382"/>
      <c r="MO715" s="382"/>
      <c r="MP715" s="382"/>
      <c r="MQ715" s="382"/>
      <c r="MR715" s="382"/>
      <c r="MS715" s="382"/>
      <c r="MT715" s="382"/>
      <c r="MU715" s="382"/>
      <c r="MV715" s="382"/>
      <c r="MW715" s="382"/>
      <c r="MX715" s="382"/>
      <c r="MY715" s="382"/>
      <c r="MZ715" s="382"/>
      <c r="NA715" s="382"/>
      <c r="NB715" s="382"/>
      <c r="NC715" s="382"/>
      <c r="ND715" s="382"/>
      <c r="NE715" s="382"/>
      <c r="NF715" s="382"/>
      <c r="NG715" s="382"/>
      <c r="NH715" s="382"/>
      <c r="NI715" s="382"/>
      <c r="NJ715" s="382"/>
      <c r="NK715" s="382"/>
      <c r="NL715" s="382"/>
      <c r="NM715" s="382"/>
      <c r="NN715" s="382"/>
      <c r="NO715" s="382"/>
      <c r="NP715" s="382"/>
      <c r="NQ715" s="382"/>
      <c r="NR715" s="382"/>
      <c r="NS715" s="382"/>
      <c r="NT715" s="382"/>
      <c r="NU715" s="382"/>
      <c r="NV715" s="382"/>
      <c r="NW715" s="382"/>
      <c r="NX715" s="382"/>
      <c r="NY715" s="382"/>
      <c r="NZ715" s="382"/>
      <c r="OA715" s="382"/>
      <c r="OB715" s="382"/>
      <c r="OC715" s="382"/>
      <c r="OD715" s="382"/>
      <c r="OE715" s="382"/>
      <c r="OF715" s="382"/>
      <c r="OG715" s="382"/>
      <c r="OH715" s="382"/>
      <c r="OI715" s="382"/>
      <c r="OJ715" s="382"/>
      <c r="OK715" s="382"/>
      <c r="OL715" s="382"/>
      <c r="OM715" s="382"/>
      <c r="ON715" s="382"/>
      <c r="OO715" s="382"/>
      <c r="OP715" s="382"/>
      <c r="OQ715" s="382"/>
      <c r="OR715" s="382"/>
      <c r="OS715" s="382"/>
      <c r="OT715" s="382"/>
      <c r="OU715" s="382"/>
      <c r="OV715" s="382"/>
      <c r="OW715" s="382"/>
      <c r="OX715" s="382"/>
      <c r="OY715" s="382"/>
      <c r="OZ715" s="382"/>
      <c r="PA715" s="382"/>
      <c r="PB715" s="382"/>
      <c r="PC715" s="382"/>
      <c r="PD715" s="382"/>
      <c r="PE715" s="382"/>
      <c r="PF715" s="382"/>
      <c r="PG715" s="382"/>
      <c r="PH715" s="382"/>
      <c r="PI715" s="382"/>
      <c r="PJ715" s="382"/>
      <c r="PK715" s="382"/>
      <c r="PL715" s="382"/>
      <c r="PM715" s="382"/>
      <c r="PN715" s="382"/>
      <c r="PO715" s="382"/>
      <c r="PP715" s="382"/>
      <c r="PQ715" s="382"/>
      <c r="PR715" s="382"/>
      <c r="PS715" s="382"/>
      <c r="PT715" s="382"/>
      <c r="PU715" s="382"/>
      <c r="PV715" s="382"/>
      <c r="PW715" s="382"/>
      <c r="PX715" s="382"/>
      <c r="PY715" s="382"/>
      <c r="PZ715" s="382"/>
      <c r="QA715" s="382"/>
      <c r="QB715" s="382"/>
      <c r="QC715" s="382"/>
      <c r="QD715" s="382"/>
      <c r="QE715" s="382"/>
      <c r="QF715" s="382"/>
      <c r="QG715" s="382"/>
      <c r="QH715" s="382"/>
      <c r="QI715" s="382"/>
      <c r="QJ715" s="382"/>
      <c r="QK715" s="382"/>
      <c r="QL715" s="382"/>
      <c r="QM715" s="382"/>
      <c r="QN715" s="382"/>
      <c r="QO715" s="382"/>
      <c r="QP715" s="382"/>
      <c r="QQ715" s="382"/>
      <c r="QR715" s="382"/>
      <c r="QS715" s="382"/>
      <c r="QT715" s="382"/>
      <c r="QU715" s="382"/>
      <c r="QV715" s="382"/>
      <c r="QW715" s="382"/>
      <c r="QX715" s="382"/>
      <c r="QY715" s="382"/>
      <c r="QZ715" s="382"/>
      <c r="RA715" s="382"/>
      <c r="RB715" s="382"/>
      <c r="RC715" s="382"/>
      <c r="RD715" s="382"/>
      <c r="RE715" s="382"/>
      <c r="RF715" s="382"/>
      <c r="RG715" s="382"/>
      <c r="RH715" s="382"/>
      <c r="RI715" s="382"/>
      <c r="RJ715" s="382"/>
      <c r="RK715" s="382"/>
      <c r="RL715" s="382"/>
      <c r="RM715" s="382"/>
      <c r="RN715" s="382"/>
      <c r="RO715" s="382"/>
      <c r="RP715" s="382"/>
      <c r="RQ715" s="382"/>
      <c r="RR715" s="382"/>
      <c r="RS715" s="382"/>
      <c r="RT715" s="382"/>
      <c r="RU715" s="382"/>
      <c r="RV715" s="382"/>
      <c r="RW715" s="382"/>
      <c r="RX715" s="382"/>
      <c r="RY715" s="382"/>
      <c r="RZ715" s="382"/>
      <c r="SA715" s="382"/>
      <c r="SB715" s="382"/>
      <c r="SC715" s="382"/>
      <c r="SD715" s="382"/>
      <c r="SE715" s="382"/>
      <c r="SF715" s="382"/>
      <c r="SG715" s="382"/>
      <c r="SH715" s="382"/>
      <c r="SI715" s="382"/>
      <c r="SJ715" s="382"/>
      <c r="SK715" s="382"/>
      <c r="SL715" s="382"/>
      <c r="SM715" s="382"/>
      <c r="SN715" s="382"/>
      <c r="SO715" s="382"/>
      <c r="SP715" s="382"/>
      <c r="SQ715" s="382"/>
      <c r="SR715" s="382"/>
      <c r="SS715" s="382"/>
      <c r="ST715" s="382"/>
      <c r="SU715" s="382"/>
      <c r="SV715" s="382"/>
      <c r="SW715" s="382"/>
      <c r="SX715" s="382"/>
      <c r="SY715" s="382"/>
      <c r="SZ715" s="382"/>
      <c r="TA715" s="382"/>
      <c r="TB715" s="382"/>
      <c r="TC715" s="382"/>
      <c r="TD715" s="382"/>
      <c r="TE715" s="382"/>
      <c r="TF715" s="382"/>
      <c r="TG715" s="382"/>
      <c r="TH715" s="382"/>
      <c r="TI715" s="382"/>
      <c r="TJ715" s="382"/>
      <c r="TK715" s="382"/>
      <c r="TL715" s="382"/>
      <c r="TM715" s="382"/>
      <c r="TN715" s="382"/>
      <c r="TO715" s="382"/>
      <c r="TP715" s="382"/>
      <c r="TQ715" s="382"/>
      <c r="TR715" s="382"/>
      <c r="TS715" s="382"/>
      <c r="TT715" s="382"/>
      <c r="TU715" s="382"/>
      <c r="TV715" s="382"/>
      <c r="TW715" s="382"/>
      <c r="TX715" s="382"/>
      <c r="TY715" s="382"/>
      <c r="TZ715" s="382"/>
      <c r="UA715" s="382"/>
      <c r="UB715" s="382"/>
      <c r="UC715" s="382"/>
      <c r="UD715" s="382"/>
      <c r="UE715" s="382"/>
      <c r="UF715" s="382"/>
      <c r="UG715" s="382"/>
      <c r="UH715" s="382"/>
      <c r="UI715" s="382"/>
      <c r="UJ715" s="382"/>
      <c r="UK715" s="382"/>
      <c r="UL715" s="382"/>
      <c r="UM715" s="382"/>
      <c r="UN715" s="382"/>
      <c r="UO715" s="382"/>
      <c r="UP715" s="382"/>
      <c r="UQ715" s="382"/>
      <c r="UR715" s="382"/>
      <c r="US715" s="382"/>
      <c r="UT715" s="382"/>
      <c r="UU715" s="382"/>
      <c r="UV715" s="382"/>
      <c r="UW715" s="382"/>
      <c r="UX715" s="382"/>
      <c r="UY715" s="382"/>
      <c r="UZ715" s="382"/>
      <c r="VA715" s="382"/>
      <c r="VB715" s="382"/>
      <c r="VC715" s="382"/>
      <c r="VD715" s="382"/>
      <c r="VE715" s="382"/>
      <c r="VF715" s="382"/>
      <c r="VG715" s="382"/>
      <c r="VH715" s="382"/>
      <c r="VI715" s="382"/>
      <c r="VJ715" s="382"/>
      <c r="VK715" s="382"/>
      <c r="VL715" s="382"/>
      <c r="VM715" s="382"/>
      <c r="VN715" s="382"/>
      <c r="VO715" s="382"/>
      <c r="VP715" s="382"/>
      <c r="VQ715" s="382"/>
      <c r="VR715" s="382"/>
      <c r="VS715" s="382"/>
      <c r="VT715" s="382"/>
      <c r="VU715" s="382"/>
      <c r="VV715" s="382"/>
      <c r="VW715" s="382"/>
      <c r="VX715" s="382"/>
      <c r="VY715" s="382"/>
      <c r="VZ715" s="382"/>
      <c r="WA715" s="382"/>
      <c r="WB715" s="382"/>
      <c r="WC715" s="382"/>
      <c r="WD715" s="382"/>
      <c r="WE715" s="382"/>
      <c r="WF715" s="382"/>
      <c r="WG715" s="382"/>
      <c r="WH715" s="382"/>
      <c r="WI715" s="382"/>
      <c r="WJ715" s="382"/>
      <c r="WK715" s="382"/>
      <c r="WL715" s="382"/>
      <c r="WM715" s="382"/>
      <c r="WN715" s="382"/>
      <c r="WO715" s="382"/>
      <c r="WP715" s="382"/>
      <c r="WQ715" s="382"/>
      <c r="WR715" s="382"/>
      <c r="WS715" s="382"/>
      <c r="WT715" s="382"/>
      <c r="WU715" s="382"/>
      <c r="WV715" s="382"/>
      <c r="WW715" s="382"/>
      <c r="WX715" s="382"/>
      <c r="WY715" s="382"/>
      <c r="WZ715" s="382"/>
      <c r="XA715" s="382"/>
      <c r="XB715" s="382"/>
      <c r="XC715" s="382"/>
      <c r="XD715" s="382"/>
      <c r="XE715" s="382"/>
      <c r="XF715" s="382"/>
      <c r="XG715" s="382"/>
      <c r="XH715" s="382"/>
      <c r="XI715" s="382"/>
      <c r="XJ715" s="382"/>
      <c r="XK715" s="382"/>
      <c r="XL715" s="382"/>
      <c r="XM715" s="382"/>
      <c r="XN715" s="382"/>
      <c r="XO715" s="382"/>
      <c r="XP715" s="382"/>
      <c r="XQ715" s="382"/>
      <c r="XR715" s="382"/>
      <c r="XS715" s="382"/>
      <c r="XT715" s="382"/>
      <c r="XU715" s="382"/>
      <c r="XV715" s="382"/>
      <c r="XW715" s="382"/>
      <c r="XX715" s="382"/>
      <c r="XY715" s="382"/>
      <c r="XZ715" s="382"/>
      <c r="YA715" s="382"/>
      <c r="YB715" s="382"/>
      <c r="YC715" s="382"/>
      <c r="YD715" s="382"/>
      <c r="YE715" s="382"/>
      <c r="YF715" s="382"/>
      <c r="YG715" s="382"/>
      <c r="YH715" s="382"/>
      <c r="YI715" s="382"/>
      <c r="YJ715" s="382"/>
      <c r="YK715" s="382"/>
      <c r="YL715" s="382"/>
      <c r="YM715" s="382"/>
      <c r="YN715" s="382"/>
      <c r="YO715" s="382"/>
      <c r="YP715" s="382"/>
      <c r="YQ715" s="382"/>
      <c r="YR715" s="382"/>
      <c r="YS715" s="382"/>
      <c r="YT715" s="382"/>
      <c r="YU715" s="382"/>
      <c r="YV715" s="382"/>
      <c r="YW715" s="382"/>
      <c r="YX715" s="382"/>
      <c r="YY715" s="382"/>
      <c r="YZ715" s="382"/>
      <c r="ZA715" s="382"/>
      <c r="ZB715" s="382"/>
      <c r="ZC715" s="382"/>
      <c r="ZD715" s="382"/>
      <c r="ZE715" s="382"/>
      <c r="ZF715" s="382"/>
      <c r="ZG715" s="382"/>
      <c r="ZH715" s="382"/>
      <c r="ZI715" s="382"/>
      <c r="ZJ715" s="382"/>
      <c r="ZK715" s="382"/>
      <c r="ZL715" s="382"/>
      <c r="ZM715" s="382"/>
      <c r="ZN715" s="382"/>
      <c r="ZO715" s="382"/>
      <c r="ZP715" s="382"/>
      <c r="ZQ715" s="382"/>
      <c r="ZR715" s="382"/>
      <c r="ZS715" s="382"/>
      <c r="ZT715" s="382"/>
      <c r="ZU715" s="382"/>
      <c r="ZV715" s="382"/>
      <c r="ZW715" s="382"/>
      <c r="ZX715" s="382"/>
      <c r="ZY715" s="382"/>
      <c r="ZZ715" s="382"/>
      <c r="AAA715" s="382"/>
      <c r="AAB715" s="382"/>
      <c r="AAC715" s="382"/>
      <c r="AAD715" s="382"/>
      <c r="AAE715" s="382"/>
      <c r="AAF715" s="382"/>
      <c r="AAG715" s="382"/>
      <c r="AAH715" s="382"/>
      <c r="AAI715" s="382"/>
      <c r="AAJ715" s="382"/>
      <c r="AAK715" s="382"/>
      <c r="AAL715" s="382"/>
      <c r="AAM715" s="382"/>
      <c r="AAN715" s="382"/>
      <c r="AAO715" s="382"/>
      <c r="AAP715" s="382"/>
      <c r="AAQ715" s="382"/>
      <c r="AAR715" s="382"/>
      <c r="AAS715" s="382"/>
      <c r="AAT715" s="382"/>
      <c r="AAU715" s="382"/>
      <c r="AAV715" s="382"/>
      <c r="AAW715" s="382"/>
      <c r="AAX715" s="382"/>
      <c r="AAY715" s="382"/>
      <c r="AAZ715" s="382"/>
      <c r="ABA715" s="382"/>
      <c r="ABB715" s="382"/>
      <c r="ABC715" s="382"/>
      <c r="ABD715" s="382"/>
      <c r="ABE715" s="382"/>
      <c r="ABF715" s="382"/>
      <c r="ABG715" s="382"/>
      <c r="ABH715" s="382"/>
      <c r="ABI715" s="382"/>
      <c r="ABJ715" s="382"/>
      <c r="ABK715" s="382"/>
      <c r="ABL715" s="382"/>
      <c r="ABM715" s="382"/>
      <c r="ABN715" s="382"/>
      <c r="ABO715" s="382"/>
      <c r="ABP715" s="382"/>
      <c r="ABQ715" s="382"/>
      <c r="ABR715" s="382"/>
      <c r="ABS715" s="382"/>
      <c r="ABT715" s="382"/>
      <c r="ABU715" s="382"/>
      <c r="ABV715" s="382"/>
      <c r="ABW715" s="382"/>
      <c r="ABX715" s="382"/>
      <c r="ABY715" s="382"/>
      <c r="ABZ715" s="382"/>
      <c r="ACA715" s="382"/>
      <c r="ACB715" s="382"/>
      <c r="ACC715" s="382"/>
      <c r="ACD715" s="382"/>
      <c r="ACE715" s="382"/>
      <c r="ACF715" s="382"/>
      <c r="ACG715" s="382"/>
      <c r="ACH715" s="382"/>
      <c r="ACI715" s="382"/>
      <c r="ACJ715" s="382"/>
      <c r="ACK715" s="382"/>
      <c r="ACL715" s="382"/>
      <c r="ACM715" s="382"/>
      <c r="ACN715" s="382"/>
      <c r="ACO715" s="382"/>
      <c r="ACP715" s="382"/>
      <c r="ACQ715" s="382"/>
      <c r="ACR715" s="382"/>
      <c r="ACS715" s="382"/>
      <c r="ACT715" s="382"/>
      <c r="ACU715" s="382"/>
      <c r="ACV715" s="382"/>
      <c r="ACW715" s="382"/>
      <c r="ACX715" s="382"/>
      <c r="ACY715" s="382"/>
      <c r="ACZ715" s="382"/>
      <c r="ADA715" s="382"/>
      <c r="ADB715" s="382"/>
      <c r="ADC715" s="382"/>
      <c r="ADD715" s="382"/>
      <c r="ADE715" s="382"/>
      <c r="ADF715" s="382"/>
      <c r="ADG715" s="382"/>
      <c r="ADH715" s="382"/>
      <c r="ADI715" s="382"/>
      <c r="ADJ715" s="382"/>
      <c r="ADK715" s="382"/>
      <c r="ADL715" s="382"/>
      <c r="ADM715" s="382"/>
      <c r="ADN715" s="382"/>
      <c r="ADO715" s="382"/>
      <c r="ADP715" s="382"/>
      <c r="ADQ715" s="382"/>
      <c r="ADR715" s="382"/>
      <c r="ADS715" s="382"/>
      <c r="ADT715" s="382"/>
      <c r="ADU715" s="382"/>
      <c r="ADV715" s="382"/>
      <c r="ADW715" s="382"/>
      <c r="ADX715" s="382"/>
      <c r="ADY715" s="382"/>
      <c r="ADZ715" s="382"/>
      <c r="AEA715" s="382"/>
      <c r="AEB715" s="382"/>
      <c r="AEC715" s="382"/>
      <c r="AED715" s="382"/>
      <c r="AEE715" s="382"/>
      <c r="AEF715" s="382"/>
    </row>
    <row r="716" spans="1:813" s="381" customFormat="1" x14ac:dyDescent="0.2">
      <c r="A716" s="75"/>
      <c r="B716" s="87"/>
      <c r="C716" s="109"/>
      <c r="D716" s="71"/>
      <c r="E716" s="109"/>
      <c r="F716" s="11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  <c r="AB716" s="380"/>
      <c r="AC716" s="380"/>
      <c r="AD716" s="380"/>
      <c r="AE716" s="380"/>
      <c r="AF716" s="380"/>
      <c r="AG716" s="380"/>
      <c r="AH716" s="380"/>
      <c r="AI716" s="380"/>
      <c r="AJ716" s="380"/>
      <c r="AK716" s="380"/>
      <c r="AL716" s="380"/>
      <c r="AM716" s="380"/>
      <c r="AN716" s="380"/>
      <c r="AO716" s="380"/>
      <c r="AP716" s="380"/>
      <c r="AQ716" s="380"/>
      <c r="AR716" s="380"/>
      <c r="AS716" s="380"/>
      <c r="AT716" s="380"/>
      <c r="AU716" s="380"/>
      <c r="AV716" s="380"/>
      <c r="AW716" s="380"/>
      <c r="AX716" s="380"/>
      <c r="AY716" s="380"/>
      <c r="AZ716" s="380"/>
      <c r="BA716" s="663"/>
      <c r="BB716" s="380"/>
      <c r="BC716" s="380"/>
      <c r="BD716" s="380"/>
      <c r="BE716" s="380"/>
      <c r="BF716" s="380"/>
      <c r="BG716" s="380"/>
      <c r="BH716" s="380"/>
      <c r="BI716" s="380"/>
      <c r="BJ716" s="380"/>
      <c r="BK716" s="380"/>
      <c r="BL716" s="380"/>
      <c r="BM716" s="380"/>
      <c r="BN716" s="380"/>
      <c r="BO716" s="380"/>
      <c r="BP716" s="380"/>
      <c r="BQ716" s="380"/>
      <c r="BR716" s="380"/>
      <c r="BS716" s="380"/>
      <c r="BT716" s="380"/>
      <c r="BU716" s="380"/>
      <c r="BV716" s="380"/>
      <c r="BW716" s="380"/>
      <c r="BX716" s="380"/>
      <c r="BY716" s="380"/>
      <c r="BZ716" s="380"/>
      <c r="CA716" s="380"/>
      <c r="CB716" s="380"/>
      <c r="CC716" s="380"/>
      <c r="CD716" s="380"/>
      <c r="CE716" s="380"/>
      <c r="CF716" s="380"/>
      <c r="CG716" s="380"/>
      <c r="CH716" s="380"/>
      <c r="CI716" s="380"/>
      <c r="CJ716" s="380"/>
      <c r="CK716" s="380"/>
      <c r="CL716" s="380"/>
      <c r="CM716" s="380"/>
      <c r="CN716" s="380"/>
      <c r="CO716" s="380"/>
      <c r="CP716" s="380"/>
      <c r="CQ716" s="380"/>
      <c r="CR716" s="380"/>
      <c r="CS716" s="380"/>
      <c r="CT716" s="380"/>
      <c r="CU716" s="380"/>
      <c r="CV716" s="380"/>
      <c r="CW716" s="380"/>
      <c r="CX716" s="380"/>
      <c r="CY716" s="380"/>
      <c r="CZ716" s="380"/>
      <c r="DA716" s="380"/>
      <c r="DB716" s="380"/>
      <c r="DC716" s="380"/>
      <c r="DD716" s="380"/>
      <c r="DE716" s="380"/>
      <c r="DF716" s="380"/>
      <c r="DG716" s="380"/>
      <c r="DH716" s="380"/>
      <c r="DI716" s="380"/>
      <c r="DJ716" s="380"/>
      <c r="DK716" s="380"/>
      <c r="DL716" s="380"/>
      <c r="DM716" s="380"/>
      <c r="DN716" s="380"/>
      <c r="DO716" s="380"/>
      <c r="DP716" s="380"/>
      <c r="DQ716" s="380"/>
      <c r="DR716" s="380"/>
      <c r="DS716" s="380"/>
      <c r="DT716" s="380"/>
      <c r="DU716" s="380"/>
      <c r="DV716" s="380"/>
      <c r="DW716" s="380"/>
      <c r="DX716" s="380"/>
      <c r="DY716" s="380"/>
      <c r="DZ716" s="380"/>
      <c r="EA716" s="380"/>
      <c r="EB716" s="380"/>
      <c r="EC716" s="380"/>
      <c r="ED716" s="380"/>
      <c r="EE716" s="380"/>
      <c r="EF716" s="380"/>
      <c r="EG716" s="380"/>
      <c r="EH716" s="380"/>
      <c r="EI716" s="380"/>
      <c r="EJ716" s="380"/>
      <c r="EK716" s="380"/>
      <c r="EL716" s="380"/>
      <c r="EM716" s="380"/>
      <c r="EN716" s="380"/>
      <c r="EO716" s="380"/>
      <c r="EP716" s="380"/>
      <c r="EQ716" s="380"/>
      <c r="ER716" s="380"/>
      <c r="ES716" s="380"/>
      <c r="ET716" s="380"/>
      <c r="EU716" s="380"/>
      <c r="EV716" s="380"/>
      <c r="EW716" s="380"/>
      <c r="EX716" s="380"/>
      <c r="EY716" s="380"/>
      <c r="EZ716" s="380"/>
      <c r="FA716" s="380"/>
      <c r="FB716" s="380"/>
      <c r="FC716" s="380"/>
      <c r="FD716" s="380"/>
      <c r="FE716" s="380"/>
      <c r="FF716" s="380"/>
      <c r="FG716" s="380"/>
      <c r="FH716" s="380"/>
      <c r="FI716" s="380"/>
      <c r="FJ716" s="380"/>
      <c r="FK716" s="380"/>
      <c r="FL716" s="380"/>
      <c r="FM716" s="380"/>
      <c r="FN716" s="380"/>
      <c r="FO716" s="380"/>
      <c r="FP716" s="380"/>
      <c r="FQ716" s="380"/>
      <c r="FR716" s="380"/>
      <c r="FS716" s="380"/>
      <c r="FT716" s="380"/>
      <c r="FU716" s="380"/>
      <c r="FV716" s="380"/>
      <c r="FW716" s="380"/>
      <c r="FX716" s="380"/>
      <c r="FY716" s="380"/>
      <c r="FZ716" s="380"/>
      <c r="GA716" s="380"/>
      <c r="GB716" s="380"/>
      <c r="GC716" s="380"/>
      <c r="GD716" s="380"/>
      <c r="GE716" s="380"/>
      <c r="GF716" s="380"/>
      <c r="GG716" s="380"/>
      <c r="GH716" s="380"/>
      <c r="GI716" s="380"/>
      <c r="GJ716" s="380"/>
      <c r="GK716" s="380"/>
      <c r="GL716" s="380"/>
      <c r="GM716" s="380"/>
      <c r="GN716" s="380"/>
      <c r="GO716" s="380"/>
      <c r="GP716" s="380"/>
      <c r="GQ716" s="380"/>
      <c r="GR716" s="380"/>
      <c r="GS716" s="380"/>
      <c r="GT716" s="380"/>
      <c r="GU716" s="380"/>
      <c r="GV716" s="380"/>
      <c r="GW716" s="380"/>
      <c r="GX716" s="380"/>
      <c r="GY716" s="380"/>
      <c r="GZ716" s="380"/>
      <c r="HA716" s="380"/>
      <c r="HB716" s="380"/>
      <c r="HC716" s="380"/>
      <c r="HD716" s="380"/>
      <c r="HE716" s="380"/>
      <c r="HF716" s="380"/>
      <c r="HG716" s="380"/>
      <c r="HH716" s="380"/>
      <c r="HI716" s="380"/>
      <c r="HJ716" s="380"/>
      <c r="HK716" s="380"/>
      <c r="HL716" s="380"/>
      <c r="HM716" s="380"/>
      <c r="HN716" s="380"/>
      <c r="HO716" s="380"/>
      <c r="HP716" s="380"/>
      <c r="HQ716" s="380"/>
      <c r="HR716" s="380"/>
      <c r="HS716" s="380"/>
      <c r="HT716" s="380"/>
      <c r="HU716" s="380"/>
      <c r="HV716" s="380"/>
      <c r="HW716" s="380"/>
      <c r="HX716" s="380"/>
      <c r="HY716" s="380"/>
      <c r="HZ716" s="380"/>
      <c r="IA716" s="380"/>
      <c r="IB716" s="380"/>
      <c r="IC716" s="380"/>
      <c r="ID716" s="380"/>
      <c r="IE716" s="380"/>
      <c r="IF716" s="380"/>
      <c r="IG716" s="380"/>
      <c r="IH716" s="380"/>
      <c r="II716" s="380"/>
      <c r="IJ716" s="380"/>
      <c r="IK716" s="380"/>
      <c r="IL716" s="380"/>
      <c r="IM716" s="380"/>
      <c r="IN716" s="380"/>
      <c r="IO716" s="380"/>
      <c r="IP716" s="380"/>
      <c r="IQ716" s="380"/>
      <c r="IR716" s="380"/>
      <c r="IS716" s="380"/>
      <c r="IT716" s="380"/>
      <c r="IU716" s="380"/>
      <c r="IV716" s="380"/>
      <c r="IW716" s="380"/>
      <c r="IX716" s="380"/>
      <c r="IY716" s="380"/>
      <c r="IZ716" s="380"/>
      <c r="JA716" s="380"/>
      <c r="JB716" s="380"/>
      <c r="JC716" s="380"/>
      <c r="JD716" s="380"/>
      <c r="JE716" s="380"/>
      <c r="JF716" s="380"/>
      <c r="JG716" s="380"/>
      <c r="JH716" s="380"/>
      <c r="JI716" s="380"/>
      <c r="JJ716" s="380"/>
      <c r="JK716" s="380"/>
      <c r="JL716" s="380"/>
      <c r="JM716" s="380"/>
      <c r="JN716" s="380"/>
      <c r="JO716" s="380"/>
      <c r="JP716" s="380"/>
      <c r="JQ716" s="380"/>
      <c r="JR716" s="380"/>
      <c r="JS716" s="380"/>
      <c r="JT716" s="380"/>
      <c r="JU716" s="380"/>
      <c r="JV716" s="380"/>
      <c r="JW716" s="380"/>
      <c r="JX716" s="380"/>
      <c r="JY716" s="380"/>
      <c r="JZ716" s="380"/>
      <c r="KA716" s="380"/>
      <c r="KB716" s="380"/>
      <c r="KC716" s="380"/>
      <c r="KD716" s="380"/>
      <c r="KE716" s="380"/>
      <c r="KF716" s="380"/>
      <c r="KG716" s="380"/>
      <c r="KH716" s="380"/>
      <c r="KI716" s="380"/>
      <c r="KJ716" s="380"/>
      <c r="KK716" s="380"/>
      <c r="KL716" s="380"/>
      <c r="KM716" s="380"/>
      <c r="KN716" s="380"/>
      <c r="KO716" s="380"/>
      <c r="KP716" s="380"/>
      <c r="KQ716" s="380"/>
      <c r="KR716" s="380"/>
      <c r="KS716" s="380"/>
      <c r="KT716" s="380"/>
      <c r="KU716" s="380"/>
      <c r="KV716" s="380"/>
      <c r="KW716" s="380"/>
      <c r="KX716" s="380"/>
      <c r="KY716" s="380"/>
      <c r="KZ716" s="380"/>
      <c r="LA716" s="380"/>
      <c r="LB716" s="380"/>
      <c r="LC716" s="380"/>
      <c r="LD716" s="380"/>
      <c r="LE716" s="380"/>
      <c r="LF716" s="380"/>
      <c r="LG716" s="380"/>
      <c r="LH716" s="380"/>
      <c r="LI716" s="380"/>
      <c r="LJ716" s="380"/>
      <c r="LK716" s="380"/>
      <c r="LL716" s="380"/>
      <c r="LM716" s="380"/>
      <c r="LN716" s="380"/>
      <c r="LO716" s="380"/>
      <c r="LP716" s="380"/>
      <c r="LQ716" s="380"/>
      <c r="LR716" s="380"/>
      <c r="LS716" s="380"/>
      <c r="LT716" s="380"/>
      <c r="LU716" s="380"/>
      <c r="LV716" s="380"/>
      <c r="LW716" s="380"/>
      <c r="LX716" s="380"/>
      <c r="LY716" s="380"/>
      <c r="LZ716" s="380"/>
      <c r="MA716" s="380"/>
      <c r="MB716" s="380"/>
      <c r="MC716" s="380"/>
      <c r="MD716" s="380"/>
      <c r="ME716" s="380"/>
      <c r="MF716" s="380"/>
      <c r="MG716" s="380"/>
      <c r="MH716" s="380"/>
      <c r="MI716" s="380"/>
      <c r="MJ716" s="380"/>
      <c r="MK716" s="380"/>
      <c r="ML716" s="380"/>
      <c r="MM716" s="380"/>
      <c r="MN716" s="380"/>
      <c r="MO716" s="380"/>
      <c r="MP716" s="380"/>
      <c r="MQ716" s="380"/>
      <c r="MR716" s="380"/>
      <c r="MS716" s="380"/>
      <c r="MT716" s="380"/>
      <c r="MU716" s="380"/>
      <c r="MV716" s="380"/>
      <c r="MW716" s="380"/>
      <c r="MX716" s="380"/>
      <c r="MY716" s="380"/>
      <c r="MZ716" s="380"/>
      <c r="NA716" s="380"/>
      <c r="NB716" s="380"/>
      <c r="NC716" s="380"/>
      <c r="ND716" s="380"/>
      <c r="NE716" s="380"/>
      <c r="NF716" s="380"/>
      <c r="NG716" s="380"/>
      <c r="NH716" s="380"/>
      <c r="NI716" s="380"/>
      <c r="NJ716" s="380"/>
      <c r="NK716" s="380"/>
      <c r="NL716" s="380"/>
      <c r="NM716" s="380"/>
      <c r="NN716" s="380"/>
      <c r="NO716" s="380"/>
      <c r="NP716" s="380"/>
      <c r="NQ716" s="380"/>
      <c r="NR716" s="380"/>
      <c r="NS716" s="380"/>
      <c r="NT716" s="380"/>
      <c r="NU716" s="380"/>
      <c r="NV716" s="380"/>
      <c r="NW716" s="380"/>
      <c r="NX716" s="380"/>
      <c r="NY716" s="380"/>
      <c r="NZ716" s="380"/>
      <c r="OA716" s="380"/>
      <c r="OB716" s="380"/>
      <c r="OC716" s="380"/>
      <c r="OD716" s="380"/>
      <c r="OE716" s="380"/>
      <c r="OF716" s="380"/>
      <c r="OG716" s="380"/>
      <c r="OH716" s="380"/>
      <c r="OI716" s="380"/>
      <c r="OJ716" s="380"/>
      <c r="OK716" s="380"/>
      <c r="OL716" s="380"/>
      <c r="OM716" s="380"/>
      <c r="ON716" s="380"/>
      <c r="OO716" s="380"/>
      <c r="OP716" s="380"/>
      <c r="OQ716" s="380"/>
      <c r="OR716" s="380"/>
      <c r="OS716" s="380"/>
      <c r="OT716" s="380"/>
      <c r="OU716" s="380"/>
      <c r="OV716" s="380"/>
      <c r="OW716" s="380"/>
      <c r="OX716" s="380"/>
      <c r="OY716" s="380"/>
      <c r="OZ716" s="380"/>
      <c r="PA716" s="380"/>
      <c r="PB716" s="380"/>
      <c r="PC716" s="380"/>
      <c r="PD716" s="380"/>
      <c r="PE716" s="380"/>
      <c r="PF716" s="380"/>
      <c r="PG716" s="380"/>
      <c r="PH716" s="380"/>
      <c r="PI716" s="380"/>
      <c r="PJ716" s="380"/>
      <c r="PK716" s="380"/>
      <c r="PL716" s="380"/>
      <c r="PM716" s="380"/>
      <c r="PN716" s="380"/>
      <c r="PO716" s="380"/>
      <c r="PP716" s="380"/>
      <c r="PQ716" s="380"/>
      <c r="PR716" s="380"/>
      <c r="PS716" s="380"/>
      <c r="PT716" s="380"/>
      <c r="PU716" s="380"/>
      <c r="PV716" s="380"/>
      <c r="PW716" s="380"/>
      <c r="PX716" s="380"/>
      <c r="PY716" s="380"/>
      <c r="PZ716" s="380"/>
      <c r="QA716" s="380"/>
      <c r="QB716" s="380"/>
      <c r="QC716" s="380"/>
      <c r="QD716" s="380"/>
      <c r="QE716" s="380"/>
      <c r="QF716" s="380"/>
      <c r="QG716" s="380"/>
      <c r="QH716" s="380"/>
      <c r="QI716" s="380"/>
      <c r="QJ716" s="380"/>
      <c r="QK716" s="380"/>
      <c r="QL716" s="380"/>
      <c r="QM716" s="380"/>
      <c r="QN716" s="380"/>
      <c r="QO716" s="380"/>
      <c r="QP716" s="380"/>
      <c r="QQ716" s="380"/>
      <c r="QR716" s="380"/>
      <c r="QS716" s="380"/>
      <c r="QT716" s="380"/>
      <c r="QU716" s="380"/>
      <c r="QV716" s="380"/>
      <c r="QW716" s="380"/>
      <c r="QX716" s="380"/>
      <c r="QY716" s="380"/>
      <c r="QZ716" s="380"/>
      <c r="RA716" s="380"/>
      <c r="RB716" s="380"/>
      <c r="RC716" s="380"/>
      <c r="RD716" s="380"/>
      <c r="RE716" s="380"/>
      <c r="RF716" s="380"/>
      <c r="RG716" s="380"/>
      <c r="RH716" s="380"/>
      <c r="RI716" s="380"/>
      <c r="RJ716" s="380"/>
      <c r="RK716" s="380"/>
      <c r="RL716" s="380"/>
      <c r="RM716" s="380"/>
      <c r="RN716" s="380"/>
      <c r="RO716" s="380"/>
      <c r="RP716" s="380"/>
      <c r="RQ716" s="380"/>
      <c r="RR716" s="380"/>
      <c r="RS716" s="380"/>
      <c r="RT716" s="380"/>
      <c r="RU716" s="380"/>
      <c r="RV716" s="380"/>
      <c r="RW716" s="380"/>
      <c r="RX716" s="380"/>
      <c r="RY716" s="380"/>
      <c r="RZ716" s="380"/>
      <c r="SA716" s="380"/>
      <c r="SB716" s="380"/>
      <c r="SC716" s="380"/>
      <c r="SD716" s="380"/>
      <c r="SE716" s="380"/>
      <c r="SF716" s="380"/>
      <c r="SG716" s="380"/>
      <c r="SH716" s="380"/>
      <c r="SI716" s="380"/>
      <c r="SJ716" s="380"/>
      <c r="SK716" s="380"/>
      <c r="SL716" s="380"/>
      <c r="SM716" s="380"/>
      <c r="SN716" s="380"/>
      <c r="SO716" s="380"/>
      <c r="SP716" s="380"/>
      <c r="SQ716" s="380"/>
      <c r="SR716" s="380"/>
      <c r="SS716" s="380"/>
      <c r="ST716" s="380"/>
      <c r="SU716" s="380"/>
      <c r="SV716" s="380"/>
      <c r="SW716" s="380"/>
      <c r="SX716" s="380"/>
      <c r="SY716" s="380"/>
      <c r="SZ716" s="380"/>
      <c r="TA716" s="380"/>
      <c r="TB716" s="380"/>
      <c r="TC716" s="380"/>
      <c r="TD716" s="380"/>
      <c r="TE716" s="380"/>
      <c r="TF716" s="380"/>
      <c r="TG716" s="380"/>
      <c r="TH716" s="380"/>
      <c r="TI716" s="380"/>
      <c r="TJ716" s="380"/>
      <c r="TK716" s="380"/>
      <c r="TL716" s="380"/>
      <c r="TM716" s="380"/>
      <c r="TN716" s="380"/>
      <c r="TO716" s="380"/>
      <c r="TP716" s="380"/>
      <c r="TQ716" s="380"/>
      <c r="TR716" s="380"/>
      <c r="TS716" s="380"/>
      <c r="TT716" s="380"/>
      <c r="TU716" s="380"/>
      <c r="TV716" s="380"/>
      <c r="TW716" s="380"/>
      <c r="TX716" s="380"/>
      <c r="TY716" s="380"/>
      <c r="TZ716" s="380"/>
      <c r="UA716" s="380"/>
      <c r="UB716" s="380"/>
      <c r="UC716" s="380"/>
      <c r="UD716" s="380"/>
      <c r="UE716" s="380"/>
      <c r="UF716" s="380"/>
      <c r="UG716" s="380"/>
      <c r="UH716" s="380"/>
      <c r="UI716" s="380"/>
      <c r="UJ716" s="380"/>
      <c r="UK716" s="380"/>
      <c r="UL716" s="380"/>
      <c r="UM716" s="380"/>
      <c r="UN716" s="380"/>
      <c r="UO716" s="380"/>
      <c r="UP716" s="380"/>
      <c r="UQ716" s="380"/>
      <c r="UR716" s="380"/>
      <c r="US716" s="380"/>
      <c r="UT716" s="380"/>
      <c r="UU716" s="380"/>
      <c r="UV716" s="380"/>
      <c r="UW716" s="380"/>
      <c r="UX716" s="380"/>
      <c r="UY716" s="380"/>
      <c r="UZ716" s="380"/>
      <c r="VA716" s="380"/>
      <c r="VB716" s="380"/>
      <c r="VC716" s="380"/>
      <c r="VD716" s="380"/>
      <c r="VE716" s="380"/>
      <c r="VF716" s="380"/>
      <c r="VG716" s="380"/>
      <c r="VH716" s="380"/>
      <c r="VI716" s="380"/>
      <c r="VJ716" s="380"/>
      <c r="VK716" s="380"/>
      <c r="VL716" s="380"/>
      <c r="VM716" s="380"/>
      <c r="VN716" s="380"/>
      <c r="VO716" s="380"/>
      <c r="VP716" s="380"/>
      <c r="VQ716" s="380"/>
      <c r="VR716" s="380"/>
      <c r="VS716" s="380"/>
      <c r="VT716" s="380"/>
      <c r="VU716" s="380"/>
      <c r="VV716" s="380"/>
      <c r="VW716" s="380"/>
      <c r="VX716" s="380"/>
      <c r="VY716" s="380"/>
      <c r="VZ716" s="380"/>
      <c r="WA716" s="380"/>
      <c r="WB716" s="380"/>
      <c r="WC716" s="380"/>
      <c r="WD716" s="380"/>
      <c r="WE716" s="380"/>
      <c r="WF716" s="380"/>
      <c r="WG716" s="380"/>
      <c r="WH716" s="380"/>
      <c r="WI716" s="380"/>
      <c r="WJ716" s="380"/>
      <c r="WK716" s="380"/>
      <c r="WL716" s="380"/>
      <c r="WM716" s="380"/>
      <c r="WN716" s="380"/>
      <c r="WO716" s="380"/>
      <c r="WP716" s="380"/>
      <c r="WQ716" s="380"/>
      <c r="WR716" s="380"/>
      <c r="WS716" s="380"/>
      <c r="WT716" s="380"/>
      <c r="WU716" s="380"/>
      <c r="WV716" s="380"/>
      <c r="WW716" s="380"/>
      <c r="WX716" s="380"/>
      <c r="WY716" s="380"/>
      <c r="WZ716" s="380"/>
      <c r="XA716" s="380"/>
      <c r="XB716" s="380"/>
      <c r="XC716" s="380"/>
      <c r="XD716" s="380"/>
      <c r="XE716" s="380"/>
      <c r="XF716" s="380"/>
      <c r="XG716" s="380"/>
      <c r="XH716" s="380"/>
      <c r="XI716" s="380"/>
      <c r="XJ716" s="380"/>
      <c r="XK716" s="380"/>
      <c r="XL716" s="380"/>
      <c r="XM716" s="380"/>
      <c r="XN716" s="380"/>
      <c r="XO716" s="380"/>
      <c r="XP716" s="380"/>
      <c r="XQ716" s="380"/>
      <c r="XR716" s="380"/>
      <c r="XS716" s="380"/>
      <c r="XT716" s="380"/>
      <c r="XU716" s="380"/>
      <c r="XV716" s="380"/>
      <c r="XW716" s="380"/>
      <c r="XX716" s="380"/>
      <c r="XY716" s="380"/>
      <c r="XZ716" s="380"/>
      <c r="YA716" s="380"/>
      <c r="YB716" s="380"/>
      <c r="YC716" s="380"/>
      <c r="YD716" s="380"/>
      <c r="YE716" s="380"/>
      <c r="YF716" s="380"/>
      <c r="YG716" s="380"/>
      <c r="YH716" s="380"/>
      <c r="YI716" s="380"/>
      <c r="YJ716" s="380"/>
      <c r="YK716" s="380"/>
      <c r="YL716" s="380"/>
      <c r="YM716" s="380"/>
      <c r="YN716" s="380"/>
      <c r="YO716" s="380"/>
      <c r="YP716" s="380"/>
      <c r="YQ716" s="380"/>
      <c r="YR716" s="380"/>
      <c r="YS716" s="380"/>
      <c r="YT716" s="380"/>
      <c r="YU716" s="380"/>
      <c r="YV716" s="380"/>
      <c r="YW716" s="380"/>
      <c r="YX716" s="380"/>
      <c r="YY716" s="380"/>
      <c r="YZ716" s="380"/>
      <c r="ZA716" s="380"/>
      <c r="ZB716" s="380"/>
      <c r="ZC716" s="380"/>
      <c r="ZD716" s="380"/>
      <c r="ZE716" s="380"/>
      <c r="ZF716" s="380"/>
      <c r="ZG716" s="380"/>
      <c r="ZH716" s="380"/>
      <c r="ZI716" s="380"/>
      <c r="ZJ716" s="380"/>
      <c r="ZK716" s="380"/>
      <c r="ZL716" s="380"/>
      <c r="ZM716" s="380"/>
      <c r="ZN716" s="380"/>
      <c r="ZO716" s="380"/>
      <c r="ZP716" s="380"/>
      <c r="ZQ716" s="380"/>
      <c r="ZR716" s="380"/>
      <c r="ZS716" s="380"/>
      <c r="ZT716" s="380"/>
      <c r="ZU716" s="380"/>
      <c r="ZV716" s="380"/>
      <c r="ZW716" s="380"/>
      <c r="ZX716" s="380"/>
      <c r="ZY716" s="380"/>
      <c r="ZZ716" s="380"/>
      <c r="AAA716" s="380"/>
      <c r="AAB716" s="380"/>
      <c r="AAC716" s="380"/>
      <c r="AAD716" s="380"/>
      <c r="AAE716" s="380"/>
      <c r="AAF716" s="380"/>
      <c r="AAG716" s="380"/>
      <c r="AAH716" s="380"/>
      <c r="AAI716" s="380"/>
      <c r="AAJ716" s="380"/>
      <c r="AAK716" s="380"/>
      <c r="AAL716" s="380"/>
      <c r="AAM716" s="380"/>
      <c r="AAN716" s="380"/>
      <c r="AAO716" s="380"/>
      <c r="AAP716" s="380"/>
      <c r="AAQ716" s="380"/>
      <c r="AAR716" s="380"/>
      <c r="AAS716" s="380"/>
      <c r="AAT716" s="380"/>
      <c r="AAU716" s="380"/>
      <c r="AAV716" s="380"/>
      <c r="AAW716" s="380"/>
      <c r="AAX716" s="380"/>
      <c r="AAY716" s="380"/>
      <c r="AAZ716" s="380"/>
      <c r="ABA716" s="380"/>
      <c r="ABB716" s="380"/>
      <c r="ABC716" s="380"/>
      <c r="ABD716" s="380"/>
      <c r="ABE716" s="380"/>
      <c r="ABF716" s="380"/>
      <c r="ABG716" s="380"/>
      <c r="ABH716" s="380"/>
      <c r="ABI716" s="380"/>
      <c r="ABJ716" s="380"/>
      <c r="ABK716" s="380"/>
      <c r="ABL716" s="380"/>
      <c r="ABM716" s="380"/>
      <c r="ABN716" s="380"/>
      <c r="ABO716" s="380"/>
      <c r="ABP716" s="380"/>
      <c r="ABQ716" s="380"/>
      <c r="ABR716" s="380"/>
      <c r="ABS716" s="380"/>
      <c r="ABT716" s="380"/>
      <c r="ABU716" s="380"/>
      <c r="ABV716" s="380"/>
      <c r="ABW716" s="380"/>
      <c r="ABX716" s="380"/>
      <c r="ABY716" s="380"/>
      <c r="ABZ716" s="380"/>
      <c r="ACA716" s="380"/>
      <c r="ACB716" s="380"/>
      <c r="ACC716" s="380"/>
      <c r="ACD716" s="380"/>
      <c r="ACE716" s="380"/>
      <c r="ACF716" s="380"/>
      <c r="ACG716" s="380"/>
      <c r="ACH716" s="380"/>
      <c r="ACI716" s="380"/>
      <c r="ACJ716" s="380"/>
      <c r="ACK716" s="380"/>
      <c r="ACL716" s="380"/>
      <c r="ACM716" s="380"/>
      <c r="ACN716" s="380"/>
      <c r="ACO716" s="380"/>
      <c r="ACP716" s="380"/>
      <c r="ACQ716" s="380"/>
      <c r="ACR716" s="380"/>
      <c r="ACS716" s="380"/>
      <c r="ACT716" s="380"/>
      <c r="ACU716" s="380"/>
      <c r="ACV716" s="380"/>
      <c r="ACW716" s="380"/>
      <c r="ACX716" s="380"/>
      <c r="ACY716" s="380"/>
      <c r="ACZ716" s="380"/>
      <c r="ADA716" s="380"/>
      <c r="ADB716" s="380"/>
      <c r="ADC716" s="380"/>
      <c r="ADD716" s="380"/>
      <c r="ADE716" s="380"/>
      <c r="ADF716" s="380"/>
      <c r="ADG716" s="380"/>
      <c r="ADH716" s="380"/>
      <c r="ADI716" s="380"/>
      <c r="ADJ716" s="380"/>
      <c r="ADK716" s="380"/>
      <c r="ADL716" s="380"/>
      <c r="ADM716" s="380"/>
      <c r="ADN716" s="380"/>
      <c r="ADO716" s="380"/>
      <c r="ADP716" s="380"/>
      <c r="ADQ716" s="380"/>
      <c r="ADR716" s="380"/>
      <c r="ADS716" s="380"/>
      <c r="ADT716" s="380"/>
      <c r="ADU716" s="380"/>
      <c r="ADV716" s="380"/>
      <c r="ADW716" s="380"/>
      <c r="ADX716" s="380"/>
      <c r="ADY716" s="380"/>
      <c r="ADZ716" s="380"/>
      <c r="AEA716" s="380"/>
      <c r="AEB716" s="380"/>
      <c r="AEC716" s="380"/>
      <c r="AED716" s="380"/>
      <c r="AEE716" s="380"/>
      <c r="AEF716" s="380"/>
    </row>
    <row r="717" spans="1:813" s="384" customFormat="1" x14ac:dyDescent="0.2">
      <c r="A717" s="326">
        <v>4</v>
      </c>
      <c r="B717" s="327" t="s">
        <v>122</v>
      </c>
      <c r="C717" s="109"/>
      <c r="D717" s="71"/>
      <c r="E717" s="109"/>
      <c r="F717" s="91"/>
      <c r="G717" s="19"/>
      <c r="BA717" s="663"/>
    </row>
    <row r="718" spans="1:813" s="381" customFormat="1" x14ac:dyDescent="0.2">
      <c r="A718" s="75">
        <v>4.0999999999999996</v>
      </c>
      <c r="B718" s="87" t="s">
        <v>492</v>
      </c>
      <c r="C718" s="109">
        <v>-1312.58</v>
      </c>
      <c r="D718" s="71" t="s">
        <v>120</v>
      </c>
      <c r="E718" s="109">
        <v>385.57</v>
      </c>
      <c r="F718" s="110">
        <f>ROUND(C718*E718,2)</f>
        <v>-506091.47</v>
      </c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  <c r="AB718" s="380"/>
      <c r="AC718" s="380"/>
      <c r="AD718" s="380"/>
      <c r="AE718" s="380"/>
      <c r="AF718" s="380"/>
      <c r="AG718" s="380"/>
      <c r="AH718" s="380"/>
      <c r="AI718" s="380"/>
      <c r="AJ718" s="380"/>
      <c r="AK718" s="380"/>
      <c r="AL718" s="380"/>
      <c r="AM718" s="380"/>
      <c r="AN718" s="380"/>
      <c r="AO718" s="380"/>
      <c r="AP718" s="380"/>
      <c r="AQ718" s="380"/>
      <c r="AR718" s="380"/>
      <c r="AS718" s="380"/>
      <c r="AT718" s="380"/>
      <c r="AU718" s="380"/>
      <c r="AV718" s="380"/>
      <c r="AW718" s="380"/>
      <c r="AX718" s="380"/>
      <c r="AY718" s="380"/>
      <c r="AZ718" s="380"/>
      <c r="BA718" s="663"/>
      <c r="BB718" s="380"/>
      <c r="BC718" s="380"/>
      <c r="BD718" s="380"/>
      <c r="BE718" s="380"/>
      <c r="BF718" s="380"/>
      <c r="BG718" s="380"/>
      <c r="BH718" s="380"/>
      <c r="BI718" s="380"/>
      <c r="BJ718" s="380"/>
      <c r="BK718" s="380"/>
      <c r="BL718" s="380"/>
      <c r="BM718" s="380"/>
      <c r="BN718" s="380"/>
      <c r="BO718" s="380"/>
      <c r="BP718" s="380"/>
      <c r="BQ718" s="380"/>
      <c r="BR718" s="380"/>
      <c r="BS718" s="380"/>
      <c r="BT718" s="380"/>
      <c r="BU718" s="380"/>
      <c r="BV718" s="380"/>
      <c r="BW718" s="380"/>
      <c r="BX718" s="380"/>
      <c r="BY718" s="380"/>
      <c r="BZ718" s="380"/>
      <c r="CA718" s="380"/>
      <c r="CB718" s="380"/>
      <c r="CC718" s="380"/>
      <c r="CD718" s="380"/>
      <c r="CE718" s="380"/>
      <c r="CF718" s="380"/>
      <c r="CG718" s="380"/>
      <c r="CH718" s="380"/>
      <c r="CI718" s="380"/>
      <c r="CJ718" s="380"/>
      <c r="CK718" s="380"/>
      <c r="CL718" s="380"/>
      <c r="CM718" s="380"/>
      <c r="CN718" s="380"/>
      <c r="CO718" s="380"/>
      <c r="CP718" s="380"/>
      <c r="CQ718" s="380"/>
      <c r="CR718" s="380"/>
      <c r="CS718" s="380"/>
      <c r="CT718" s="380"/>
      <c r="CU718" s="380"/>
      <c r="CV718" s="380"/>
      <c r="CW718" s="380"/>
      <c r="CX718" s="380"/>
      <c r="CY718" s="380"/>
      <c r="CZ718" s="380"/>
      <c r="DA718" s="380"/>
      <c r="DB718" s="380"/>
      <c r="DC718" s="380"/>
      <c r="DD718" s="380"/>
      <c r="DE718" s="380"/>
      <c r="DF718" s="380"/>
      <c r="DG718" s="380"/>
      <c r="DH718" s="380"/>
      <c r="DI718" s="380"/>
      <c r="DJ718" s="380"/>
      <c r="DK718" s="380"/>
      <c r="DL718" s="380"/>
      <c r="DM718" s="380"/>
      <c r="DN718" s="380"/>
      <c r="DO718" s="380"/>
      <c r="DP718" s="380"/>
      <c r="DQ718" s="380"/>
      <c r="DR718" s="380"/>
      <c r="DS718" s="380"/>
      <c r="DT718" s="380"/>
      <c r="DU718" s="380"/>
      <c r="DV718" s="380"/>
      <c r="DW718" s="380"/>
      <c r="DX718" s="380"/>
      <c r="DY718" s="380"/>
      <c r="DZ718" s="380"/>
      <c r="EA718" s="380"/>
      <c r="EB718" s="380"/>
      <c r="EC718" s="380"/>
      <c r="ED718" s="380"/>
      <c r="EE718" s="380"/>
      <c r="EF718" s="380"/>
      <c r="EG718" s="380"/>
      <c r="EH718" s="380"/>
      <c r="EI718" s="380"/>
      <c r="EJ718" s="380"/>
      <c r="EK718" s="380"/>
      <c r="EL718" s="380"/>
      <c r="EM718" s="380"/>
      <c r="EN718" s="380"/>
      <c r="EO718" s="380"/>
      <c r="EP718" s="380"/>
      <c r="EQ718" s="380"/>
      <c r="ER718" s="380"/>
      <c r="ES718" s="380"/>
      <c r="ET718" s="380"/>
      <c r="EU718" s="380"/>
      <c r="EV718" s="380"/>
      <c r="EW718" s="380"/>
      <c r="EX718" s="380"/>
      <c r="EY718" s="380"/>
      <c r="EZ718" s="380"/>
      <c r="FA718" s="380"/>
      <c r="FB718" s="380"/>
      <c r="FC718" s="380"/>
      <c r="FD718" s="380"/>
      <c r="FE718" s="380"/>
      <c r="FF718" s="380"/>
      <c r="FG718" s="380"/>
      <c r="FH718" s="380"/>
      <c r="FI718" s="380"/>
      <c r="FJ718" s="380"/>
      <c r="FK718" s="380"/>
      <c r="FL718" s="380"/>
      <c r="FM718" s="380"/>
      <c r="FN718" s="380"/>
      <c r="FO718" s="380"/>
      <c r="FP718" s="380"/>
      <c r="FQ718" s="380"/>
      <c r="FR718" s="380"/>
      <c r="FS718" s="380"/>
      <c r="FT718" s="380"/>
      <c r="FU718" s="380"/>
      <c r="FV718" s="380"/>
      <c r="FW718" s="380"/>
      <c r="FX718" s="380"/>
      <c r="FY718" s="380"/>
      <c r="FZ718" s="380"/>
      <c r="GA718" s="380"/>
      <c r="GB718" s="380"/>
      <c r="GC718" s="380"/>
      <c r="GD718" s="380"/>
      <c r="GE718" s="380"/>
      <c r="GF718" s="380"/>
      <c r="GG718" s="380"/>
      <c r="GH718" s="380"/>
      <c r="GI718" s="380"/>
      <c r="GJ718" s="380"/>
      <c r="GK718" s="380"/>
      <c r="GL718" s="380"/>
      <c r="GM718" s="380"/>
      <c r="GN718" s="380"/>
      <c r="GO718" s="380"/>
      <c r="GP718" s="380"/>
      <c r="GQ718" s="380"/>
      <c r="GR718" s="380"/>
      <c r="GS718" s="380"/>
      <c r="GT718" s="380"/>
      <c r="GU718" s="380"/>
      <c r="GV718" s="380"/>
      <c r="GW718" s="380"/>
      <c r="GX718" s="380"/>
      <c r="GY718" s="380"/>
      <c r="GZ718" s="380"/>
      <c r="HA718" s="380"/>
      <c r="HB718" s="380"/>
      <c r="HC718" s="380"/>
      <c r="HD718" s="380"/>
      <c r="HE718" s="380"/>
      <c r="HF718" s="380"/>
      <c r="HG718" s="380"/>
      <c r="HH718" s="380"/>
      <c r="HI718" s="380"/>
      <c r="HJ718" s="380"/>
      <c r="HK718" s="380"/>
      <c r="HL718" s="380"/>
      <c r="HM718" s="380"/>
      <c r="HN718" s="380"/>
      <c r="HO718" s="380"/>
      <c r="HP718" s="380"/>
      <c r="HQ718" s="380"/>
      <c r="HR718" s="380"/>
      <c r="HS718" s="380"/>
      <c r="HT718" s="380"/>
      <c r="HU718" s="380"/>
      <c r="HV718" s="380"/>
      <c r="HW718" s="380"/>
      <c r="HX718" s="380"/>
      <c r="HY718" s="380"/>
      <c r="HZ718" s="380"/>
      <c r="IA718" s="380"/>
      <c r="IB718" s="380"/>
      <c r="IC718" s="380"/>
      <c r="ID718" s="380"/>
      <c r="IE718" s="380"/>
      <c r="IF718" s="380"/>
      <c r="IG718" s="380"/>
      <c r="IH718" s="380"/>
      <c r="II718" s="380"/>
      <c r="IJ718" s="380"/>
      <c r="IK718" s="380"/>
      <c r="IL718" s="380"/>
      <c r="IM718" s="380"/>
      <c r="IN718" s="380"/>
      <c r="IO718" s="380"/>
      <c r="IP718" s="380"/>
      <c r="IQ718" s="380"/>
      <c r="IR718" s="380"/>
      <c r="IS718" s="380"/>
      <c r="IT718" s="380"/>
      <c r="IU718" s="380"/>
      <c r="IV718" s="380"/>
      <c r="IW718" s="380"/>
      <c r="IX718" s="380"/>
      <c r="IY718" s="380"/>
      <c r="IZ718" s="380"/>
      <c r="JA718" s="380"/>
      <c r="JB718" s="380"/>
      <c r="JC718" s="380"/>
      <c r="JD718" s="380"/>
      <c r="JE718" s="380"/>
      <c r="JF718" s="380"/>
      <c r="JG718" s="380"/>
      <c r="JH718" s="380"/>
      <c r="JI718" s="380"/>
      <c r="JJ718" s="380"/>
      <c r="JK718" s="380"/>
      <c r="JL718" s="380"/>
      <c r="JM718" s="380"/>
      <c r="JN718" s="380"/>
      <c r="JO718" s="380"/>
      <c r="JP718" s="380"/>
      <c r="JQ718" s="380"/>
      <c r="JR718" s="380"/>
      <c r="JS718" s="380"/>
      <c r="JT718" s="380"/>
      <c r="JU718" s="380"/>
      <c r="JV718" s="380"/>
      <c r="JW718" s="380"/>
      <c r="JX718" s="380"/>
      <c r="JY718" s="380"/>
      <c r="JZ718" s="380"/>
      <c r="KA718" s="380"/>
      <c r="KB718" s="380"/>
      <c r="KC718" s="380"/>
      <c r="KD718" s="380"/>
      <c r="KE718" s="380"/>
      <c r="KF718" s="380"/>
      <c r="KG718" s="380"/>
      <c r="KH718" s="380"/>
      <c r="KI718" s="380"/>
      <c r="KJ718" s="380"/>
      <c r="KK718" s="380"/>
      <c r="KL718" s="380"/>
      <c r="KM718" s="380"/>
      <c r="KN718" s="380"/>
      <c r="KO718" s="380"/>
      <c r="KP718" s="380"/>
      <c r="KQ718" s="380"/>
      <c r="KR718" s="380"/>
      <c r="KS718" s="380"/>
      <c r="KT718" s="380"/>
      <c r="KU718" s="380"/>
      <c r="KV718" s="380"/>
      <c r="KW718" s="380"/>
      <c r="KX718" s="380"/>
      <c r="KY718" s="380"/>
      <c r="KZ718" s="380"/>
      <c r="LA718" s="380"/>
      <c r="LB718" s="380"/>
      <c r="LC718" s="380"/>
      <c r="LD718" s="380"/>
      <c r="LE718" s="380"/>
      <c r="LF718" s="380"/>
      <c r="LG718" s="380"/>
      <c r="LH718" s="380"/>
      <c r="LI718" s="380"/>
      <c r="LJ718" s="380"/>
      <c r="LK718" s="380"/>
      <c r="LL718" s="380"/>
      <c r="LM718" s="380"/>
      <c r="LN718" s="380"/>
      <c r="LO718" s="380"/>
      <c r="LP718" s="380"/>
      <c r="LQ718" s="380"/>
      <c r="LR718" s="380"/>
      <c r="LS718" s="380"/>
      <c r="LT718" s="380"/>
      <c r="LU718" s="380"/>
      <c r="LV718" s="380"/>
      <c r="LW718" s="380"/>
      <c r="LX718" s="380"/>
      <c r="LY718" s="380"/>
      <c r="LZ718" s="380"/>
      <c r="MA718" s="380"/>
      <c r="MB718" s="380"/>
      <c r="MC718" s="380"/>
      <c r="MD718" s="380"/>
      <c r="ME718" s="380"/>
      <c r="MF718" s="380"/>
      <c r="MG718" s="380"/>
      <c r="MH718" s="380"/>
      <c r="MI718" s="380"/>
      <c r="MJ718" s="380"/>
      <c r="MK718" s="380"/>
      <c r="ML718" s="380"/>
      <c r="MM718" s="380"/>
      <c r="MN718" s="380"/>
      <c r="MO718" s="380"/>
      <c r="MP718" s="380"/>
      <c r="MQ718" s="380"/>
      <c r="MR718" s="380"/>
      <c r="MS718" s="380"/>
      <c r="MT718" s="380"/>
      <c r="MU718" s="380"/>
      <c r="MV718" s="380"/>
      <c r="MW718" s="380"/>
      <c r="MX718" s="380"/>
      <c r="MY718" s="380"/>
      <c r="MZ718" s="380"/>
      <c r="NA718" s="380"/>
      <c r="NB718" s="380"/>
      <c r="NC718" s="380"/>
      <c r="ND718" s="380"/>
      <c r="NE718" s="380"/>
      <c r="NF718" s="380"/>
      <c r="NG718" s="380"/>
      <c r="NH718" s="380"/>
      <c r="NI718" s="380"/>
      <c r="NJ718" s="380"/>
      <c r="NK718" s="380"/>
      <c r="NL718" s="380"/>
      <c r="NM718" s="380"/>
      <c r="NN718" s="380"/>
      <c r="NO718" s="380"/>
      <c r="NP718" s="380"/>
      <c r="NQ718" s="380"/>
      <c r="NR718" s="380"/>
      <c r="NS718" s="380"/>
      <c r="NT718" s="380"/>
      <c r="NU718" s="380"/>
      <c r="NV718" s="380"/>
      <c r="NW718" s="380"/>
      <c r="NX718" s="380"/>
      <c r="NY718" s="380"/>
      <c r="NZ718" s="380"/>
      <c r="OA718" s="380"/>
      <c r="OB718" s="380"/>
      <c r="OC718" s="380"/>
      <c r="OD718" s="380"/>
      <c r="OE718" s="380"/>
      <c r="OF718" s="380"/>
      <c r="OG718" s="380"/>
      <c r="OH718" s="380"/>
      <c r="OI718" s="380"/>
      <c r="OJ718" s="380"/>
      <c r="OK718" s="380"/>
      <c r="OL718" s="380"/>
      <c r="OM718" s="380"/>
      <c r="ON718" s="380"/>
      <c r="OO718" s="380"/>
      <c r="OP718" s="380"/>
      <c r="OQ718" s="380"/>
      <c r="OR718" s="380"/>
      <c r="OS718" s="380"/>
      <c r="OT718" s="380"/>
      <c r="OU718" s="380"/>
      <c r="OV718" s="380"/>
      <c r="OW718" s="380"/>
      <c r="OX718" s="380"/>
      <c r="OY718" s="380"/>
      <c r="OZ718" s="380"/>
      <c r="PA718" s="380"/>
      <c r="PB718" s="380"/>
      <c r="PC718" s="380"/>
      <c r="PD718" s="380"/>
      <c r="PE718" s="380"/>
      <c r="PF718" s="380"/>
      <c r="PG718" s="380"/>
      <c r="PH718" s="380"/>
      <c r="PI718" s="380"/>
      <c r="PJ718" s="380"/>
      <c r="PK718" s="380"/>
      <c r="PL718" s="380"/>
      <c r="PM718" s="380"/>
      <c r="PN718" s="380"/>
      <c r="PO718" s="380"/>
      <c r="PP718" s="380"/>
      <c r="PQ718" s="380"/>
      <c r="PR718" s="380"/>
      <c r="PS718" s="380"/>
      <c r="PT718" s="380"/>
      <c r="PU718" s="380"/>
      <c r="PV718" s="380"/>
      <c r="PW718" s="380"/>
      <c r="PX718" s="380"/>
      <c r="PY718" s="380"/>
      <c r="PZ718" s="380"/>
      <c r="QA718" s="380"/>
      <c r="QB718" s="380"/>
      <c r="QC718" s="380"/>
      <c r="QD718" s="380"/>
      <c r="QE718" s="380"/>
      <c r="QF718" s="380"/>
      <c r="QG718" s="380"/>
      <c r="QH718" s="380"/>
      <c r="QI718" s="380"/>
      <c r="QJ718" s="380"/>
      <c r="QK718" s="380"/>
      <c r="QL718" s="380"/>
      <c r="QM718" s="380"/>
      <c r="QN718" s="380"/>
      <c r="QO718" s="380"/>
      <c r="QP718" s="380"/>
      <c r="QQ718" s="380"/>
      <c r="QR718" s="380"/>
      <c r="QS718" s="380"/>
      <c r="QT718" s="380"/>
      <c r="QU718" s="380"/>
      <c r="QV718" s="380"/>
      <c r="QW718" s="380"/>
      <c r="QX718" s="380"/>
      <c r="QY718" s="380"/>
      <c r="QZ718" s="380"/>
      <c r="RA718" s="380"/>
      <c r="RB718" s="380"/>
      <c r="RC718" s="380"/>
      <c r="RD718" s="380"/>
      <c r="RE718" s="380"/>
      <c r="RF718" s="380"/>
      <c r="RG718" s="380"/>
      <c r="RH718" s="380"/>
      <c r="RI718" s="380"/>
      <c r="RJ718" s="380"/>
      <c r="RK718" s="380"/>
      <c r="RL718" s="380"/>
      <c r="RM718" s="380"/>
      <c r="RN718" s="380"/>
      <c r="RO718" s="380"/>
      <c r="RP718" s="380"/>
      <c r="RQ718" s="380"/>
      <c r="RR718" s="380"/>
      <c r="RS718" s="380"/>
      <c r="RT718" s="380"/>
      <c r="RU718" s="380"/>
      <c r="RV718" s="380"/>
      <c r="RW718" s="380"/>
      <c r="RX718" s="380"/>
      <c r="RY718" s="380"/>
      <c r="RZ718" s="380"/>
      <c r="SA718" s="380"/>
      <c r="SB718" s="380"/>
      <c r="SC718" s="380"/>
      <c r="SD718" s="380"/>
      <c r="SE718" s="380"/>
      <c r="SF718" s="380"/>
      <c r="SG718" s="380"/>
      <c r="SH718" s="380"/>
      <c r="SI718" s="380"/>
      <c r="SJ718" s="380"/>
      <c r="SK718" s="380"/>
      <c r="SL718" s="380"/>
      <c r="SM718" s="380"/>
      <c r="SN718" s="380"/>
      <c r="SO718" s="380"/>
      <c r="SP718" s="380"/>
      <c r="SQ718" s="380"/>
      <c r="SR718" s="380"/>
      <c r="SS718" s="380"/>
      <c r="ST718" s="380"/>
      <c r="SU718" s="380"/>
      <c r="SV718" s="380"/>
      <c r="SW718" s="380"/>
      <c r="SX718" s="380"/>
      <c r="SY718" s="380"/>
      <c r="SZ718" s="380"/>
      <c r="TA718" s="380"/>
      <c r="TB718" s="380"/>
      <c r="TC718" s="380"/>
      <c r="TD718" s="380"/>
      <c r="TE718" s="380"/>
      <c r="TF718" s="380"/>
      <c r="TG718" s="380"/>
      <c r="TH718" s="380"/>
      <c r="TI718" s="380"/>
      <c r="TJ718" s="380"/>
      <c r="TK718" s="380"/>
      <c r="TL718" s="380"/>
      <c r="TM718" s="380"/>
      <c r="TN718" s="380"/>
      <c r="TO718" s="380"/>
      <c r="TP718" s="380"/>
      <c r="TQ718" s="380"/>
      <c r="TR718" s="380"/>
      <c r="TS718" s="380"/>
      <c r="TT718" s="380"/>
      <c r="TU718" s="380"/>
      <c r="TV718" s="380"/>
      <c r="TW718" s="380"/>
      <c r="TX718" s="380"/>
      <c r="TY718" s="380"/>
      <c r="TZ718" s="380"/>
      <c r="UA718" s="380"/>
      <c r="UB718" s="380"/>
      <c r="UC718" s="380"/>
      <c r="UD718" s="380"/>
      <c r="UE718" s="380"/>
      <c r="UF718" s="380"/>
      <c r="UG718" s="380"/>
      <c r="UH718" s="380"/>
      <c r="UI718" s="380"/>
      <c r="UJ718" s="380"/>
      <c r="UK718" s="380"/>
      <c r="UL718" s="380"/>
      <c r="UM718" s="380"/>
      <c r="UN718" s="380"/>
      <c r="UO718" s="380"/>
      <c r="UP718" s="380"/>
      <c r="UQ718" s="380"/>
      <c r="UR718" s="380"/>
      <c r="US718" s="380"/>
      <c r="UT718" s="380"/>
      <c r="UU718" s="380"/>
      <c r="UV718" s="380"/>
      <c r="UW718" s="380"/>
      <c r="UX718" s="380"/>
      <c r="UY718" s="380"/>
      <c r="UZ718" s="380"/>
      <c r="VA718" s="380"/>
      <c r="VB718" s="380"/>
      <c r="VC718" s="380"/>
      <c r="VD718" s="380"/>
      <c r="VE718" s="380"/>
      <c r="VF718" s="380"/>
      <c r="VG718" s="380"/>
      <c r="VH718" s="380"/>
      <c r="VI718" s="380"/>
      <c r="VJ718" s="380"/>
      <c r="VK718" s="380"/>
      <c r="VL718" s="380"/>
      <c r="VM718" s="380"/>
      <c r="VN718" s="380"/>
      <c r="VO718" s="380"/>
      <c r="VP718" s="380"/>
      <c r="VQ718" s="380"/>
      <c r="VR718" s="380"/>
      <c r="VS718" s="380"/>
      <c r="VT718" s="380"/>
      <c r="VU718" s="380"/>
      <c r="VV718" s="380"/>
      <c r="VW718" s="380"/>
      <c r="VX718" s="380"/>
      <c r="VY718" s="380"/>
      <c r="VZ718" s="380"/>
      <c r="WA718" s="380"/>
      <c r="WB718" s="380"/>
      <c r="WC718" s="380"/>
      <c r="WD718" s="380"/>
      <c r="WE718" s="380"/>
      <c r="WF718" s="380"/>
      <c r="WG718" s="380"/>
      <c r="WH718" s="380"/>
      <c r="WI718" s="380"/>
      <c r="WJ718" s="380"/>
      <c r="WK718" s="380"/>
      <c r="WL718" s="380"/>
      <c r="WM718" s="380"/>
      <c r="WN718" s="380"/>
      <c r="WO718" s="380"/>
      <c r="WP718" s="380"/>
      <c r="WQ718" s="380"/>
      <c r="WR718" s="380"/>
      <c r="WS718" s="380"/>
      <c r="WT718" s="380"/>
      <c r="WU718" s="380"/>
      <c r="WV718" s="380"/>
      <c r="WW718" s="380"/>
      <c r="WX718" s="380"/>
      <c r="WY718" s="380"/>
      <c r="WZ718" s="380"/>
      <c r="XA718" s="380"/>
      <c r="XB718" s="380"/>
      <c r="XC718" s="380"/>
      <c r="XD718" s="380"/>
      <c r="XE718" s="380"/>
      <c r="XF718" s="380"/>
      <c r="XG718" s="380"/>
      <c r="XH718" s="380"/>
      <c r="XI718" s="380"/>
      <c r="XJ718" s="380"/>
      <c r="XK718" s="380"/>
      <c r="XL718" s="380"/>
      <c r="XM718" s="380"/>
      <c r="XN718" s="380"/>
      <c r="XO718" s="380"/>
      <c r="XP718" s="380"/>
      <c r="XQ718" s="380"/>
      <c r="XR718" s="380"/>
      <c r="XS718" s="380"/>
      <c r="XT718" s="380"/>
      <c r="XU718" s="380"/>
      <c r="XV718" s="380"/>
      <c r="XW718" s="380"/>
      <c r="XX718" s="380"/>
      <c r="XY718" s="380"/>
      <c r="XZ718" s="380"/>
      <c r="YA718" s="380"/>
      <c r="YB718" s="380"/>
      <c r="YC718" s="380"/>
      <c r="YD718" s="380"/>
      <c r="YE718" s="380"/>
      <c r="YF718" s="380"/>
      <c r="YG718" s="380"/>
      <c r="YH718" s="380"/>
      <c r="YI718" s="380"/>
      <c r="YJ718" s="380"/>
      <c r="YK718" s="380"/>
      <c r="YL718" s="380"/>
      <c r="YM718" s="380"/>
      <c r="YN718" s="380"/>
      <c r="YO718" s="380"/>
      <c r="YP718" s="380"/>
      <c r="YQ718" s="380"/>
      <c r="YR718" s="380"/>
      <c r="YS718" s="380"/>
      <c r="YT718" s="380"/>
      <c r="YU718" s="380"/>
      <c r="YV718" s="380"/>
      <c r="YW718" s="380"/>
      <c r="YX718" s="380"/>
      <c r="YY718" s="380"/>
      <c r="YZ718" s="380"/>
      <c r="ZA718" s="380"/>
      <c r="ZB718" s="380"/>
      <c r="ZC718" s="380"/>
      <c r="ZD718" s="380"/>
      <c r="ZE718" s="380"/>
      <c r="ZF718" s="380"/>
      <c r="ZG718" s="380"/>
      <c r="ZH718" s="380"/>
      <c r="ZI718" s="380"/>
      <c r="ZJ718" s="380"/>
      <c r="ZK718" s="380"/>
      <c r="ZL718" s="380"/>
      <c r="ZM718" s="380"/>
      <c r="ZN718" s="380"/>
      <c r="ZO718" s="380"/>
      <c r="ZP718" s="380"/>
      <c r="ZQ718" s="380"/>
      <c r="ZR718" s="380"/>
      <c r="ZS718" s="380"/>
      <c r="ZT718" s="380"/>
      <c r="ZU718" s="380"/>
      <c r="ZV718" s="380"/>
      <c r="ZW718" s="380"/>
      <c r="ZX718" s="380"/>
      <c r="ZY718" s="380"/>
      <c r="ZZ718" s="380"/>
      <c r="AAA718" s="380"/>
      <c r="AAB718" s="380"/>
      <c r="AAC718" s="380"/>
      <c r="AAD718" s="380"/>
      <c r="AAE718" s="380"/>
      <c r="AAF718" s="380"/>
      <c r="AAG718" s="380"/>
      <c r="AAH718" s="380"/>
      <c r="AAI718" s="380"/>
      <c r="AAJ718" s="380"/>
      <c r="AAK718" s="380"/>
      <c r="AAL718" s="380"/>
      <c r="AAM718" s="380"/>
      <c r="AAN718" s="380"/>
      <c r="AAO718" s="380"/>
      <c r="AAP718" s="380"/>
      <c r="AAQ718" s="380"/>
      <c r="AAR718" s="380"/>
      <c r="AAS718" s="380"/>
      <c r="AAT718" s="380"/>
      <c r="AAU718" s="380"/>
      <c r="AAV718" s="380"/>
      <c r="AAW718" s="380"/>
      <c r="AAX718" s="380"/>
      <c r="AAY718" s="380"/>
      <c r="AAZ718" s="380"/>
      <c r="ABA718" s="380"/>
      <c r="ABB718" s="380"/>
      <c r="ABC718" s="380"/>
      <c r="ABD718" s="380"/>
      <c r="ABE718" s="380"/>
      <c r="ABF718" s="380"/>
      <c r="ABG718" s="380"/>
      <c r="ABH718" s="380"/>
      <c r="ABI718" s="380"/>
      <c r="ABJ718" s="380"/>
      <c r="ABK718" s="380"/>
      <c r="ABL718" s="380"/>
      <c r="ABM718" s="380"/>
      <c r="ABN718" s="380"/>
      <c r="ABO718" s="380"/>
      <c r="ABP718" s="380"/>
      <c r="ABQ718" s="380"/>
      <c r="ABR718" s="380"/>
      <c r="ABS718" s="380"/>
      <c r="ABT718" s="380"/>
      <c r="ABU718" s="380"/>
      <c r="ABV718" s="380"/>
      <c r="ABW718" s="380"/>
      <c r="ABX718" s="380"/>
      <c r="ABY718" s="380"/>
      <c r="ABZ718" s="380"/>
      <c r="ACA718" s="380"/>
      <c r="ACB718" s="380"/>
      <c r="ACC718" s="380"/>
      <c r="ACD718" s="380"/>
      <c r="ACE718" s="380"/>
      <c r="ACF718" s="380"/>
      <c r="ACG718" s="380"/>
      <c r="ACH718" s="380"/>
      <c r="ACI718" s="380"/>
      <c r="ACJ718" s="380"/>
      <c r="ACK718" s="380"/>
      <c r="ACL718" s="380"/>
      <c r="ACM718" s="380"/>
      <c r="ACN718" s="380"/>
      <c r="ACO718" s="380"/>
      <c r="ACP718" s="380"/>
      <c r="ACQ718" s="380"/>
      <c r="ACR718" s="380"/>
      <c r="ACS718" s="380"/>
      <c r="ACT718" s="380"/>
      <c r="ACU718" s="380"/>
      <c r="ACV718" s="380"/>
      <c r="ACW718" s="380"/>
      <c r="ACX718" s="380"/>
      <c r="ACY718" s="380"/>
      <c r="ACZ718" s="380"/>
      <c r="ADA718" s="380"/>
      <c r="ADB718" s="380"/>
      <c r="ADC718" s="380"/>
      <c r="ADD718" s="380"/>
      <c r="ADE718" s="380"/>
      <c r="ADF718" s="380"/>
      <c r="ADG718" s="380"/>
      <c r="ADH718" s="380"/>
      <c r="ADI718" s="380"/>
      <c r="ADJ718" s="380"/>
      <c r="ADK718" s="380"/>
      <c r="ADL718" s="380"/>
      <c r="ADM718" s="380"/>
      <c r="ADN718" s="380"/>
      <c r="ADO718" s="380"/>
      <c r="ADP718" s="380"/>
      <c r="ADQ718" s="380"/>
      <c r="ADR718" s="380"/>
      <c r="ADS718" s="380"/>
      <c r="ADT718" s="380"/>
      <c r="ADU718" s="380"/>
      <c r="ADV718" s="380"/>
      <c r="ADW718" s="380"/>
      <c r="ADX718" s="380"/>
      <c r="ADY718" s="380"/>
      <c r="ADZ718" s="380"/>
      <c r="AEA718" s="380"/>
      <c r="AEB718" s="380"/>
      <c r="AEC718" s="380"/>
      <c r="AED718" s="380"/>
      <c r="AEE718" s="380"/>
      <c r="AEF718" s="380"/>
    </row>
    <row r="719" spans="1:813" s="381" customFormat="1" x14ac:dyDescent="0.2">
      <c r="A719" s="75"/>
      <c r="B719" s="87"/>
      <c r="C719" s="109"/>
      <c r="D719" s="71"/>
      <c r="E719" s="109"/>
      <c r="F719" s="11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  <c r="AB719" s="380"/>
      <c r="AC719" s="380"/>
      <c r="AD719" s="380"/>
      <c r="AE719" s="380"/>
      <c r="AF719" s="380"/>
      <c r="AG719" s="380"/>
      <c r="AH719" s="380"/>
      <c r="AI719" s="380"/>
      <c r="AJ719" s="380"/>
      <c r="AK719" s="380"/>
      <c r="AL719" s="380"/>
      <c r="AM719" s="380"/>
      <c r="AN719" s="380"/>
      <c r="AO719" s="380"/>
      <c r="AP719" s="380"/>
      <c r="AQ719" s="380"/>
      <c r="AR719" s="380"/>
      <c r="AS719" s="380"/>
      <c r="AT719" s="380"/>
      <c r="AU719" s="380"/>
      <c r="AV719" s="380"/>
      <c r="AW719" s="380"/>
      <c r="AX719" s="380"/>
      <c r="AY719" s="380"/>
      <c r="AZ719" s="380"/>
      <c r="BA719" s="663"/>
      <c r="BB719" s="380"/>
      <c r="BC719" s="380"/>
      <c r="BD719" s="380"/>
      <c r="BE719" s="380"/>
      <c r="BF719" s="380"/>
      <c r="BG719" s="380"/>
      <c r="BH719" s="380"/>
      <c r="BI719" s="380"/>
      <c r="BJ719" s="380"/>
      <c r="BK719" s="380"/>
      <c r="BL719" s="380"/>
      <c r="BM719" s="380"/>
      <c r="BN719" s="380"/>
      <c r="BO719" s="380"/>
      <c r="BP719" s="380"/>
      <c r="BQ719" s="380"/>
      <c r="BR719" s="380"/>
      <c r="BS719" s="380"/>
      <c r="BT719" s="380"/>
      <c r="BU719" s="380"/>
      <c r="BV719" s="380"/>
      <c r="BW719" s="380"/>
      <c r="BX719" s="380"/>
      <c r="BY719" s="380"/>
      <c r="BZ719" s="380"/>
      <c r="CA719" s="380"/>
      <c r="CB719" s="380"/>
      <c r="CC719" s="380"/>
      <c r="CD719" s="380"/>
      <c r="CE719" s="380"/>
      <c r="CF719" s="380"/>
      <c r="CG719" s="380"/>
      <c r="CH719" s="380"/>
      <c r="CI719" s="380"/>
      <c r="CJ719" s="380"/>
      <c r="CK719" s="380"/>
      <c r="CL719" s="380"/>
      <c r="CM719" s="380"/>
      <c r="CN719" s="380"/>
      <c r="CO719" s="380"/>
      <c r="CP719" s="380"/>
      <c r="CQ719" s="380"/>
      <c r="CR719" s="380"/>
      <c r="CS719" s="380"/>
      <c r="CT719" s="380"/>
      <c r="CU719" s="380"/>
      <c r="CV719" s="380"/>
      <c r="CW719" s="380"/>
      <c r="CX719" s="380"/>
      <c r="CY719" s="380"/>
      <c r="CZ719" s="380"/>
      <c r="DA719" s="380"/>
      <c r="DB719" s="380"/>
      <c r="DC719" s="380"/>
      <c r="DD719" s="380"/>
      <c r="DE719" s="380"/>
      <c r="DF719" s="380"/>
      <c r="DG719" s="380"/>
      <c r="DH719" s="380"/>
      <c r="DI719" s="380"/>
      <c r="DJ719" s="380"/>
      <c r="DK719" s="380"/>
      <c r="DL719" s="380"/>
      <c r="DM719" s="380"/>
      <c r="DN719" s="380"/>
      <c r="DO719" s="380"/>
      <c r="DP719" s="380"/>
      <c r="DQ719" s="380"/>
      <c r="DR719" s="380"/>
      <c r="DS719" s="380"/>
      <c r="DT719" s="380"/>
      <c r="DU719" s="380"/>
      <c r="DV719" s="380"/>
      <c r="DW719" s="380"/>
      <c r="DX719" s="380"/>
      <c r="DY719" s="380"/>
      <c r="DZ719" s="380"/>
      <c r="EA719" s="380"/>
      <c r="EB719" s="380"/>
      <c r="EC719" s="380"/>
      <c r="ED719" s="380"/>
      <c r="EE719" s="380"/>
      <c r="EF719" s="380"/>
      <c r="EG719" s="380"/>
      <c r="EH719" s="380"/>
      <c r="EI719" s="380"/>
      <c r="EJ719" s="380"/>
      <c r="EK719" s="380"/>
      <c r="EL719" s="380"/>
      <c r="EM719" s="380"/>
      <c r="EN719" s="380"/>
      <c r="EO719" s="380"/>
      <c r="EP719" s="380"/>
      <c r="EQ719" s="380"/>
      <c r="ER719" s="380"/>
      <c r="ES719" s="380"/>
      <c r="ET719" s="380"/>
      <c r="EU719" s="380"/>
      <c r="EV719" s="380"/>
      <c r="EW719" s="380"/>
      <c r="EX719" s="380"/>
      <c r="EY719" s="380"/>
      <c r="EZ719" s="380"/>
      <c r="FA719" s="380"/>
      <c r="FB719" s="380"/>
      <c r="FC719" s="380"/>
      <c r="FD719" s="380"/>
      <c r="FE719" s="380"/>
      <c r="FF719" s="380"/>
      <c r="FG719" s="380"/>
      <c r="FH719" s="380"/>
      <c r="FI719" s="380"/>
      <c r="FJ719" s="380"/>
      <c r="FK719" s="380"/>
      <c r="FL719" s="380"/>
      <c r="FM719" s="380"/>
      <c r="FN719" s="380"/>
      <c r="FO719" s="380"/>
      <c r="FP719" s="380"/>
      <c r="FQ719" s="380"/>
      <c r="FR719" s="380"/>
      <c r="FS719" s="380"/>
      <c r="FT719" s="380"/>
      <c r="FU719" s="380"/>
      <c r="FV719" s="380"/>
      <c r="FW719" s="380"/>
      <c r="FX719" s="380"/>
      <c r="FY719" s="380"/>
      <c r="FZ719" s="380"/>
      <c r="GA719" s="380"/>
      <c r="GB719" s="380"/>
      <c r="GC719" s="380"/>
      <c r="GD719" s="380"/>
      <c r="GE719" s="380"/>
      <c r="GF719" s="380"/>
      <c r="GG719" s="380"/>
      <c r="GH719" s="380"/>
      <c r="GI719" s="380"/>
      <c r="GJ719" s="380"/>
      <c r="GK719" s="380"/>
      <c r="GL719" s="380"/>
      <c r="GM719" s="380"/>
      <c r="GN719" s="380"/>
      <c r="GO719" s="380"/>
      <c r="GP719" s="380"/>
      <c r="GQ719" s="380"/>
      <c r="GR719" s="380"/>
      <c r="GS719" s="380"/>
      <c r="GT719" s="380"/>
      <c r="GU719" s="380"/>
      <c r="GV719" s="380"/>
      <c r="GW719" s="380"/>
      <c r="GX719" s="380"/>
      <c r="GY719" s="380"/>
      <c r="GZ719" s="380"/>
      <c r="HA719" s="380"/>
      <c r="HB719" s="380"/>
      <c r="HC719" s="380"/>
      <c r="HD719" s="380"/>
      <c r="HE719" s="380"/>
      <c r="HF719" s="380"/>
      <c r="HG719" s="380"/>
      <c r="HH719" s="380"/>
      <c r="HI719" s="380"/>
      <c r="HJ719" s="380"/>
      <c r="HK719" s="380"/>
      <c r="HL719" s="380"/>
      <c r="HM719" s="380"/>
      <c r="HN719" s="380"/>
      <c r="HO719" s="380"/>
      <c r="HP719" s="380"/>
      <c r="HQ719" s="380"/>
      <c r="HR719" s="380"/>
      <c r="HS719" s="380"/>
      <c r="HT719" s="380"/>
      <c r="HU719" s="380"/>
      <c r="HV719" s="380"/>
      <c r="HW719" s="380"/>
      <c r="HX719" s="380"/>
      <c r="HY719" s="380"/>
      <c r="HZ719" s="380"/>
      <c r="IA719" s="380"/>
      <c r="IB719" s="380"/>
      <c r="IC719" s="380"/>
      <c r="ID719" s="380"/>
      <c r="IE719" s="380"/>
      <c r="IF719" s="380"/>
      <c r="IG719" s="380"/>
      <c r="IH719" s="380"/>
      <c r="II719" s="380"/>
      <c r="IJ719" s="380"/>
      <c r="IK719" s="380"/>
      <c r="IL719" s="380"/>
      <c r="IM719" s="380"/>
      <c r="IN719" s="380"/>
      <c r="IO719" s="380"/>
      <c r="IP719" s="380"/>
      <c r="IQ719" s="380"/>
      <c r="IR719" s="380"/>
      <c r="IS719" s="380"/>
      <c r="IT719" s="380"/>
      <c r="IU719" s="380"/>
      <c r="IV719" s="380"/>
      <c r="IW719" s="380"/>
      <c r="IX719" s="380"/>
      <c r="IY719" s="380"/>
      <c r="IZ719" s="380"/>
      <c r="JA719" s="380"/>
      <c r="JB719" s="380"/>
      <c r="JC719" s="380"/>
      <c r="JD719" s="380"/>
      <c r="JE719" s="380"/>
      <c r="JF719" s="380"/>
      <c r="JG719" s="380"/>
      <c r="JH719" s="380"/>
      <c r="JI719" s="380"/>
      <c r="JJ719" s="380"/>
      <c r="JK719" s="380"/>
      <c r="JL719" s="380"/>
      <c r="JM719" s="380"/>
      <c r="JN719" s="380"/>
      <c r="JO719" s="380"/>
      <c r="JP719" s="380"/>
      <c r="JQ719" s="380"/>
      <c r="JR719" s="380"/>
      <c r="JS719" s="380"/>
      <c r="JT719" s="380"/>
      <c r="JU719" s="380"/>
      <c r="JV719" s="380"/>
      <c r="JW719" s="380"/>
      <c r="JX719" s="380"/>
      <c r="JY719" s="380"/>
      <c r="JZ719" s="380"/>
      <c r="KA719" s="380"/>
      <c r="KB719" s="380"/>
      <c r="KC719" s="380"/>
      <c r="KD719" s="380"/>
      <c r="KE719" s="380"/>
      <c r="KF719" s="380"/>
      <c r="KG719" s="380"/>
      <c r="KH719" s="380"/>
      <c r="KI719" s="380"/>
      <c r="KJ719" s="380"/>
      <c r="KK719" s="380"/>
      <c r="KL719" s="380"/>
      <c r="KM719" s="380"/>
      <c r="KN719" s="380"/>
      <c r="KO719" s="380"/>
      <c r="KP719" s="380"/>
      <c r="KQ719" s="380"/>
      <c r="KR719" s="380"/>
      <c r="KS719" s="380"/>
      <c r="KT719" s="380"/>
      <c r="KU719" s="380"/>
      <c r="KV719" s="380"/>
      <c r="KW719" s="380"/>
      <c r="KX719" s="380"/>
      <c r="KY719" s="380"/>
      <c r="KZ719" s="380"/>
      <c r="LA719" s="380"/>
      <c r="LB719" s="380"/>
      <c r="LC719" s="380"/>
      <c r="LD719" s="380"/>
      <c r="LE719" s="380"/>
      <c r="LF719" s="380"/>
      <c r="LG719" s="380"/>
      <c r="LH719" s="380"/>
      <c r="LI719" s="380"/>
      <c r="LJ719" s="380"/>
      <c r="LK719" s="380"/>
      <c r="LL719" s="380"/>
      <c r="LM719" s="380"/>
      <c r="LN719" s="380"/>
      <c r="LO719" s="380"/>
      <c r="LP719" s="380"/>
      <c r="LQ719" s="380"/>
      <c r="LR719" s="380"/>
      <c r="LS719" s="380"/>
      <c r="LT719" s="380"/>
      <c r="LU719" s="380"/>
      <c r="LV719" s="380"/>
      <c r="LW719" s="380"/>
      <c r="LX719" s="380"/>
      <c r="LY719" s="380"/>
      <c r="LZ719" s="380"/>
      <c r="MA719" s="380"/>
      <c r="MB719" s="380"/>
      <c r="MC719" s="380"/>
      <c r="MD719" s="380"/>
      <c r="ME719" s="380"/>
      <c r="MF719" s="380"/>
      <c r="MG719" s="380"/>
      <c r="MH719" s="380"/>
      <c r="MI719" s="380"/>
      <c r="MJ719" s="380"/>
      <c r="MK719" s="380"/>
      <c r="ML719" s="380"/>
      <c r="MM719" s="380"/>
      <c r="MN719" s="380"/>
      <c r="MO719" s="380"/>
      <c r="MP719" s="380"/>
      <c r="MQ719" s="380"/>
      <c r="MR719" s="380"/>
      <c r="MS719" s="380"/>
      <c r="MT719" s="380"/>
      <c r="MU719" s="380"/>
      <c r="MV719" s="380"/>
      <c r="MW719" s="380"/>
      <c r="MX719" s="380"/>
      <c r="MY719" s="380"/>
      <c r="MZ719" s="380"/>
      <c r="NA719" s="380"/>
      <c r="NB719" s="380"/>
      <c r="NC719" s="380"/>
      <c r="ND719" s="380"/>
      <c r="NE719" s="380"/>
      <c r="NF719" s="380"/>
      <c r="NG719" s="380"/>
      <c r="NH719" s="380"/>
      <c r="NI719" s="380"/>
      <c r="NJ719" s="380"/>
      <c r="NK719" s="380"/>
      <c r="NL719" s="380"/>
      <c r="NM719" s="380"/>
      <c r="NN719" s="380"/>
      <c r="NO719" s="380"/>
      <c r="NP719" s="380"/>
      <c r="NQ719" s="380"/>
      <c r="NR719" s="380"/>
      <c r="NS719" s="380"/>
      <c r="NT719" s="380"/>
      <c r="NU719" s="380"/>
      <c r="NV719" s="380"/>
      <c r="NW719" s="380"/>
      <c r="NX719" s="380"/>
      <c r="NY719" s="380"/>
      <c r="NZ719" s="380"/>
      <c r="OA719" s="380"/>
      <c r="OB719" s="380"/>
      <c r="OC719" s="380"/>
      <c r="OD719" s="380"/>
      <c r="OE719" s="380"/>
      <c r="OF719" s="380"/>
      <c r="OG719" s="380"/>
      <c r="OH719" s="380"/>
      <c r="OI719" s="380"/>
      <c r="OJ719" s="380"/>
      <c r="OK719" s="380"/>
      <c r="OL719" s="380"/>
      <c r="OM719" s="380"/>
      <c r="ON719" s="380"/>
      <c r="OO719" s="380"/>
      <c r="OP719" s="380"/>
      <c r="OQ719" s="380"/>
      <c r="OR719" s="380"/>
      <c r="OS719" s="380"/>
      <c r="OT719" s="380"/>
      <c r="OU719" s="380"/>
      <c r="OV719" s="380"/>
      <c r="OW719" s="380"/>
      <c r="OX719" s="380"/>
      <c r="OY719" s="380"/>
      <c r="OZ719" s="380"/>
      <c r="PA719" s="380"/>
      <c r="PB719" s="380"/>
      <c r="PC719" s="380"/>
      <c r="PD719" s="380"/>
      <c r="PE719" s="380"/>
      <c r="PF719" s="380"/>
      <c r="PG719" s="380"/>
      <c r="PH719" s="380"/>
      <c r="PI719" s="380"/>
      <c r="PJ719" s="380"/>
      <c r="PK719" s="380"/>
      <c r="PL719" s="380"/>
      <c r="PM719" s="380"/>
      <c r="PN719" s="380"/>
      <c r="PO719" s="380"/>
      <c r="PP719" s="380"/>
      <c r="PQ719" s="380"/>
      <c r="PR719" s="380"/>
      <c r="PS719" s="380"/>
      <c r="PT719" s="380"/>
      <c r="PU719" s="380"/>
      <c r="PV719" s="380"/>
      <c r="PW719" s="380"/>
      <c r="PX719" s="380"/>
      <c r="PY719" s="380"/>
      <c r="PZ719" s="380"/>
      <c r="QA719" s="380"/>
      <c r="QB719" s="380"/>
      <c r="QC719" s="380"/>
      <c r="QD719" s="380"/>
      <c r="QE719" s="380"/>
      <c r="QF719" s="380"/>
      <c r="QG719" s="380"/>
      <c r="QH719" s="380"/>
      <c r="QI719" s="380"/>
      <c r="QJ719" s="380"/>
      <c r="QK719" s="380"/>
      <c r="QL719" s="380"/>
      <c r="QM719" s="380"/>
      <c r="QN719" s="380"/>
      <c r="QO719" s="380"/>
      <c r="QP719" s="380"/>
      <c r="QQ719" s="380"/>
      <c r="QR719" s="380"/>
      <c r="QS719" s="380"/>
      <c r="QT719" s="380"/>
      <c r="QU719" s="380"/>
      <c r="QV719" s="380"/>
      <c r="QW719" s="380"/>
      <c r="QX719" s="380"/>
      <c r="QY719" s="380"/>
      <c r="QZ719" s="380"/>
      <c r="RA719" s="380"/>
      <c r="RB719" s="380"/>
      <c r="RC719" s="380"/>
      <c r="RD719" s="380"/>
      <c r="RE719" s="380"/>
      <c r="RF719" s="380"/>
      <c r="RG719" s="380"/>
      <c r="RH719" s="380"/>
      <c r="RI719" s="380"/>
      <c r="RJ719" s="380"/>
      <c r="RK719" s="380"/>
      <c r="RL719" s="380"/>
      <c r="RM719" s="380"/>
      <c r="RN719" s="380"/>
      <c r="RO719" s="380"/>
      <c r="RP719" s="380"/>
      <c r="RQ719" s="380"/>
      <c r="RR719" s="380"/>
      <c r="RS719" s="380"/>
      <c r="RT719" s="380"/>
      <c r="RU719" s="380"/>
      <c r="RV719" s="380"/>
      <c r="RW719" s="380"/>
      <c r="RX719" s="380"/>
      <c r="RY719" s="380"/>
      <c r="RZ719" s="380"/>
      <c r="SA719" s="380"/>
      <c r="SB719" s="380"/>
      <c r="SC719" s="380"/>
      <c r="SD719" s="380"/>
      <c r="SE719" s="380"/>
      <c r="SF719" s="380"/>
      <c r="SG719" s="380"/>
      <c r="SH719" s="380"/>
      <c r="SI719" s="380"/>
      <c r="SJ719" s="380"/>
      <c r="SK719" s="380"/>
      <c r="SL719" s="380"/>
      <c r="SM719" s="380"/>
      <c r="SN719" s="380"/>
      <c r="SO719" s="380"/>
      <c r="SP719" s="380"/>
      <c r="SQ719" s="380"/>
      <c r="SR719" s="380"/>
      <c r="SS719" s="380"/>
      <c r="ST719" s="380"/>
      <c r="SU719" s="380"/>
      <c r="SV719" s="380"/>
      <c r="SW719" s="380"/>
      <c r="SX719" s="380"/>
      <c r="SY719" s="380"/>
      <c r="SZ719" s="380"/>
      <c r="TA719" s="380"/>
      <c r="TB719" s="380"/>
      <c r="TC719" s="380"/>
      <c r="TD719" s="380"/>
      <c r="TE719" s="380"/>
      <c r="TF719" s="380"/>
      <c r="TG719" s="380"/>
      <c r="TH719" s="380"/>
      <c r="TI719" s="380"/>
      <c r="TJ719" s="380"/>
      <c r="TK719" s="380"/>
      <c r="TL719" s="380"/>
      <c r="TM719" s="380"/>
      <c r="TN719" s="380"/>
      <c r="TO719" s="380"/>
      <c r="TP719" s="380"/>
      <c r="TQ719" s="380"/>
      <c r="TR719" s="380"/>
      <c r="TS719" s="380"/>
      <c r="TT719" s="380"/>
      <c r="TU719" s="380"/>
      <c r="TV719" s="380"/>
      <c r="TW719" s="380"/>
      <c r="TX719" s="380"/>
      <c r="TY719" s="380"/>
      <c r="TZ719" s="380"/>
      <c r="UA719" s="380"/>
      <c r="UB719" s="380"/>
      <c r="UC719" s="380"/>
      <c r="UD719" s="380"/>
      <c r="UE719" s="380"/>
      <c r="UF719" s="380"/>
      <c r="UG719" s="380"/>
      <c r="UH719" s="380"/>
      <c r="UI719" s="380"/>
      <c r="UJ719" s="380"/>
      <c r="UK719" s="380"/>
      <c r="UL719" s="380"/>
      <c r="UM719" s="380"/>
      <c r="UN719" s="380"/>
      <c r="UO719" s="380"/>
      <c r="UP719" s="380"/>
      <c r="UQ719" s="380"/>
      <c r="UR719" s="380"/>
      <c r="US719" s="380"/>
      <c r="UT719" s="380"/>
      <c r="UU719" s="380"/>
      <c r="UV719" s="380"/>
      <c r="UW719" s="380"/>
      <c r="UX719" s="380"/>
      <c r="UY719" s="380"/>
      <c r="UZ719" s="380"/>
      <c r="VA719" s="380"/>
      <c r="VB719" s="380"/>
      <c r="VC719" s="380"/>
      <c r="VD719" s="380"/>
      <c r="VE719" s="380"/>
      <c r="VF719" s="380"/>
      <c r="VG719" s="380"/>
      <c r="VH719" s="380"/>
      <c r="VI719" s="380"/>
      <c r="VJ719" s="380"/>
      <c r="VK719" s="380"/>
      <c r="VL719" s="380"/>
      <c r="VM719" s="380"/>
      <c r="VN719" s="380"/>
      <c r="VO719" s="380"/>
      <c r="VP719" s="380"/>
      <c r="VQ719" s="380"/>
      <c r="VR719" s="380"/>
      <c r="VS719" s="380"/>
      <c r="VT719" s="380"/>
      <c r="VU719" s="380"/>
      <c r="VV719" s="380"/>
      <c r="VW719" s="380"/>
      <c r="VX719" s="380"/>
      <c r="VY719" s="380"/>
      <c r="VZ719" s="380"/>
      <c r="WA719" s="380"/>
      <c r="WB719" s="380"/>
      <c r="WC719" s="380"/>
      <c r="WD719" s="380"/>
      <c r="WE719" s="380"/>
      <c r="WF719" s="380"/>
      <c r="WG719" s="380"/>
      <c r="WH719" s="380"/>
      <c r="WI719" s="380"/>
      <c r="WJ719" s="380"/>
      <c r="WK719" s="380"/>
      <c r="WL719" s="380"/>
      <c r="WM719" s="380"/>
      <c r="WN719" s="380"/>
      <c r="WO719" s="380"/>
      <c r="WP719" s="380"/>
      <c r="WQ719" s="380"/>
      <c r="WR719" s="380"/>
      <c r="WS719" s="380"/>
      <c r="WT719" s="380"/>
      <c r="WU719" s="380"/>
      <c r="WV719" s="380"/>
      <c r="WW719" s="380"/>
      <c r="WX719" s="380"/>
      <c r="WY719" s="380"/>
      <c r="WZ719" s="380"/>
      <c r="XA719" s="380"/>
      <c r="XB719" s="380"/>
      <c r="XC719" s="380"/>
      <c r="XD719" s="380"/>
      <c r="XE719" s="380"/>
      <c r="XF719" s="380"/>
      <c r="XG719" s="380"/>
      <c r="XH719" s="380"/>
      <c r="XI719" s="380"/>
      <c r="XJ719" s="380"/>
      <c r="XK719" s="380"/>
      <c r="XL719" s="380"/>
      <c r="XM719" s="380"/>
      <c r="XN719" s="380"/>
      <c r="XO719" s="380"/>
      <c r="XP719" s="380"/>
      <c r="XQ719" s="380"/>
      <c r="XR719" s="380"/>
      <c r="XS719" s="380"/>
      <c r="XT719" s="380"/>
      <c r="XU719" s="380"/>
      <c r="XV719" s="380"/>
      <c r="XW719" s="380"/>
      <c r="XX719" s="380"/>
      <c r="XY719" s="380"/>
      <c r="XZ719" s="380"/>
      <c r="YA719" s="380"/>
      <c r="YB719" s="380"/>
      <c r="YC719" s="380"/>
      <c r="YD719" s="380"/>
      <c r="YE719" s="380"/>
      <c r="YF719" s="380"/>
      <c r="YG719" s="380"/>
      <c r="YH719" s="380"/>
      <c r="YI719" s="380"/>
      <c r="YJ719" s="380"/>
      <c r="YK719" s="380"/>
      <c r="YL719" s="380"/>
      <c r="YM719" s="380"/>
      <c r="YN719" s="380"/>
      <c r="YO719" s="380"/>
      <c r="YP719" s="380"/>
      <c r="YQ719" s="380"/>
      <c r="YR719" s="380"/>
      <c r="YS719" s="380"/>
      <c r="YT719" s="380"/>
      <c r="YU719" s="380"/>
      <c r="YV719" s="380"/>
      <c r="YW719" s="380"/>
      <c r="YX719" s="380"/>
      <c r="YY719" s="380"/>
      <c r="YZ719" s="380"/>
      <c r="ZA719" s="380"/>
      <c r="ZB719" s="380"/>
      <c r="ZC719" s="380"/>
      <c r="ZD719" s="380"/>
      <c r="ZE719" s="380"/>
      <c r="ZF719" s="380"/>
      <c r="ZG719" s="380"/>
      <c r="ZH719" s="380"/>
      <c r="ZI719" s="380"/>
      <c r="ZJ719" s="380"/>
      <c r="ZK719" s="380"/>
      <c r="ZL719" s="380"/>
      <c r="ZM719" s="380"/>
      <c r="ZN719" s="380"/>
      <c r="ZO719" s="380"/>
      <c r="ZP719" s="380"/>
      <c r="ZQ719" s="380"/>
      <c r="ZR719" s="380"/>
      <c r="ZS719" s="380"/>
      <c r="ZT719" s="380"/>
      <c r="ZU719" s="380"/>
      <c r="ZV719" s="380"/>
      <c r="ZW719" s="380"/>
      <c r="ZX719" s="380"/>
      <c r="ZY719" s="380"/>
      <c r="ZZ719" s="380"/>
      <c r="AAA719" s="380"/>
      <c r="AAB719" s="380"/>
      <c r="AAC719" s="380"/>
      <c r="AAD719" s="380"/>
      <c r="AAE719" s="380"/>
      <c r="AAF719" s="380"/>
      <c r="AAG719" s="380"/>
      <c r="AAH719" s="380"/>
      <c r="AAI719" s="380"/>
      <c r="AAJ719" s="380"/>
      <c r="AAK719" s="380"/>
      <c r="AAL719" s="380"/>
      <c r="AAM719" s="380"/>
      <c r="AAN719" s="380"/>
      <c r="AAO719" s="380"/>
      <c r="AAP719" s="380"/>
      <c r="AAQ719" s="380"/>
      <c r="AAR719" s="380"/>
      <c r="AAS719" s="380"/>
      <c r="AAT719" s="380"/>
      <c r="AAU719" s="380"/>
      <c r="AAV719" s="380"/>
      <c r="AAW719" s="380"/>
      <c r="AAX719" s="380"/>
      <c r="AAY719" s="380"/>
      <c r="AAZ719" s="380"/>
      <c r="ABA719" s="380"/>
      <c r="ABB719" s="380"/>
      <c r="ABC719" s="380"/>
      <c r="ABD719" s="380"/>
      <c r="ABE719" s="380"/>
      <c r="ABF719" s="380"/>
      <c r="ABG719" s="380"/>
      <c r="ABH719" s="380"/>
      <c r="ABI719" s="380"/>
      <c r="ABJ719" s="380"/>
      <c r="ABK719" s="380"/>
      <c r="ABL719" s="380"/>
      <c r="ABM719" s="380"/>
      <c r="ABN719" s="380"/>
      <c r="ABO719" s="380"/>
      <c r="ABP719" s="380"/>
      <c r="ABQ719" s="380"/>
      <c r="ABR719" s="380"/>
      <c r="ABS719" s="380"/>
      <c r="ABT719" s="380"/>
      <c r="ABU719" s="380"/>
      <c r="ABV719" s="380"/>
      <c r="ABW719" s="380"/>
      <c r="ABX719" s="380"/>
      <c r="ABY719" s="380"/>
      <c r="ABZ719" s="380"/>
      <c r="ACA719" s="380"/>
      <c r="ACB719" s="380"/>
      <c r="ACC719" s="380"/>
      <c r="ACD719" s="380"/>
      <c r="ACE719" s="380"/>
      <c r="ACF719" s="380"/>
      <c r="ACG719" s="380"/>
      <c r="ACH719" s="380"/>
      <c r="ACI719" s="380"/>
      <c r="ACJ719" s="380"/>
      <c r="ACK719" s="380"/>
      <c r="ACL719" s="380"/>
      <c r="ACM719" s="380"/>
      <c r="ACN719" s="380"/>
      <c r="ACO719" s="380"/>
      <c r="ACP719" s="380"/>
      <c r="ACQ719" s="380"/>
      <c r="ACR719" s="380"/>
      <c r="ACS719" s="380"/>
      <c r="ACT719" s="380"/>
      <c r="ACU719" s="380"/>
      <c r="ACV719" s="380"/>
      <c r="ACW719" s="380"/>
      <c r="ACX719" s="380"/>
      <c r="ACY719" s="380"/>
      <c r="ACZ719" s="380"/>
      <c r="ADA719" s="380"/>
      <c r="ADB719" s="380"/>
      <c r="ADC719" s="380"/>
      <c r="ADD719" s="380"/>
      <c r="ADE719" s="380"/>
      <c r="ADF719" s="380"/>
      <c r="ADG719" s="380"/>
      <c r="ADH719" s="380"/>
      <c r="ADI719" s="380"/>
      <c r="ADJ719" s="380"/>
      <c r="ADK719" s="380"/>
      <c r="ADL719" s="380"/>
      <c r="ADM719" s="380"/>
      <c r="ADN719" s="380"/>
      <c r="ADO719" s="380"/>
      <c r="ADP719" s="380"/>
      <c r="ADQ719" s="380"/>
      <c r="ADR719" s="380"/>
      <c r="ADS719" s="380"/>
      <c r="ADT719" s="380"/>
      <c r="ADU719" s="380"/>
      <c r="ADV719" s="380"/>
      <c r="ADW719" s="380"/>
      <c r="ADX719" s="380"/>
      <c r="ADY719" s="380"/>
      <c r="ADZ719" s="380"/>
      <c r="AEA719" s="380"/>
      <c r="AEB719" s="380"/>
      <c r="AEC719" s="380"/>
      <c r="AED719" s="380"/>
      <c r="AEE719" s="380"/>
      <c r="AEF719" s="380"/>
    </row>
    <row r="720" spans="1:813" s="397" customFormat="1" ht="38.25" x14ac:dyDescent="0.2">
      <c r="A720" s="316" t="s">
        <v>454</v>
      </c>
      <c r="B720" s="81" t="s">
        <v>471</v>
      </c>
      <c r="C720" s="103"/>
      <c r="D720" s="103"/>
      <c r="E720" s="103"/>
      <c r="F720" s="110"/>
      <c r="G720" s="396"/>
      <c r="BA720" s="663"/>
    </row>
    <row r="721" spans="1:813" s="397" customFormat="1" ht="7.5" customHeight="1" x14ac:dyDescent="0.2">
      <c r="A721" s="318"/>
      <c r="B721" s="319"/>
      <c r="C721" s="321"/>
      <c r="D721" s="321"/>
      <c r="E721" s="321"/>
      <c r="F721" s="110"/>
      <c r="G721" s="396"/>
      <c r="BA721" s="663"/>
    </row>
    <row r="722" spans="1:813" s="17" customFormat="1" ht="17.25" customHeight="1" x14ac:dyDescent="0.2">
      <c r="A722" s="73">
        <v>3</v>
      </c>
      <c r="B722" s="289" t="s">
        <v>118</v>
      </c>
      <c r="C722" s="109"/>
      <c r="D722" s="71"/>
      <c r="E722" s="398"/>
      <c r="F722" s="110"/>
      <c r="G722" s="16"/>
      <c r="H722" s="16"/>
      <c r="I722" s="16"/>
      <c r="J722" s="16"/>
      <c r="K722" s="16"/>
      <c r="L722" s="16"/>
      <c r="AY722" s="46"/>
      <c r="AZ722" s="16"/>
      <c r="BA722" s="663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  <c r="FW722" s="16"/>
      <c r="FX722" s="16"/>
      <c r="FY722" s="16"/>
      <c r="FZ722" s="16"/>
      <c r="GA722" s="16"/>
      <c r="GB722" s="16"/>
      <c r="GC722" s="16"/>
      <c r="GD722" s="16"/>
      <c r="GE722" s="16"/>
      <c r="GF722" s="16"/>
      <c r="GG722" s="16"/>
      <c r="GH722" s="16"/>
      <c r="GI722" s="16"/>
      <c r="GJ722" s="16"/>
      <c r="GK722" s="16"/>
      <c r="GL722" s="16"/>
      <c r="GM722" s="16"/>
      <c r="GN722" s="16"/>
      <c r="GO722" s="16"/>
      <c r="GP722" s="16"/>
      <c r="GQ722" s="16"/>
      <c r="GR722" s="16"/>
      <c r="GS722" s="16"/>
      <c r="GT722" s="16"/>
      <c r="GU722" s="16"/>
      <c r="GV722" s="16"/>
      <c r="GW722" s="16"/>
      <c r="GX722" s="16"/>
      <c r="GY722" s="16"/>
      <c r="GZ722" s="16"/>
      <c r="HA722" s="16"/>
      <c r="HB722" s="16"/>
      <c r="HC722" s="16"/>
      <c r="HD722" s="16"/>
      <c r="HE722" s="16"/>
      <c r="HF722" s="16"/>
      <c r="HG722" s="16"/>
      <c r="HH722" s="16"/>
      <c r="HI722" s="16"/>
      <c r="HJ722" s="16"/>
      <c r="HK722" s="16"/>
      <c r="HL722" s="16"/>
      <c r="HM722" s="16"/>
      <c r="HN722" s="16"/>
      <c r="HO722" s="16"/>
      <c r="HP722" s="16"/>
      <c r="HQ722" s="16"/>
      <c r="HR722" s="16"/>
      <c r="HS722" s="16"/>
      <c r="HT722" s="16"/>
      <c r="HU722" s="16"/>
      <c r="HV722" s="16"/>
      <c r="HW722" s="16"/>
      <c r="HX722" s="1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  <c r="IN722" s="16"/>
      <c r="IO722" s="16"/>
      <c r="IP722" s="16"/>
      <c r="IQ722" s="16"/>
      <c r="IR722" s="16"/>
      <c r="IS722" s="16"/>
      <c r="IT722" s="16"/>
      <c r="IU722" s="16"/>
      <c r="IV722" s="16"/>
      <c r="IW722" s="16"/>
      <c r="IX722" s="16"/>
      <c r="IY722" s="16"/>
      <c r="IZ722" s="16"/>
      <c r="JA722" s="16"/>
      <c r="JB722" s="16"/>
      <c r="JC722" s="16"/>
      <c r="JD722" s="16"/>
      <c r="JE722" s="16"/>
      <c r="JF722" s="16"/>
      <c r="JG722" s="16"/>
      <c r="JH722" s="16"/>
      <c r="JI722" s="16"/>
      <c r="JJ722" s="16"/>
      <c r="JK722" s="16"/>
      <c r="JL722" s="16"/>
      <c r="JM722" s="16"/>
      <c r="JN722" s="16"/>
      <c r="JO722" s="16"/>
      <c r="JP722" s="16"/>
      <c r="JQ722" s="16"/>
      <c r="JR722" s="16"/>
      <c r="JS722" s="16"/>
      <c r="JT722" s="16"/>
      <c r="JU722" s="16"/>
      <c r="JV722" s="16"/>
      <c r="JW722" s="16"/>
      <c r="JX722" s="16"/>
      <c r="JY722" s="16"/>
      <c r="JZ722" s="16"/>
      <c r="KA722" s="16"/>
      <c r="KB722" s="16"/>
      <c r="KC722" s="16"/>
      <c r="KD722" s="16"/>
      <c r="KE722" s="16"/>
      <c r="KF722" s="16"/>
      <c r="KG722" s="16"/>
      <c r="KH722" s="16"/>
      <c r="KI722" s="16"/>
      <c r="KJ722" s="16"/>
      <c r="KK722" s="16"/>
      <c r="KL722" s="16"/>
      <c r="KM722" s="16"/>
      <c r="KN722" s="16"/>
      <c r="KO722" s="16"/>
      <c r="KP722" s="16"/>
      <c r="KQ722" s="16"/>
      <c r="KR722" s="16"/>
      <c r="KS722" s="16"/>
      <c r="KT722" s="16"/>
      <c r="KU722" s="16"/>
      <c r="KV722" s="16"/>
      <c r="KW722" s="16"/>
      <c r="KX722" s="16"/>
      <c r="KY722" s="16"/>
      <c r="KZ722" s="16"/>
      <c r="LA722" s="16"/>
      <c r="LB722" s="16"/>
      <c r="LC722" s="16"/>
      <c r="LD722" s="16"/>
      <c r="LE722" s="16"/>
      <c r="LF722" s="16"/>
      <c r="LG722" s="16"/>
      <c r="LH722" s="16"/>
      <c r="LI722" s="16"/>
      <c r="LJ722" s="16"/>
      <c r="LK722" s="16"/>
      <c r="LL722" s="16"/>
      <c r="LM722" s="16"/>
      <c r="LN722" s="16"/>
      <c r="LO722" s="16"/>
      <c r="LP722" s="16"/>
      <c r="LQ722" s="16"/>
      <c r="LR722" s="16"/>
      <c r="LS722" s="16"/>
      <c r="LT722" s="16"/>
      <c r="LU722" s="16"/>
      <c r="LV722" s="16"/>
      <c r="LW722" s="16"/>
      <c r="LX722" s="16"/>
      <c r="LY722" s="16"/>
      <c r="LZ722" s="16"/>
      <c r="MA722" s="16"/>
      <c r="MB722" s="16"/>
      <c r="MC722" s="16"/>
      <c r="MD722" s="16"/>
      <c r="ME722" s="16"/>
      <c r="MF722" s="16"/>
      <c r="MG722" s="16"/>
      <c r="MH722" s="16"/>
      <c r="MI722" s="16"/>
      <c r="MJ722" s="16"/>
      <c r="MK722" s="16"/>
      <c r="ML722" s="16"/>
      <c r="MM722" s="16"/>
      <c r="MN722" s="16"/>
      <c r="MO722" s="16"/>
      <c r="MP722" s="16"/>
      <c r="MQ722" s="16"/>
      <c r="MR722" s="16"/>
      <c r="MS722" s="16"/>
      <c r="MT722" s="16"/>
      <c r="MU722" s="16"/>
      <c r="MV722" s="16"/>
      <c r="MW722" s="16"/>
      <c r="MX722" s="16"/>
      <c r="MY722" s="16"/>
      <c r="MZ722" s="16"/>
      <c r="NA722" s="16"/>
      <c r="NB722" s="16"/>
      <c r="NC722" s="16"/>
      <c r="ND722" s="16"/>
      <c r="NE722" s="16"/>
      <c r="NF722" s="16"/>
      <c r="NG722" s="16"/>
      <c r="NH722" s="16"/>
      <c r="NI722" s="16"/>
      <c r="NJ722" s="16"/>
      <c r="NK722" s="16"/>
      <c r="NL722" s="16"/>
      <c r="NM722" s="16"/>
      <c r="NN722" s="16"/>
      <c r="NO722" s="16"/>
      <c r="NP722" s="16"/>
      <c r="NQ722" s="16"/>
      <c r="NR722" s="16"/>
      <c r="NS722" s="16"/>
      <c r="NT722" s="16"/>
      <c r="NU722" s="16"/>
      <c r="NV722" s="16"/>
      <c r="NW722" s="16"/>
      <c r="NX722" s="16"/>
      <c r="NY722" s="16"/>
      <c r="NZ722" s="16"/>
      <c r="OA722" s="16"/>
      <c r="OB722" s="16"/>
      <c r="OC722" s="16"/>
      <c r="OD722" s="16"/>
      <c r="OE722" s="16"/>
      <c r="OF722" s="16"/>
      <c r="OG722" s="16"/>
      <c r="OH722" s="16"/>
      <c r="OI722" s="16"/>
      <c r="OJ722" s="16"/>
      <c r="OK722" s="16"/>
      <c r="OL722" s="16"/>
      <c r="OM722" s="16"/>
      <c r="ON722" s="16"/>
      <c r="OO722" s="16"/>
      <c r="OP722" s="16"/>
      <c r="OQ722" s="16"/>
      <c r="OR722" s="16"/>
      <c r="OS722" s="16"/>
      <c r="OT722" s="16"/>
      <c r="OU722" s="16"/>
      <c r="OV722" s="16"/>
      <c r="OW722" s="16"/>
      <c r="OX722" s="16"/>
      <c r="OY722" s="16"/>
      <c r="OZ722" s="16"/>
      <c r="PA722" s="16"/>
      <c r="PB722" s="16"/>
      <c r="PC722" s="16"/>
      <c r="PD722" s="16"/>
      <c r="PE722" s="16"/>
      <c r="PF722" s="16"/>
      <c r="PG722" s="16"/>
      <c r="PH722" s="16"/>
      <c r="PI722" s="16"/>
      <c r="PJ722" s="16"/>
      <c r="PK722" s="16"/>
      <c r="PL722" s="16"/>
      <c r="PM722" s="16"/>
      <c r="PN722" s="16"/>
      <c r="PO722" s="16"/>
      <c r="PP722" s="16"/>
      <c r="PQ722" s="16"/>
      <c r="PR722" s="16"/>
      <c r="PS722" s="16"/>
      <c r="PT722" s="16"/>
      <c r="PU722" s="16"/>
      <c r="PV722" s="16"/>
      <c r="PW722" s="16"/>
      <c r="PX722" s="16"/>
      <c r="PY722" s="16"/>
      <c r="PZ722" s="16"/>
      <c r="QA722" s="16"/>
      <c r="QB722" s="16"/>
      <c r="QC722" s="16"/>
      <c r="QD722" s="16"/>
      <c r="QE722" s="16"/>
      <c r="QF722" s="16"/>
      <c r="QG722" s="16"/>
      <c r="QH722" s="16"/>
      <c r="QI722" s="16"/>
      <c r="QJ722" s="16"/>
      <c r="QK722" s="16"/>
      <c r="QL722" s="16"/>
      <c r="QM722" s="16"/>
      <c r="QN722" s="16"/>
      <c r="QO722" s="16"/>
      <c r="QP722" s="16"/>
      <c r="QQ722" s="16"/>
      <c r="QR722" s="16"/>
      <c r="QS722" s="16"/>
      <c r="QT722" s="16"/>
      <c r="QU722" s="16"/>
      <c r="QV722" s="16"/>
      <c r="QW722" s="16"/>
      <c r="QX722" s="16"/>
      <c r="QY722" s="16"/>
      <c r="QZ722" s="16"/>
      <c r="RA722" s="16"/>
      <c r="RB722" s="16"/>
      <c r="RC722" s="16"/>
      <c r="RD722" s="16"/>
      <c r="RE722" s="16"/>
      <c r="RF722" s="16"/>
      <c r="RG722" s="16"/>
      <c r="RH722" s="16"/>
      <c r="RI722" s="16"/>
      <c r="RJ722" s="16"/>
      <c r="RK722" s="16"/>
      <c r="RL722" s="16"/>
      <c r="RM722" s="16"/>
      <c r="RN722" s="16"/>
      <c r="RO722" s="16"/>
      <c r="RP722" s="16"/>
      <c r="RQ722" s="16"/>
      <c r="RR722" s="16"/>
      <c r="RS722" s="16"/>
      <c r="RT722" s="16"/>
      <c r="RU722" s="16"/>
      <c r="RV722" s="16"/>
      <c r="RW722" s="16"/>
      <c r="RX722" s="16"/>
      <c r="RY722" s="16"/>
      <c r="RZ722" s="16"/>
      <c r="SA722" s="16"/>
      <c r="SB722" s="16"/>
      <c r="SC722" s="16"/>
      <c r="SD722" s="16"/>
      <c r="SE722" s="16"/>
      <c r="SF722" s="16"/>
      <c r="SG722" s="16"/>
      <c r="SH722" s="16"/>
      <c r="SI722" s="16"/>
      <c r="SJ722" s="16"/>
      <c r="SK722" s="16"/>
      <c r="SL722" s="16"/>
      <c r="SM722" s="16"/>
      <c r="SN722" s="16"/>
      <c r="SO722" s="16"/>
      <c r="SP722" s="16"/>
      <c r="SQ722" s="16"/>
      <c r="SR722" s="16"/>
      <c r="SS722" s="16"/>
      <c r="ST722" s="16"/>
      <c r="SU722" s="16"/>
      <c r="SV722" s="16"/>
      <c r="SW722" s="16"/>
      <c r="SX722" s="16"/>
      <c r="SY722" s="16"/>
      <c r="SZ722" s="16"/>
      <c r="TA722" s="16"/>
      <c r="TB722" s="16"/>
      <c r="TC722" s="16"/>
      <c r="TD722" s="16"/>
      <c r="TE722" s="16"/>
      <c r="TF722" s="16"/>
      <c r="TG722" s="16"/>
      <c r="TH722" s="16"/>
      <c r="TI722" s="16"/>
      <c r="TJ722" s="16"/>
      <c r="TK722" s="16"/>
      <c r="TL722" s="16"/>
      <c r="TM722" s="16"/>
      <c r="TN722" s="16"/>
      <c r="TO722" s="16"/>
      <c r="TP722" s="16"/>
      <c r="TQ722" s="16"/>
      <c r="TR722" s="16"/>
      <c r="TS722" s="16"/>
      <c r="TT722" s="16"/>
      <c r="TU722" s="16"/>
      <c r="TV722" s="16"/>
      <c r="TW722" s="16"/>
      <c r="TX722" s="16"/>
      <c r="TY722" s="16"/>
      <c r="TZ722" s="16"/>
      <c r="UA722" s="16"/>
      <c r="UB722" s="16"/>
      <c r="UC722" s="16"/>
      <c r="UD722" s="16"/>
      <c r="UE722" s="16"/>
      <c r="UF722" s="16"/>
      <c r="UG722" s="16"/>
      <c r="UH722" s="16"/>
      <c r="UI722" s="16"/>
      <c r="UJ722" s="16"/>
      <c r="UK722" s="16"/>
      <c r="UL722" s="16"/>
      <c r="UM722" s="16"/>
      <c r="UN722" s="16"/>
      <c r="UO722" s="16"/>
      <c r="UP722" s="16"/>
      <c r="UQ722" s="16"/>
      <c r="UR722" s="16"/>
      <c r="US722" s="16"/>
      <c r="UT722" s="16"/>
      <c r="UU722" s="16"/>
      <c r="UV722" s="16"/>
      <c r="UW722" s="16"/>
      <c r="UX722" s="16"/>
      <c r="UY722" s="16"/>
      <c r="UZ722" s="16"/>
      <c r="VA722" s="16"/>
      <c r="VB722" s="16"/>
      <c r="VC722" s="16"/>
      <c r="VD722" s="16"/>
      <c r="VE722" s="16"/>
      <c r="VF722" s="16"/>
      <c r="VG722" s="16"/>
      <c r="VH722" s="16"/>
      <c r="VI722" s="16"/>
      <c r="VJ722" s="16"/>
      <c r="VK722" s="16"/>
      <c r="VL722" s="16"/>
      <c r="VM722" s="16"/>
      <c r="VN722" s="16"/>
      <c r="VO722" s="16"/>
      <c r="VP722" s="16"/>
      <c r="VQ722" s="16"/>
      <c r="VR722" s="16"/>
      <c r="VS722" s="16"/>
      <c r="VT722" s="16"/>
      <c r="VU722" s="16"/>
      <c r="VV722" s="16"/>
      <c r="VW722" s="16"/>
      <c r="VX722" s="16"/>
      <c r="VY722" s="16"/>
      <c r="VZ722" s="16"/>
      <c r="WA722" s="16"/>
      <c r="WB722" s="16"/>
      <c r="WC722" s="16"/>
      <c r="WD722" s="16"/>
      <c r="WE722" s="16"/>
      <c r="WF722" s="16"/>
      <c r="WG722" s="16"/>
      <c r="WH722" s="16"/>
      <c r="WI722" s="16"/>
      <c r="WJ722" s="16"/>
      <c r="WK722" s="16"/>
      <c r="WL722" s="16"/>
      <c r="WM722" s="16"/>
      <c r="WN722" s="16"/>
      <c r="WO722" s="16"/>
      <c r="WP722" s="16"/>
      <c r="WQ722" s="16"/>
      <c r="WR722" s="16"/>
      <c r="WS722" s="16"/>
      <c r="WT722" s="16"/>
      <c r="WU722" s="16"/>
      <c r="WV722" s="16"/>
      <c r="WW722" s="16"/>
      <c r="WX722" s="16"/>
      <c r="WY722" s="16"/>
      <c r="WZ722" s="16"/>
      <c r="XA722" s="16"/>
      <c r="XB722" s="16"/>
      <c r="XC722" s="16"/>
      <c r="XD722" s="16"/>
      <c r="XE722" s="16"/>
      <c r="XF722" s="16"/>
      <c r="XG722" s="16"/>
      <c r="XH722" s="16"/>
      <c r="XI722" s="16"/>
      <c r="XJ722" s="16"/>
      <c r="XK722" s="16"/>
      <c r="XL722" s="16"/>
      <c r="XM722" s="16"/>
      <c r="XN722" s="16"/>
      <c r="XO722" s="16"/>
      <c r="XP722" s="16"/>
      <c r="XQ722" s="16"/>
      <c r="XR722" s="16"/>
      <c r="XS722" s="16"/>
      <c r="XT722" s="16"/>
      <c r="XU722" s="16"/>
      <c r="XV722" s="16"/>
      <c r="XW722" s="16"/>
      <c r="XX722" s="16"/>
      <c r="XY722" s="16"/>
      <c r="XZ722" s="16"/>
      <c r="YA722" s="16"/>
      <c r="YB722" s="16"/>
      <c r="YC722" s="16"/>
      <c r="YD722" s="16"/>
      <c r="YE722" s="16"/>
      <c r="YF722" s="16"/>
      <c r="YG722" s="16"/>
      <c r="YH722" s="16"/>
      <c r="YI722" s="16"/>
      <c r="YJ722" s="16"/>
      <c r="YK722" s="16"/>
      <c r="YL722" s="16"/>
      <c r="YM722" s="16"/>
      <c r="YN722" s="16"/>
      <c r="YO722" s="16"/>
      <c r="YP722" s="16"/>
      <c r="YQ722" s="16"/>
      <c r="YR722" s="16"/>
      <c r="YS722" s="16"/>
      <c r="YT722" s="16"/>
      <c r="YU722" s="16"/>
      <c r="YV722" s="16"/>
      <c r="YW722" s="16"/>
      <c r="YX722" s="16"/>
      <c r="YY722" s="16"/>
      <c r="YZ722" s="16"/>
      <c r="ZA722" s="16"/>
      <c r="ZB722" s="16"/>
      <c r="ZC722" s="16"/>
      <c r="ZD722" s="16"/>
      <c r="ZE722" s="16"/>
      <c r="ZF722" s="16"/>
      <c r="ZG722" s="16"/>
      <c r="ZH722" s="16"/>
      <c r="ZI722" s="16"/>
      <c r="ZJ722" s="16"/>
      <c r="ZK722" s="16"/>
      <c r="ZL722" s="16"/>
      <c r="ZM722" s="16"/>
      <c r="ZN722" s="16"/>
      <c r="ZO722" s="16"/>
      <c r="ZP722" s="16"/>
      <c r="ZQ722" s="16"/>
      <c r="ZR722" s="16"/>
      <c r="ZS722" s="16"/>
      <c r="ZT722" s="16"/>
      <c r="ZU722" s="16"/>
      <c r="ZV722" s="16"/>
      <c r="ZW722" s="16"/>
      <c r="ZX722" s="16"/>
      <c r="ZY722" s="16"/>
      <c r="ZZ722" s="16"/>
      <c r="AAA722" s="16"/>
      <c r="AAB722" s="16"/>
      <c r="AAC722" s="16"/>
      <c r="AAD722" s="16"/>
      <c r="AAE722" s="16"/>
      <c r="AAF722" s="16"/>
      <c r="AAG722" s="16"/>
      <c r="AAH722" s="16"/>
      <c r="AAI722" s="16"/>
      <c r="AAJ722" s="16"/>
      <c r="AAK722" s="16"/>
      <c r="AAL722" s="16"/>
      <c r="AAM722" s="16"/>
      <c r="AAN722" s="16"/>
      <c r="AAO722" s="16"/>
      <c r="AAP722" s="16"/>
      <c r="AAQ722" s="16"/>
      <c r="AAR722" s="16"/>
      <c r="AAS722" s="16"/>
      <c r="AAT722" s="16"/>
      <c r="AAU722" s="16"/>
      <c r="AAV722" s="16"/>
      <c r="AAW722" s="16"/>
      <c r="AAX722" s="16"/>
      <c r="AAY722" s="16"/>
      <c r="AAZ722" s="16"/>
      <c r="ABA722" s="16"/>
      <c r="ABB722" s="16"/>
      <c r="ABC722" s="16"/>
      <c r="ABD722" s="16"/>
      <c r="ABE722" s="16"/>
      <c r="ABF722" s="16"/>
      <c r="ABG722" s="16"/>
      <c r="ABH722" s="16"/>
      <c r="ABI722" s="16"/>
      <c r="ABJ722" s="16"/>
      <c r="ABK722" s="16"/>
      <c r="ABL722" s="16"/>
      <c r="ABM722" s="16"/>
      <c r="ABN722" s="16"/>
      <c r="ABO722" s="16"/>
      <c r="ABP722" s="16"/>
      <c r="ABQ722" s="16"/>
      <c r="ABR722" s="16"/>
      <c r="ABS722" s="16"/>
      <c r="ABT722" s="16"/>
      <c r="ABU722" s="16"/>
      <c r="ABV722" s="16"/>
      <c r="ABW722" s="16"/>
      <c r="ABX722" s="16"/>
      <c r="ABY722" s="16"/>
      <c r="ABZ722" s="16"/>
      <c r="ACA722" s="16"/>
      <c r="ACB722" s="16"/>
      <c r="ACC722" s="16"/>
      <c r="ACD722" s="16"/>
      <c r="ACE722" s="16"/>
      <c r="ACF722" s="16"/>
      <c r="ACG722" s="16"/>
      <c r="ACH722" s="16"/>
      <c r="ACI722" s="16"/>
      <c r="ACJ722" s="16"/>
      <c r="ACK722" s="16"/>
      <c r="ACL722" s="16"/>
      <c r="ACM722" s="16"/>
      <c r="ACN722" s="16"/>
      <c r="ACO722" s="16"/>
      <c r="ACP722" s="16"/>
      <c r="ACQ722" s="16"/>
      <c r="ACR722" s="16"/>
      <c r="ACS722" s="16"/>
      <c r="ACT722" s="16"/>
      <c r="ACU722" s="16"/>
      <c r="ACV722" s="16"/>
      <c r="ACW722" s="16"/>
      <c r="ACX722" s="16"/>
      <c r="ACY722" s="16"/>
      <c r="ACZ722" s="16"/>
      <c r="ADA722" s="16"/>
      <c r="ADB722" s="16"/>
      <c r="ADC722" s="16"/>
      <c r="ADD722" s="16"/>
      <c r="ADE722" s="16"/>
      <c r="ADF722" s="16"/>
      <c r="ADG722" s="16"/>
      <c r="ADH722" s="16"/>
      <c r="ADI722" s="16"/>
      <c r="ADJ722" s="16"/>
      <c r="ADK722" s="16"/>
      <c r="ADL722" s="16"/>
      <c r="ADM722" s="16"/>
      <c r="ADN722" s="16"/>
      <c r="ADO722" s="16"/>
      <c r="ADP722" s="16"/>
      <c r="ADQ722" s="16"/>
      <c r="ADR722" s="16"/>
      <c r="ADS722" s="16"/>
      <c r="ADT722" s="16"/>
      <c r="ADU722" s="16"/>
      <c r="ADV722" s="16"/>
      <c r="ADW722" s="16"/>
      <c r="ADX722" s="16"/>
      <c r="ADY722" s="16"/>
      <c r="ADZ722" s="16"/>
      <c r="AEA722" s="16"/>
      <c r="AEB722" s="16"/>
      <c r="AEC722" s="16"/>
      <c r="AED722" s="16"/>
      <c r="AEE722" s="16"/>
      <c r="AEF722" s="16"/>
      <c r="AEG722" s="50"/>
    </row>
    <row r="723" spans="1:813" s="17" customFormat="1" x14ac:dyDescent="0.2">
      <c r="A723" s="75">
        <v>3.1</v>
      </c>
      <c r="B723" s="87" t="s">
        <v>455</v>
      </c>
      <c r="C723" s="109">
        <v>-163.6</v>
      </c>
      <c r="D723" s="71" t="s">
        <v>120</v>
      </c>
      <c r="E723" s="398">
        <v>8437.26</v>
      </c>
      <c r="F723" s="110">
        <f>ROUND(C723*E723,2)</f>
        <v>-1380335.74</v>
      </c>
      <c r="G723" s="16"/>
      <c r="H723" s="16"/>
      <c r="I723" s="16"/>
      <c r="J723" s="16"/>
      <c r="K723" s="16"/>
      <c r="L723" s="16"/>
      <c r="AY723" s="46"/>
      <c r="AZ723" s="16"/>
      <c r="BA723" s="663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  <c r="FW723" s="16"/>
      <c r="FX723" s="16"/>
      <c r="FY723" s="16"/>
      <c r="FZ723" s="16"/>
      <c r="GA723" s="16"/>
      <c r="GB723" s="16"/>
      <c r="GC723" s="16"/>
      <c r="GD723" s="16"/>
      <c r="GE723" s="16"/>
      <c r="GF723" s="16"/>
      <c r="GG723" s="16"/>
      <c r="GH723" s="16"/>
      <c r="GI723" s="16"/>
      <c r="GJ723" s="16"/>
      <c r="GK723" s="16"/>
      <c r="GL723" s="16"/>
      <c r="GM723" s="16"/>
      <c r="GN723" s="16"/>
      <c r="GO723" s="16"/>
      <c r="GP723" s="16"/>
      <c r="GQ723" s="16"/>
      <c r="GR723" s="16"/>
      <c r="GS723" s="16"/>
      <c r="GT723" s="16"/>
      <c r="GU723" s="16"/>
      <c r="GV723" s="16"/>
      <c r="GW723" s="16"/>
      <c r="GX723" s="16"/>
      <c r="GY723" s="16"/>
      <c r="GZ723" s="16"/>
      <c r="HA723" s="16"/>
      <c r="HB723" s="16"/>
      <c r="HC723" s="16"/>
      <c r="HD723" s="16"/>
      <c r="HE723" s="16"/>
      <c r="HF723" s="16"/>
      <c r="HG723" s="16"/>
      <c r="HH723" s="16"/>
      <c r="HI723" s="16"/>
      <c r="HJ723" s="16"/>
      <c r="HK723" s="16"/>
      <c r="HL723" s="16"/>
      <c r="HM723" s="16"/>
      <c r="HN723" s="16"/>
      <c r="HO723" s="16"/>
      <c r="HP723" s="16"/>
      <c r="HQ723" s="16"/>
      <c r="HR723" s="16"/>
      <c r="HS723" s="16"/>
      <c r="HT723" s="16"/>
      <c r="HU723" s="16"/>
      <c r="HV723" s="16"/>
      <c r="HW723" s="16"/>
      <c r="HX723" s="1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  <c r="IN723" s="16"/>
      <c r="IO723" s="16"/>
      <c r="IP723" s="16"/>
      <c r="IQ723" s="16"/>
      <c r="IR723" s="16"/>
      <c r="IS723" s="16"/>
      <c r="IT723" s="16"/>
      <c r="IU723" s="16"/>
      <c r="IV723" s="16"/>
      <c r="IW723" s="16"/>
      <c r="IX723" s="16"/>
      <c r="IY723" s="16"/>
      <c r="IZ723" s="16"/>
      <c r="JA723" s="16"/>
      <c r="JB723" s="16"/>
      <c r="JC723" s="16"/>
      <c r="JD723" s="16"/>
      <c r="JE723" s="16"/>
      <c r="JF723" s="16"/>
      <c r="JG723" s="16"/>
      <c r="JH723" s="16"/>
      <c r="JI723" s="16"/>
      <c r="JJ723" s="16"/>
      <c r="JK723" s="16"/>
      <c r="JL723" s="16"/>
      <c r="JM723" s="16"/>
      <c r="JN723" s="16"/>
      <c r="JO723" s="16"/>
      <c r="JP723" s="16"/>
      <c r="JQ723" s="16"/>
      <c r="JR723" s="16"/>
      <c r="JS723" s="16"/>
      <c r="JT723" s="16"/>
      <c r="JU723" s="16"/>
      <c r="JV723" s="16"/>
      <c r="JW723" s="16"/>
      <c r="JX723" s="16"/>
      <c r="JY723" s="16"/>
      <c r="JZ723" s="16"/>
      <c r="KA723" s="16"/>
      <c r="KB723" s="16"/>
      <c r="KC723" s="16"/>
      <c r="KD723" s="16"/>
      <c r="KE723" s="16"/>
      <c r="KF723" s="16"/>
      <c r="KG723" s="16"/>
      <c r="KH723" s="16"/>
      <c r="KI723" s="16"/>
      <c r="KJ723" s="16"/>
      <c r="KK723" s="16"/>
      <c r="KL723" s="16"/>
      <c r="KM723" s="16"/>
      <c r="KN723" s="16"/>
      <c r="KO723" s="16"/>
      <c r="KP723" s="16"/>
      <c r="KQ723" s="16"/>
      <c r="KR723" s="16"/>
      <c r="KS723" s="16"/>
      <c r="KT723" s="16"/>
      <c r="KU723" s="16"/>
      <c r="KV723" s="16"/>
      <c r="KW723" s="16"/>
      <c r="KX723" s="16"/>
      <c r="KY723" s="16"/>
      <c r="KZ723" s="16"/>
      <c r="LA723" s="16"/>
      <c r="LB723" s="16"/>
      <c r="LC723" s="16"/>
      <c r="LD723" s="16"/>
      <c r="LE723" s="16"/>
      <c r="LF723" s="16"/>
      <c r="LG723" s="16"/>
      <c r="LH723" s="16"/>
      <c r="LI723" s="16"/>
      <c r="LJ723" s="16"/>
      <c r="LK723" s="16"/>
      <c r="LL723" s="16"/>
      <c r="LM723" s="16"/>
      <c r="LN723" s="16"/>
      <c r="LO723" s="16"/>
      <c r="LP723" s="16"/>
      <c r="LQ723" s="16"/>
      <c r="LR723" s="16"/>
      <c r="LS723" s="16"/>
      <c r="LT723" s="16"/>
      <c r="LU723" s="16"/>
      <c r="LV723" s="16"/>
      <c r="LW723" s="16"/>
      <c r="LX723" s="16"/>
      <c r="LY723" s="16"/>
      <c r="LZ723" s="16"/>
      <c r="MA723" s="16"/>
      <c r="MB723" s="16"/>
      <c r="MC723" s="16"/>
      <c r="MD723" s="16"/>
      <c r="ME723" s="16"/>
      <c r="MF723" s="16"/>
      <c r="MG723" s="16"/>
      <c r="MH723" s="16"/>
      <c r="MI723" s="16"/>
      <c r="MJ723" s="16"/>
      <c r="MK723" s="16"/>
      <c r="ML723" s="16"/>
      <c r="MM723" s="16"/>
      <c r="MN723" s="16"/>
      <c r="MO723" s="16"/>
      <c r="MP723" s="16"/>
      <c r="MQ723" s="16"/>
      <c r="MR723" s="16"/>
      <c r="MS723" s="16"/>
      <c r="MT723" s="16"/>
      <c r="MU723" s="16"/>
      <c r="MV723" s="16"/>
      <c r="MW723" s="16"/>
      <c r="MX723" s="16"/>
      <c r="MY723" s="16"/>
      <c r="MZ723" s="16"/>
      <c r="NA723" s="16"/>
      <c r="NB723" s="16"/>
      <c r="NC723" s="16"/>
      <c r="ND723" s="16"/>
      <c r="NE723" s="16"/>
      <c r="NF723" s="16"/>
      <c r="NG723" s="16"/>
      <c r="NH723" s="16"/>
      <c r="NI723" s="16"/>
      <c r="NJ723" s="16"/>
      <c r="NK723" s="16"/>
      <c r="NL723" s="16"/>
      <c r="NM723" s="16"/>
      <c r="NN723" s="16"/>
      <c r="NO723" s="16"/>
      <c r="NP723" s="16"/>
      <c r="NQ723" s="16"/>
      <c r="NR723" s="16"/>
      <c r="NS723" s="16"/>
      <c r="NT723" s="16"/>
      <c r="NU723" s="16"/>
      <c r="NV723" s="16"/>
      <c r="NW723" s="16"/>
      <c r="NX723" s="16"/>
      <c r="NY723" s="16"/>
      <c r="NZ723" s="16"/>
      <c r="OA723" s="16"/>
      <c r="OB723" s="16"/>
      <c r="OC723" s="16"/>
      <c r="OD723" s="16"/>
      <c r="OE723" s="16"/>
      <c r="OF723" s="16"/>
      <c r="OG723" s="16"/>
      <c r="OH723" s="16"/>
      <c r="OI723" s="16"/>
      <c r="OJ723" s="16"/>
      <c r="OK723" s="16"/>
      <c r="OL723" s="16"/>
      <c r="OM723" s="16"/>
      <c r="ON723" s="16"/>
      <c r="OO723" s="16"/>
      <c r="OP723" s="16"/>
      <c r="OQ723" s="16"/>
      <c r="OR723" s="16"/>
      <c r="OS723" s="16"/>
      <c r="OT723" s="16"/>
      <c r="OU723" s="16"/>
      <c r="OV723" s="16"/>
      <c r="OW723" s="16"/>
      <c r="OX723" s="16"/>
      <c r="OY723" s="16"/>
      <c r="OZ723" s="16"/>
      <c r="PA723" s="16"/>
      <c r="PB723" s="16"/>
      <c r="PC723" s="16"/>
      <c r="PD723" s="16"/>
      <c r="PE723" s="16"/>
      <c r="PF723" s="16"/>
      <c r="PG723" s="16"/>
      <c r="PH723" s="16"/>
      <c r="PI723" s="16"/>
      <c r="PJ723" s="16"/>
      <c r="PK723" s="16"/>
      <c r="PL723" s="16"/>
      <c r="PM723" s="16"/>
      <c r="PN723" s="16"/>
      <c r="PO723" s="16"/>
      <c r="PP723" s="16"/>
      <c r="PQ723" s="16"/>
      <c r="PR723" s="16"/>
      <c r="PS723" s="16"/>
      <c r="PT723" s="16"/>
      <c r="PU723" s="16"/>
      <c r="PV723" s="16"/>
      <c r="PW723" s="16"/>
      <c r="PX723" s="16"/>
      <c r="PY723" s="16"/>
      <c r="PZ723" s="16"/>
      <c r="QA723" s="16"/>
      <c r="QB723" s="16"/>
      <c r="QC723" s="16"/>
      <c r="QD723" s="16"/>
      <c r="QE723" s="16"/>
      <c r="QF723" s="16"/>
      <c r="QG723" s="16"/>
      <c r="QH723" s="16"/>
      <c r="QI723" s="16"/>
      <c r="QJ723" s="16"/>
      <c r="QK723" s="16"/>
      <c r="QL723" s="16"/>
      <c r="QM723" s="16"/>
      <c r="QN723" s="16"/>
      <c r="QO723" s="16"/>
      <c r="QP723" s="16"/>
      <c r="QQ723" s="16"/>
      <c r="QR723" s="16"/>
      <c r="QS723" s="16"/>
      <c r="QT723" s="16"/>
      <c r="QU723" s="16"/>
      <c r="QV723" s="16"/>
      <c r="QW723" s="16"/>
      <c r="QX723" s="16"/>
      <c r="QY723" s="16"/>
      <c r="QZ723" s="16"/>
      <c r="RA723" s="16"/>
      <c r="RB723" s="16"/>
      <c r="RC723" s="16"/>
      <c r="RD723" s="16"/>
      <c r="RE723" s="16"/>
      <c r="RF723" s="16"/>
      <c r="RG723" s="16"/>
      <c r="RH723" s="16"/>
      <c r="RI723" s="16"/>
      <c r="RJ723" s="16"/>
      <c r="RK723" s="16"/>
      <c r="RL723" s="16"/>
      <c r="RM723" s="16"/>
      <c r="RN723" s="16"/>
      <c r="RO723" s="16"/>
      <c r="RP723" s="16"/>
      <c r="RQ723" s="16"/>
      <c r="RR723" s="16"/>
      <c r="RS723" s="16"/>
      <c r="RT723" s="16"/>
      <c r="RU723" s="16"/>
      <c r="RV723" s="16"/>
      <c r="RW723" s="16"/>
      <c r="RX723" s="16"/>
      <c r="RY723" s="16"/>
      <c r="RZ723" s="16"/>
      <c r="SA723" s="16"/>
      <c r="SB723" s="16"/>
      <c r="SC723" s="16"/>
      <c r="SD723" s="16"/>
      <c r="SE723" s="16"/>
      <c r="SF723" s="16"/>
      <c r="SG723" s="16"/>
      <c r="SH723" s="16"/>
      <c r="SI723" s="16"/>
      <c r="SJ723" s="16"/>
      <c r="SK723" s="16"/>
      <c r="SL723" s="16"/>
      <c r="SM723" s="16"/>
      <c r="SN723" s="16"/>
      <c r="SO723" s="16"/>
      <c r="SP723" s="16"/>
      <c r="SQ723" s="16"/>
      <c r="SR723" s="16"/>
      <c r="SS723" s="16"/>
      <c r="ST723" s="16"/>
      <c r="SU723" s="16"/>
      <c r="SV723" s="16"/>
      <c r="SW723" s="16"/>
      <c r="SX723" s="16"/>
      <c r="SY723" s="16"/>
      <c r="SZ723" s="16"/>
      <c r="TA723" s="16"/>
      <c r="TB723" s="16"/>
      <c r="TC723" s="16"/>
      <c r="TD723" s="16"/>
      <c r="TE723" s="16"/>
      <c r="TF723" s="16"/>
      <c r="TG723" s="16"/>
      <c r="TH723" s="16"/>
      <c r="TI723" s="16"/>
      <c r="TJ723" s="16"/>
      <c r="TK723" s="16"/>
      <c r="TL723" s="16"/>
      <c r="TM723" s="16"/>
      <c r="TN723" s="16"/>
      <c r="TO723" s="16"/>
      <c r="TP723" s="16"/>
      <c r="TQ723" s="16"/>
      <c r="TR723" s="16"/>
      <c r="TS723" s="16"/>
      <c r="TT723" s="16"/>
      <c r="TU723" s="16"/>
      <c r="TV723" s="16"/>
      <c r="TW723" s="16"/>
      <c r="TX723" s="16"/>
      <c r="TY723" s="16"/>
      <c r="TZ723" s="16"/>
      <c r="UA723" s="16"/>
      <c r="UB723" s="16"/>
      <c r="UC723" s="16"/>
      <c r="UD723" s="16"/>
      <c r="UE723" s="16"/>
      <c r="UF723" s="16"/>
      <c r="UG723" s="16"/>
      <c r="UH723" s="16"/>
      <c r="UI723" s="16"/>
      <c r="UJ723" s="16"/>
      <c r="UK723" s="16"/>
      <c r="UL723" s="16"/>
      <c r="UM723" s="16"/>
      <c r="UN723" s="16"/>
      <c r="UO723" s="16"/>
      <c r="UP723" s="16"/>
      <c r="UQ723" s="16"/>
      <c r="UR723" s="16"/>
      <c r="US723" s="16"/>
      <c r="UT723" s="16"/>
      <c r="UU723" s="16"/>
      <c r="UV723" s="16"/>
      <c r="UW723" s="16"/>
      <c r="UX723" s="16"/>
      <c r="UY723" s="16"/>
      <c r="UZ723" s="16"/>
      <c r="VA723" s="16"/>
      <c r="VB723" s="16"/>
      <c r="VC723" s="16"/>
      <c r="VD723" s="16"/>
      <c r="VE723" s="16"/>
      <c r="VF723" s="16"/>
      <c r="VG723" s="16"/>
      <c r="VH723" s="16"/>
      <c r="VI723" s="16"/>
      <c r="VJ723" s="16"/>
      <c r="VK723" s="16"/>
      <c r="VL723" s="16"/>
      <c r="VM723" s="16"/>
      <c r="VN723" s="16"/>
      <c r="VO723" s="16"/>
      <c r="VP723" s="16"/>
      <c r="VQ723" s="16"/>
      <c r="VR723" s="16"/>
      <c r="VS723" s="16"/>
      <c r="VT723" s="16"/>
      <c r="VU723" s="16"/>
      <c r="VV723" s="16"/>
      <c r="VW723" s="16"/>
      <c r="VX723" s="16"/>
      <c r="VY723" s="16"/>
      <c r="VZ723" s="16"/>
      <c r="WA723" s="16"/>
      <c r="WB723" s="16"/>
      <c r="WC723" s="16"/>
      <c r="WD723" s="16"/>
      <c r="WE723" s="16"/>
      <c r="WF723" s="16"/>
      <c r="WG723" s="16"/>
      <c r="WH723" s="16"/>
      <c r="WI723" s="16"/>
      <c r="WJ723" s="16"/>
      <c r="WK723" s="16"/>
      <c r="WL723" s="16"/>
      <c r="WM723" s="16"/>
      <c r="WN723" s="16"/>
      <c r="WO723" s="16"/>
      <c r="WP723" s="16"/>
      <c r="WQ723" s="16"/>
      <c r="WR723" s="16"/>
      <c r="WS723" s="16"/>
      <c r="WT723" s="16"/>
      <c r="WU723" s="16"/>
      <c r="WV723" s="16"/>
      <c r="WW723" s="16"/>
      <c r="WX723" s="16"/>
      <c r="WY723" s="16"/>
      <c r="WZ723" s="16"/>
      <c r="XA723" s="16"/>
      <c r="XB723" s="16"/>
      <c r="XC723" s="16"/>
      <c r="XD723" s="16"/>
      <c r="XE723" s="16"/>
      <c r="XF723" s="16"/>
      <c r="XG723" s="16"/>
      <c r="XH723" s="16"/>
      <c r="XI723" s="16"/>
      <c r="XJ723" s="16"/>
      <c r="XK723" s="16"/>
      <c r="XL723" s="16"/>
      <c r="XM723" s="16"/>
      <c r="XN723" s="16"/>
      <c r="XO723" s="16"/>
      <c r="XP723" s="16"/>
      <c r="XQ723" s="16"/>
      <c r="XR723" s="16"/>
      <c r="XS723" s="16"/>
      <c r="XT723" s="16"/>
      <c r="XU723" s="16"/>
      <c r="XV723" s="16"/>
      <c r="XW723" s="16"/>
      <c r="XX723" s="16"/>
      <c r="XY723" s="16"/>
      <c r="XZ723" s="16"/>
      <c r="YA723" s="16"/>
      <c r="YB723" s="16"/>
      <c r="YC723" s="16"/>
      <c r="YD723" s="16"/>
      <c r="YE723" s="16"/>
      <c r="YF723" s="16"/>
      <c r="YG723" s="16"/>
      <c r="YH723" s="16"/>
      <c r="YI723" s="16"/>
      <c r="YJ723" s="16"/>
      <c r="YK723" s="16"/>
      <c r="YL723" s="16"/>
      <c r="YM723" s="16"/>
      <c r="YN723" s="16"/>
      <c r="YO723" s="16"/>
      <c r="YP723" s="16"/>
      <c r="YQ723" s="16"/>
      <c r="YR723" s="16"/>
      <c r="YS723" s="16"/>
      <c r="YT723" s="16"/>
      <c r="YU723" s="16"/>
      <c r="YV723" s="16"/>
      <c r="YW723" s="16"/>
      <c r="YX723" s="16"/>
      <c r="YY723" s="16"/>
      <c r="YZ723" s="16"/>
      <c r="ZA723" s="16"/>
      <c r="ZB723" s="16"/>
      <c r="ZC723" s="16"/>
      <c r="ZD723" s="16"/>
      <c r="ZE723" s="16"/>
      <c r="ZF723" s="16"/>
      <c r="ZG723" s="16"/>
      <c r="ZH723" s="16"/>
      <c r="ZI723" s="16"/>
      <c r="ZJ723" s="16"/>
      <c r="ZK723" s="16"/>
      <c r="ZL723" s="16"/>
      <c r="ZM723" s="16"/>
      <c r="ZN723" s="16"/>
      <c r="ZO723" s="16"/>
      <c r="ZP723" s="16"/>
      <c r="ZQ723" s="16"/>
      <c r="ZR723" s="16"/>
      <c r="ZS723" s="16"/>
      <c r="ZT723" s="16"/>
      <c r="ZU723" s="16"/>
      <c r="ZV723" s="16"/>
      <c r="ZW723" s="16"/>
      <c r="ZX723" s="16"/>
      <c r="ZY723" s="16"/>
      <c r="ZZ723" s="16"/>
      <c r="AAA723" s="16"/>
      <c r="AAB723" s="16"/>
      <c r="AAC723" s="16"/>
      <c r="AAD723" s="16"/>
      <c r="AAE723" s="16"/>
      <c r="AAF723" s="16"/>
      <c r="AAG723" s="16"/>
      <c r="AAH723" s="16"/>
      <c r="AAI723" s="16"/>
      <c r="AAJ723" s="16"/>
      <c r="AAK723" s="16"/>
      <c r="AAL723" s="16"/>
      <c r="AAM723" s="16"/>
      <c r="AAN723" s="16"/>
      <c r="AAO723" s="16"/>
      <c r="AAP723" s="16"/>
      <c r="AAQ723" s="16"/>
      <c r="AAR723" s="16"/>
      <c r="AAS723" s="16"/>
      <c r="AAT723" s="16"/>
      <c r="AAU723" s="16"/>
      <c r="AAV723" s="16"/>
      <c r="AAW723" s="16"/>
      <c r="AAX723" s="16"/>
      <c r="AAY723" s="16"/>
      <c r="AAZ723" s="16"/>
      <c r="ABA723" s="16"/>
      <c r="ABB723" s="16"/>
      <c r="ABC723" s="16"/>
      <c r="ABD723" s="16"/>
      <c r="ABE723" s="16"/>
      <c r="ABF723" s="16"/>
      <c r="ABG723" s="16"/>
      <c r="ABH723" s="16"/>
      <c r="ABI723" s="16"/>
      <c r="ABJ723" s="16"/>
      <c r="ABK723" s="16"/>
      <c r="ABL723" s="16"/>
      <c r="ABM723" s="16"/>
      <c r="ABN723" s="16"/>
      <c r="ABO723" s="16"/>
      <c r="ABP723" s="16"/>
      <c r="ABQ723" s="16"/>
      <c r="ABR723" s="16"/>
      <c r="ABS723" s="16"/>
      <c r="ABT723" s="16"/>
      <c r="ABU723" s="16"/>
      <c r="ABV723" s="16"/>
      <c r="ABW723" s="16"/>
      <c r="ABX723" s="16"/>
      <c r="ABY723" s="16"/>
      <c r="ABZ723" s="16"/>
      <c r="ACA723" s="16"/>
      <c r="ACB723" s="16"/>
      <c r="ACC723" s="16"/>
      <c r="ACD723" s="16"/>
      <c r="ACE723" s="16"/>
      <c r="ACF723" s="16"/>
      <c r="ACG723" s="16"/>
      <c r="ACH723" s="16"/>
      <c r="ACI723" s="16"/>
      <c r="ACJ723" s="16"/>
      <c r="ACK723" s="16"/>
      <c r="ACL723" s="16"/>
      <c r="ACM723" s="16"/>
      <c r="ACN723" s="16"/>
      <c r="ACO723" s="16"/>
      <c r="ACP723" s="16"/>
      <c r="ACQ723" s="16"/>
      <c r="ACR723" s="16"/>
      <c r="ACS723" s="16"/>
      <c r="ACT723" s="16"/>
      <c r="ACU723" s="16"/>
      <c r="ACV723" s="16"/>
      <c r="ACW723" s="16"/>
      <c r="ACX723" s="16"/>
      <c r="ACY723" s="16"/>
      <c r="ACZ723" s="16"/>
      <c r="ADA723" s="16"/>
      <c r="ADB723" s="16"/>
      <c r="ADC723" s="16"/>
      <c r="ADD723" s="16"/>
      <c r="ADE723" s="16"/>
      <c r="ADF723" s="16"/>
      <c r="ADG723" s="16"/>
      <c r="ADH723" s="16"/>
      <c r="ADI723" s="16"/>
      <c r="ADJ723" s="16"/>
      <c r="ADK723" s="16"/>
      <c r="ADL723" s="16"/>
      <c r="ADM723" s="16"/>
      <c r="ADN723" s="16"/>
      <c r="ADO723" s="16"/>
      <c r="ADP723" s="16"/>
      <c r="ADQ723" s="16"/>
      <c r="ADR723" s="16"/>
      <c r="ADS723" s="16"/>
      <c r="ADT723" s="16"/>
      <c r="ADU723" s="16"/>
      <c r="ADV723" s="16"/>
      <c r="ADW723" s="16"/>
      <c r="ADX723" s="16"/>
      <c r="ADY723" s="16"/>
      <c r="ADZ723" s="16"/>
      <c r="AEA723" s="16"/>
      <c r="AEB723" s="16"/>
      <c r="AEC723" s="16"/>
      <c r="AED723" s="16"/>
      <c r="AEE723" s="16"/>
      <c r="AEF723" s="16"/>
      <c r="AEG723" s="50"/>
    </row>
    <row r="724" spans="1:813" s="17" customFormat="1" x14ac:dyDescent="0.2">
      <c r="A724" s="75"/>
      <c r="B724" s="87"/>
      <c r="C724" s="109"/>
      <c r="D724" s="71"/>
      <c r="E724" s="398"/>
      <c r="F724" s="110"/>
      <c r="G724" s="16"/>
      <c r="H724" s="16"/>
      <c r="I724" s="16"/>
      <c r="J724" s="16"/>
      <c r="K724" s="16"/>
      <c r="L724" s="16"/>
      <c r="AY724" s="46"/>
      <c r="AZ724" s="16"/>
      <c r="BA724" s="663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  <c r="FW724" s="16"/>
      <c r="FX724" s="16"/>
      <c r="FY724" s="16"/>
      <c r="FZ724" s="16"/>
      <c r="GA724" s="16"/>
      <c r="GB724" s="16"/>
      <c r="GC724" s="16"/>
      <c r="GD724" s="16"/>
      <c r="GE724" s="16"/>
      <c r="GF724" s="16"/>
      <c r="GG724" s="16"/>
      <c r="GH724" s="16"/>
      <c r="GI724" s="16"/>
      <c r="GJ724" s="16"/>
      <c r="GK724" s="16"/>
      <c r="GL724" s="16"/>
      <c r="GM724" s="16"/>
      <c r="GN724" s="16"/>
      <c r="GO724" s="16"/>
      <c r="GP724" s="16"/>
      <c r="GQ724" s="16"/>
      <c r="GR724" s="16"/>
      <c r="GS724" s="16"/>
      <c r="GT724" s="16"/>
      <c r="GU724" s="16"/>
      <c r="GV724" s="16"/>
      <c r="GW724" s="16"/>
      <c r="GX724" s="16"/>
      <c r="GY724" s="16"/>
      <c r="GZ724" s="16"/>
      <c r="HA724" s="16"/>
      <c r="HB724" s="16"/>
      <c r="HC724" s="16"/>
      <c r="HD724" s="16"/>
      <c r="HE724" s="16"/>
      <c r="HF724" s="16"/>
      <c r="HG724" s="16"/>
      <c r="HH724" s="16"/>
      <c r="HI724" s="16"/>
      <c r="HJ724" s="16"/>
      <c r="HK724" s="16"/>
      <c r="HL724" s="16"/>
      <c r="HM724" s="16"/>
      <c r="HN724" s="16"/>
      <c r="HO724" s="16"/>
      <c r="HP724" s="16"/>
      <c r="HQ724" s="16"/>
      <c r="HR724" s="16"/>
      <c r="HS724" s="16"/>
      <c r="HT724" s="16"/>
      <c r="HU724" s="16"/>
      <c r="HV724" s="16"/>
      <c r="HW724" s="16"/>
      <c r="HX724" s="1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  <c r="IN724" s="16"/>
      <c r="IO724" s="16"/>
      <c r="IP724" s="16"/>
      <c r="IQ724" s="16"/>
      <c r="IR724" s="16"/>
      <c r="IS724" s="16"/>
      <c r="IT724" s="16"/>
      <c r="IU724" s="16"/>
      <c r="IV724" s="16"/>
      <c r="IW724" s="16"/>
      <c r="IX724" s="16"/>
      <c r="IY724" s="16"/>
      <c r="IZ724" s="16"/>
      <c r="JA724" s="16"/>
      <c r="JB724" s="16"/>
      <c r="JC724" s="16"/>
      <c r="JD724" s="16"/>
      <c r="JE724" s="16"/>
      <c r="JF724" s="16"/>
      <c r="JG724" s="16"/>
      <c r="JH724" s="16"/>
      <c r="JI724" s="16"/>
      <c r="JJ724" s="16"/>
      <c r="JK724" s="16"/>
      <c r="JL724" s="16"/>
      <c r="JM724" s="16"/>
      <c r="JN724" s="16"/>
      <c r="JO724" s="16"/>
      <c r="JP724" s="16"/>
      <c r="JQ724" s="16"/>
      <c r="JR724" s="16"/>
      <c r="JS724" s="16"/>
      <c r="JT724" s="16"/>
      <c r="JU724" s="16"/>
      <c r="JV724" s="16"/>
      <c r="JW724" s="16"/>
      <c r="JX724" s="16"/>
      <c r="JY724" s="16"/>
      <c r="JZ724" s="16"/>
      <c r="KA724" s="16"/>
      <c r="KB724" s="16"/>
      <c r="KC724" s="16"/>
      <c r="KD724" s="16"/>
      <c r="KE724" s="16"/>
      <c r="KF724" s="16"/>
      <c r="KG724" s="16"/>
      <c r="KH724" s="16"/>
      <c r="KI724" s="16"/>
      <c r="KJ724" s="16"/>
      <c r="KK724" s="16"/>
      <c r="KL724" s="16"/>
      <c r="KM724" s="16"/>
      <c r="KN724" s="16"/>
      <c r="KO724" s="16"/>
      <c r="KP724" s="16"/>
      <c r="KQ724" s="16"/>
      <c r="KR724" s="16"/>
      <c r="KS724" s="16"/>
      <c r="KT724" s="16"/>
      <c r="KU724" s="16"/>
      <c r="KV724" s="16"/>
      <c r="KW724" s="16"/>
      <c r="KX724" s="16"/>
      <c r="KY724" s="16"/>
      <c r="KZ724" s="16"/>
      <c r="LA724" s="16"/>
      <c r="LB724" s="16"/>
      <c r="LC724" s="16"/>
      <c r="LD724" s="16"/>
      <c r="LE724" s="16"/>
      <c r="LF724" s="16"/>
      <c r="LG724" s="16"/>
      <c r="LH724" s="16"/>
      <c r="LI724" s="16"/>
      <c r="LJ724" s="16"/>
      <c r="LK724" s="16"/>
      <c r="LL724" s="16"/>
      <c r="LM724" s="16"/>
      <c r="LN724" s="16"/>
      <c r="LO724" s="16"/>
      <c r="LP724" s="16"/>
      <c r="LQ724" s="16"/>
      <c r="LR724" s="16"/>
      <c r="LS724" s="16"/>
      <c r="LT724" s="16"/>
      <c r="LU724" s="16"/>
      <c r="LV724" s="16"/>
      <c r="LW724" s="16"/>
      <c r="LX724" s="16"/>
      <c r="LY724" s="16"/>
      <c r="LZ724" s="16"/>
      <c r="MA724" s="16"/>
      <c r="MB724" s="16"/>
      <c r="MC724" s="16"/>
      <c r="MD724" s="16"/>
      <c r="ME724" s="16"/>
      <c r="MF724" s="16"/>
      <c r="MG724" s="16"/>
      <c r="MH724" s="16"/>
      <c r="MI724" s="16"/>
      <c r="MJ724" s="16"/>
      <c r="MK724" s="16"/>
      <c r="ML724" s="16"/>
      <c r="MM724" s="16"/>
      <c r="MN724" s="16"/>
      <c r="MO724" s="16"/>
      <c r="MP724" s="16"/>
      <c r="MQ724" s="16"/>
      <c r="MR724" s="16"/>
      <c r="MS724" s="16"/>
      <c r="MT724" s="16"/>
      <c r="MU724" s="16"/>
      <c r="MV724" s="16"/>
      <c r="MW724" s="16"/>
      <c r="MX724" s="16"/>
      <c r="MY724" s="16"/>
      <c r="MZ724" s="16"/>
      <c r="NA724" s="16"/>
      <c r="NB724" s="16"/>
      <c r="NC724" s="16"/>
      <c r="ND724" s="16"/>
      <c r="NE724" s="16"/>
      <c r="NF724" s="16"/>
      <c r="NG724" s="16"/>
      <c r="NH724" s="16"/>
      <c r="NI724" s="16"/>
      <c r="NJ724" s="16"/>
      <c r="NK724" s="16"/>
      <c r="NL724" s="16"/>
      <c r="NM724" s="16"/>
      <c r="NN724" s="16"/>
      <c r="NO724" s="16"/>
      <c r="NP724" s="16"/>
      <c r="NQ724" s="16"/>
      <c r="NR724" s="16"/>
      <c r="NS724" s="16"/>
      <c r="NT724" s="16"/>
      <c r="NU724" s="16"/>
      <c r="NV724" s="16"/>
      <c r="NW724" s="16"/>
      <c r="NX724" s="16"/>
      <c r="NY724" s="16"/>
      <c r="NZ724" s="16"/>
      <c r="OA724" s="16"/>
      <c r="OB724" s="16"/>
      <c r="OC724" s="16"/>
      <c r="OD724" s="16"/>
      <c r="OE724" s="16"/>
      <c r="OF724" s="16"/>
      <c r="OG724" s="16"/>
      <c r="OH724" s="16"/>
      <c r="OI724" s="16"/>
      <c r="OJ724" s="16"/>
      <c r="OK724" s="16"/>
      <c r="OL724" s="16"/>
      <c r="OM724" s="16"/>
      <c r="ON724" s="16"/>
      <c r="OO724" s="16"/>
      <c r="OP724" s="16"/>
      <c r="OQ724" s="16"/>
      <c r="OR724" s="16"/>
      <c r="OS724" s="16"/>
      <c r="OT724" s="16"/>
      <c r="OU724" s="16"/>
      <c r="OV724" s="16"/>
      <c r="OW724" s="16"/>
      <c r="OX724" s="16"/>
      <c r="OY724" s="16"/>
      <c r="OZ724" s="16"/>
      <c r="PA724" s="16"/>
      <c r="PB724" s="16"/>
      <c r="PC724" s="16"/>
      <c r="PD724" s="16"/>
      <c r="PE724" s="16"/>
      <c r="PF724" s="16"/>
      <c r="PG724" s="16"/>
      <c r="PH724" s="16"/>
      <c r="PI724" s="16"/>
      <c r="PJ724" s="16"/>
      <c r="PK724" s="16"/>
      <c r="PL724" s="16"/>
      <c r="PM724" s="16"/>
      <c r="PN724" s="16"/>
      <c r="PO724" s="16"/>
      <c r="PP724" s="16"/>
      <c r="PQ724" s="16"/>
      <c r="PR724" s="16"/>
      <c r="PS724" s="16"/>
      <c r="PT724" s="16"/>
      <c r="PU724" s="16"/>
      <c r="PV724" s="16"/>
      <c r="PW724" s="16"/>
      <c r="PX724" s="16"/>
      <c r="PY724" s="16"/>
      <c r="PZ724" s="16"/>
      <c r="QA724" s="16"/>
      <c r="QB724" s="16"/>
      <c r="QC724" s="16"/>
      <c r="QD724" s="16"/>
      <c r="QE724" s="16"/>
      <c r="QF724" s="16"/>
      <c r="QG724" s="16"/>
      <c r="QH724" s="16"/>
      <c r="QI724" s="16"/>
      <c r="QJ724" s="16"/>
      <c r="QK724" s="16"/>
      <c r="QL724" s="16"/>
      <c r="QM724" s="16"/>
      <c r="QN724" s="16"/>
      <c r="QO724" s="16"/>
      <c r="QP724" s="16"/>
      <c r="QQ724" s="16"/>
      <c r="QR724" s="16"/>
      <c r="QS724" s="16"/>
      <c r="QT724" s="16"/>
      <c r="QU724" s="16"/>
      <c r="QV724" s="16"/>
      <c r="QW724" s="16"/>
      <c r="QX724" s="16"/>
      <c r="QY724" s="16"/>
      <c r="QZ724" s="16"/>
      <c r="RA724" s="16"/>
      <c r="RB724" s="16"/>
      <c r="RC724" s="16"/>
      <c r="RD724" s="16"/>
      <c r="RE724" s="16"/>
      <c r="RF724" s="16"/>
      <c r="RG724" s="16"/>
      <c r="RH724" s="16"/>
      <c r="RI724" s="16"/>
      <c r="RJ724" s="16"/>
      <c r="RK724" s="16"/>
      <c r="RL724" s="16"/>
      <c r="RM724" s="16"/>
      <c r="RN724" s="16"/>
      <c r="RO724" s="16"/>
      <c r="RP724" s="16"/>
      <c r="RQ724" s="16"/>
      <c r="RR724" s="16"/>
      <c r="RS724" s="16"/>
      <c r="RT724" s="16"/>
      <c r="RU724" s="16"/>
      <c r="RV724" s="16"/>
      <c r="RW724" s="16"/>
      <c r="RX724" s="16"/>
      <c r="RY724" s="16"/>
      <c r="RZ724" s="16"/>
      <c r="SA724" s="16"/>
      <c r="SB724" s="16"/>
      <c r="SC724" s="16"/>
      <c r="SD724" s="16"/>
      <c r="SE724" s="16"/>
      <c r="SF724" s="16"/>
      <c r="SG724" s="16"/>
      <c r="SH724" s="16"/>
      <c r="SI724" s="16"/>
      <c r="SJ724" s="16"/>
      <c r="SK724" s="16"/>
      <c r="SL724" s="16"/>
      <c r="SM724" s="16"/>
      <c r="SN724" s="16"/>
      <c r="SO724" s="16"/>
      <c r="SP724" s="16"/>
      <c r="SQ724" s="16"/>
      <c r="SR724" s="16"/>
      <c r="SS724" s="16"/>
      <c r="ST724" s="16"/>
      <c r="SU724" s="16"/>
      <c r="SV724" s="16"/>
      <c r="SW724" s="16"/>
      <c r="SX724" s="16"/>
      <c r="SY724" s="16"/>
      <c r="SZ724" s="16"/>
      <c r="TA724" s="16"/>
      <c r="TB724" s="16"/>
      <c r="TC724" s="16"/>
      <c r="TD724" s="16"/>
      <c r="TE724" s="16"/>
      <c r="TF724" s="16"/>
      <c r="TG724" s="16"/>
      <c r="TH724" s="16"/>
      <c r="TI724" s="16"/>
      <c r="TJ724" s="16"/>
      <c r="TK724" s="16"/>
      <c r="TL724" s="16"/>
      <c r="TM724" s="16"/>
      <c r="TN724" s="16"/>
      <c r="TO724" s="16"/>
      <c r="TP724" s="16"/>
      <c r="TQ724" s="16"/>
      <c r="TR724" s="16"/>
      <c r="TS724" s="16"/>
      <c r="TT724" s="16"/>
      <c r="TU724" s="16"/>
      <c r="TV724" s="16"/>
      <c r="TW724" s="16"/>
      <c r="TX724" s="16"/>
      <c r="TY724" s="16"/>
      <c r="TZ724" s="16"/>
      <c r="UA724" s="16"/>
      <c r="UB724" s="16"/>
      <c r="UC724" s="16"/>
      <c r="UD724" s="16"/>
      <c r="UE724" s="16"/>
      <c r="UF724" s="16"/>
      <c r="UG724" s="16"/>
      <c r="UH724" s="16"/>
      <c r="UI724" s="16"/>
      <c r="UJ724" s="16"/>
      <c r="UK724" s="16"/>
      <c r="UL724" s="16"/>
      <c r="UM724" s="16"/>
      <c r="UN724" s="16"/>
      <c r="UO724" s="16"/>
      <c r="UP724" s="16"/>
      <c r="UQ724" s="16"/>
      <c r="UR724" s="16"/>
      <c r="US724" s="16"/>
      <c r="UT724" s="16"/>
      <c r="UU724" s="16"/>
      <c r="UV724" s="16"/>
      <c r="UW724" s="16"/>
      <c r="UX724" s="16"/>
      <c r="UY724" s="16"/>
      <c r="UZ724" s="16"/>
      <c r="VA724" s="16"/>
      <c r="VB724" s="16"/>
      <c r="VC724" s="16"/>
      <c r="VD724" s="16"/>
      <c r="VE724" s="16"/>
      <c r="VF724" s="16"/>
      <c r="VG724" s="16"/>
      <c r="VH724" s="16"/>
      <c r="VI724" s="16"/>
      <c r="VJ724" s="16"/>
      <c r="VK724" s="16"/>
      <c r="VL724" s="16"/>
      <c r="VM724" s="16"/>
      <c r="VN724" s="16"/>
      <c r="VO724" s="16"/>
      <c r="VP724" s="16"/>
      <c r="VQ724" s="16"/>
      <c r="VR724" s="16"/>
      <c r="VS724" s="16"/>
      <c r="VT724" s="16"/>
      <c r="VU724" s="16"/>
      <c r="VV724" s="16"/>
      <c r="VW724" s="16"/>
      <c r="VX724" s="16"/>
      <c r="VY724" s="16"/>
      <c r="VZ724" s="16"/>
      <c r="WA724" s="16"/>
      <c r="WB724" s="16"/>
      <c r="WC724" s="16"/>
      <c r="WD724" s="16"/>
      <c r="WE724" s="16"/>
      <c r="WF724" s="16"/>
      <c r="WG724" s="16"/>
      <c r="WH724" s="16"/>
      <c r="WI724" s="16"/>
      <c r="WJ724" s="16"/>
      <c r="WK724" s="16"/>
      <c r="WL724" s="16"/>
      <c r="WM724" s="16"/>
      <c r="WN724" s="16"/>
      <c r="WO724" s="16"/>
      <c r="WP724" s="16"/>
      <c r="WQ724" s="16"/>
      <c r="WR724" s="16"/>
      <c r="WS724" s="16"/>
      <c r="WT724" s="16"/>
      <c r="WU724" s="16"/>
      <c r="WV724" s="16"/>
      <c r="WW724" s="16"/>
      <c r="WX724" s="16"/>
      <c r="WY724" s="16"/>
      <c r="WZ724" s="16"/>
      <c r="XA724" s="16"/>
      <c r="XB724" s="16"/>
      <c r="XC724" s="16"/>
      <c r="XD724" s="16"/>
      <c r="XE724" s="16"/>
      <c r="XF724" s="16"/>
      <c r="XG724" s="16"/>
      <c r="XH724" s="16"/>
      <c r="XI724" s="16"/>
      <c r="XJ724" s="16"/>
      <c r="XK724" s="16"/>
      <c r="XL724" s="16"/>
      <c r="XM724" s="16"/>
      <c r="XN724" s="16"/>
      <c r="XO724" s="16"/>
      <c r="XP724" s="16"/>
      <c r="XQ724" s="16"/>
      <c r="XR724" s="16"/>
      <c r="XS724" s="16"/>
      <c r="XT724" s="16"/>
      <c r="XU724" s="16"/>
      <c r="XV724" s="16"/>
      <c r="XW724" s="16"/>
      <c r="XX724" s="16"/>
      <c r="XY724" s="16"/>
      <c r="XZ724" s="16"/>
      <c r="YA724" s="16"/>
      <c r="YB724" s="16"/>
      <c r="YC724" s="16"/>
      <c r="YD724" s="16"/>
      <c r="YE724" s="16"/>
      <c r="YF724" s="16"/>
      <c r="YG724" s="16"/>
      <c r="YH724" s="16"/>
      <c r="YI724" s="16"/>
      <c r="YJ724" s="16"/>
      <c r="YK724" s="16"/>
      <c r="YL724" s="16"/>
      <c r="YM724" s="16"/>
      <c r="YN724" s="16"/>
      <c r="YO724" s="16"/>
      <c r="YP724" s="16"/>
      <c r="YQ724" s="16"/>
      <c r="YR724" s="16"/>
      <c r="YS724" s="16"/>
      <c r="YT724" s="16"/>
      <c r="YU724" s="16"/>
      <c r="YV724" s="16"/>
      <c r="YW724" s="16"/>
      <c r="YX724" s="16"/>
      <c r="YY724" s="16"/>
      <c r="YZ724" s="16"/>
      <c r="ZA724" s="16"/>
      <c r="ZB724" s="16"/>
      <c r="ZC724" s="16"/>
      <c r="ZD724" s="16"/>
      <c r="ZE724" s="16"/>
      <c r="ZF724" s="16"/>
      <c r="ZG724" s="16"/>
      <c r="ZH724" s="16"/>
      <c r="ZI724" s="16"/>
      <c r="ZJ724" s="16"/>
      <c r="ZK724" s="16"/>
      <c r="ZL724" s="16"/>
      <c r="ZM724" s="16"/>
      <c r="ZN724" s="16"/>
      <c r="ZO724" s="16"/>
      <c r="ZP724" s="16"/>
      <c r="ZQ724" s="16"/>
      <c r="ZR724" s="16"/>
      <c r="ZS724" s="16"/>
      <c r="ZT724" s="16"/>
      <c r="ZU724" s="16"/>
      <c r="ZV724" s="16"/>
      <c r="ZW724" s="16"/>
      <c r="ZX724" s="16"/>
      <c r="ZY724" s="16"/>
      <c r="ZZ724" s="16"/>
      <c r="AAA724" s="16"/>
      <c r="AAB724" s="16"/>
      <c r="AAC724" s="16"/>
      <c r="AAD724" s="16"/>
      <c r="AAE724" s="16"/>
      <c r="AAF724" s="16"/>
      <c r="AAG724" s="16"/>
      <c r="AAH724" s="16"/>
      <c r="AAI724" s="16"/>
      <c r="AAJ724" s="16"/>
      <c r="AAK724" s="16"/>
      <c r="AAL724" s="16"/>
      <c r="AAM724" s="16"/>
      <c r="AAN724" s="16"/>
      <c r="AAO724" s="16"/>
      <c r="AAP724" s="16"/>
      <c r="AAQ724" s="16"/>
      <c r="AAR724" s="16"/>
      <c r="AAS724" s="16"/>
      <c r="AAT724" s="16"/>
      <c r="AAU724" s="16"/>
      <c r="AAV724" s="16"/>
      <c r="AAW724" s="16"/>
      <c r="AAX724" s="16"/>
      <c r="AAY724" s="16"/>
      <c r="AAZ724" s="16"/>
      <c r="ABA724" s="16"/>
      <c r="ABB724" s="16"/>
      <c r="ABC724" s="16"/>
      <c r="ABD724" s="16"/>
      <c r="ABE724" s="16"/>
      <c r="ABF724" s="16"/>
      <c r="ABG724" s="16"/>
      <c r="ABH724" s="16"/>
      <c r="ABI724" s="16"/>
      <c r="ABJ724" s="16"/>
      <c r="ABK724" s="16"/>
      <c r="ABL724" s="16"/>
      <c r="ABM724" s="16"/>
      <c r="ABN724" s="16"/>
      <c r="ABO724" s="16"/>
      <c r="ABP724" s="16"/>
      <c r="ABQ724" s="16"/>
      <c r="ABR724" s="16"/>
      <c r="ABS724" s="16"/>
      <c r="ABT724" s="16"/>
      <c r="ABU724" s="16"/>
      <c r="ABV724" s="16"/>
      <c r="ABW724" s="16"/>
      <c r="ABX724" s="16"/>
      <c r="ABY724" s="16"/>
      <c r="ABZ724" s="16"/>
      <c r="ACA724" s="16"/>
      <c r="ACB724" s="16"/>
      <c r="ACC724" s="16"/>
      <c r="ACD724" s="16"/>
      <c r="ACE724" s="16"/>
      <c r="ACF724" s="16"/>
      <c r="ACG724" s="16"/>
      <c r="ACH724" s="16"/>
      <c r="ACI724" s="16"/>
      <c r="ACJ724" s="16"/>
      <c r="ACK724" s="16"/>
      <c r="ACL724" s="16"/>
      <c r="ACM724" s="16"/>
      <c r="ACN724" s="16"/>
      <c r="ACO724" s="16"/>
      <c r="ACP724" s="16"/>
      <c r="ACQ724" s="16"/>
      <c r="ACR724" s="16"/>
      <c r="ACS724" s="16"/>
      <c r="ACT724" s="16"/>
      <c r="ACU724" s="16"/>
      <c r="ACV724" s="16"/>
      <c r="ACW724" s="16"/>
      <c r="ACX724" s="16"/>
      <c r="ACY724" s="16"/>
      <c r="ACZ724" s="16"/>
      <c r="ADA724" s="16"/>
      <c r="ADB724" s="16"/>
      <c r="ADC724" s="16"/>
      <c r="ADD724" s="16"/>
      <c r="ADE724" s="16"/>
      <c r="ADF724" s="16"/>
      <c r="ADG724" s="16"/>
      <c r="ADH724" s="16"/>
      <c r="ADI724" s="16"/>
      <c r="ADJ724" s="16"/>
      <c r="ADK724" s="16"/>
      <c r="ADL724" s="16"/>
      <c r="ADM724" s="16"/>
      <c r="ADN724" s="16"/>
      <c r="ADO724" s="16"/>
      <c r="ADP724" s="16"/>
      <c r="ADQ724" s="16"/>
      <c r="ADR724" s="16"/>
      <c r="ADS724" s="16"/>
      <c r="ADT724" s="16"/>
      <c r="ADU724" s="16"/>
      <c r="ADV724" s="16"/>
      <c r="ADW724" s="16"/>
      <c r="ADX724" s="16"/>
      <c r="ADY724" s="16"/>
      <c r="ADZ724" s="16"/>
      <c r="AEA724" s="16"/>
      <c r="AEB724" s="16"/>
      <c r="AEC724" s="16"/>
      <c r="AED724" s="16"/>
      <c r="AEE724" s="16"/>
      <c r="AEF724" s="16"/>
      <c r="AEG724" s="50"/>
    </row>
    <row r="725" spans="1:813" s="17" customFormat="1" ht="13.5" customHeight="1" x14ac:dyDescent="0.2">
      <c r="A725" s="326">
        <v>4</v>
      </c>
      <c r="B725" s="327" t="s">
        <v>122</v>
      </c>
      <c r="C725" s="109"/>
      <c r="D725" s="71"/>
      <c r="E725" s="398"/>
      <c r="F725" s="91"/>
      <c r="G725" s="16"/>
      <c r="H725" s="16"/>
      <c r="I725" s="16"/>
      <c r="J725" s="16"/>
      <c r="K725" s="16"/>
      <c r="L725" s="16"/>
      <c r="AY725" s="46"/>
      <c r="AZ725" s="16"/>
      <c r="BA725" s="663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  <c r="FK725" s="16"/>
      <c r="FL725" s="16"/>
      <c r="FM725" s="16"/>
      <c r="FN725" s="16"/>
      <c r="FO725" s="16"/>
      <c r="FP725" s="16"/>
      <c r="FQ725" s="16"/>
      <c r="FR725" s="16"/>
      <c r="FS725" s="16"/>
      <c r="FT725" s="16"/>
      <c r="FU725" s="16"/>
      <c r="FV725" s="16"/>
      <c r="FW725" s="16"/>
      <c r="FX725" s="16"/>
      <c r="FY725" s="16"/>
      <c r="FZ725" s="16"/>
      <c r="GA725" s="16"/>
      <c r="GB725" s="16"/>
      <c r="GC725" s="16"/>
      <c r="GD725" s="16"/>
      <c r="GE725" s="16"/>
      <c r="GF725" s="16"/>
      <c r="GG725" s="16"/>
      <c r="GH725" s="16"/>
      <c r="GI725" s="16"/>
      <c r="GJ725" s="16"/>
      <c r="GK725" s="16"/>
      <c r="GL725" s="16"/>
      <c r="GM725" s="16"/>
      <c r="GN725" s="16"/>
      <c r="GO725" s="16"/>
      <c r="GP725" s="16"/>
      <c r="GQ725" s="16"/>
      <c r="GR725" s="16"/>
      <c r="GS725" s="16"/>
      <c r="GT725" s="16"/>
      <c r="GU725" s="16"/>
      <c r="GV725" s="16"/>
      <c r="GW725" s="16"/>
      <c r="GX725" s="16"/>
      <c r="GY725" s="16"/>
      <c r="GZ725" s="16"/>
      <c r="HA725" s="16"/>
      <c r="HB725" s="16"/>
      <c r="HC725" s="16"/>
      <c r="HD725" s="16"/>
      <c r="HE725" s="16"/>
      <c r="HF725" s="16"/>
      <c r="HG725" s="16"/>
      <c r="HH725" s="16"/>
      <c r="HI725" s="16"/>
      <c r="HJ725" s="16"/>
      <c r="HK725" s="16"/>
      <c r="HL725" s="16"/>
      <c r="HM725" s="16"/>
      <c r="HN725" s="16"/>
      <c r="HO725" s="16"/>
      <c r="HP725" s="16"/>
      <c r="HQ725" s="16"/>
      <c r="HR725" s="16"/>
      <c r="HS725" s="16"/>
      <c r="HT725" s="16"/>
      <c r="HU725" s="16"/>
      <c r="HV725" s="16"/>
      <c r="HW725" s="16"/>
      <c r="HX725" s="16"/>
      <c r="HY725" s="16"/>
      <c r="HZ725" s="16"/>
      <c r="IA725" s="16"/>
      <c r="IB725" s="16"/>
      <c r="IC725" s="16"/>
      <c r="ID725" s="16"/>
      <c r="IE725" s="16"/>
      <c r="IF725" s="16"/>
      <c r="IG725" s="16"/>
      <c r="IH725" s="16"/>
      <c r="II725" s="16"/>
      <c r="IJ725" s="16"/>
      <c r="IK725" s="16"/>
      <c r="IL725" s="16"/>
      <c r="IM725" s="16"/>
      <c r="IN725" s="16"/>
      <c r="IO725" s="16"/>
      <c r="IP725" s="16"/>
      <c r="IQ725" s="16"/>
      <c r="IR725" s="16"/>
      <c r="IS725" s="16"/>
      <c r="IT725" s="16"/>
      <c r="IU725" s="16"/>
      <c r="IV725" s="16"/>
      <c r="IW725" s="16"/>
      <c r="IX725" s="16"/>
      <c r="IY725" s="16"/>
      <c r="IZ725" s="16"/>
      <c r="JA725" s="16"/>
      <c r="JB725" s="16"/>
      <c r="JC725" s="16"/>
      <c r="JD725" s="16"/>
      <c r="JE725" s="16"/>
      <c r="JF725" s="16"/>
      <c r="JG725" s="16"/>
      <c r="JH725" s="16"/>
      <c r="JI725" s="16"/>
      <c r="JJ725" s="16"/>
      <c r="JK725" s="16"/>
      <c r="JL725" s="16"/>
      <c r="JM725" s="16"/>
      <c r="JN725" s="16"/>
      <c r="JO725" s="16"/>
      <c r="JP725" s="16"/>
      <c r="JQ725" s="16"/>
      <c r="JR725" s="16"/>
      <c r="JS725" s="16"/>
      <c r="JT725" s="16"/>
      <c r="JU725" s="16"/>
      <c r="JV725" s="16"/>
      <c r="JW725" s="16"/>
      <c r="JX725" s="16"/>
      <c r="JY725" s="16"/>
      <c r="JZ725" s="16"/>
      <c r="KA725" s="16"/>
      <c r="KB725" s="16"/>
      <c r="KC725" s="16"/>
      <c r="KD725" s="16"/>
      <c r="KE725" s="16"/>
      <c r="KF725" s="16"/>
      <c r="KG725" s="16"/>
      <c r="KH725" s="16"/>
      <c r="KI725" s="16"/>
      <c r="KJ725" s="16"/>
      <c r="KK725" s="16"/>
      <c r="KL725" s="16"/>
      <c r="KM725" s="16"/>
      <c r="KN725" s="16"/>
      <c r="KO725" s="16"/>
      <c r="KP725" s="16"/>
      <c r="KQ725" s="16"/>
      <c r="KR725" s="16"/>
      <c r="KS725" s="16"/>
      <c r="KT725" s="16"/>
      <c r="KU725" s="16"/>
      <c r="KV725" s="16"/>
      <c r="KW725" s="16"/>
      <c r="KX725" s="16"/>
      <c r="KY725" s="16"/>
      <c r="KZ725" s="16"/>
      <c r="LA725" s="16"/>
      <c r="LB725" s="16"/>
      <c r="LC725" s="16"/>
      <c r="LD725" s="16"/>
      <c r="LE725" s="16"/>
      <c r="LF725" s="16"/>
      <c r="LG725" s="16"/>
      <c r="LH725" s="16"/>
      <c r="LI725" s="16"/>
      <c r="LJ725" s="16"/>
      <c r="LK725" s="16"/>
      <c r="LL725" s="16"/>
      <c r="LM725" s="16"/>
      <c r="LN725" s="16"/>
      <c r="LO725" s="16"/>
      <c r="LP725" s="16"/>
      <c r="LQ725" s="16"/>
      <c r="LR725" s="16"/>
      <c r="LS725" s="16"/>
      <c r="LT725" s="16"/>
      <c r="LU725" s="16"/>
      <c r="LV725" s="16"/>
      <c r="LW725" s="16"/>
      <c r="LX725" s="16"/>
      <c r="LY725" s="16"/>
      <c r="LZ725" s="16"/>
      <c r="MA725" s="16"/>
      <c r="MB725" s="16"/>
      <c r="MC725" s="16"/>
      <c r="MD725" s="16"/>
      <c r="ME725" s="16"/>
      <c r="MF725" s="16"/>
      <c r="MG725" s="16"/>
      <c r="MH725" s="16"/>
      <c r="MI725" s="16"/>
      <c r="MJ725" s="16"/>
      <c r="MK725" s="16"/>
      <c r="ML725" s="16"/>
      <c r="MM725" s="16"/>
      <c r="MN725" s="16"/>
      <c r="MO725" s="16"/>
      <c r="MP725" s="16"/>
      <c r="MQ725" s="16"/>
      <c r="MR725" s="16"/>
      <c r="MS725" s="16"/>
      <c r="MT725" s="16"/>
      <c r="MU725" s="16"/>
      <c r="MV725" s="16"/>
      <c r="MW725" s="16"/>
      <c r="MX725" s="16"/>
      <c r="MY725" s="16"/>
      <c r="MZ725" s="16"/>
      <c r="NA725" s="16"/>
      <c r="NB725" s="16"/>
      <c r="NC725" s="16"/>
      <c r="ND725" s="16"/>
      <c r="NE725" s="16"/>
      <c r="NF725" s="16"/>
      <c r="NG725" s="16"/>
      <c r="NH725" s="16"/>
      <c r="NI725" s="16"/>
      <c r="NJ725" s="16"/>
      <c r="NK725" s="16"/>
      <c r="NL725" s="16"/>
      <c r="NM725" s="16"/>
      <c r="NN725" s="16"/>
      <c r="NO725" s="16"/>
      <c r="NP725" s="16"/>
      <c r="NQ725" s="16"/>
      <c r="NR725" s="16"/>
      <c r="NS725" s="16"/>
      <c r="NT725" s="16"/>
      <c r="NU725" s="16"/>
      <c r="NV725" s="16"/>
      <c r="NW725" s="16"/>
      <c r="NX725" s="16"/>
      <c r="NY725" s="16"/>
      <c r="NZ725" s="16"/>
      <c r="OA725" s="16"/>
      <c r="OB725" s="16"/>
      <c r="OC725" s="16"/>
      <c r="OD725" s="16"/>
      <c r="OE725" s="16"/>
      <c r="OF725" s="16"/>
      <c r="OG725" s="16"/>
      <c r="OH725" s="16"/>
      <c r="OI725" s="16"/>
      <c r="OJ725" s="16"/>
      <c r="OK725" s="16"/>
      <c r="OL725" s="16"/>
      <c r="OM725" s="16"/>
      <c r="ON725" s="16"/>
      <c r="OO725" s="16"/>
      <c r="OP725" s="16"/>
      <c r="OQ725" s="16"/>
      <c r="OR725" s="16"/>
      <c r="OS725" s="16"/>
      <c r="OT725" s="16"/>
      <c r="OU725" s="16"/>
      <c r="OV725" s="16"/>
      <c r="OW725" s="16"/>
      <c r="OX725" s="16"/>
      <c r="OY725" s="16"/>
      <c r="OZ725" s="16"/>
      <c r="PA725" s="16"/>
      <c r="PB725" s="16"/>
      <c r="PC725" s="16"/>
      <c r="PD725" s="16"/>
      <c r="PE725" s="16"/>
      <c r="PF725" s="16"/>
      <c r="PG725" s="16"/>
      <c r="PH725" s="16"/>
      <c r="PI725" s="16"/>
      <c r="PJ725" s="16"/>
      <c r="PK725" s="16"/>
      <c r="PL725" s="16"/>
      <c r="PM725" s="16"/>
      <c r="PN725" s="16"/>
      <c r="PO725" s="16"/>
      <c r="PP725" s="16"/>
      <c r="PQ725" s="16"/>
      <c r="PR725" s="16"/>
      <c r="PS725" s="16"/>
      <c r="PT725" s="16"/>
      <c r="PU725" s="16"/>
      <c r="PV725" s="16"/>
      <c r="PW725" s="16"/>
      <c r="PX725" s="16"/>
      <c r="PY725" s="16"/>
      <c r="PZ725" s="16"/>
      <c r="QA725" s="16"/>
      <c r="QB725" s="16"/>
      <c r="QC725" s="16"/>
      <c r="QD725" s="16"/>
      <c r="QE725" s="16"/>
      <c r="QF725" s="16"/>
      <c r="QG725" s="16"/>
      <c r="QH725" s="16"/>
      <c r="QI725" s="16"/>
      <c r="QJ725" s="16"/>
      <c r="QK725" s="16"/>
      <c r="QL725" s="16"/>
      <c r="QM725" s="16"/>
      <c r="QN725" s="16"/>
      <c r="QO725" s="16"/>
      <c r="QP725" s="16"/>
      <c r="QQ725" s="16"/>
      <c r="QR725" s="16"/>
      <c r="QS725" s="16"/>
      <c r="QT725" s="16"/>
      <c r="QU725" s="16"/>
      <c r="QV725" s="16"/>
      <c r="QW725" s="16"/>
      <c r="QX725" s="16"/>
      <c r="QY725" s="16"/>
      <c r="QZ725" s="16"/>
      <c r="RA725" s="16"/>
      <c r="RB725" s="16"/>
      <c r="RC725" s="16"/>
      <c r="RD725" s="16"/>
      <c r="RE725" s="16"/>
      <c r="RF725" s="16"/>
      <c r="RG725" s="16"/>
      <c r="RH725" s="16"/>
      <c r="RI725" s="16"/>
      <c r="RJ725" s="16"/>
      <c r="RK725" s="16"/>
      <c r="RL725" s="16"/>
      <c r="RM725" s="16"/>
      <c r="RN725" s="16"/>
      <c r="RO725" s="16"/>
      <c r="RP725" s="16"/>
      <c r="RQ725" s="16"/>
      <c r="RR725" s="16"/>
      <c r="RS725" s="16"/>
      <c r="RT725" s="16"/>
      <c r="RU725" s="16"/>
      <c r="RV725" s="16"/>
      <c r="RW725" s="16"/>
      <c r="RX725" s="16"/>
      <c r="RY725" s="16"/>
      <c r="RZ725" s="16"/>
      <c r="SA725" s="16"/>
      <c r="SB725" s="16"/>
      <c r="SC725" s="16"/>
      <c r="SD725" s="16"/>
      <c r="SE725" s="16"/>
      <c r="SF725" s="16"/>
      <c r="SG725" s="16"/>
      <c r="SH725" s="16"/>
      <c r="SI725" s="16"/>
      <c r="SJ725" s="16"/>
      <c r="SK725" s="16"/>
      <c r="SL725" s="16"/>
      <c r="SM725" s="16"/>
      <c r="SN725" s="16"/>
      <c r="SO725" s="16"/>
      <c r="SP725" s="16"/>
      <c r="SQ725" s="16"/>
      <c r="SR725" s="16"/>
      <c r="SS725" s="16"/>
      <c r="ST725" s="16"/>
      <c r="SU725" s="16"/>
      <c r="SV725" s="16"/>
      <c r="SW725" s="16"/>
      <c r="SX725" s="16"/>
      <c r="SY725" s="16"/>
      <c r="SZ725" s="16"/>
      <c r="TA725" s="16"/>
      <c r="TB725" s="16"/>
      <c r="TC725" s="16"/>
      <c r="TD725" s="16"/>
      <c r="TE725" s="16"/>
      <c r="TF725" s="16"/>
      <c r="TG725" s="16"/>
      <c r="TH725" s="16"/>
      <c r="TI725" s="16"/>
      <c r="TJ725" s="16"/>
      <c r="TK725" s="16"/>
      <c r="TL725" s="16"/>
      <c r="TM725" s="16"/>
      <c r="TN725" s="16"/>
      <c r="TO725" s="16"/>
      <c r="TP725" s="16"/>
      <c r="TQ725" s="16"/>
      <c r="TR725" s="16"/>
      <c r="TS725" s="16"/>
      <c r="TT725" s="16"/>
      <c r="TU725" s="16"/>
      <c r="TV725" s="16"/>
      <c r="TW725" s="16"/>
      <c r="TX725" s="16"/>
      <c r="TY725" s="16"/>
      <c r="TZ725" s="16"/>
      <c r="UA725" s="16"/>
      <c r="UB725" s="16"/>
      <c r="UC725" s="16"/>
      <c r="UD725" s="16"/>
      <c r="UE725" s="16"/>
      <c r="UF725" s="16"/>
      <c r="UG725" s="16"/>
      <c r="UH725" s="16"/>
      <c r="UI725" s="16"/>
      <c r="UJ725" s="16"/>
      <c r="UK725" s="16"/>
      <c r="UL725" s="16"/>
      <c r="UM725" s="16"/>
      <c r="UN725" s="16"/>
      <c r="UO725" s="16"/>
      <c r="UP725" s="16"/>
      <c r="UQ725" s="16"/>
      <c r="UR725" s="16"/>
      <c r="US725" s="16"/>
      <c r="UT725" s="16"/>
      <c r="UU725" s="16"/>
      <c r="UV725" s="16"/>
      <c r="UW725" s="16"/>
      <c r="UX725" s="16"/>
      <c r="UY725" s="16"/>
      <c r="UZ725" s="16"/>
      <c r="VA725" s="16"/>
      <c r="VB725" s="16"/>
      <c r="VC725" s="16"/>
      <c r="VD725" s="16"/>
      <c r="VE725" s="16"/>
      <c r="VF725" s="16"/>
      <c r="VG725" s="16"/>
      <c r="VH725" s="16"/>
      <c r="VI725" s="16"/>
      <c r="VJ725" s="16"/>
      <c r="VK725" s="16"/>
      <c r="VL725" s="16"/>
      <c r="VM725" s="16"/>
      <c r="VN725" s="16"/>
      <c r="VO725" s="16"/>
      <c r="VP725" s="16"/>
      <c r="VQ725" s="16"/>
      <c r="VR725" s="16"/>
      <c r="VS725" s="16"/>
      <c r="VT725" s="16"/>
      <c r="VU725" s="16"/>
      <c r="VV725" s="16"/>
      <c r="VW725" s="16"/>
      <c r="VX725" s="16"/>
      <c r="VY725" s="16"/>
      <c r="VZ725" s="16"/>
      <c r="WA725" s="16"/>
      <c r="WB725" s="16"/>
      <c r="WC725" s="16"/>
      <c r="WD725" s="16"/>
      <c r="WE725" s="16"/>
      <c r="WF725" s="16"/>
      <c r="WG725" s="16"/>
      <c r="WH725" s="16"/>
      <c r="WI725" s="16"/>
      <c r="WJ725" s="16"/>
      <c r="WK725" s="16"/>
      <c r="WL725" s="16"/>
      <c r="WM725" s="16"/>
      <c r="WN725" s="16"/>
      <c r="WO725" s="16"/>
      <c r="WP725" s="16"/>
      <c r="WQ725" s="16"/>
      <c r="WR725" s="16"/>
      <c r="WS725" s="16"/>
      <c r="WT725" s="16"/>
      <c r="WU725" s="16"/>
      <c r="WV725" s="16"/>
      <c r="WW725" s="16"/>
      <c r="WX725" s="16"/>
      <c r="WY725" s="16"/>
      <c r="WZ725" s="16"/>
      <c r="XA725" s="16"/>
      <c r="XB725" s="16"/>
      <c r="XC725" s="16"/>
      <c r="XD725" s="16"/>
      <c r="XE725" s="16"/>
      <c r="XF725" s="16"/>
      <c r="XG725" s="16"/>
      <c r="XH725" s="16"/>
      <c r="XI725" s="16"/>
      <c r="XJ725" s="16"/>
      <c r="XK725" s="16"/>
      <c r="XL725" s="16"/>
      <c r="XM725" s="16"/>
      <c r="XN725" s="16"/>
      <c r="XO725" s="16"/>
      <c r="XP725" s="16"/>
      <c r="XQ725" s="16"/>
      <c r="XR725" s="16"/>
      <c r="XS725" s="16"/>
      <c r="XT725" s="16"/>
      <c r="XU725" s="16"/>
      <c r="XV725" s="16"/>
      <c r="XW725" s="16"/>
      <c r="XX725" s="16"/>
      <c r="XY725" s="16"/>
      <c r="XZ725" s="16"/>
      <c r="YA725" s="16"/>
      <c r="YB725" s="16"/>
      <c r="YC725" s="16"/>
      <c r="YD725" s="16"/>
      <c r="YE725" s="16"/>
      <c r="YF725" s="16"/>
      <c r="YG725" s="16"/>
      <c r="YH725" s="16"/>
      <c r="YI725" s="16"/>
      <c r="YJ725" s="16"/>
      <c r="YK725" s="16"/>
      <c r="YL725" s="16"/>
      <c r="YM725" s="16"/>
      <c r="YN725" s="16"/>
      <c r="YO725" s="16"/>
      <c r="YP725" s="16"/>
      <c r="YQ725" s="16"/>
      <c r="YR725" s="16"/>
      <c r="YS725" s="16"/>
      <c r="YT725" s="16"/>
      <c r="YU725" s="16"/>
      <c r="YV725" s="16"/>
      <c r="YW725" s="16"/>
      <c r="YX725" s="16"/>
      <c r="YY725" s="16"/>
      <c r="YZ725" s="16"/>
      <c r="ZA725" s="16"/>
      <c r="ZB725" s="16"/>
      <c r="ZC725" s="16"/>
      <c r="ZD725" s="16"/>
      <c r="ZE725" s="16"/>
      <c r="ZF725" s="16"/>
      <c r="ZG725" s="16"/>
      <c r="ZH725" s="16"/>
      <c r="ZI725" s="16"/>
      <c r="ZJ725" s="16"/>
      <c r="ZK725" s="16"/>
      <c r="ZL725" s="16"/>
      <c r="ZM725" s="16"/>
      <c r="ZN725" s="16"/>
      <c r="ZO725" s="16"/>
      <c r="ZP725" s="16"/>
      <c r="ZQ725" s="16"/>
      <c r="ZR725" s="16"/>
      <c r="ZS725" s="16"/>
      <c r="ZT725" s="16"/>
      <c r="ZU725" s="16"/>
      <c r="ZV725" s="16"/>
      <c r="ZW725" s="16"/>
      <c r="ZX725" s="16"/>
      <c r="ZY725" s="16"/>
      <c r="ZZ725" s="16"/>
      <c r="AAA725" s="16"/>
      <c r="AAB725" s="16"/>
      <c r="AAC725" s="16"/>
      <c r="AAD725" s="16"/>
      <c r="AAE725" s="16"/>
      <c r="AAF725" s="16"/>
      <c r="AAG725" s="16"/>
      <c r="AAH725" s="16"/>
      <c r="AAI725" s="16"/>
      <c r="AAJ725" s="16"/>
      <c r="AAK725" s="16"/>
      <c r="AAL725" s="16"/>
      <c r="AAM725" s="16"/>
      <c r="AAN725" s="16"/>
      <c r="AAO725" s="16"/>
      <c r="AAP725" s="16"/>
      <c r="AAQ725" s="16"/>
      <c r="AAR725" s="16"/>
      <c r="AAS725" s="16"/>
      <c r="AAT725" s="16"/>
      <c r="AAU725" s="16"/>
      <c r="AAV725" s="16"/>
      <c r="AAW725" s="16"/>
      <c r="AAX725" s="16"/>
      <c r="AAY725" s="16"/>
      <c r="AAZ725" s="16"/>
      <c r="ABA725" s="16"/>
      <c r="ABB725" s="16"/>
      <c r="ABC725" s="16"/>
      <c r="ABD725" s="16"/>
      <c r="ABE725" s="16"/>
      <c r="ABF725" s="16"/>
      <c r="ABG725" s="16"/>
      <c r="ABH725" s="16"/>
      <c r="ABI725" s="16"/>
      <c r="ABJ725" s="16"/>
      <c r="ABK725" s="16"/>
      <c r="ABL725" s="16"/>
      <c r="ABM725" s="16"/>
      <c r="ABN725" s="16"/>
      <c r="ABO725" s="16"/>
      <c r="ABP725" s="16"/>
      <c r="ABQ725" s="16"/>
      <c r="ABR725" s="16"/>
      <c r="ABS725" s="16"/>
      <c r="ABT725" s="16"/>
      <c r="ABU725" s="16"/>
      <c r="ABV725" s="16"/>
      <c r="ABW725" s="16"/>
      <c r="ABX725" s="16"/>
      <c r="ABY725" s="16"/>
      <c r="ABZ725" s="16"/>
      <c r="ACA725" s="16"/>
      <c r="ACB725" s="16"/>
      <c r="ACC725" s="16"/>
      <c r="ACD725" s="16"/>
      <c r="ACE725" s="16"/>
      <c r="ACF725" s="16"/>
      <c r="ACG725" s="16"/>
      <c r="ACH725" s="16"/>
      <c r="ACI725" s="16"/>
      <c r="ACJ725" s="16"/>
      <c r="ACK725" s="16"/>
      <c r="ACL725" s="16"/>
      <c r="ACM725" s="16"/>
      <c r="ACN725" s="16"/>
      <c r="ACO725" s="16"/>
      <c r="ACP725" s="16"/>
      <c r="ACQ725" s="16"/>
      <c r="ACR725" s="16"/>
      <c r="ACS725" s="16"/>
      <c r="ACT725" s="16"/>
      <c r="ACU725" s="16"/>
      <c r="ACV725" s="16"/>
      <c r="ACW725" s="16"/>
      <c r="ACX725" s="16"/>
      <c r="ACY725" s="16"/>
      <c r="ACZ725" s="16"/>
      <c r="ADA725" s="16"/>
      <c r="ADB725" s="16"/>
      <c r="ADC725" s="16"/>
      <c r="ADD725" s="16"/>
      <c r="ADE725" s="16"/>
      <c r="ADF725" s="16"/>
      <c r="ADG725" s="16"/>
      <c r="ADH725" s="16"/>
      <c r="ADI725" s="16"/>
      <c r="ADJ725" s="16"/>
      <c r="ADK725" s="16"/>
      <c r="ADL725" s="16"/>
      <c r="ADM725" s="16"/>
      <c r="ADN725" s="16"/>
      <c r="ADO725" s="16"/>
      <c r="ADP725" s="16"/>
      <c r="ADQ725" s="16"/>
      <c r="ADR725" s="16"/>
      <c r="ADS725" s="16"/>
      <c r="ADT725" s="16"/>
      <c r="ADU725" s="16"/>
      <c r="ADV725" s="16"/>
      <c r="ADW725" s="16"/>
      <c r="ADX725" s="16"/>
      <c r="ADY725" s="16"/>
      <c r="ADZ725" s="16"/>
      <c r="AEA725" s="16"/>
      <c r="AEB725" s="16"/>
      <c r="AEC725" s="16"/>
      <c r="AED725" s="16"/>
      <c r="AEE725" s="16"/>
      <c r="AEF725" s="16"/>
      <c r="AEG725" s="50"/>
    </row>
    <row r="726" spans="1:813" s="17" customFormat="1" x14ac:dyDescent="0.2">
      <c r="A726" s="75">
        <v>4.0999999999999996</v>
      </c>
      <c r="B726" s="87" t="s">
        <v>455</v>
      </c>
      <c r="C726" s="109">
        <v>-163.6</v>
      </c>
      <c r="D726" s="71" t="s">
        <v>120</v>
      </c>
      <c r="E726" s="398">
        <v>474.62</v>
      </c>
      <c r="F726" s="110">
        <f>ROUND(C726*E726,2)</f>
        <v>-77647.83</v>
      </c>
      <c r="G726" s="16"/>
      <c r="H726" s="16"/>
      <c r="I726" s="16"/>
      <c r="J726" s="16"/>
      <c r="K726" s="16"/>
      <c r="L726" s="16"/>
      <c r="AY726" s="46"/>
      <c r="AZ726" s="16"/>
      <c r="BA726" s="663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  <c r="FK726" s="16"/>
      <c r="FL726" s="16"/>
      <c r="FM726" s="16"/>
      <c r="FN726" s="16"/>
      <c r="FO726" s="16"/>
      <c r="FP726" s="16"/>
      <c r="FQ726" s="16"/>
      <c r="FR726" s="16"/>
      <c r="FS726" s="16"/>
      <c r="FT726" s="16"/>
      <c r="FU726" s="16"/>
      <c r="FV726" s="16"/>
      <c r="FW726" s="16"/>
      <c r="FX726" s="16"/>
      <c r="FY726" s="16"/>
      <c r="FZ726" s="16"/>
      <c r="GA726" s="16"/>
      <c r="GB726" s="16"/>
      <c r="GC726" s="16"/>
      <c r="GD726" s="16"/>
      <c r="GE726" s="16"/>
      <c r="GF726" s="16"/>
      <c r="GG726" s="16"/>
      <c r="GH726" s="16"/>
      <c r="GI726" s="16"/>
      <c r="GJ726" s="16"/>
      <c r="GK726" s="16"/>
      <c r="GL726" s="16"/>
      <c r="GM726" s="16"/>
      <c r="GN726" s="16"/>
      <c r="GO726" s="16"/>
      <c r="GP726" s="16"/>
      <c r="GQ726" s="16"/>
      <c r="GR726" s="16"/>
      <c r="GS726" s="16"/>
      <c r="GT726" s="16"/>
      <c r="GU726" s="16"/>
      <c r="GV726" s="16"/>
      <c r="GW726" s="16"/>
      <c r="GX726" s="16"/>
      <c r="GY726" s="16"/>
      <c r="GZ726" s="16"/>
      <c r="HA726" s="16"/>
      <c r="HB726" s="16"/>
      <c r="HC726" s="16"/>
      <c r="HD726" s="16"/>
      <c r="HE726" s="16"/>
      <c r="HF726" s="16"/>
      <c r="HG726" s="16"/>
      <c r="HH726" s="16"/>
      <c r="HI726" s="16"/>
      <c r="HJ726" s="16"/>
      <c r="HK726" s="16"/>
      <c r="HL726" s="16"/>
      <c r="HM726" s="16"/>
      <c r="HN726" s="16"/>
      <c r="HO726" s="16"/>
      <c r="HP726" s="16"/>
      <c r="HQ726" s="16"/>
      <c r="HR726" s="16"/>
      <c r="HS726" s="16"/>
      <c r="HT726" s="16"/>
      <c r="HU726" s="16"/>
      <c r="HV726" s="16"/>
      <c r="HW726" s="16"/>
      <c r="HX726" s="16"/>
      <c r="HY726" s="16"/>
      <c r="HZ726" s="16"/>
      <c r="IA726" s="16"/>
      <c r="IB726" s="16"/>
      <c r="IC726" s="16"/>
      <c r="ID726" s="16"/>
      <c r="IE726" s="16"/>
      <c r="IF726" s="16"/>
      <c r="IG726" s="16"/>
      <c r="IH726" s="16"/>
      <c r="II726" s="16"/>
      <c r="IJ726" s="16"/>
      <c r="IK726" s="16"/>
      <c r="IL726" s="16"/>
      <c r="IM726" s="16"/>
      <c r="IN726" s="16"/>
      <c r="IO726" s="16"/>
      <c r="IP726" s="16"/>
      <c r="IQ726" s="16"/>
      <c r="IR726" s="16"/>
      <c r="IS726" s="16"/>
      <c r="IT726" s="16"/>
      <c r="IU726" s="16"/>
      <c r="IV726" s="16"/>
      <c r="IW726" s="16"/>
      <c r="IX726" s="16"/>
      <c r="IY726" s="16"/>
      <c r="IZ726" s="16"/>
      <c r="JA726" s="16"/>
      <c r="JB726" s="16"/>
      <c r="JC726" s="16"/>
      <c r="JD726" s="16"/>
      <c r="JE726" s="16"/>
      <c r="JF726" s="16"/>
      <c r="JG726" s="16"/>
      <c r="JH726" s="16"/>
      <c r="JI726" s="16"/>
      <c r="JJ726" s="16"/>
      <c r="JK726" s="16"/>
      <c r="JL726" s="16"/>
      <c r="JM726" s="16"/>
      <c r="JN726" s="16"/>
      <c r="JO726" s="16"/>
      <c r="JP726" s="16"/>
      <c r="JQ726" s="16"/>
      <c r="JR726" s="16"/>
      <c r="JS726" s="16"/>
      <c r="JT726" s="16"/>
      <c r="JU726" s="16"/>
      <c r="JV726" s="16"/>
      <c r="JW726" s="16"/>
      <c r="JX726" s="16"/>
      <c r="JY726" s="16"/>
      <c r="JZ726" s="16"/>
      <c r="KA726" s="16"/>
      <c r="KB726" s="16"/>
      <c r="KC726" s="16"/>
      <c r="KD726" s="16"/>
      <c r="KE726" s="16"/>
      <c r="KF726" s="16"/>
      <c r="KG726" s="16"/>
      <c r="KH726" s="16"/>
      <c r="KI726" s="16"/>
      <c r="KJ726" s="16"/>
      <c r="KK726" s="16"/>
      <c r="KL726" s="16"/>
      <c r="KM726" s="16"/>
      <c r="KN726" s="16"/>
      <c r="KO726" s="16"/>
      <c r="KP726" s="16"/>
      <c r="KQ726" s="16"/>
      <c r="KR726" s="16"/>
      <c r="KS726" s="16"/>
      <c r="KT726" s="16"/>
      <c r="KU726" s="16"/>
      <c r="KV726" s="16"/>
      <c r="KW726" s="16"/>
      <c r="KX726" s="16"/>
      <c r="KY726" s="16"/>
      <c r="KZ726" s="16"/>
      <c r="LA726" s="16"/>
      <c r="LB726" s="16"/>
      <c r="LC726" s="16"/>
      <c r="LD726" s="16"/>
      <c r="LE726" s="16"/>
      <c r="LF726" s="16"/>
      <c r="LG726" s="16"/>
      <c r="LH726" s="16"/>
      <c r="LI726" s="16"/>
      <c r="LJ726" s="16"/>
      <c r="LK726" s="16"/>
      <c r="LL726" s="16"/>
      <c r="LM726" s="16"/>
      <c r="LN726" s="16"/>
      <c r="LO726" s="16"/>
      <c r="LP726" s="16"/>
      <c r="LQ726" s="16"/>
      <c r="LR726" s="16"/>
      <c r="LS726" s="16"/>
      <c r="LT726" s="16"/>
      <c r="LU726" s="16"/>
      <c r="LV726" s="16"/>
      <c r="LW726" s="16"/>
      <c r="LX726" s="16"/>
      <c r="LY726" s="16"/>
      <c r="LZ726" s="16"/>
      <c r="MA726" s="16"/>
      <c r="MB726" s="16"/>
      <c r="MC726" s="16"/>
      <c r="MD726" s="16"/>
      <c r="ME726" s="16"/>
      <c r="MF726" s="16"/>
      <c r="MG726" s="16"/>
      <c r="MH726" s="16"/>
      <c r="MI726" s="16"/>
      <c r="MJ726" s="16"/>
      <c r="MK726" s="16"/>
      <c r="ML726" s="16"/>
      <c r="MM726" s="16"/>
      <c r="MN726" s="16"/>
      <c r="MO726" s="16"/>
      <c r="MP726" s="16"/>
      <c r="MQ726" s="16"/>
      <c r="MR726" s="16"/>
      <c r="MS726" s="16"/>
      <c r="MT726" s="16"/>
      <c r="MU726" s="16"/>
      <c r="MV726" s="16"/>
      <c r="MW726" s="16"/>
      <c r="MX726" s="16"/>
      <c r="MY726" s="16"/>
      <c r="MZ726" s="16"/>
      <c r="NA726" s="16"/>
      <c r="NB726" s="16"/>
      <c r="NC726" s="16"/>
      <c r="ND726" s="16"/>
      <c r="NE726" s="16"/>
      <c r="NF726" s="16"/>
      <c r="NG726" s="16"/>
      <c r="NH726" s="16"/>
      <c r="NI726" s="16"/>
      <c r="NJ726" s="16"/>
      <c r="NK726" s="16"/>
      <c r="NL726" s="16"/>
      <c r="NM726" s="16"/>
      <c r="NN726" s="16"/>
      <c r="NO726" s="16"/>
      <c r="NP726" s="16"/>
      <c r="NQ726" s="16"/>
      <c r="NR726" s="16"/>
      <c r="NS726" s="16"/>
      <c r="NT726" s="16"/>
      <c r="NU726" s="16"/>
      <c r="NV726" s="16"/>
      <c r="NW726" s="16"/>
      <c r="NX726" s="16"/>
      <c r="NY726" s="16"/>
      <c r="NZ726" s="16"/>
      <c r="OA726" s="16"/>
      <c r="OB726" s="16"/>
      <c r="OC726" s="16"/>
      <c r="OD726" s="16"/>
      <c r="OE726" s="16"/>
      <c r="OF726" s="16"/>
      <c r="OG726" s="16"/>
      <c r="OH726" s="16"/>
      <c r="OI726" s="16"/>
      <c r="OJ726" s="16"/>
      <c r="OK726" s="16"/>
      <c r="OL726" s="16"/>
      <c r="OM726" s="16"/>
      <c r="ON726" s="16"/>
      <c r="OO726" s="16"/>
      <c r="OP726" s="16"/>
      <c r="OQ726" s="16"/>
      <c r="OR726" s="16"/>
      <c r="OS726" s="16"/>
      <c r="OT726" s="16"/>
      <c r="OU726" s="16"/>
      <c r="OV726" s="16"/>
      <c r="OW726" s="16"/>
      <c r="OX726" s="16"/>
      <c r="OY726" s="16"/>
      <c r="OZ726" s="16"/>
      <c r="PA726" s="16"/>
      <c r="PB726" s="16"/>
      <c r="PC726" s="16"/>
      <c r="PD726" s="16"/>
      <c r="PE726" s="16"/>
      <c r="PF726" s="16"/>
      <c r="PG726" s="16"/>
      <c r="PH726" s="16"/>
      <c r="PI726" s="16"/>
      <c r="PJ726" s="16"/>
      <c r="PK726" s="16"/>
      <c r="PL726" s="16"/>
      <c r="PM726" s="16"/>
      <c r="PN726" s="16"/>
      <c r="PO726" s="16"/>
      <c r="PP726" s="16"/>
      <c r="PQ726" s="16"/>
      <c r="PR726" s="16"/>
      <c r="PS726" s="16"/>
      <c r="PT726" s="16"/>
      <c r="PU726" s="16"/>
      <c r="PV726" s="16"/>
      <c r="PW726" s="16"/>
      <c r="PX726" s="16"/>
      <c r="PY726" s="16"/>
      <c r="PZ726" s="16"/>
      <c r="QA726" s="16"/>
      <c r="QB726" s="16"/>
      <c r="QC726" s="16"/>
      <c r="QD726" s="16"/>
      <c r="QE726" s="16"/>
      <c r="QF726" s="16"/>
      <c r="QG726" s="16"/>
      <c r="QH726" s="16"/>
      <c r="QI726" s="16"/>
      <c r="QJ726" s="16"/>
      <c r="QK726" s="16"/>
      <c r="QL726" s="16"/>
      <c r="QM726" s="16"/>
      <c r="QN726" s="16"/>
      <c r="QO726" s="16"/>
      <c r="QP726" s="16"/>
      <c r="QQ726" s="16"/>
      <c r="QR726" s="16"/>
      <c r="QS726" s="16"/>
      <c r="QT726" s="16"/>
      <c r="QU726" s="16"/>
      <c r="QV726" s="16"/>
      <c r="QW726" s="16"/>
      <c r="QX726" s="16"/>
      <c r="QY726" s="16"/>
      <c r="QZ726" s="16"/>
      <c r="RA726" s="16"/>
      <c r="RB726" s="16"/>
      <c r="RC726" s="16"/>
      <c r="RD726" s="16"/>
      <c r="RE726" s="16"/>
      <c r="RF726" s="16"/>
      <c r="RG726" s="16"/>
      <c r="RH726" s="16"/>
      <c r="RI726" s="16"/>
      <c r="RJ726" s="16"/>
      <c r="RK726" s="16"/>
      <c r="RL726" s="16"/>
      <c r="RM726" s="16"/>
      <c r="RN726" s="16"/>
      <c r="RO726" s="16"/>
      <c r="RP726" s="16"/>
      <c r="RQ726" s="16"/>
      <c r="RR726" s="16"/>
      <c r="RS726" s="16"/>
      <c r="RT726" s="16"/>
      <c r="RU726" s="16"/>
      <c r="RV726" s="16"/>
      <c r="RW726" s="16"/>
      <c r="RX726" s="16"/>
      <c r="RY726" s="16"/>
      <c r="RZ726" s="16"/>
      <c r="SA726" s="16"/>
      <c r="SB726" s="16"/>
      <c r="SC726" s="16"/>
      <c r="SD726" s="16"/>
      <c r="SE726" s="16"/>
      <c r="SF726" s="16"/>
      <c r="SG726" s="16"/>
      <c r="SH726" s="16"/>
      <c r="SI726" s="16"/>
      <c r="SJ726" s="16"/>
      <c r="SK726" s="16"/>
      <c r="SL726" s="16"/>
      <c r="SM726" s="16"/>
      <c r="SN726" s="16"/>
      <c r="SO726" s="16"/>
      <c r="SP726" s="16"/>
      <c r="SQ726" s="16"/>
      <c r="SR726" s="16"/>
      <c r="SS726" s="16"/>
      <c r="ST726" s="16"/>
      <c r="SU726" s="16"/>
      <c r="SV726" s="16"/>
      <c r="SW726" s="16"/>
      <c r="SX726" s="16"/>
      <c r="SY726" s="16"/>
      <c r="SZ726" s="16"/>
      <c r="TA726" s="16"/>
      <c r="TB726" s="16"/>
      <c r="TC726" s="16"/>
      <c r="TD726" s="16"/>
      <c r="TE726" s="16"/>
      <c r="TF726" s="16"/>
      <c r="TG726" s="16"/>
      <c r="TH726" s="16"/>
      <c r="TI726" s="16"/>
      <c r="TJ726" s="16"/>
      <c r="TK726" s="16"/>
      <c r="TL726" s="16"/>
      <c r="TM726" s="16"/>
      <c r="TN726" s="16"/>
      <c r="TO726" s="16"/>
      <c r="TP726" s="16"/>
      <c r="TQ726" s="16"/>
      <c r="TR726" s="16"/>
      <c r="TS726" s="16"/>
      <c r="TT726" s="16"/>
      <c r="TU726" s="16"/>
      <c r="TV726" s="16"/>
      <c r="TW726" s="16"/>
      <c r="TX726" s="16"/>
      <c r="TY726" s="16"/>
      <c r="TZ726" s="16"/>
      <c r="UA726" s="16"/>
      <c r="UB726" s="16"/>
      <c r="UC726" s="16"/>
      <c r="UD726" s="16"/>
      <c r="UE726" s="16"/>
      <c r="UF726" s="16"/>
      <c r="UG726" s="16"/>
      <c r="UH726" s="16"/>
      <c r="UI726" s="16"/>
      <c r="UJ726" s="16"/>
      <c r="UK726" s="16"/>
      <c r="UL726" s="16"/>
      <c r="UM726" s="16"/>
      <c r="UN726" s="16"/>
      <c r="UO726" s="16"/>
      <c r="UP726" s="16"/>
      <c r="UQ726" s="16"/>
      <c r="UR726" s="16"/>
      <c r="US726" s="16"/>
      <c r="UT726" s="16"/>
      <c r="UU726" s="16"/>
      <c r="UV726" s="16"/>
      <c r="UW726" s="16"/>
      <c r="UX726" s="16"/>
      <c r="UY726" s="16"/>
      <c r="UZ726" s="16"/>
      <c r="VA726" s="16"/>
      <c r="VB726" s="16"/>
      <c r="VC726" s="16"/>
      <c r="VD726" s="16"/>
      <c r="VE726" s="16"/>
      <c r="VF726" s="16"/>
      <c r="VG726" s="16"/>
      <c r="VH726" s="16"/>
      <c r="VI726" s="16"/>
      <c r="VJ726" s="16"/>
      <c r="VK726" s="16"/>
      <c r="VL726" s="16"/>
      <c r="VM726" s="16"/>
      <c r="VN726" s="16"/>
      <c r="VO726" s="16"/>
      <c r="VP726" s="16"/>
      <c r="VQ726" s="16"/>
      <c r="VR726" s="16"/>
      <c r="VS726" s="16"/>
      <c r="VT726" s="16"/>
      <c r="VU726" s="16"/>
      <c r="VV726" s="16"/>
      <c r="VW726" s="16"/>
      <c r="VX726" s="16"/>
      <c r="VY726" s="16"/>
      <c r="VZ726" s="16"/>
      <c r="WA726" s="16"/>
      <c r="WB726" s="16"/>
      <c r="WC726" s="16"/>
      <c r="WD726" s="16"/>
      <c r="WE726" s="16"/>
      <c r="WF726" s="16"/>
      <c r="WG726" s="16"/>
      <c r="WH726" s="16"/>
      <c r="WI726" s="16"/>
      <c r="WJ726" s="16"/>
      <c r="WK726" s="16"/>
      <c r="WL726" s="16"/>
      <c r="WM726" s="16"/>
      <c r="WN726" s="16"/>
      <c r="WO726" s="16"/>
      <c r="WP726" s="16"/>
      <c r="WQ726" s="16"/>
      <c r="WR726" s="16"/>
      <c r="WS726" s="16"/>
      <c r="WT726" s="16"/>
      <c r="WU726" s="16"/>
      <c r="WV726" s="16"/>
      <c r="WW726" s="16"/>
      <c r="WX726" s="16"/>
      <c r="WY726" s="16"/>
      <c r="WZ726" s="16"/>
      <c r="XA726" s="16"/>
      <c r="XB726" s="16"/>
      <c r="XC726" s="16"/>
      <c r="XD726" s="16"/>
      <c r="XE726" s="16"/>
      <c r="XF726" s="16"/>
      <c r="XG726" s="16"/>
      <c r="XH726" s="16"/>
      <c r="XI726" s="16"/>
      <c r="XJ726" s="16"/>
      <c r="XK726" s="16"/>
      <c r="XL726" s="16"/>
      <c r="XM726" s="16"/>
      <c r="XN726" s="16"/>
      <c r="XO726" s="16"/>
      <c r="XP726" s="16"/>
      <c r="XQ726" s="16"/>
      <c r="XR726" s="16"/>
      <c r="XS726" s="16"/>
      <c r="XT726" s="16"/>
      <c r="XU726" s="16"/>
      <c r="XV726" s="16"/>
      <c r="XW726" s="16"/>
      <c r="XX726" s="16"/>
      <c r="XY726" s="16"/>
      <c r="XZ726" s="16"/>
      <c r="YA726" s="16"/>
      <c r="YB726" s="16"/>
      <c r="YC726" s="16"/>
      <c r="YD726" s="16"/>
      <c r="YE726" s="16"/>
      <c r="YF726" s="16"/>
      <c r="YG726" s="16"/>
      <c r="YH726" s="16"/>
      <c r="YI726" s="16"/>
      <c r="YJ726" s="16"/>
      <c r="YK726" s="16"/>
      <c r="YL726" s="16"/>
      <c r="YM726" s="16"/>
      <c r="YN726" s="16"/>
      <c r="YO726" s="16"/>
      <c r="YP726" s="16"/>
      <c r="YQ726" s="16"/>
      <c r="YR726" s="16"/>
      <c r="YS726" s="16"/>
      <c r="YT726" s="16"/>
      <c r="YU726" s="16"/>
      <c r="YV726" s="16"/>
      <c r="YW726" s="16"/>
      <c r="YX726" s="16"/>
      <c r="YY726" s="16"/>
      <c r="YZ726" s="16"/>
      <c r="ZA726" s="16"/>
      <c r="ZB726" s="16"/>
      <c r="ZC726" s="16"/>
      <c r="ZD726" s="16"/>
      <c r="ZE726" s="16"/>
      <c r="ZF726" s="16"/>
      <c r="ZG726" s="16"/>
      <c r="ZH726" s="16"/>
      <c r="ZI726" s="16"/>
      <c r="ZJ726" s="16"/>
      <c r="ZK726" s="16"/>
      <c r="ZL726" s="16"/>
      <c r="ZM726" s="16"/>
      <c r="ZN726" s="16"/>
      <c r="ZO726" s="16"/>
      <c r="ZP726" s="16"/>
      <c r="ZQ726" s="16"/>
      <c r="ZR726" s="16"/>
      <c r="ZS726" s="16"/>
      <c r="ZT726" s="16"/>
      <c r="ZU726" s="16"/>
      <c r="ZV726" s="16"/>
      <c r="ZW726" s="16"/>
      <c r="ZX726" s="16"/>
      <c r="ZY726" s="16"/>
      <c r="ZZ726" s="16"/>
      <c r="AAA726" s="16"/>
      <c r="AAB726" s="16"/>
      <c r="AAC726" s="16"/>
      <c r="AAD726" s="16"/>
      <c r="AAE726" s="16"/>
      <c r="AAF726" s="16"/>
      <c r="AAG726" s="16"/>
      <c r="AAH726" s="16"/>
      <c r="AAI726" s="16"/>
      <c r="AAJ726" s="16"/>
      <c r="AAK726" s="16"/>
      <c r="AAL726" s="16"/>
      <c r="AAM726" s="16"/>
      <c r="AAN726" s="16"/>
      <c r="AAO726" s="16"/>
      <c r="AAP726" s="16"/>
      <c r="AAQ726" s="16"/>
      <c r="AAR726" s="16"/>
      <c r="AAS726" s="16"/>
      <c r="AAT726" s="16"/>
      <c r="AAU726" s="16"/>
      <c r="AAV726" s="16"/>
      <c r="AAW726" s="16"/>
      <c r="AAX726" s="16"/>
      <c r="AAY726" s="16"/>
      <c r="AAZ726" s="16"/>
      <c r="ABA726" s="16"/>
      <c r="ABB726" s="16"/>
      <c r="ABC726" s="16"/>
      <c r="ABD726" s="16"/>
      <c r="ABE726" s="16"/>
      <c r="ABF726" s="16"/>
      <c r="ABG726" s="16"/>
      <c r="ABH726" s="16"/>
      <c r="ABI726" s="16"/>
      <c r="ABJ726" s="16"/>
      <c r="ABK726" s="16"/>
      <c r="ABL726" s="16"/>
      <c r="ABM726" s="16"/>
      <c r="ABN726" s="16"/>
      <c r="ABO726" s="16"/>
      <c r="ABP726" s="16"/>
      <c r="ABQ726" s="16"/>
      <c r="ABR726" s="16"/>
      <c r="ABS726" s="16"/>
      <c r="ABT726" s="16"/>
      <c r="ABU726" s="16"/>
      <c r="ABV726" s="16"/>
      <c r="ABW726" s="16"/>
      <c r="ABX726" s="16"/>
      <c r="ABY726" s="16"/>
      <c r="ABZ726" s="16"/>
      <c r="ACA726" s="16"/>
      <c r="ACB726" s="16"/>
      <c r="ACC726" s="16"/>
      <c r="ACD726" s="16"/>
      <c r="ACE726" s="16"/>
      <c r="ACF726" s="16"/>
      <c r="ACG726" s="16"/>
      <c r="ACH726" s="16"/>
      <c r="ACI726" s="16"/>
      <c r="ACJ726" s="16"/>
      <c r="ACK726" s="16"/>
      <c r="ACL726" s="16"/>
      <c r="ACM726" s="16"/>
      <c r="ACN726" s="16"/>
      <c r="ACO726" s="16"/>
      <c r="ACP726" s="16"/>
      <c r="ACQ726" s="16"/>
      <c r="ACR726" s="16"/>
      <c r="ACS726" s="16"/>
      <c r="ACT726" s="16"/>
      <c r="ACU726" s="16"/>
      <c r="ACV726" s="16"/>
      <c r="ACW726" s="16"/>
      <c r="ACX726" s="16"/>
      <c r="ACY726" s="16"/>
      <c r="ACZ726" s="16"/>
      <c r="ADA726" s="16"/>
      <c r="ADB726" s="16"/>
      <c r="ADC726" s="16"/>
      <c r="ADD726" s="16"/>
      <c r="ADE726" s="16"/>
      <c r="ADF726" s="16"/>
      <c r="ADG726" s="16"/>
      <c r="ADH726" s="16"/>
      <c r="ADI726" s="16"/>
      <c r="ADJ726" s="16"/>
      <c r="ADK726" s="16"/>
      <c r="ADL726" s="16"/>
      <c r="ADM726" s="16"/>
      <c r="ADN726" s="16"/>
      <c r="ADO726" s="16"/>
      <c r="ADP726" s="16"/>
      <c r="ADQ726" s="16"/>
      <c r="ADR726" s="16"/>
      <c r="ADS726" s="16"/>
      <c r="ADT726" s="16"/>
      <c r="ADU726" s="16"/>
      <c r="ADV726" s="16"/>
      <c r="ADW726" s="16"/>
      <c r="ADX726" s="16"/>
      <c r="ADY726" s="16"/>
      <c r="ADZ726" s="16"/>
      <c r="AEA726" s="16"/>
      <c r="AEB726" s="16"/>
      <c r="AEC726" s="16"/>
      <c r="AED726" s="16"/>
      <c r="AEE726" s="16"/>
      <c r="AEF726" s="16"/>
      <c r="AEG726" s="50"/>
    </row>
    <row r="727" spans="1:813" s="306" customFormat="1" ht="17.25" customHeight="1" x14ac:dyDescent="0.2">
      <c r="A727" s="145"/>
      <c r="B727" s="162" t="s">
        <v>508</v>
      </c>
      <c r="C727" s="146"/>
      <c r="D727" s="147"/>
      <c r="E727" s="147"/>
      <c r="F727" s="148">
        <f>SUM(F714:F726)</f>
        <v>-7956147.1200000001</v>
      </c>
      <c r="G727" s="305"/>
      <c r="AY727" s="307"/>
      <c r="AZ727" s="26"/>
      <c r="BA727" s="663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SQ727" s="26"/>
      <c r="SR727" s="26"/>
      <c r="SS727" s="26"/>
      <c r="ST727" s="26"/>
      <c r="SU727" s="26"/>
      <c r="SV727" s="26"/>
      <c r="SW727" s="26"/>
      <c r="SX727" s="26"/>
      <c r="SY727" s="26"/>
      <c r="SZ727" s="26"/>
      <c r="TA727" s="26"/>
      <c r="TB727" s="26"/>
      <c r="TC727" s="26"/>
      <c r="TD727" s="26"/>
      <c r="TE727" s="26"/>
      <c r="TF727" s="26"/>
      <c r="TG727" s="26"/>
      <c r="TH727" s="26"/>
      <c r="TI727" s="26"/>
      <c r="TJ727" s="26"/>
      <c r="TK727" s="26"/>
      <c r="TL727" s="26"/>
      <c r="TM727" s="26"/>
      <c r="TN727" s="26"/>
      <c r="TO727" s="26"/>
      <c r="TP727" s="26"/>
      <c r="TQ727" s="26"/>
      <c r="TR727" s="26"/>
      <c r="TS727" s="26"/>
      <c r="TT727" s="26"/>
      <c r="TU727" s="26"/>
      <c r="TV727" s="26"/>
      <c r="TW727" s="26"/>
      <c r="TX727" s="26"/>
      <c r="TY727" s="26"/>
      <c r="TZ727" s="26"/>
      <c r="UA727" s="26"/>
      <c r="UB727" s="26"/>
      <c r="UC727" s="26"/>
      <c r="UD727" s="26"/>
      <c r="UE727" s="26"/>
      <c r="UF727" s="26"/>
      <c r="UG727" s="26"/>
      <c r="UH727" s="26"/>
      <c r="UI727" s="26"/>
      <c r="UJ727" s="26"/>
      <c r="UK727" s="26"/>
      <c r="UL727" s="26"/>
      <c r="UM727" s="26"/>
      <c r="UN727" s="26"/>
      <c r="UO727" s="26"/>
      <c r="UP727" s="26"/>
      <c r="UQ727" s="26"/>
      <c r="UR727" s="26"/>
      <c r="US727" s="26"/>
      <c r="UT727" s="26"/>
      <c r="UU727" s="26"/>
      <c r="UV727" s="26"/>
      <c r="UW727" s="26"/>
      <c r="UX727" s="26"/>
      <c r="UY727" s="26"/>
      <c r="UZ727" s="26"/>
      <c r="VA727" s="26"/>
      <c r="VB727" s="26"/>
      <c r="VC727" s="26"/>
      <c r="VD727" s="26"/>
      <c r="VE727" s="26"/>
      <c r="VF727" s="26"/>
      <c r="VG727" s="26"/>
      <c r="VH727" s="26"/>
      <c r="VI727" s="26"/>
      <c r="VJ727" s="26"/>
      <c r="VK727" s="26"/>
      <c r="VL727" s="26"/>
      <c r="VM727" s="26"/>
      <c r="VN727" s="26"/>
      <c r="VO727" s="26"/>
      <c r="VP727" s="26"/>
      <c r="VQ727" s="26"/>
      <c r="VR727" s="26"/>
      <c r="VS727" s="26"/>
      <c r="VT727" s="26"/>
      <c r="VU727" s="26"/>
      <c r="VV727" s="26"/>
      <c r="VW727" s="26"/>
      <c r="VX727" s="26"/>
      <c r="VY727" s="26"/>
      <c r="VZ727" s="26"/>
      <c r="WA727" s="26"/>
      <c r="WB727" s="26"/>
      <c r="WC727" s="26"/>
      <c r="WD727" s="26"/>
      <c r="WE727" s="26"/>
      <c r="WF727" s="26"/>
      <c r="WG727" s="26"/>
      <c r="WH727" s="26"/>
      <c r="WI727" s="26"/>
      <c r="WJ727" s="26"/>
      <c r="WK727" s="26"/>
      <c r="WL727" s="26"/>
      <c r="WM727" s="26"/>
      <c r="WN727" s="26"/>
      <c r="WO727" s="26"/>
      <c r="WP727" s="26"/>
      <c r="WQ727" s="26"/>
      <c r="WR727" s="26"/>
      <c r="WS727" s="26"/>
      <c r="WT727" s="26"/>
      <c r="WU727" s="26"/>
      <c r="WV727" s="26"/>
      <c r="WW727" s="26"/>
      <c r="WX727" s="26"/>
      <c r="WY727" s="26"/>
      <c r="WZ727" s="26"/>
      <c r="XA727" s="26"/>
      <c r="XB727" s="26"/>
      <c r="XC727" s="26"/>
      <c r="XD727" s="26"/>
      <c r="XE727" s="26"/>
      <c r="XF727" s="26"/>
      <c r="XG727" s="26"/>
      <c r="XH727" s="26"/>
      <c r="XI727" s="26"/>
      <c r="XJ727" s="26"/>
      <c r="XK727" s="26"/>
      <c r="XL727" s="26"/>
      <c r="XM727" s="26"/>
      <c r="XN727" s="26"/>
      <c r="XO727" s="26"/>
      <c r="XP727" s="26"/>
      <c r="XQ727" s="26"/>
      <c r="XR727" s="26"/>
      <c r="XS727" s="26"/>
      <c r="XT727" s="26"/>
      <c r="XU727" s="26"/>
      <c r="XV727" s="26"/>
      <c r="XW727" s="26"/>
      <c r="XX727" s="26"/>
      <c r="XY727" s="26"/>
      <c r="XZ727" s="26"/>
      <c r="YA727" s="26"/>
      <c r="YB727" s="26"/>
      <c r="YC727" s="26"/>
      <c r="YD727" s="26"/>
      <c r="YE727" s="26"/>
      <c r="YF727" s="26"/>
      <c r="YG727" s="26"/>
      <c r="YH727" s="26"/>
      <c r="YI727" s="26"/>
      <c r="YJ727" s="26"/>
      <c r="YK727" s="26"/>
      <c r="YL727" s="26"/>
      <c r="YM727" s="26"/>
      <c r="YN727" s="26"/>
      <c r="YO727" s="26"/>
      <c r="YP727" s="26"/>
      <c r="YQ727" s="26"/>
      <c r="YR727" s="26"/>
      <c r="YS727" s="26"/>
      <c r="YT727" s="26"/>
      <c r="YU727" s="26"/>
      <c r="YV727" s="26"/>
      <c r="YW727" s="26"/>
      <c r="YX727" s="26"/>
      <c r="YY727" s="26"/>
      <c r="YZ727" s="26"/>
      <c r="ZA727" s="26"/>
      <c r="ZB727" s="26"/>
      <c r="ZC727" s="26"/>
      <c r="ZD727" s="26"/>
      <c r="ZE727" s="26"/>
      <c r="ZF727" s="26"/>
      <c r="ZG727" s="26"/>
      <c r="ZH727" s="26"/>
      <c r="ZI727" s="26"/>
      <c r="ZJ727" s="26"/>
      <c r="ZK727" s="26"/>
      <c r="ZL727" s="26"/>
      <c r="ZM727" s="26"/>
      <c r="ZN727" s="26"/>
      <c r="ZO727" s="26"/>
      <c r="ZP727" s="26"/>
      <c r="ZQ727" s="26"/>
      <c r="ZR727" s="26"/>
      <c r="ZS727" s="26"/>
      <c r="ZT727" s="26"/>
      <c r="ZU727" s="26"/>
      <c r="ZV727" s="26"/>
      <c r="ZW727" s="26"/>
      <c r="ZX727" s="26"/>
      <c r="ZY727" s="26"/>
      <c r="ZZ727" s="26"/>
      <c r="AAA727" s="26"/>
      <c r="AAB727" s="26"/>
      <c r="AAC727" s="26"/>
      <c r="AAD727" s="26"/>
      <c r="AAE727" s="26"/>
      <c r="AAF727" s="26"/>
      <c r="AAG727" s="26"/>
      <c r="AAH727" s="26"/>
      <c r="AAI727" s="26"/>
      <c r="AAJ727" s="26"/>
      <c r="AAK727" s="26"/>
      <c r="AAL727" s="26"/>
      <c r="AAM727" s="26"/>
      <c r="AAN727" s="26"/>
      <c r="AAO727" s="26"/>
      <c r="AAP727" s="26"/>
      <c r="AAQ727" s="26"/>
      <c r="AAR727" s="26"/>
      <c r="AAS727" s="26"/>
      <c r="AAT727" s="26"/>
      <c r="AAU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305"/>
    </row>
    <row r="728" spans="1:813" s="26" customFormat="1" ht="17.25" customHeight="1" x14ac:dyDescent="0.2">
      <c r="A728" s="145"/>
      <c r="B728" s="162" t="s">
        <v>509</v>
      </c>
      <c r="C728" s="146"/>
      <c r="D728" s="147"/>
      <c r="E728" s="147"/>
      <c r="F728" s="148"/>
      <c r="BA728" s="663"/>
    </row>
    <row r="729" spans="1:813" s="26" customFormat="1" ht="17.25" customHeight="1" x14ac:dyDescent="0.2">
      <c r="A729" s="75"/>
      <c r="B729" s="81" t="s">
        <v>513</v>
      </c>
      <c r="C729" s="325"/>
      <c r="D729" s="71"/>
      <c r="E729" s="303"/>
      <c r="F729" s="399"/>
      <c r="BA729" s="663"/>
    </row>
    <row r="730" spans="1:813" s="383" customFormat="1" ht="38.25" x14ac:dyDescent="0.2">
      <c r="A730" s="316" t="s">
        <v>413</v>
      </c>
      <c r="B730" s="81" t="s">
        <v>453</v>
      </c>
      <c r="C730" s="103"/>
      <c r="D730" s="103"/>
      <c r="E730" s="103"/>
      <c r="F730" s="91"/>
      <c r="G730" s="382"/>
      <c r="H730" s="382"/>
      <c r="I730" s="382"/>
      <c r="J730" s="382"/>
      <c r="K730" s="382"/>
      <c r="L730" s="382"/>
      <c r="M730" s="382"/>
      <c r="N730" s="382"/>
      <c r="O730" s="382"/>
      <c r="P730" s="382"/>
      <c r="Q730" s="382"/>
      <c r="R730" s="382"/>
      <c r="S730" s="382"/>
      <c r="T730" s="382"/>
      <c r="U730" s="382"/>
      <c r="V730" s="382"/>
      <c r="W730" s="382"/>
      <c r="X730" s="382"/>
      <c r="Y730" s="382"/>
      <c r="Z730" s="382"/>
      <c r="AA730" s="382"/>
      <c r="AB730" s="382"/>
      <c r="AC730" s="382"/>
      <c r="AD730" s="382"/>
      <c r="AE730" s="382"/>
      <c r="AF730" s="382"/>
      <c r="AG730" s="382"/>
      <c r="AH730" s="382"/>
      <c r="AI730" s="382"/>
      <c r="AJ730" s="382"/>
      <c r="AK730" s="382"/>
      <c r="AL730" s="382"/>
      <c r="AM730" s="382"/>
      <c r="AN730" s="382"/>
      <c r="AO730" s="382"/>
      <c r="AP730" s="382"/>
      <c r="AQ730" s="382"/>
      <c r="AR730" s="382"/>
      <c r="AS730" s="382"/>
      <c r="AT730" s="382"/>
      <c r="AU730" s="382"/>
      <c r="AV730" s="382"/>
      <c r="AW730" s="382"/>
      <c r="AX730" s="382"/>
      <c r="AY730" s="382"/>
      <c r="AZ730" s="382"/>
      <c r="BA730" s="663"/>
      <c r="BB730" s="382"/>
      <c r="BC730" s="382"/>
      <c r="BD730" s="382"/>
      <c r="BE730" s="382"/>
      <c r="BF730" s="382"/>
      <c r="BG730" s="382"/>
      <c r="BH730" s="382"/>
      <c r="BI730" s="382"/>
      <c r="BJ730" s="382"/>
      <c r="BK730" s="382"/>
      <c r="BL730" s="382"/>
      <c r="BM730" s="382"/>
      <c r="BN730" s="382"/>
      <c r="BO730" s="382"/>
      <c r="BP730" s="382"/>
      <c r="BQ730" s="382"/>
      <c r="BR730" s="382"/>
      <c r="BS730" s="382"/>
      <c r="BT730" s="382"/>
      <c r="BU730" s="382"/>
      <c r="BV730" s="382"/>
      <c r="BW730" s="382"/>
      <c r="BX730" s="382"/>
      <c r="BY730" s="382"/>
      <c r="BZ730" s="382"/>
      <c r="CA730" s="382"/>
      <c r="CB730" s="382"/>
      <c r="CC730" s="382"/>
      <c r="CD730" s="382"/>
      <c r="CE730" s="382"/>
      <c r="CF730" s="382"/>
      <c r="CG730" s="382"/>
      <c r="CH730" s="382"/>
      <c r="CI730" s="382"/>
      <c r="CJ730" s="382"/>
      <c r="CK730" s="382"/>
      <c r="CL730" s="382"/>
      <c r="CM730" s="382"/>
      <c r="CN730" s="382"/>
      <c r="CO730" s="382"/>
      <c r="CP730" s="382"/>
      <c r="CQ730" s="382"/>
      <c r="CR730" s="382"/>
      <c r="CS730" s="382"/>
      <c r="CT730" s="382"/>
      <c r="CU730" s="382"/>
      <c r="CV730" s="382"/>
      <c r="CW730" s="382"/>
      <c r="CX730" s="382"/>
      <c r="CY730" s="382"/>
      <c r="CZ730" s="382"/>
      <c r="DA730" s="382"/>
      <c r="DB730" s="382"/>
      <c r="DC730" s="382"/>
      <c r="DD730" s="382"/>
      <c r="DE730" s="382"/>
      <c r="DF730" s="382"/>
      <c r="DG730" s="382"/>
      <c r="DH730" s="382"/>
      <c r="DI730" s="382"/>
      <c r="DJ730" s="382"/>
      <c r="DK730" s="382"/>
      <c r="DL730" s="382"/>
      <c r="DM730" s="382"/>
      <c r="DN730" s="382"/>
      <c r="DO730" s="382"/>
      <c r="DP730" s="382"/>
      <c r="DQ730" s="382"/>
      <c r="DR730" s="382"/>
      <c r="DS730" s="382"/>
      <c r="DT730" s="382"/>
      <c r="DU730" s="382"/>
      <c r="DV730" s="382"/>
      <c r="DW730" s="382"/>
      <c r="DX730" s="382"/>
      <c r="DY730" s="382"/>
      <c r="DZ730" s="382"/>
      <c r="EA730" s="382"/>
      <c r="EB730" s="382"/>
      <c r="EC730" s="382"/>
      <c r="ED730" s="382"/>
      <c r="EE730" s="382"/>
      <c r="EF730" s="382"/>
      <c r="EG730" s="382"/>
      <c r="EH730" s="382"/>
      <c r="EI730" s="382"/>
      <c r="EJ730" s="382"/>
      <c r="EK730" s="382"/>
      <c r="EL730" s="382"/>
      <c r="EM730" s="382"/>
      <c r="EN730" s="382"/>
      <c r="EO730" s="382"/>
      <c r="EP730" s="382"/>
      <c r="EQ730" s="382"/>
      <c r="ER730" s="382"/>
      <c r="ES730" s="382"/>
      <c r="ET730" s="382"/>
      <c r="EU730" s="382"/>
      <c r="EV730" s="382"/>
      <c r="EW730" s="382"/>
      <c r="EX730" s="382"/>
      <c r="EY730" s="382"/>
      <c r="EZ730" s="382"/>
      <c r="FA730" s="382"/>
      <c r="FB730" s="382"/>
      <c r="FC730" s="382"/>
      <c r="FD730" s="382"/>
      <c r="FE730" s="382"/>
      <c r="FF730" s="382"/>
      <c r="FG730" s="382"/>
      <c r="FH730" s="382"/>
      <c r="FI730" s="382"/>
      <c r="FJ730" s="382"/>
      <c r="FK730" s="382"/>
      <c r="FL730" s="382"/>
      <c r="FM730" s="382"/>
      <c r="FN730" s="382"/>
      <c r="FO730" s="382"/>
      <c r="FP730" s="382"/>
      <c r="FQ730" s="382"/>
      <c r="FR730" s="382"/>
      <c r="FS730" s="382"/>
      <c r="FT730" s="382"/>
      <c r="FU730" s="382"/>
      <c r="FV730" s="382"/>
      <c r="FW730" s="382"/>
      <c r="FX730" s="382"/>
      <c r="FY730" s="382"/>
      <c r="FZ730" s="382"/>
      <c r="GA730" s="382"/>
      <c r="GB730" s="382"/>
      <c r="GC730" s="382"/>
      <c r="GD730" s="382"/>
      <c r="GE730" s="382"/>
      <c r="GF730" s="382"/>
      <c r="GG730" s="382"/>
      <c r="GH730" s="382"/>
      <c r="GI730" s="382"/>
      <c r="GJ730" s="382"/>
      <c r="GK730" s="382"/>
      <c r="GL730" s="382"/>
      <c r="GM730" s="382"/>
      <c r="GN730" s="382"/>
      <c r="GO730" s="382"/>
      <c r="GP730" s="382"/>
      <c r="GQ730" s="382"/>
      <c r="GR730" s="382"/>
      <c r="GS730" s="382"/>
      <c r="GT730" s="382"/>
      <c r="GU730" s="382"/>
      <c r="GV730" s="382"/>
      <c r="GW730" s="382"/>
      <c r="GX730" s="382"/>
      <c r="GY730" s="382"/>
      <c r="GZ730" s="382"/>
      <c r="HA730" s="382"/>
      <c r="HB730" s="382"/>
      <c r="HC730" s="382"/>
      <c r="HD730" s="382"/>
      <c r="HE730" s="382"/>
      <c r="HF730" s="382"/>
      <c r="HG730" s="382"/>
      <c r="HH730" s="382"/>
      <c r="HI730" s="382"/>
      <c r="HJ730" s="382"/>
      <c r="HK730" s="382"/>
      <c r="HL730" s="382"/>
      <c r="HM730" s="382"/>
      <c r="HN730" s="382"/>
      <c r="HO730" s="382"/>
      <c r="HP730" s="382"/>
      <c r="HQ730" s="382"/>
      <c r="HR730" s="382"/>
      <c r="HS730" s="382"/>
      <c r="HT730" s="382"/>
      <c r="HU730" s="382"/>
      <c r="HV730" s="382"/>
      <c r="HW730" s="382"/>
      <c r="HX730" s="382"/>
      <c r="HY730" s="382"/>
      <c r="HZ730" s="382"/>
      <c r="IA730" s="382"/>
      <c r="IB730" s="382"/>
      <c r="IC730" s="382"/>
      <c r="ID730" s="382"/>
      <c r="IE730" s="382"/>
      <c r="IF730" s="382"/>
      <c r="IG730" s="382"/>
      <c r="IH730" s="382"/>
      <c r="II730" s="382"/>
      <c r="IJ730" s="382"/>
      <c r="IK730" s="382"/>
      <c r="IL730" s="382"/>
      <c r="IM730" s="382"/>
      <c r="IN730" s="382"/>
      <c r="IO730" s="382"/>
      <c r="IP730" s="382"/>
      <c r="IQ730" s="382"/>
      <c r="IR730" s="382"/>
      <c r="IS730" s="382"/>
      <c r="IT730" s="382"/>
      <c r="IU730" s="382"/>
      <c r="IV730" s="382"/>
      <c r="IW730" s="382"/>
      <c r="IX730" s="382"/>
      <c r="IY730" s="382"/>
      <c r="IZ730" s="382"/>
      <c r="JA730" s="382"/>
      <c r="JB730" s="382"/>
      <c r="JC730" s="382"/>
      <c r="JD730" s="382"/>
      <c r="JE730" s="382"/>
      <c r="JF730" s="382"/>
      <c r="JG730" s="382"/>
      <c r="JH730" s="382"/>
      <c r="JI730" s="382"/>
      <c r="JJ730" s="382"/>
      <c r="JK730" s="382"/>
      <c r="JL730" s="382"/>
      <c r="JM730" s="382"/>
      <c r="JN730" s="382"/>
      <c r="JO730" s="382"/>
      <c r="JP730" s="382"/>
      <c r="JQ730" s="382"/>
      <c r="JR730" s="382"/>
      <c r="JS730" s="382"/>
      <c r="JT730" s="382"/>
      <c r="JU730" s="382"/>
      <c r="JV730" s="382"/>
      <c r="JW730" s="382"/>
      <c r="JX730" s="382"/>
      <c r="JY730" s="382"/>
      <c r="JZ730" s="382"/>
      <c r="KA730" s="382"/>
      <c r="KB730" s="382"/>
      <c r="KC730" s="382"/>
      <c r="KD730" s="382"/>
      <c r="KE730" s="382"/>
      <c r="KF730" s="382"/>
      <c r="KG730" s="382"/>
      <c r="KH730" s="382"/>
      <c r="KI730" s="382"/>
      <c r="KJ730" s="382"/>
      <c r="KK730" s="382"/>
      <c r="KL730" s="382"/>
      <c r="KM730" s="382"/>
      <c r="KN730" s="382"/>
      <c r="KO730" s="382"/>
      <c r="KP730" s="382"/>
      <c r="KQ730" s="382"/>
      <c r="KR730" s="382"/>
      <c r="KS730" s="382"/>
      <c r="KT730" s="382"/>
      <c r="KU730" s="382"/>
      <c r="KV730" s="382"/>
      <c r="KW730" s="382"/>
      <c r="KX730" s="382"/>
      <c r="KY730" s="382"/>
      <c r="KZ730" s="382"/>
      <c r="LA730" s="382"/>
      <c r="LB730" s="382"/>
      <c r="LC730" s="382"/>
      <c r="LD730" s="382"/>
      <c r="LE730" s="382"/>
      <c r="LF730" s="382"/>
      <c r="LG730" s="382"/>
      <c r="LH730" s="382"/>
      <c r="LI730" s="382"/>
      <c r="LJ730" s="382"/>
      <c r="LK730" s="382"/>
      <c r="LL730" s="382"/>
      <c r="LM730" s="382"/>
      <c r="LN730" s="382"/>
      <c r="LO730" s="382"/>
      <c r="LP730" s="382"/>
      <c r="LQ730" s="382"/>
      <c r="LR730" s="382"/>
      <c r="LS730" s="382"/>
      <c r="LT730" s="382"/>
      <c r="LU730" s="382"/>
      <c r="LV730" s="382"/>
      <c r="LW730" s="382"/>
      <c r="LX730" s="382"/>
      <c r="LY730" s="382"/>
      <c r="LZ730" s="382"/>
      <c r="MA730" s="382"/>
      <c r="MB730" s="382"/>
      <c r="MC730" s="382"/>
      <c r="MD730" s="382"/>
      <c r="ME730" s="382"/>
      <c r="MF730" s="382"/>
      <c r="MG730" s="382"/>
      <c r="MH730" s="382"/>
      <c r="MI730" s="382"/>
      <c r="MJ730" s="382"/>
      <c r="MK730" s="382"/>
      <c r="ML730" s="382"/>
      <c r="MM730" s="382"/>
      <c r="MN730" s="382"/>
      <c r="MO730" s="382"/>
      <c r="MP730" s="382"/>
      <c r="MQ730" s="382"/>
      <c r="MR730" s="382"/>
      <c r="MS730" s="382"/>
      <c r="MT730" s="382"/>
      <c r="MU730" s="382"/>
      <c r="MV730" s="382"/>
      <c r="MW730" s="382"/>
      <c r="MX730" s="382"/>
      <c r="MY730" s="382"/>
      <c r="MZ730" s="382"/>
      <c r="NA730" s="382"/>
      <c r="NB730" s="382"/>
      <c r="NC730" s="382"/>
      <c r="ND730" s="382"/>
      <c r="NE730" s="382"/>
      <c r="NF730" s="382"/>
      <c r="NG730" s="382"/>
      <c r="NH730" s="382"/>
      <c r="NI730" s="382"/>
      <c r="NJ730" s="382"/>
      <c r="NK730" s="382"/>
      <c r="NL730" s="382"/>
      <c r="NM730" s="382"/>
      <c r="NN730" s="382"/>
      <c r="NO730" s="382"/>
      <c r="NP730" s="382"/>
      <c r="NQ730" s="382"/>
      <c r="NR730" s="382"/>
      <c r="NS730" s="382"/>
      <c r="NT730" s="382"/>
      <c r="NU730" s="382"/>
      <c r="NV730" s="382"/>
      <c r="NW730" s="382"/>
      <c r="NX730" s="382"/>
      <c r="NY730" s="382"/>
      <c r="NZ730" s="382"/>
      <c r="OA730" s="382"/>
      <c r="OB730" s="382"/>
      <c r="OC730" s="382"/>
      <c r="OD730" s="382"/>
      <c r="OE730" s="382"/>
      <c r="OF730" s="382"/>
      <c r="OG730" s="382"/>
      <c r="OH730" s="382"/>
      <c r="OI730" s="382"/>
      <c r="OJ730" s="382"/>
      <c r="OK730" s="382"/>
      <c r="OL730" s="382"/>
      <c r="OM730" s="382"/>
      <c r="ON730" s="382"/>
      <c r="OO730" s="382"/>
      <c r="OP730" s="382"/>
      <c r="OQ730" s="382"/>
      <c r="OR730" s="382"/>
      <c r="OS730" s="382"/>
      <c r="OT730" s="382"/>
      <c r="OU730" s="382"/>
      <c r="OV730" s="382"/>
      <c r="OW730" s="382"/>
      <c r="OX730" s="382"/>
      <c r="OY730" s="382"/>
      <c r="OZ730" s="382"/>
      <c r="PA730" s="382"/>
      <c r="PB730" s="382"/>
      <c r="PC730" s="382"/>
      <c r="PD730" s="382"/>
      <c r="PE730" s="382"/>
      <c r="PF730" s="382"/>
      <c r="PG730" s="382"/>
      <c r="PH730" s="382"/>
      <c r="PI730" s="382"/>
      <c r="PJ730" s="382"/>
      <c r="PK730" s="382"/>
      <c r="PL730" s="382"/>
      <c r="PM730" s="382"/>
      <c r="PN730" s="382"/>
      <c r="PO730" s="382"/>
      <c r="PP730" s="382"/>
      <c r="PQ730" s="382"/>
      <c r="PR730" s="382"/>
      <c r="PS730" s="382"/>
      <c r="PT730" s="382"/>
      <c r="PU730" s="382"/>
      <c r="PV730" s="382"/>
      <c r="PW730" s="382"/>
      <c r="PX730" s="382"/>
      <c r="PY730" s="382"/>
      <c r="PZ730" s="382"/>
      <c r="QA730" s="382"/>
      <c r="QB730" s="382"/>
      <c r="QC730" s="382"/>
      <c r="QD730" s="382"/>
      <c r="QE730" s="382"/>
      <c r="QF730" s="382"/>
      <c r="QG730" s="382"/>
      <c r="QH730" s="382"/>
      <c r="QI730" s="382"/>
      <c r="QJ730" s="382"/>
      <c r="QK730" s="382"/>
      <c r="QL730" s="382"/>
      <c r="QM730" s="382"/>
      <c r="QN730" s="382"/>
      <c r="QO730" s="382"/>
      <c r="QP730" s="382"/>
      <c r="QQ730" s="382"/>
      <c r="QR730" s="382"/>
      <c r="QS730" s="382"/>
      <c r="QT730" s="382"/>
      <c r="QU730" s="382"/>
      <c r="QV730" s="382"/>
      <c r="QW730" s="382"/>
      <c r="QX730" s="382"/>
      <c r="QY730" s="382"/>
      <c r="QZ730" s="382"/>
      <c r="RA730" s="382"/>
      <c r="RB730" s="382"/>
      <c r="RC730" s="382"/>
      <c r="RD730" s="382"/>
      <c r="RE730" s="382"/>
      <c r="RF730" s="382"/>
      <c r="RG730" s="382"/>
      <c r="RH730" s="382"/>
      <c r="RI730" s="382"/>
      <c r="RJ730" s="382"/>
      <c r="RK730" s="382"/>
      <c r="RL730" s="382"/>
      <c r="RM730" s="382"/>
      <c r="RN730" s="382"/>
      <c r="RO730" s="382"/>
      <c r="RP730" s="382"/>
      <c r="RQ730" s="382"/>
      <c r="RR730" s="382"/>
      <c r="RS730" s="382"/>
      <c r="RT730" s="382"/>
      <c r="RU730" s="382"/>
      <c r="RV730" s="382"/>
      <c r="RW730" s="382"/>
      <c r="RX730" s="382"/>
      <c r="RY730" s="382"/>
      <c r="RZ730" s="382"/>
      <c r="SA730" s="382"/>
      <c r="SB730" s="382"/>
      <c r="SC730" s="382"/>
      <c r="SD730" s="382"/>
      <c r="SE730" s="382"/>
      <c r="SF730" s="382"/>
      <c r="SG730" s="382"/>
      <c r="SH730" s="382"/>
      <c r="SI730" s="382"/>
      <c r="SJ730" s="382"/>
      <c r="SK730" s="382"/>
      <c r="SL730" s="382"/>
      <c r="SM730" s="382"/>
      <c r="SN730" s="382"/>
      <c r="SO730" s="382"/>
      <c r="SP730" s="382"/>
      <c r="SQ730" s="382"/>
      <c r="SR730" s="382"/>
      <c r="SS730" s="382"/>
      <c r="ST730" s="382"/>
      <c r="SU730" s="382"/>
      <c r="SV730" s="382"/>
      <c r="SW730" s="382"/>
      <c r="SX730" s="382"/>
      <c r="SY730" s="382"/>
      <c r="SZ730" s="382"/>
      <c r="TA730" s="382"/>
      <c r="TB730" s="382"/>
      <c r="TC730" s="382"/>
      <c r="TD730" s="382"/>
      <c r="TE730" s="382"/>
      <c r="TF730" s="382"/>
      <c r="TG730" s="382"/>
      <c r="TH730" s="382"/>
      <c r="TI730" s="382"/>
      <c r="TJ730" s="382"/>
      <c r="TK730" s="382"/>
      <c r="TL730" s="382"/>
      <c r="TM730" s="382"/>
      <c r="TN730" s="382"/>
      <c r="TO730" s="382"/>
      <c r="TP730" s="382"/>
      <c r="TQ730" s="382"/>
      <c r="TR730" s="382"/>
      <c r="TS730" s="382"/>
      <c r="TT730" s="382"/>
      <c r="TU730" s="382"/>
      <c r="TV730" s="382"/>
      <c r="TW730" s="382"/>
      <c r="TX730" s="382"/>
      <c r="TY730" s="382"/>
      <c r="TZ730" s="382"/>
      <c r="UA730" s="382"/>
      <c r="UB730" s="382"/>
      <c r="UC730" s="382"/>
      <c r="UD730" s="382"/>
      <c r="UE730" s="382"/>
      <c r="UF730" s="382"/>
      <c r="UG730" s="382"/>
      <c r="UH730" s="382"/>
      <c r="UI730" s="382"/>
      <c r="UJ730" s="382"/>
      <c r="UK730" s="382"/>
      <c r="UL730" s="382"/>
      <c r="UM730" s="382"/>
      <c r="UN730" s="382"/>
      <c r="UO730" s="382"/>
      <c r="UP730" s="382"/>
      <c r="UQ730" s="382"/>
      <c r="UR730" s="382"/>
      <c r="US730" s="382"/>
      <c r="UT730" s="382"/>
      <c r="UU730" s="382"/>
      <c r="UV730" s="382"/>
      <c r="UW730" s="382"/>
      <c r="UX730" s="382"/>
      <c r="UY730" s="382"/>
      <c r="UZ730" s="382"/>
      <c r="VA730" s="382"/>
      <c r="VB730" s="382"/>
      <c r="VC730" s="382"/>
      <c r="VD730" s="382"/>
      <c r="VE730" s="382"/>
      <c r="VF730" s="382"/>
      <c r="VG730" s="382"/>
      <c r="VH730" s="382"/>
      <c r="VI730" s="382"/>
      <c r="VJ730" s="382"/>
      <c r="VK730" s="382"/>
      <c r="VL730" s="382"/>
      <c r="VM730" s="382"/>
      <c r="VN730" s="382"/>
      <c r="VO730" s="382"/>
      <c r="VP730" s="382"/>
      <c r="VQ730" s="382"/>
      <c r="VR730" s="382"/>
      <c r="VS730" s="382"/>
      <c r="VT730" s="382"/>
      <c r="VU730" s="382"/>
      <c r="VV730" s="382"/>
      <c r="VW730" s="382"/>
      <c r="VX730" s="382"/>
      <c r="VY730" s="382"/>
      <c r="VZ730" s="382"/>
      <c r="WA730" s="382"/>
      <c r="WB730" s="382"/>
      <c r="WC730" s="382"/>
      <c r="WD730" s="382"/>
      <c r="WE730" s="382"/>
      <c r="WF730" s="382"/>
      <c r="WG730" s="382"/>
      <c r="WH730" s="382"/>
      <c r="WI730" s="382"/>
      <c r="WJ730" s="382"/>
      <c r="WK730" s="382"/>
      <c r="WL730" s="382"/>
      <c r="WM730" s="382"/>
      <c r="WN730" s="382"/>
      <c r="WO730" s="382"/>
      <c r="WP730" s="382"/>
      <c r="WQ730" s="382"/>
      <c r="WR730" s="382"/>
      <c r="WS730" s="382"/>
      <c r="WT730" s="382"/>
      <c r="WU730" s="382"/>
      <c r="WV730" s="382"/>
      <c r="WW730" s="382"/>
      <c r="WX730" s="382"/>
      <c r="WY730" s="382"/>
      <c r="WZ730" s="382"/>
      <c r="XA730" s="382"/>
      <c r="XB730" s="382"/>
      <c r="XC730" s="382"/>
      <c r="XD730" s="382"/>
      <c r="XE730" s="382"/>
      <c r="XF730" s="382"/>
      <c r="XG730" s="382"/>
      <c r="XH730" s="382"/>
      <c r="XI730" s="382"/>
      <c r="XJ730" s="382"/>
      <c r="XK730" s="382"/>
      <c r="XL730" s="382"/>
      <c r="XM730" s="382"/>
      <c r="XN730" s="382"/>
      <c r="XO730" s="382"/>
      <c r="XP730" s="382"/>
      <c r="XQ730" s="382"/>
      <c r="XR730" s="382"/>
      <c r="XS730" s="382"/>
      <c r="XT730" s="382"/>
      <c r="XU730" s="382"/>
      <c r="XV730" s="382"/>
      <c r="XW730" s="382"/>
      <c r="XX730" s="382"/>
      <c r="XY730" s="382"/>
      <c r="XZ730" s="382"/>
      <c r="YA730" s="382"/>
      <c r="YB730" s="382"/>
      <c r="YC730" s="382"/>
      <c r="YD730" s="382"/>
      <c r="YE730" s="382"/>
      <c r="YF730" s="382"/>
      <c r="YG730" s="382"/>
      <c r="YH730" s="382"/>
      <c r="YI730" s="382"/>
      <c r="YJ730" s="382"/>
      <c r="YK730" s="382"/>
      <c r="YL730" s="382"/>
      <c r="YM730" s="382"/>
      <c r="YN730" s="382"/>
      <c r="YO730" s="382"/>
      <c r="YP730" s="382"/>
      <c r="YQ730" s="382"/>
      <c r="YR730" s="382"/>
      <c r="YS730" s="382"/>
      <c r="YT730" s="382"/>
      <c r="YU730" s="382"/>
      <c r="YV730" s="382"/>
      <c r="YW730" s="382"/>
      <c r="YX730" s="382"/>
      <c r="YY730" s="382"/>
      <c r="YZ730" s="382"/>
      <c r="ZA730" s="382"/>
      <c r="ZB730" s="382"/>
      <c r="ZC730" s="382"/>
      <c r="ZD730" s="382"/>
      <c r="ZE730" s="382"/>
      <c r="ZF730" s="382"/>
      <c r="ZG730" s="382"/>
      <c r="ZH730" s="382"/>
      <c r="ZI730" s="382"/>
      <c r="ZJ730" s="382"/>
      <c r="ZK730" s="382"/>
      <c r="ZL730" s="382"/>
      <c r="ZM730" s="382"/>
      <c r="ZN730" s="382"/>
      <c r="ZO730" s="382"/>
      <c r="ZP730" s="382"/>
      <c r="ZQ730" s="382"/>
      <c r="ZR730" s="382"/>
      <c r="ZS730" s="382"/>
      <c r="ZT730" s="382"/>
      <c r="ZU730" s="382"/>
      <c r="ZV730" s="382"/>
      <c r="ZW730" s="382"/>
      <c r="ZX730" s="382"/>
      <c r="ZY730" s="382"/>
      <c r="ZZ730" s="382"/>
      <c r="AAA730" s="382"/>
      <c r="AAB730" s="382"/>
      <c r="AAC730" s="382"/>
      <c r="AAD730" s="382"/>
      <c r="AAE730" s="382"/>
      <c r="AAF730" s="382"/>
      <c r="AAG730" s="382"/>
      <c r="AAH730" s="382"/>
      <c r="AAI730" s="382"/>
      <c r="AAJ730" s="382"/>
      <c r="AAK730" s="382"/>
      <c r="AAL730" s="382"/>
      <c r="AAM730" s="382"/>
      <c r="AAN730" s="382"/>
      <c r="AAO730" s="382"/>
      <c r="AAP730" s="382"/>
      <c r="AAQ730" s="382"/>
      <c r="AAR730" s="382"/>
      <c r="AAS730" s="382"/>
      <c r="AAT730" s="382"/>
      <c r="AAU730" s="382"/>
      <c r="AAV730" s="382"/>
      <c r="AAW730" s="382"/>
      <c r="AAX730" s="382"/>
      <c r="AAY730" s="382"/>
      <c r="AAZ730" s="382"/>
      <c r="ABA730" s="382"/>
      <c r="ABB730" s="382"/>
      <c r="ABC730" s="382"/>
      <c r="ABD730" s="382"/>
      <c r="ABE730" s="382"/>
      <c r="ABF730" s="382"/>
      <c r="ABG730" s="382"/>
      <c r="ABH730" s="382"/>
      <c r="ABI730" s="382"/>
      <c r="ABJ730" s="382"/>
      <c r="ABK730" s="382"/>
      <c r="ABL730" s="382"/>
      <c r="ABM730" s="382"/>
      <c r="ABN730" s="382"/>
      <c r="ABO730" s="382"/>
      <c r="ABP730" s="382"/>
      <c r="ABQ730" s="382"/>
      <c r="ABR730" s="382"/>
      <c r="ABS730" s="382"/>
      <c r="ABT730" s="382"/>
      <c r="ABU730" s="382"/>
      <c r="ABV730" s="382"/>
      <c r="ABW730" s="382"/>
      <c r="ABX730" s="382"/>
      <c r="ABY730" s="382"/>
      <c r="ABZ730" s="382"/>
      <c r="ACA730" s="382"/>
      <c r="ACB730" s="382"/>
      <c r="ACC730" s="382"/>
      <c r="ACD730" s="382"/>
      <c r="ACE730" s="382"/>
      <c r="ACF730" s="382"/>
      <c r="ACG730" s="382"/>
      <c r="ACH730" s="382"/>
      <c r="ACI730" s="382"/>
      <c r="ACJ730" s="382"/>
      <c r="ACK730" s="382"/>
      <c r="ACL730" s="382"/>
      <c r="ACM730" s="382"/>
      <c r="ACN730" s="382"/>
      <c r="ACO730" s="382"/>
      <c r="ACP730" s="382"/>
      <c r="ACQ730" s="382"/>
      <c r="ACR730" s="382"/>
      <c r="ACS730" s="382"/>
      <c r="ACT730" s="382"/>
      <c r="ACU730" s="382"/>
      <c r="ACV730" s="382"/>
      <c r="ACW730" s="382"/>
      <c r="ACX730" s="382"/>
      <c r="ACY730" s="382"/>
      <c r="ACZ730" s="382"/>
      <c r="ADA730" s="382"/>
      <c r="ADB730" s="382"/>
      <c r="ADC730" s="382"/>
      <c r="ADD730" s="382"/>
      <c r="ADE730" s="382"/>
      <c r="ADF730" s="382"/>
      <c r="ADG730" s="382"/>
      <c r="ADH730" s="382"/>
      <c r="ADI730" s="382"/>
      <c r="ADJ730" s="382"/>
      <c r="ADK730" s="382"/>
      <c r="ADL730" s="382"/>
      <c r="ADM730" s="382"/>
      <c r="ADN730" s="382"/>
      <c r="ADO730" s="382"/>
      <c r="ADP730" s="382"/>
      <c r="ADQ730" s="382"/>
      <c r="ADR730" s="382"/>
      <c r="ADS730" s="382"/>
      <c r="ADT730" s="382"/>
      <c r="ADU730" s="382"/>
      <c r="ADV730" s="382"/>
      <c r="ADW730" s="382"/>
      <c r="ADX730" s="382"/>
      <c r="ADY730" s="382"/>
      <c r="ADZ730" s="382"/>
      <c r="AEA730" s="382"/>
      <c r="AEB730" s="382"/>
      <c r="AEC730" s="382"/>
      <c r="AED730" s="382"/>
      <c r="AEE730" s="382"/>
      <c r="AEF730" s="382"/>
    </row>
    <row r="731" spans="1:813" s="383" customFormat="1" x14ac:dyDescent="0.2">
      <c r="A731" s="318"/>
      <c r="B731" s="319"/>
      <c r="C731" s="321"/>
      <c r="D731" s="321"/>
      <c r="E731" s="321"/>
      <c r="F731" s="91"/>
      <c r="G731" s="382"/>
      <c r="H731" s="382"/>
      <c r="I731" s="382"/>
      <c r="J731" s="382"/>
      <c r="K731" s="382"/>
      <c r="L731" s="382"/>
      <c r="M731" s="382"/>
      <c r="N731" s="382"/>
      <c r="O731" s="382"/>
      <c r="P731" s="382"/>
      <c r="Q731" s="382"/>
      <c r="R731" s="382"/>
      <c r="S731" s="382"/>
      <c r="T731" s="382"/>
      <c r="U731" s="382"/>
      <c r="V731" s="382"/>
      <c r="W731" s="382"/>
      <c r="X731" s="382"/>
      <c r="Y731" s="382"/>
      <c r="Z731" s="382"/>
      <c r="AA731" s="382"/>
      <c r="AB731" s="382"/>
      <c r="AC731" s="382"/>
      <c r="AD731" s="382"/>
      <c r="AE731" s="382"/>
      <c r="AF731" s="382"/>
      <c r="AG731" s="382"/>
      <c r="AH731" s="382"/>
      <c r="AI731" s="382"/>
      <c r="AJ731" s="382"/>
      <c r="AK731" s="382"/>
      <c r="AL731" s="382"/>
      <c r="AM731" s="382"/>
      <c r="AN731" s="382"/>
      <c r="AO731" s="382"/>
      <c r="AP731" s="382"/>
      <c r="AQ731" s="382"/>
      <c r="AR731" s="382"/>
      <c r="AS731" s="382"/>
      <c r="AT731" s="382"/>
      <c r="AU731" s="382"/>
      <c r="AV731" s="382"/>
      <c r="AW731" s="382"/>
      <c r="AX731" s="382"/>
      <c r="AY731" s="382"/>
      <c r="AZ731" s="382"/>
      <c r="BA731" s="663"/>
      <c r="BB731" s="382"/>
      <c r="BC731" s="382"/>
      <c r="BD731" s="382"/>
      <c r="BE731" s="382"/>
      <c r="BF731" s="382"/>
      <c r="BG731" s="382"/>
      <c r="BH731" s="382"/>
      <c r="BI731" s="382"/>
      <c r="BJ731" s="382"/>
      <c r="BK731" s="382"/>
      <c r="BL731" s="382"/>
      <c r="BM731" s="382"/>
      <c r="BN731" s="382"/>
      <c r="BO731" s="382"/>
      <c r="BP731" s="382"/>
      <c r="BQ731" s="382"/>
      <c r="BR731" s="382"/>
      <c r="BS731" s="382"/>
      <c r="BT731" s="382"/>
      <c r="BU731" s="382"/>
      <c r="BV731" s="382"/>
      <c r="BW731" s="382"/>
      <c r="BX731" s="382"/>
      <c r="BY731" s="382"/>
      <c r="BZ731" s="382"/>
      <c r="CA731" s="382"/>
      <c r="CB731" s="382"/>
      <c r="CC731" s="382"/>
      <c r="CD731" s="382"/>
      <c r="CE731" s="382"/>
      <c r="CF731" s="382"/>
      <c r="CG731" s="382"/>
      <c r="CH731" s="382"/>
      <c r="CI731" s="382"/>
      <c r="CJ731" s="382"/>
      <c r="CK731" s="382"/>
      <c r="CL731" s="382"/>
      <c r="CM731" s="382"/>
      <c r="CN731" s="382"/>
      <c r="CO731" s="382"/>
      <c r="CP731" s="382"/>
      <c r="CQ731" s="382"/>
      <c r="CR731" s="382"/>
      <c r="CS731" s="382"/>
      <c r="CT731" s="382"/>
      <c r="CU731" s="382"/>
      <c r="CV731" s="382"/>
      <c r="CW731" s="382"/>
      <c r="CX731" s="382"/>
      <c r="CY731" s="382"/>
      <c r="CZ731" s="382"/>
      <c r="DA731" s="382"/>
      <c r="DB731" s="382"/>
      <c r="DC731" s="382"/>
      <c r="DD731" s="382"/>
      <c r="DE731" s="382"/>
      <c r="DF731" s="382"/>
      <c r="DG731" s="382"/>
      <c r="DH731" s="382"/>
      <c r="DI731" s="382"/>
      <c r="DJ731" s="382"/>
      <c r="DK731" s="382"/>
      <c r="DL731" s="382"/>
      <c r="DM731" s="382"/>
      <c r="DN731" s="382"/>
      <c r="DO731" s="382"/>
      <c r="DP731" s="382"/>
      <c r="DQ731" s="382"/>
      <c r="DR731" s="382"/>
      <c r="DS731" s="382"/>
      <c r="DT731" s="382"/>
      <c r="DU731" s="382"/>
      <c r="DV731" s="382"/>
      <c r="DW731" s="382"/>
      <c r="DX731" s="382"/>
      <c r="DY731" s="382"/>
      <c r="DZ731" s="382"/>
      <c r="EA731" s="382"/>
      <c r="EB731" s="382"/>
      <c r="EC731" s="382"/>
      <c r="ED731" s="382"/>
      <c r="EE731" s="382"/>
      <c r="EF731" s="382"/>
      <c r="EG731" s="382"/>
      <c r="EH731" s="382"/>
      <c r="EI731" s="382"/>
      <c r="EJ731" s="382"/>
      <c r="EK731" s="382"/>
      <c r="EL731" s="382"/>
      <c r="EM731" s="382"/>
      <c r="EN731" s="382"/>
      <c r="EO731" s="382"/>
      <c r="EP731" s="382"/>
      <c r="EQ731" s="382"/>
      <c r="ER731" s="382"/>
      <c r="ES731" s="382"/>
      <c r="ET731" s="382"/>
      <c r="EU731" s="382"/>
      <c r="EV731" s="382"/>
      <c r="EW731" s="382"/>
      <c r="EX731" s="382"/>
      <c r="EY731" s="382"/>
      <c r="EZ731" s="382"/>
      <c r="FA731" s="382"/>
      <c r="FB731" s="382"/>
      <c r="FC731" s="382"/>
      <c r="FD731" s="382"/>
      <c r="FE731" s="382"/>
      <c r="FF731" s="382"/>
      <c r="FG731" s="382"/>
      <c r="FH731" s="382"/>
      <c r="FI731" s="382"/>
      <c r="FJ731" s="382"/>
      <c r="FK731" s="382"/>
      <c r="FL731" s="382"/>
      <c r="FM731" s="382"/>
      <c r="FN731" s="382"/>
      <c r="FO731" s="382"/>
      <c r="FP731" s="382"/>
      <c r="FQ731" s="382"/>
      <c r="FR731" s="382"/>
      <c r="FS731" s="382"/>
      <c r="FT731" s="382"/>
      <c r="FU731" s="382"/>
      <c r="FV731" s="382"/>
      <c r="FW731" s="382"/>
      <c r="FX731" s="382"/>
      <c r="FY731" s="382"/>
      <c r="FZ731" s="382"/>
      <c r="GA731" s="382"/>
      <c r="GB731" s="382"/>
      <c r="GC731" s="382"/>
      <c r="GD731" s="382"/>
      <c r="GE731" s="382"/>
      <c r="GF731" s="382"/>
      <c r="GG731" s="382"/>
      <c r="GH731" s="382"/>
      <c r="GI731" s="382"/>
      <c r="GJ731" s="382"/>
      <c r="GK731" s="382"/>
      <c r="GL731" s="382"/>
      <c r="GM731" s="382"/>
      <c r="GN731" s="382"/>
      <c r="GO731" s="382"/>
      <c r="GP731" s="382"/>
      <c r="GQ731" s="382"/>
      <c r="GR731" s="382"/>
      <c r="GS731" s="382"/>
      <c r="GT731" s="382"/>
      <c r="GU731" s="382"/>
      <c r="GV731" s="382"/>
      <c r="GW731" s="382"/>
      <c r="GX731" s="382"/>
      <c r="GY731" s="382"/>
      <c r="GZ731" s="382"/>
      <c r="HA731" s="382"/>
      <c r="HB731" s="382"/>
      <c r="HC731" s="382"/>
      <c r="HD731" s="382"/>
      <c r="HE731" s="382"/>
      <c r="HF731" s="382"/>
      <c r="HG731" s="382"/>
      <c r="HH731" s="382"/>
      <c r="HI731" s="382"/>
      <c r="HJ731" s="382"/>
      <c r="HK731" s="382"/>
      <c r="HL731" s="382"/>
      <c r="HM731" s="382"/>
      <c r="HN731" s="382"/>
      <c r="HO731" s="382"/>
      <c r="HP731" s="382"/>
      <c r="HQ731" s="382"/>
      <c r="HR731" s="382"/>
      <c r="HS731" s="382"/>
      <c r="HT731" s="382"/>
      <c r="HU731" s="382"/>
      <c r="HV731" s="382"/>
      <c r="HW731" s="382"/>
      <c r="HX731" s="382"/>
      <c r="HY731" s="382"/>
      <c r="HZ731" s="382"/>
      <c r="IA731" s="382"/>
      <c r="IB731" s="382"/>
      <c r="IC731" s="382"/>
      <c r="ID731" s="382"/>
      <c r="IE731" s="382"/>
      <c r="IF731" s="382"/>
      <c r="IG731" s="382"/>
      <c r="IH731" s="382"/>
      <c r="II731" s="382"/>
      <c r="IJ731" s="382"/>
      <c r="IK731" s="382"/>
      <c r="IL731" s="382"/>
      <c r="IM731" s="382"/>
      <c r="IN731" s="382"/>
      <c r="IO731" s="382"/>
      <c r="IP731" s="382"/>
      <c r="IQ731" s="382"/>
      <c r="IR731" s="382"/>
      <c r="IS731" s="382"/>
      <c r="IT731" s="382"/>
      <c r="IU731" s="382"/>
      <c r="IV731" s="382"/>
      <c r="IW731" s="382"/>
      <c r="IX731" s="382"/>
      <c r="IY731" s="382"/>
      <c r="IZ731" s="382"/>
      <c r="JA731" s="382"/>
      <c r="JB731" s="382"/>
      <c r="JC731" s="382"/>
      <c r="JD731" s="382"/>
      <c r="JE731" s="382"/>
      <c r="JF731" s="382"/>
      <c r="JG731" s="382"/>
      <c r="JH731" s="382"/>
      <c r="JI731" s="382"/>
      <c r="JJ731" s="382"/>
      <c r="JK731" s="382"/>
      <c r="JL731" s="382"/>
      <c r="JM731" s="382"/>
      <c r="JN731" s="382"/>
      <c r="JO731" s="382"/>
      <c r="JP731" s="382"/>
      <c r="JQ731" s="382"/>
      <c r="JR731" s="382"/>
      <c r="JS731" s="382"/>
      <c r="JT731" s="382"/>
      <c r="JU731" s="382"/>
      <c r="JV731" s="382"/>
      <c r="JW731" s="382"/>
      <c r="JX731" s="382"/>
      <c r="JY731" s="382"/>
      <c r="JZ731" s="382"/>
      <c r="KA731" s="382"/>
      <c r="KB731" s="382"/>
      <c r="KC731" s="382"/>
      <c r="KD731" s="382"/>
      <c r="KE731" s="382"/>
      <c r="KF731" s="382"/>
      <c r="KG731" s="382"/>
      <c r="KH731" s="382"/>
      <c r="KI731" s="382"/>
      <c r="KJ731" s="382"/>
      <c r="KK731" s="382"/>
      <c r="KL731" s="382"/>
      <c r="KM731" s="382"/>
      <c r="KN731" s="382"/>
      <c r="KO731" s="382"/>
      <c r="KP731" s="382"/>
      <c r="KQ731" s="382"/>
      <c r="KR731" s="382"/>
      <c r="KS731" s="382"/>
      <c r="KT731" s="382"/>
      <c r="KU731" s="382"/>
      <c r="KV731" s="382"/>
      <c r="KW731" s="382"/>
      <c r="KX731" s="382"/>
      <c r="KY731" s="382"/>
      <c r="KZ731" s="382"/>
      <c r="LA731" s="382"/>
      <c r="LB731" s="382"/>
      <c r="LC731" s="382"/>
      <c r="LD731" s="382"/>
      <c r="LE731" s="382"/>
      <c r="LF731" s="382"/>
      <c r="LG731" s="382"/>
      <c r="LH731" s="382"/>
      <c r="LI731" s="382"/>
      <c r="LJ731" s="382"/>
      <c r="LK731" s="382"/>
      <c r="LL731" s="382"/>
      <c r="LM731" s="382"/>
      <c r="LN731" s="382"/>
      <c r="LO731" s="382"/>
      <c r="LP731" s="382"/>
      <c r="LQ731" s="382"/>
      <c r="LR731" s="382"/>
      <c r="LS731" s="382"/>
      <c r="LT731" s="382"/>
      <c r="LU731" s="382"/>
      <c r="LV731" s="382"/>
      <c r="LW731" s="382"/>
      <c r="LX731" s="382"/>
      <c r="LY731" s="382"/>
      <c r="LZ731" s="382"/>
      <c r="MA731" s="382"/>
      <c r="MB731" s="382"/>
      <c r="MC731" s="382"/>
      <c r="MD731" s="382"/>
      <c r="ME731" s="382"/>
      <c r="MF731" s="382"/>
      <c r="MG731" s="382"/>
      <c r="MH731" s="382"/>
      <c r="MI731" s="382"/>
      <c r="MJ731" s="382"/>
      <c r="MK731" s="382"/>
      <c r="ML731" s="382"/>
      <c r="MM731" s="382"/>
      <c r="MN731" s="382"/>
      <c r="MO731" s="382"/>
      <c r="MP731" s="382"/>
      <c r="MQ731" s="382"/>
      <c r="MR731" s="382"/>
      <c r="MS731" s="382"/>
      <c r="MT731" s="382"/>
      <c r="MU731" s="382"/>
      <c r="MV731" s="382"/>
      <c r="MW731" s="382"/>
      <c r="MX731" s="382"/>
      <c r="MY731" s="382"/>
      <c r="MZ731" s="382"/>
      <c r="NA731" s="382"/>
      <c r="NB731" s="382"/>
      <c r="NC731" s="382"/>
      <c r="ND731" s="382"/>
      <c r="NE731" s="382"/>
      <c r="NF731" s="382"/>
      <c r="NG731" s="382"/>
      <c r="NH731" s="382"/>
      <c r="NI731" s="382"/>
      <c r="NJ731" s="382"/>
      <c r="NK731" s="382"/>
      <c r="NL731" s="382"/>
      <c r="NM731" s="382"/>
      <c r="NN731" s="382"/>
      <c r="NO731" s="382"/>
      <c r="NP731" s="382"/>
      <c r="NQ731" s="382"/>
      <c r="NR731" s="382"/>
      <c r="NS731" s="382"/>
      <c r="NT731" s="382"/>
      <c r="NU731" s="382"/>
      <c r="NV731" s="382"/>
      <c r="NW731" s="382"/>
      <c r="NX731" s="382"/>
      <c r="NY731" s="382"/>
      <c r="NZ731" s="382"/>
      <c r="OA731" s="382"/>
      <c r="OB731" s="382"/>
      <c r="OC731" s="382"/>
      <c r="OD731" s="382"/>
      <c r="OE731" s="382"/>
      <c r="OF731" s="382"/>
      <c r="OG731" s="382"/>
      <c r="OH731" s="382"/>
      <c r="OI731" s="382"/>
      <c r="OJ731" s="382"/>
      <c r="OK731" s="382"/>
      <c r="OL731" s="382"/>
      <c r="OM731" s="382"/>
      <c r="ON731" s="382"/>
      <c r="OO731" s="382"/>
      <c r="OP731" s="382"/>
      <c r="OQ731" s="382"/>
      <c r="OR731" s="382"/>
      <c r="OS731" s="382"/>
      <c r="OT731" s="382"/>
      <c r="OU731" s="382"/>
      <c r="OV731" s="382"/>
      <c r="OW731" s="382"/>
      <c r="OX731" s="382"/>
      <c r="OY731" s="382"/>
      <c r="OZ731" s="382"/>
      <c r="PA731" s="382"/>
      <c r="PB731" s="382"/>
      <c r="PC731" s="382"/>
      <c r="PD731" s="382"/>
      <c r="PE731" s="382"/>
      <c r="PF731" s="382"/>
      <c r="PG731" s="382"/>
      <c r="PH731" s="382"/>
      <c r="PI731" s="382"/>
      <c r="PJ731" s="382"/>
      <c r="PK731" s="382"/>
      <c r="PL731" s="382"/>
      <c r="PM731" s="382"/>
      <c r="PN731" s="382"/>
      <c r="PO731" s="382"/>
      <c r="PP731" s="382"/>
      <c r="PQ731" s="382"/>
      <c r="PR731" s="382"/>
      <c r="PS731" s="382"/>
      <c r="PT731" s="382"/>
      <c r="PU731" s="382"/>
      <c r="PV731" s="382"/>
      <c r="PW731" s="382"/>
      <c r="PX731" s="382"/>
      <c r="PY731" s="382"/>
      <c r="PZ731" s="382"/>
      <c r="QA731" s="382"/>
      <c r="QB731" s="382"/>
      <c r="QC731" s="382"/>
      <c r="QD731" s="382"/>
      <c r="QE731" s="382"/>
      <c r="QF731" s="382"/>
      <c r="QG731" s="382"/>
      <c r="QH731" s="382"/>
      <c r="QI731" s="382"/>
      <c r="QJ731" s="382"/>
      <c r="QK731" s="382"/>
      <c r="QL731" s="382"/>
      <c r="QM731" s="382"/>
      <c r="QN731" s="382"/>
      <c r="QO731" s="382"/>
      <c r="QP731" s="382"/>
      <c r="QQ731" s="382"/>
      <c r="QR731" s="382"/>
      <c r="QS731" s="382"/>
      <c r="QT731" s="382"/>
      <c r="QU731" s="382"/>
      <c r="QV731" s="382"/>
      <c r="QW731" s="382"/>
      <c r="QX731" s="382"/>
      <c r="QY731" s="382"/>
      <c r="QZ731" s="382"/>
      <c r="RA731" s="382"/>
      <c r="RB731" s="382"/>
      <c r="RC731" s="382"/>
      <c r="RD731" s="382"/>
      <c r="RE731" s="382"/>
      <c r="RF731" s="382"/>
      <c r="RG731" s="382"/>
      <c r="RH731" s="382"/>
      <c r="RI731" s="382"/>
      <c r="RJ731" s="382"/>
      <c r="RK731" s="382"/>
      <c r="RL731" s="382"/>
      <c r="RM731" s="382"/>
      <c r="RN731" s="382"/>
      <c r="RO731" s="382"/>
      <c r="RP731" s="382"/>
      <c r="RQ731" s="382"/>
      <c r="RR731" s="382"/>
      <c r="RS731" s="382"/>
      <c r="RT731" s="382"/>
      <c r="RU731" s="382"/>
      <c r="RV731" s="382"/>
      <c r="RW731" s="382"/>
      <c r="RX731" s="382"/>
      <c r="RY731" s="382"/>
      <c r="RZ731" s="382"/>
      <c r="SA731" s="382"/>
      <c r="SB731" s="382"/>
      <c r="SC731" s="382"/>
      <c r="SD731" s="382"/>
      <c r="SE731" s="382"/>
      <c r="SF731" s="382"/>
      <c r="SG731" s="382"/>
      <c r="SH731" s="382"/>
      <c r="SI731" s="382"/>
      <c r="SJ731" s="382"/>
      <c r="SK731" s="382"/>
      <c r="SL731" s="382"/>
      <c r="SM731" s="382"/>
      <c r="SN731" s="382"/>
      <c r="SO731" s="382"/>
      <c r="SP731" s="382"/>
      <c r="SQ731" s="382"/>
      <c r="SR731" s="382"/>
      <c r="SS731" s="382"/>
      <c r="ST731" s="382"/>
      <c r="SU731" s="382"/>
      <c r="SV731" s="382"/>
      <c r="SW731" s="382"/>
      <c r="SX731" s="382"/>
      <c r="SY731" s="382"/>
      <c r="SZ731" s="382"/>
      <c r="TA731" s="382"/>
      <c r="TB731" s="382"/>
      <c r="TC731" s="382"/>
      <c r="TD731" s="382"/>
      <c r="TE731" s="382"/>
      <c r="TF731" s="382"/>
      <c r="TG731" s="382"/>
      <c r="TH731" s="382"/>
      <c r="TI731" s="382"/>
      <c r="TJ731" s="382"/>
      <c r="TK731" s="382"/>
      <c r="TL731" s="382"/>
      <c r="TM731" s="382"/>
      <c r="TN731" s="382"/>
      <c r="TO731" s="382"/>
      <c r="TP731" s="382"/>
      <c r="TQ731" s="382"/>
      <c r="TR731" s="382"/>
      <c r="TS731" s="382"/>
      <c r="TT731" s="382"/>
      <c r="TU731" s="382"/>
      <c r="TV731" s="382"/>
      <c r="TW731" s="382"/>
      <c r="TX731" s="382"/>
      <c r="TY731" s="382"/>
      <c r="TZ731" s="382"/>
      <c r="UA731" s="382"/>
      <c r="UB731" s="382"/>
      <c r="UC731" s="382"/>
      <c r="UD731" s="382"/>
      <c r="UE731" s="382"/>
      <c r="UF731" s="382"/>
      <c r="UG731" s="382"/>
      <c r="UH731" s="382"/>
      <c r="UI731" s="382"/>
      <c r="UJ731" s="382"/>
      <c r="UK731" s="382"/>
      <c r="UL731" s="382"/>
      <c r="UM731" s="382"/>
      <c r="UN731" s="382"/>
      <c r="UO731" s="382"/>
      <c r="UP731" s="382"/>
      <c r="UQ731" s="382"/>
      <c r="UR731" s="382"/>
      <c r="US731" s="382"/>
      <c r="UT731" s="382"/>
      <c r="UU731" s="382"/>
      <c r="UV731" s="382"/>
      <c r="UW731" s="382"/>
      <c r="UX731" s="382"/>
      <c r="UY731" s="382"/>
      <c r="UZ731" s="382"/>
      <c r="VA731" s="382"/>
      <c r="VB731" s="382"/>
      <c r="VC731" s="382"/>
      <c r="VD731" s="382"/>
      <c r="VE731" s="382"/>
      <c r="VF731" s="382"/>
      <c r="VG731" s="382"/>
      <c r="VH731" s="382"/>
      <c r="VI731" s="382"/>
      <c r="VJ731" s="382"/>
      <c r="VK731" s="382"/>
      <c r="VL731" s="382"/>
      <c r="VM731" s="382"/>
      <c r="VN731" s="382"/>
      <c r="VO731" s="382"/>
      <c r="VP731" s="382"/>
      <c r="VQ731" s="382"/>
      <c r="VR731" s="382"/>
      <c r="VS731" s="382"/>
      <c r="VT731" s="382"/>
      <c r="VU731" s="382"/>
      <c r="VV731" s="382"/>
      <c r="VW731" s="382"/>
      <c r="VX731" s="382"/>
      <c r="VY731" s="382"/>
      <c r="VZ731" s="382"/>
      <c r="WA731" s="382"/>
      <c r="WB731" s="382"/>
      <c r="WC731" s="382"/>
      <c r="WD731" s="382"/>
      <c r="WE731" s="382"/>
      <c r="WF731" s="382"/>
      <c r="WG731" s="382"/>
      <c r="WH731" s="382"/>
      <c r="WI731" s="382"/>
      <c r="WJ731" s="382"/>
      <c r="WK731" s="382"/>
      <c r="WL731" s="382"/>
      <c r="WM731" s="382"/>
      <c r="WN731" s="382"/>
      <c r="WO731" s="382"/>
      <c r="WP731" s="382"/>
      <c r="WQ731" s="382"/>
      <c r="WR731" s="382"/>
      <c r="WS731" s="382"/>
      <c r="WT731" s="382"/>
      <c r="WU731" s="382"/>
      <c r="WV731" s="382"/>
      <c r="WW731" s="382"/>
      <c r="WX731" s="382"/>
      <c r="WY731" s="382"/>
      <c r="WZ731" s="382"/>
      <c r="XA731" s="382"/>
      <c r="XB731" s="382"/>
      <c r="XC731" s="382"/>
      <c r="XD731" s="382"/>
      <c r="XE731" s="382"/>
      <c r="XF731" s="382"/>
      <c r="XG731" s="382"/>
      <c r="XH731" s="382"/>
      <c r="XI731" s="382"/>
      <c r="XJ731" s="382"/>
      <c r="XK731" s="382"/>
      <c r="XL731" s="382"/>
      <c r="XM731" s="382"/>
      <c r="XN731" s="382"/>
      <c r="XO731" s="382"/>
      <c r="XP731" s="382"/>
      <c r="XQ731" s="382"/>
      <c r="XR731" s="382"/>
      <c r="XS731" s="382"/>
      <c r="XT731" s="382"/>
      <c r="XU731" s="382"/>
      <c r="XV731" s="382"/>
      <c r="XW731" s="382"/>
      <c r="XX731" s="382"/>
      <c r="XY731" s="382"/>
      <c r="XZ731" s="382"/>
      <c r="YA731" s="382"/>
      <c r="YB731" s="382"/>
      <c r="YC731" s="382"/>
      <c r="YD731" s="382"/>
      <c r="YE731" s="382"/>
      <c r="YF731" s="382"/>
      <c r="YG731" s="382"/>
      <c r="YH731" s="382"/>
      <c r="YI731" s="382"/>
      <c r="YJ731" s="382"/>
      <c r="YK731" s="382"/>
      <c r="YL731" s="382"/>
      <c r="YM731" s="382"/>
      <c r="YN731" s="382"/>
      <c r="YO731" s="382"/>
      <c r="YP731" s="382"/>
      <c r="YQ731" s="382"/>
      <c r="YR731" s="382"/>
      <c r="YS731" s="382"/>
      <c r="YT731" s="382"/>
      <c r="YU731" s="382"/>
      <c r="YV731" s="382"/>
      <c r="YW731" s="382"/>
      <c r="YX731" s="382"/>
      <c r="YY731" s="382"/>
      <c r="YZ731" s="382"/>
      <c r="ZA731" s="382"/>
      <c r="ZB731" s="382"/>
      <c r="ZC731" s="382"/>
      <c r="ZD731" s="382"/>
      <c r="ZE731" s="382"/>
      <c r="ZF731" s="382"/>
      <c r="ZG731" s="382"/>
      <c r="ZH731" s="382"/>
      <c r="ZI731" s="382"/>
      <c r="ZJ731" s="382"/>
      <c r="ZK731" s="382"/>
      <c r="ZL731" s="382"/>
      <c r="ZM731" s="382"/>
      <c r="ZN731" s="382"/>
      <c r="ZO731" s="382"/>
      <c r="ZP731" s="382"/>
      <c r="ZQ731" s="382"/>
      <c r="ZR731" s="382"/>
      <c r="ZS731" s="382"/>
      <c r="ZT731" s="382"/>
      <c r="ZU731" s="382"/>
      <c r="ZV731" s="382"/>
      <c r="ZW731" s="382"/>
      <c r="ZX731" s="382"/>
      <c r="ZY731" s="382"/>
      <c r="ZZ731" s="382"/>
      <c r="AAA731" s="382"/>
      <c r="AAB731" s="382"/>
      <c r="AAC731" s="382"/>
      <c r="AAD731" s="382"/>
      <c r="AAE731" s="382"/>
      <c r="AAF731" s="382"/>
      <c r="AAG731" s="382"/>
      <c r="AAH731" s="382"/>
      <c r="AAI731" s="382"/>
      <c r="AAJ731" s="382"/>
      <c r="AAK731" s="382"/>
      <c r="AAL731" s="382"/>
      <c r="AAM731" s="382"/>
      <c r="AAN731" s="382"/>
      <c r="AAO731" s="382"/>
      <c r="AAP731" s="382"/>
      <c r="AAQ731" s="382"/>
      <c r="AAR731" s="382"/>
      <c r="AAS731" s="382"/>
      <c r="AAT731" s="382"/>
      <c r="AAU731" s="382"/>
      <c r="AAV731" s="382"/>
      <c r="AAW731" s="382"/>
      <c r="AAX731" s="382"/>
      <c r="AAY731" s="382"/>
      <c r="AAZ731" s="382"/>
      <c r="ABA731" s="382"/>
      <c r="ABB731" s="382"/>
      <c r="ABC731" s="382"/>
      <c r="ABD731" s="382"/>
      <c r="ABE731" s="382"/>
      <c r="ABF731" s="382"/>
      <c r="ABG731" s="382"/>
      <c r="ABH731" s="382"/>
      <c r="ABI731" s="382"/>
      <c r="ABJ731" s="382"/>
      <c r="ABK731" s="382"/>
      <c r="ABL731" s="382"/>
      <c r="ABM731" s="382"/>
      <c r="ABN731" s="382"/>
      <c r="ABO731" s="382"/>
      <c r="ABP731" s="382"/>
      <c r="ABQ731" s="382"/>
      <c r="ABR731" s="382"/>
      <c r="ABS731" s="382"/>
      <c r="ABT731" s="382"/>
      <c r="ABU731" s="382"/>
      <c r="ABV731" s="382"/>
      <c r="ABW731" s="382"/>
      <c r="ABX731" s="382"/>
      <c r="ABY731" s="382"/>
      <c r="ABZ731" s="382"/>
      <c r="ACA731" s="382"/>
      <c r="ACB731" s="382"/>
      <c r="ACC731" s="382"/>
      <c r="ACD731" s="382"/>
      <c r="ACE731" s="382"/>
      <c r="ACF731" s="382"/>
      <c r="ACG731" s="382"/>
      <c r="ACH731" s="382"/>
      <c r="ACI731" s="382"/>
      <c r="ACJ731" s="382"/>
      <c r="ACK731" s="382"/>
      <c r="ACL731" s="382"/>
      <c r="ACM731" s="382"/>
      <c r="ACN731" s="382"/>
      <c r="ACO731" s="382"/>
      <c r="ACP731" s="382"/>
      <c r="ACQ731" s="382"/>
      <c r="ACR731" s="382"/>
      <c r="ACS731" s="382"/>
      <c r="ACT731" s="382"/>
      <c r="ACU731" s="382"/>
      <c r="ACV731" s="382"/>
      <c r="ACW731" s="382"/>
      <c r="ACX731" s="382"/>
      <c r="ACY731" s="382"/>
      <c r="ACZ731" s="382"/>
      <c r="ADA731" s="382"/>
      <c r="ADB731" s="382"/>
      <c r="ADC731" s="382"/>
      <c r="ADD731" s="382"/>
      <c r="ADE731" s="382"/>
      <c r="ADF731" s="382"/>
      <c r="ADG731" s="382"/>
      <c r="ADH731" s="382"/>
      <c r="ADI731" s="382"/>
      <c r="ADJ731" s="382"/>
      <c r="ADK731" s="382"/>
      <c r="ADL731" s="382"/>
      <c r="ADM731" s="382"/>
      <c r="ADN731" s="382"/>
      <c r="ADO731" s="382"/>
      <c r="ADP731" s="382"/>
      <c r="ADQ731" s="382"/>
      <c r="ADR731" s="382"/>
      <c r="ADS731" s="382"/>
      <c r="ADT731" s="382"/>
      <c r="ADU731" s="382"/>
      <c r="ADV731" s="382"/>
      <c r="ADW731" s="382"/>
      <c r="ADX731" s="382"/>
      <c r="ADY731" s="382"/>
      <c r="ADZ731" s="382"/>
      <c r="AEA731" s="382"/>
      <c r="AEB731" s="382"/>
      <c r="AEC731" s="382"/>
      <c r="AED731" s="382"/>
      <c r="AEE731" s="382"/>
      <c r="AEF731" s="382"/>
    </row>
    <row r="732" spans="1:813" s="383" customFormat="1" x14ac:dyDescent="0.2">
      <c r="A732" s="73">
        <v>3</v>
      </c>
      <c r="B732" s="289" t="s">
        <v>118</v>
      </c>
      <c r="C732" s="109"/>
      <c r="D732" s="71"/>
      <c r="E732" s="109"/>
      <c r="F732" s="91"/>
      <c r="G732" s="382"/>
      <c r="H732" s="382"/>
      <c r="I732" s="382"/>
      <c r="J732" s="382"/>
      <c r="K732" s="382"/>
      <c r="L732" s="382"/>
      <c r="M732" s="382"/>
      <c r="N732" s="382"/>
      <c r="O732" s="382"/>
      <c r="P732" s="382"/>
      <c r="Q732" s="382"/>
      <c r="R732" s="382"/>
      <c r="S732" s="382"/>
      <c r="T732" s="382"/>
      <c r="U732" s="382"/>
      <c r="V732" s="382"/>
      <c r="W732" s="382"/>
      <c r="X732" s="382"/>
      <c r="Y732" s="382"/>
      <c r="Z732" s="382"/>
      <c r="AA732" s="382"/>
      <c r="AB732" s="382"/>
      <c r="AC732" s="382"/>
      <c r="AD732" s="382"/>
      <c r="AE732" s="382"/>
      <c r="AF732" s="382"/>
      <c r="AG732" s="382"/>
      <c r="AH732" s="382"/>
      <c r="AI732" s="382"/>
      <c r="AJ732" s="382"/>
      <c r="AK732" s="382"/>
      <c r="AL732" s="382"/>
      <c r="AM732" s="382"/>
      <c r="AN732" s="382"/>
      <c r="AO732" s="382"/>
      <c r="AP732" s="382"/>
      <c r="AQ732" s="382"/>
      <c r="AR732" s="382"/>
      <c r="AS732" s="382"/>
      <c r="AT732" s="382"/>
      <c r="AU732" s="382"/>
      <c r="AV732" s="382"/>
      <c r="AW732" s="382"/>
      <c r="AX732" s="382"/>
      <c r="AY732" s="382"/>
      <c r="AZ732" s="382"/>
      <c r="BA732" s="663"/>
      <c r="BB732" s="382"/>
      <c r="BC732" s="382"/>
      <c r="BD732" s="382"/>
      <c r="BE732" s="382"/>
      <c r="BF732" s="382"/>
      <c r="BG732" s="382"/>
      <c r="BH732" s="382"/>
      <c r="BI732" s="382"/>
      <c r="BJ732" s="382"/>
      <c r="BK732" s="382"/>
      <c r="BL732" s="382"/>
      <c r="BM732" s="382"/>
      <c r="BN732" s="382"/>
      <c r="BO732" s="382"/>
      <c r="BP732" s="382"/>
      <c r="BQ732" s="382"/>
      <c r="BR732" s="382"/>
      <c r="BS732" s="382"/>
      <c r="BT732" s="382"/>
      <c r="BU732" s="382"/>
      <c r="BV732" s="382"/>
      <c r="BW732" s="382"/>
      <c r="BX732" s="382"/>
      <c r="BY732" s="382"/>
      <c r="BZ732" s="382"/>
      <c r="CA732" s="382"/>
      <c r="CB732" s="382"/>
      <c r="CC732" s="382"/>
      <c r="CD732" s="382"/>
      <c r="CE732" s="382"/>
      <c r="CF732" s="382"/>
      <c r="CG732" s="382"/>
      <c r="CH732" s="382"/>
      <c r="CI732" s="382"/>
      <c r="CJ732" s="382"/>
      <c r="CK732" s="382"/>
      <c r="CL732" s="382"/>
      <c r="CM732" s="382"/>
      <c r="CN732" s="382"/>
      <c r="CO732" s="382"/>
      <c r="CP732" s="382"/>
      <c r="CQ732" s="382"/>
      <c r="CR732" s="382"/>
      <c r="CS732" s="382"/>
      <c r="CT732" s="382"/>
      <c r="CU732" s="382"/>
      <c r="CV732" s="382"/>
      <c r="CW732" s="382"/>
      <c r="CX732" s="382"/>
      <c r="CY732" s="382"/>
      <c r="CZ732" s="382"/>
      <c r="DA732" s="382"/>
      <c r="DB732" s="382"/>
      <c r="DC732" s="382"/>
      <c r="DD732" s="382"/>
      <c r="DE732" s="382"/>
      <c r="DF732" s="382"/>
      <c r="DG732" s="382"/>
      <c r="DH732" s="382"/>
      <c r="DI732" s="382"/>
      <c r="DJ732" s="382"/>
      <c r="DK732" s="382"/>
      <c r="DL732" s="382"/>
      <c r="DM732" s="382"/>
      <c r="DN732" s="382"/>
      <c r="DO732" s="382"/>
      <c r="DP732" s="382"/>
      <c r="DQ732" s="382"/>
      <c r="DR732" s="382"/>
      <c r="DS732" s="382"/>
      <c r="DT732" s="382"/>
      <c r="DU732" s="382"/>
      <c r="DV732" s="382"/>
      <c r="DW732" s="382"/>
      <c r="DX732" s="382"/>
      <c r="DY732" s="382"/>
      <c r="DZ732" s="382"/>
      <c r="EA732" s="382"/>
      <c r="EB732" s="382"/>
      <c r="EC732" s="382"/>
      <c r="ED732" s="382"/>
      <c r="EE732" s="382"/>
      <c r="EF732" s="382"/>
      <c r="EG732" s="382"/>
      <c r="EH732" s="382"/>
      <c r="EI732" s="382"/>
      <c r="EJ732" s="382"/>
      <c r="EK732" s="382"/>
      <c r="EL732" s="382"/>
      <c r="EM732" s="382"/>
      <c r="EN732" s="382"/>
      <c r="EO732" s="382"/>
      <c r="EP732" s="382"/>
      <c r="EQ732" s="382"/>
      <c r="ER732" s="382"/>
      <c r="ES732" s="382"/>
      <c r="ET732" s="382"/>
      <c r="EU732" s="382"/>
      <c r="EV732" s="382"/>
      <c r="EW732" s="382"/>
      <c r="EX732" s="382"/>
      <c r="EY732" s="382"/>
      <c r="EZ732" s="382"/>
      <c r="FA732" s="382"/>
      <c r="FB732" s="382"/>
      <c r="FC732" s="382"/>
      <c r="FD732" s="382"/>
      <c r="FE732" s="382"/>
      <c r="FF732" s="382"/>
      <c r="FG732" s="382"/>
      <c r="FH732" s="382"/>
      <c r="FI732" s="382"/>
      <c r="FJ732" s="382"/>
      <c r="FK732" s="382"/>
      <c r="FL732" s="382"/>
      <c r="FM732" s="382"/>
      <c r="FN732" s="382"/>
      <c r="FO732" s="382"/>
      <c r="FP732" s="382"/>
      <c r="FQ732" s="382"/>
      <c r="FR732" s="382"/>
      <c r="FS732" s="382"/>
      <c r="FT732" s="382"/>
      <c r="FU732" s="382"/>
      <c r="FV732" s="382"/>
      <c r="FW732" s="382"/>
      <c r="FX732" s="382"/>
      <c r="FY732" s="382"/>
      <c r="FZ732" s="382"/>
      <c r="GA732" s="382"/>
      <c r="GB732" s="382"/>
      <c r="GC732" s="382"/>
      <c r="GD732" s="382"/>
      <c r="GE732" s="382"/>
      <c r="GF732" s="382"/>
      <c r="GG732" s="382"/>
      <c r="GH732" s="382"/>
      <c r="GI732" s="382"/>
      <c r="GJ732" s="382"/>
      <c r="GK732" s="382"/>
      <c r="GL732" s="382"/>
      <c r="GM732" s="382"/>
      <c r="GN732" s="382"/>
      <c r="GO732" s="382"/>
      <c r="GP732" s="382"/>
      <c r="GQ732" s="382"/>
      <c r="GR732" s="382"/>
      <c r="GS732" s="382"/>
      <c r="GT732" s="382"/>
      <c r="GU732" s="382"/>
      <c r="GV732" s="382"/>
      <c r="GW732" s="382"/>
      <c r="GX732" s="382"/>
      <c r="GY732" s="382"/>
      <c r="GZ732" s="382"/>
      <c r="HA732" s="382"/>
      <c r="HB732" s="382"/>
      <c r="HC732" s="382"/>
      <c r="HD732" s="382"/>
      <c r="HE732" s="382"/>
      <c r="HF732" s="382"/>
      <c r="HG732" s="382"/>
      <c r="HH732" s="382"/>
      <c r="HI732" s="382"/>
      <c r="HJ732" s="382"/>
      <c r="HK732" s="382"/>
      <c r="HL732" s="382"/>
      <c r="HM732" s="382"/>
      <c r="HN732" s="382"/>
      <c r="HO732" s="382"/>
      <c r="HP732" s="382"/>
      <c r="HQ732" s="382"/>
      <c r="HR732" s="382"/>
      <c r="HS732" s="382"/>
      <c r="HT732" s="382"/>
      <c r="HU732" s="382"/>
      <c r="HV732" s="382"/>
      <c r="HW732" s="382"/>
      <c r="HX732" s="382"/>
      <c r="HY732" s="382"/>
      <c r="HZ732" s="382"/>
      <c r="IA732" s="382"/>
      <c r="IB732" s="382"/>
      <c r="IC732" s="382"/>
      <c r="ID732" s="382"/>
      <c r="IE732" s="382"/>
      <c r="IF732" s="382"/>
      <c r="IG732" s="382"/>
      <c r="IH732" s="382"/>
      <c r="II732" s="382"/>
      <c r="IJ732" s="382"/>
      <c r="IK732" s="382"/>
      <c r="IL732" s="382"/>
      <c r="IM732" s="382"/>
      <c r="IN732" s="382"/>
      <c r="IO732" s="382"/>
      <c r="IP732" s="382"/>
      <c r="IQ732" s="382"/>
      <c r="IR732" s="382"/>
      <c r="IS732" s="382"/>
      <c r="IT732" s="382"/>
      <c r="IU732" s="382"/>
      <c r="IV732" s="382"/>
      <c r="IW732" s="382"/>
      <c r="IX732" s="382"/>
      <c r="IY732" s="382"/>
      <c r="IZ732" s="382"/>
      <c r="JA732" s="382"/>
      <c r="JB732" s="382"/>
      <c r="JC732" s="382"/>
      <c r="JD732" s="382"/>
      <c r="JE732" s="382"/>
      <c r="JF732" s="382"/>
      <c r="JG732" s="382"/>
      <c r="JH732" s="382"/>
      <c r="JI732" s="382"/>
      <c r="JJ732" s="382"/>
      <c r="JK732" s="382"/>
      <c r="JL732" s="382"/>
      <c r="JM732" s="382"/>
      <c r="JN732" s="382"/>
      <c r="JO732" s="382"/>
      <c r="JP732" s="382"/>
      <c r="JQ732" s="382"/>
      <c r="JR732" s="382"/>
      <c r="JS732" s="382"/>
      <c r="JT732" s="382"/>
      <c r="JU732" s="382"/>
      <c r="JV732" s="382"/>
      <c r="JW732" s="382"/>
      <c r="JX732" s="382"/>
      <c r="JY732" s="382"/>
      <c r="JZ732" s="382"/>
      <c r="KA732" s="382"/>
      <c r="KB732" s="382"/>
      <c r="KC732" s="382"/>
      <c r="KD732" s="382"/>
      <c r="KE732" s="382"/>
      <c r="KF732" s="382"/>
      <c r="KG732" s="382"/>
      <c r="KH732" s="382"/>
      <c r="KI732" s="382"/>
      <c r="KJ732" s="382"/>
      <c r="KK732" s="382"/>
      <c r="KL732" s="382"/>
      <c r="KM732" s="382"/>
      <c r="KN732" s="382"/>
      <c r="KO732" s="382"/>
      <c r="KP732" s="382"/>
      <c r="KQ732" s="382"/>
      <c r="KR732" s="382"/>
      <c r="KS732" s="382"/>
      <c r="KT732" s="382"/>
      <c r="KU732" s="382"/>
      <c r="KV732" s="382"/>
      <c r="KW732" s="382"/>
      <c r="KX732" s="382"/>
      <c r="KY732" s="382"/>
      <c r="KZ732" s="382"/>
      <c r="LA732" s="382"/>
      <c r="LB732" s="382"/>
      <c r="LC732" s="382"/>
      <c r="LD732" s="382"/>
      <c r="LE732" s="382"/>
      <c r="LF732" s="382"/>
      <c r="LG732" s="382"/>
      <c r="LH732" s="382"/>
      <c r="LI732" s="382"/>
      <c r="LJ732" s="382"/>
      <c r="LK732" s="382"/>
      <c r="LL732" s="382"/>
      <c r="LM732" s="382"/>
      <c r="LN732" s="382"/>
      <c r="LO732" s="382"/>
      <c r="LP732" s="382"/>
      <c r="LQ732" s="382"/>
      <c r="LR732" s="382"/>
      <c r="LS732" s="382"/>
      <c r="LT732" s="382"/>
      <c r="LU732" s="382"/>
      <c r="LV732" s="382"/>
      <c r="LW732" s="382"/>
      <c r="LX732" s="382"/>
      <c r="LY732" s="382"/>
      <c r="LZ732" s="382"/>
      <c r="MA732" s="382"/>
      <c r="MB732" s="382"/>
      <c r="MC732" s="382"/>
      <c r="MD732" s="382"/>
      <c r="ME732" s="382"/>
      <c r="MF732" s="382"/>
      <c r="MG732" s="382"/>
      <c r="MH732" s="382"/>
      <c r="MI732" s="382"/>
      <c r="MJ732" s="382"/>
      <c r="MK732" s="382"/>
      <c r="ML732" s="382"/>
      <c r="MM732" s="382"/>
      <c r="MN732" s="382"/>
      <c r="MO732" s="382"/>
      <c r="MP732" s="382"/>
      <c r="MQ732" s="382"/>
      <c r="MR732" s="382"/>
      <c r="MS732" s="382"/>
      <c r="MT732" s="382"/>
      <c r="MU732" s="382"/>
      <c r="MV732" s="382"/>
      <c r="MW732" s="382"/>
      <c r="MX732" s="382"/>
      <c r="MY732" s="382"/>
      <c r="MZ732" s="382"/>
      <c r="NA732" s="382"/>
      <c r="NB732" s="382"/>
      <c r="NC732" s="382"/>
      <c r="ND732" s="382"/>
      <c r="NE732" s="382"/>
      <c r="NF732" s="382"/>
      <c r="NG732" s="382"/>
      <c r="NH732" s="382"/>
      <c r="NI732" s="382"/>
      <c r="NJ732" s="382"/>
      <c r="NK732" s="382"/>
      <c r="NL732" s="382"/>
      <c r="NM732" s="382"/>
      <c r="NN732" s="382"/>
      <c r="NO732" s="382"/>
      <c r="NP732" s="382"/>
      <c r="NQ732" s="382"/>
      <c r="NR732" s="382"/>
      <c r="NS732" s="382"/>
      <c r="NT732" s="382"/>
      <c r="NU732" s="382"/>
      <c r="NV732" s="382"/>
      <c r="NW732" s="382"/>
      <c r="NX732" s="382"/>
      <c r="NY732" s="382"/>
      <c r="NZ732" s="382"/>
      <c r="OA732" s="382"/>
      <c r="OB732" s="382"/>
      <c r="OC732" s="382"/>
      <c r="OD732" s="382"/>
      <c r="OE732" s="382"/>
      <c r="OF732" s="382"/>
      <c r="OG732" s="382"/>
      <c r="OH732" s="382"/>
      <c r="OI732" s="382"/>
      <c r="OJ732" s="382"/>
      <c r="OK732" s="382"/>
      <c r="OL732" s="382"/>
      <c r="OM732" s="382"/>
      <c r="ON732" s="382"/>
      <c r="OO732" s="382"/>
      <c r="OP732" s="382"/>
      <c r="OQ732" s="382"/>
      <c r="OR732" s="382"/>
      <c r="OS732" s="382"/>
      <c r="OT732" s="382"/>
      <c r="OU732" s="382"/>
      <c r="OV732" s="382"/>
      <c r="OW732" s="382"/>
      <c r="OX732" s="382"/>
      <c r="OY732" s="382"/>
      <c r="OZ732" s="382"/>
      <c r="PA732" s="382"/>
      <c r="PB732" s="382"/>
      <c r="PC732" s="382"/>
      <c r="PD732" s="382"/>
      <c r="PE732" s="382"/>
      <c r="PF732" s="382"/>
      <c r="PG732" s="382"/>
      <c r="PH732" s="382"/>
      <c r="PI732" s="382"/>
      <c r="PJ732" s="382"/>
      <c r="PK732" s="382"/>
      <c r="PL732" s="382"/>
      <c r="PM732" s="382"/>
      <c r="PN732" s="382"/>
      <c r="PO732" s="382"/>
      <c r="PP732" s="382"/>
      <c r="PQ732" s="382"/>
      <c r="PR732" s="382"/>
      <c r="PS732" s="382"/>
      <c r="PT732" s="382"/>
      <c r="PU732" s="382"/>
      <c r="PV732" s="382"/>
      <c r="PW732" s="382"/>
      <c r="PX732" s="382"/>
      <c r="PY732" s="382"/>
      <c r="PZ732" s="382"/>
      <c r="QA732" s="382"/>
      <c r="QB732" s="382"/>
      <c r="QC732" s="382"/>
      <c r="QD732" s="382"/>
      <c r="QE732" s="382"/>
      <c r="QF732" s="382"/>
      <c r="QG732" s="382"/>
      <c r="QH732" s="382"/>
      <c r="QI732" s="382"/>
      <c r="QJ732" s="382"/>
      <c r="QK732" s="382"/>
      <c r="QL732" s="382"/>
      <c r="QM732" s="382"/>
      <c r="QN732" s="382"/>
      <c r="QO732" s="382"/>
      <c r="QP732" s="382"/>
      <c r="QQ732" s="382"/>
      <c r="QR732" s="382"/>
      <c r="QS732" s="382"/>
      <c r="QT732" s="382"/>
      <c r="QU732" s="382"/>
      <c r="QV732" s="382"/>
      <c r="QW732" s="382"/>
      <c r="QX732" s="382"/>
      <c r="QY732" s="382"/>
      <c r="QZ732" s="382"/>
      <c r="RA732" s="382"/>
      <c r="RB732" s="382"/>
      <c r="RC732" s="382"/>
      <c r="RD732" s="382"/>
      <c r="RE732" s="382"/>
      <c r="RF732" s="382"/>
      <c r="RG732" s="382"/>
      <c r="RH732" s="382"/>
      <c r="RI732" s="382"/>
      <c r="RJ732" s="382"/>
      <c r="RK732" s="382"/>
      <c r="RL732" s="382"/>
      <c r="RM732" s="382"/>
      <c r="RN732" s="382"/>
      <c r="RO732" s="382"/>
      <c r="RP732" s="382"/>
      <c r="RQ732" s="382"/>
      <c r="RR732" s="382"/>
      <c r="RS732" s="382"/>
      <c r="RT732" s="382"/>
      <c r="RU732" s="382"/>
      <c r="RV732" s="382"/>
      <c r="RW732" s="382"/>
      <c r="RX732" s="382"/>
      <c r="RY732" s="382"/>
      <c r="RZ732" s="382"/>
      <c r="SA732" s="382"/>
      <c r="SB732" s="382"/>
      <c r="SC732" s="382"/>
      <c r="SD732" s="382"/>
      <c r="SE732" s="382"/>
      <c r="SF732" s="382"/>
      <c r="SG732" s="382"/>
      <c r="SH732" s="382"/>
      <c r="SI732" s="382"/>
      <c r="SJ732" s="382"/>
      <c r="SK732" s="382"/>
      <c r="SL732" s="382"/>
      <c r="SM732" s="382"/>
      <c r="SN732" s="382"/>
      <c r="SO732" s="382"/>
      <c r="SP732" s="382"/>
      <c r="SQ732" s="382"/>
      <c r="SR732" s="382"/>
      <c r="SS732" s="382"/>
      <c r="ST732" s="382"/>
      <c r="SU732" s="382"/>
      <c r="SV732" s="382"/>
      <c r="SW732" s="382"/>
      <c r="SX732" s="382"/>
      <c r="SY732" s="382"/>
      <c r="SZ732" s="382"/>
      <c r="TA732" s="382"/>
      <c r="TB732" s="382"/>
      <c r="TC732" s="382"/>
      <c r="TD732" s="382"/>
      <c r="TE732" s="382"/>
      <c r="TF732" s="382"/>
      <c r="TG732" s="382"/>
      <c r="TH732" s="382"/>
      <c r="TI732" s="382"/>
      <c r="TJ732" s="382"/>
      <c r="TK732" s="382"/>
      <c r="TL732" s="382"/>
      <c r="TM732" s="382"/>
      <c r="TN732" s="382"/>
      <c r="TO732" s="382"/>
      <c r="TP732" s="382"/>
      <c r="TQ732" s="382"/>
      <c r="TR732" s="382"/>
      <c r="TS732" s="382"/>
      <c r="TT732" s="382"/>
      <c r="TU732" s="382"/>
      <c r="TV732" s="382"/>
      <c r="TW732" s="382"/>
      <c r="TX732" s="382"/>
      <c r="TY732" s="382"/>
      <c r="TZ732" s="382"/>
      <c r="UA732" s="382"/>
      <c r="UB732" s="382"/>
      <c r="UC732" s="382"/>
      <c r="UD732" s="382"/>
      <c r="UE732" s="382"/>
      <c r="UF732" s="382"/>
      <c r="UG732" s="382"/>
      <c r="UH732" s="382"/>
      <c r="UI732" s="382"/>
      <c r="UJ732" s="382"/>
      <c r="UK732" s="382"/>
      <c r="UL732" s="382"/>
      <c r="UM732" s="382"/>
      <c r="UN732" s="382"/>
      <c r="UO732" s="382"/>
      <c r="UP732" s="382"/>
      <c r="UQ732" s="382"/>
      <c r="UR732" s="382"/>
      <c r="US732" s="382"/>
      <c r="UT732" s="382"/>
      <c r="UU732" s="382"/>
      <c r="UV732" s="382"/>
      <c r="UW732" s="382"/>
      <c r="UX732" s="382"/>
      <c r="UY732" s="382"/>
      <c r="UZ732" s="382"/>
      <c r="VA732" s="382"/>
      <c r="VB732" s="382"/>
      <c r="VC732" s="382"/>
      <c r="VD732" s="382"/>
      <c r="VE732" s="382"/>
      <c r="VF732" s="382"/>
      <c r="VG732" s="382"/>
      <c r="VH732" s="382"/>
      <c r="VI732" s="382"/>
      <c r="VJ732" s="382"/>
      <c r="VK732" s="382"/>
      <c r="VL732" s="382"/>
      <c r="VM732" s="382"/>
      <c r="VN732" s="382"/>
      <c r="VO732" s="382"/>
      <c r="VP732" s="382"/>
      <c r="VQ732" s="382"/>
      <c r="VR732" s="382"/>
      <c r="VS732" s="382"/>
      <c r="VT732" s="382"/>
      <c r="VU732" s="382"/>
      <c r="VV732" s="382"/>
      <c r="VW732" s="382"/>
      <c r="VX732" s="382"/>
      <c r="VY732" s="382"/>
      <c r="VZ732" s="382"/>
      <c r="WA732" s="382"/>
      <c r="WB732" s="382"/>
      <c r="WC732" s="382"/>
      <c r="WD732" s="382"/>
      <c r="WE732" s="382"/>
      <c r="WF732" s="382"/>
      <c r="WG732" s="382"/>
      <c r="WH732" s="382"/>
      <c r="WI732" s="382"/>
      <c r="WJ732" s="382"/>
      <c r="WK732" s="382"/>
      <c r="WL732" s="382"/>
      <c r="WM732" s="382"/>
      <c r="WN732" s="382"/>
      <c r="WO732" s="382"/>
      <c r="WP732" s="382"/>
      <c r="WQ732" s="382"/>
      <c r="WR732" s="382"/>
      <c r="WS732" s="382"/>
      <c r="WT732" s="382"/>
      <c r="WU732" s="382"/>
      <c r="WV732" s="382"/>
      <c r="WW732" s="382"/>
      <c r="WX732" s="382"/>
      <c r="WY732" s="382"/>
      <c r="WZ732" s="382"/>
      <c r="XA732" s="382"/>
      <c r="XB732" s="382"/>
      <c r="XC732" s="382"/>
      <c r="XD732" s="382"/>
      <c r="XE732" s="382"/>
      <c r="XF732" s="382"/>
      <c r="XG732" s="382"/>
      <c r="XH732" s="382"/>
      <c r="XI732" s="382"/>
      <c r="XJ732" s="382"/>
      <c r="XK732" s="382"/>
      <c r="XL732" s="382"/>
      <c r="XM732" s="382"/>
      <c r="XN732" s="382"/>
      <c r="XO732" s="382"/>
      <c r="XP732" s="382"/>
      <c r="XQ732" s="382"/>
      <c r="XR732" s="382"/>
      <c r="XS732" s="382"/>
      <c r="XT732" s="382"/>
      <c r="XU732" s="382"/>
      <c r="XV732" s="382"/>
      <c r="XW732" s="382"/>
      <c r="XX732" s="382"/>
      <c r="XY732" s="382"/>
      <c r="XZ732" s="382"/>
      <c r="YA732" s="382"/>
      <c r="YB732" s="382"/>
      <c r="YC732" s="382"/>
      <c r="YD732" s="382"/>
      <c r="YE732" s="382"/>
      <c r="YF732" s="382"/>
      <c r="YG732" s="382"/>
      <c r="YH732" s="382"/>
      <c r="YI732" s="382"/>
      <c r="YJ732" s="382"/>
      <c r="YK732" s="382"/>
      <c r="YL732" s="382"/>
      <c r="YM732" s="382"/>
      <c r="YN732" s="382"/>
      <c r="YO732" s="382"/>
      <c r="YP732" s="382"/>
      <c r="YQ732" s="382"/>
      <c r="YR732" s="382"/>
      <c r="YS732" s="382"/>
      <c r="YT732" s="382"/>
      <c r="YU732" s="382"/>
      <c r="YV732" s="382"/>
      <c r="YW732" s="382"/>
      <c r="YX732" s="382"/>
      <c r="YY732" s="382"/>
      <c r="YZ732" s="382"/>
      <c r="ZA732" s="382"/>
      <c r="ZB732" s="382"/>
      <c r="ZC732" s="382"/>
      <c r="ZD732" s="382"/>
      <c r="ZE732" s="382"/>
      <c r="ZF732" s="382"/>
      <c r="ZG732" s="382"/>
      <c r="ZH732" s="382"/>
      <c r="ZI732" s="382"/>
      <c r="ZJ732" s="382"/>
      <c r="ZK732" s="382"/>
      <c r="ZL732" s="382"/>
      <c r="ZM732" s="382"/>
      <c r="ZN732" s="382"/>
      <c r="ZO732" s="382"/>
      <c r="ZP732" s="382"/>
      <c r="ZQ732" s="382"/>
      <c r="ZR732" s="382"/>
      <c r="ZS732" s="382"/>
      <c r="ZT732" s="382"/>
      <c r="ZU732" s="382"/>
      <c r="ZV732" s="382"/>
      <c r="ZW732" s="382"/>
      <c r="ZX732" s="382"/>
      <c r="ZY732" s="382"/>
      <c r="ZZ732" s="382"/>
      <c r="AAA732" s="382"/>
      <c r="AAB732" s="382"/>
      <c r="AAC732" s="382"/>
      <c r="AAD732" s="382"/>
      <c r="AAE732" s="382"/>
      <c r="AAF732" s="382"/>
      <c r="AAG732" s="382"/>
      <c r="AAH732" s="382"/>
      <c r="AAI732" s="382"/>
      <c r="AAJ732" s="382"/>
      <c r="AAK732" s="382"/>
      <c r="AAL732" s="382"/>
      <c r="AAM732" s="382"/>
      <c r="AAN732" s="382"/>
      <c r="AAO732" s="382"/>
      <c r="AAP732" s="382"/>
      <c r="AAQ732" s="382"/>
      <c r="AAR732" s="382"/>
      <c r="AAS732" s="382"/>
      <c r="AAT732" s="382"/>
      <c r="AAU732" s="382"/>
      <c r="AAV732" s="382"/>
      <c r="AAW732" s="382"/>
      <c r="AAX732" s="382"/>
      <c r="AAY732" s="382"/>
      <c r="AAZ732" s="382"/>
      <c r="ABA732" s="382"/>
      <c r="ABB732" s="382"/>
      <c r="ABC732" s="382"/>
      <c r="ABD732" s="382"/>
      <c r="ABE732" s="382"/>
      <c r="ABF732" s="382"/>
      <c r="ABG732" s="382"/>
      <c r="ABH732" s="382"/>
      <c r="ABI732" s="382"/>
      <c r="ABJ732" s="382"/>
      <c r="ABK732" s="382"/>
      <c r="ABL732" s="382"/>
      <c r="ABM732" s="382"/>
      <c r="ABN732" s="382"/>
      <c r="ABO732" s="382"/>
      <c r="ABP732" s="382"/>
      <c r="ABQ732" s="382"/>
      <c r="ABR732" s="382"/>
      <c r="ABS732" s="382"/>
      <c r="ABT732" s="382"/>
      <c r="ABU732" s="382"/>
      <c r="ABV732" s="382"/>
      <c r="ABW732" s="382"/>
      <c r="ABX732" s="382"/>
      <c r="ABY732" s="382"/>
      <c r="ABZ732" s="382"/>
      <c r="ACA732" s="382"/>
      <c r="ACB732" s="382"/>
      <c r="ACC732" s="382"/>
      <c r="ACD732" s="382"/>
      <c r="ACE732" s="382"/>
      <c r="ACF732" s="382"/>
      <c r="ACG732" s="382"/>
      <c r="ACH732" s="382"/>
      <c r="ACI732" s="382"/>
      <c r="ACJ732" s="382"/>
      <c r="ACK732" s="382"/>
      <c r="ACL732" s="382"/>
      <c r="ACM732" s="382"/>
      <c r="ACN732" s="382"/>
      <c r="ACO732" s="382"/>
      <c r="ACP732" s="382"/>
      <c r="ACQ732" s="382"/>
      <c r="ACR732" s="382"/>
      <c r="ACS732" s="382"/>
      <c r="ACT732" s="382"/>
      <c r="ACU732" s="382"/>
      <c r="ACV732" s="382"/>
      <c r="ACW732" s="382"/>
      <c r="ACX732" s="382"/>
      <c r="ACY732" s="382"/>
      <c r="ACZ732" s="382"/>
      <c r="ADA732" s="382"/>
      <c r="ADB732" s="382"/>
      <c r="ADC732" s="382"/>
      <c r="ADD732" s="382"/>
      <c r="ADE732" s="382"/>
      <c r="ADF732" s="382"/>
      <c r="ADG732" s="382"/>
      <c r="ADH732" s="382"/>
      <c r="ADI732" s="382"/>
      <c r="ADJ732" s="382"/>
      <c r="ADK732" s="382"/>
      <c r="ADL732" s="382"/>
      <c r="ADM732" s="382"/>
      <c r="ADN732" s="382"/>
      <c r="ADO732" s="382"/>
      <c r="ADP732" s="382"/>
      <c r="ADQ732" s="382"/>
      <c r="ADR732" s="382"/>
      <c r="ADS732" s="382"/>
      <c r="ADT732" s="382"/>
      <c r="ADU732" s="382"/>
      <c r="ADV732" s="382"/>
      <c r="ADW732" s="382"/>
      <c r="ADX732" s="382"/>
      <c r="ADY732" s="382"/>
      <c r="ADZ732" s="382"/>
      <c r="AEA732" s="382"/>
      <c r="AEB732" s="382"/>
      <c r="AEC732" s="382"/>
      <c r="AED732" s="382"/>
      <c r="AEE732" s="382"/>
      <c r="AEF732" s="382"/>
    </row>
    <row r="733" spans="1:813" s="383" customFormat="1" ht="27" customHeight="1" x14ac:dyDescent="0.2">
      <c r="A733" s="75">
        <v>3.2</v>
      </c>
      <c r="B733" s="108" t="s">
        <v>516</v>
      </c>
      <c r="C733" s="109">
        <v>1189</v>
      </c>
      <c r="D733" s="71" t="s">
        <v>120</v>
      </c>
      <c r="E733" s="109">
        <v>2476.0700000000002</v>
      </c>
      <c r="F733" s="110">
        <f>ROUND(C733*E733,2)</f>
        <v>2944047.23</v>
      </c>
      <c r="G733" s="382"/>
      <c r="H733" s="382"/>
      <c r="I733" s="382"/>
      <c r="J733" s="382"/>
      <c r="K733" s="382"/>
      <c r="L733" s="382"/>
      <c r="M733" s="382"/>
      <c r="N733" s="382"/>
      <c r="O733" s="382"/>
      <c r="P733" s="382"/>
      <c r="Q733" s="382"/>
      <c r="R733" s="382"/>
      <c r="S733" s="382"/>
      <c r="T733" s="382"/>
      <c r="U733" s="382"/>
      <c r="V733" s="382"/>
      <c r="W733" s="382"/>
      <c r="X733" s="382"/>
      <c r="Y733" s="382"/>
      <c r="Z733" s="382"/>
      <c r="AA733" s="382"/>
      <c r="AB733" s="382"/>
      <c r="AC733" s="382"/>
      <c r="AD733" s="382"/>
      <c r="AE733" s="382"/>
      <c r="AF733" s="382"/>
      <c r="AG733" s="382"/>
      <c r="AH733" s="382"/>
      <c r="AI733" s="382"/>
      <c r="AJ733" s="382"/>
      <c r="AK733" s="382"/>
      <c r="AL733" s="382"/>
      <c r="AM733" s="382"/>
      <c r="AN733" s="382"/>
      <c r="AO733" s="382"/>
      <c r="AP733" s="382"/>
      <c r="AQ733" s="382"/>
      <c r="AR733" s="382"/>
      <c r="AS733" s="382"/>
      <c r="AT733" s="382"/>
      <c r="AU733" s="382"/>
      <c r="AV733" s="382"/>
      <c r="AW733" s="382"/>
      <c r="AX733" s="382"/>
      <c r="AY733" s="382"/>
      <c r="AZ733" s="382"/>
      <c r="BA733" s="663"/>
      <c r="BB733" s="382"/>
      <c r="BC733" s="382"/>
      <c r="BD733" s="382"/>
      <c r="BE733" s="382"/>
      <c r="BF733" s="382"/>
      <c r="BG733" s="382"/>
      <c r="BH733" s="382"/>
      <c r="BI733" s="382"/>
      <c r="BJ733" s="382"/>
      <c r="BK733" s="382"/>
      <c r="BL733" s="382"/>
      <c r="BM733" s="382"/>
      <c r="BN733" s="382"/>
      <c r="BO733" s="382"/>
      <c r="BP733" s="382"/>
      <c r="BQ733" s="382"/>
      <c r="BR733" s="382"/>
      <c r="BS733" s="382"/>
      <c r="BT733" s="382"/>
      <c r="BU733" s="382"/>
      <c r="BV733" s="382"/>
      <c r="BW733" s="382"/>
      <c r="BX733" s="382"/>
      <c r="BY733" s="382"/>
      <c r="BZ733" s="382"/>
      <c r="CA733" s="382"/>
      <c r="CB733" s="382"/>
      <c r="CC733" s="382"/>
      <c r="CD733" s="382"/>
      <c r="CE733" s="382"/>
      <c r="CF733" s="382"/>
      <c r="CG733" s="382"/>
      <c r="CH733" s="382"/>
      <c r="CI733" s="382"/>
      <c r="CJ733" s="382"/>
      <c r="CK733" s="382"/>
      <c r="CL733" s="382"/>
      <c r="CM733" s="382"/>
      <c r="CN733" s="382"/>
      <c r="CO733" s="382"/>
      <c r="CP733" s="382"/>
      <c r="CQ733" s="382"/>
      <c r="CR733" s="382"/>
      <c r="CS733" s="382"/>
      <c r="CT733" s="382"/>
      <c r="CU733" s="382"/>
      <c r="CV733" s="382"/>
      <c r="CW733" s="382"/>
      <c r="CX733" s="382"/>
      <c r="CY733" s="382"/>
      <c r="CZ733" s="382"/>
      <c r="DA733" s="382"/>
      <c r="DB733" s="382"/>
      <c r="DC733" s="382"/>
      <c r="DD733" s="382"/>
      <c r="DE733" s="382"/>
      <c r="DF733" s="382"/>
      <c r="DG733" s="382"/>
      <c r="DH733" s="382"/>
      <c r="DI733" s="382"/>
      <c r="DJ733" s="382"/>
      <c r="DK733" s="382"/>
      <c r="DL733" s="382"/>
      <c r="DM733" s="382"/>
      <c r="DN733" s="382"/>
      <c r="DO733" s="382"/>
      <c r="DP733" s="382"/>
      <c r="DQ733" s="382"/>
      <c r="DR733" s="382"/>
      <c r="DS733" s="382"/>
      <c r="DT733" s="382"/>
      <c r="DU733" s="382"/>
      <c r="DV733" s="382"/>
      <c r="DW733" s="382"/>
      <c r="DX733" s="382"/>
      <c r="DY733" s="382"/>
      <c r="DZ733" s="382"/>
      <c r="EA733" s="382"/>
      <c r="EB733" s="382"/>
      <c r="EC733" s="382"/>
      <c r="ED733" s="382"/>
      <c r="EE733" s="382"/>
      <c r="EF733" s="382"/>
      <c r="EG733" s="382"/>
      <c r="EH733" s="382"/>
      <c r="EI733" s="382"/>
      <c r="EJ733" s="382"/>
      <c r="EK733" s="382"/>
      <c r="EL733" s="382"/>
      <c r="EM733" s="382"/>
      <c r="EN733" s="382"/>
      <c r="EO733" s="382"/>
      <c r="EP733" s="382"/>
      <c r="EQ733" s="382"/>
      <c r="ER733" s="382"/>
      <c r="ES733" s="382"/>
      <c r="ET733" s="382"/>
      <c r="EU733" s="382"/>
      <c r="EV733" s="382"/>
      <c r="EW733" s="382"/>
      <c r="EX733" s="382"/>
      <c r="EY733" s="382"/>
      <c r="EZ733" s="382"/>
      <c r="FA733" s="382"/>
      <c r="FB733" s="382"/>
      <c r="FC733" s="382"/>
      <c r="FD733" s="382"/>
      <c r="FE733" s="382"/>
      <c r="FF733" s="382"/>
      <c r="FG733" s="382"/>
      <c r="FH733" s="382"/>
      <c r="FI733" s="382"/>
      <c r="FJ733" s="382"/>
      <c r="FK733" s="382"/>
      <c r="FL733" s="382"/>
      <c r="FM733" s="382"/>
      <c r="FN733" s="382"/>
      <c r="FO733" s="382"/>
      <c r="FP733" s="382"/>
      <c r="FQ733" s="382"/>
      <c r="FR733" s="382"/>
      <c r="FS733" s="382"/>
      <c r="FT733" s="382"/>
      <c r="FU733" s="382"/>
      <c r="FV733" s="382"/>
      <c r="FW733" s="382"/>
      <c r="FX733" s="382"/>
      <c r="FY733" s="382"/>
      <c r="FZ733" s="382"/>
      <c r="GA733" s="382"/>
      <c r="GB733" s="382"/>
      <c r="GC733" s="382"/>
      <c r="GD733" s="382"/>
      <c r="GE733" s="382"/>
      <c r="GF733" s="382"/>
      <c r="GG733" s="382"/>
      <c r="GH733" s="382"/>
      <c r="GI733" s="382"/>
      <c r="GJ733" s="382"/>
      <c r="GK733" s="382"/>
      <c r="GL733" s="382"/>
      <c r="GM733" s="382"/>
      <c r="GN733" s="382"/>
      <c r="GO733" s="382"/>
      <c r="GP733" s="382"/>
      <c r="GQ733" s="382"/>
      <c r="GR733" s="382"/>
      <c r="GS733" s="382"/>
      <c r="GT733" s="382"/>
      <c r="GU733" s="382"/>
      <c r="GV733" s="382"/>
      <c r="GW733" s="382"/>
      <c r="GX733" s="382"/>
      <c r="GY733" s="382"/>
      <c r="GZ733" s="382"/>
      <c r="HA733" s="382"/>
      <c r="HB733" s="382"/>
      <c r="HC733" s="382"/>
      <c r="HD733" s="382"/>
      <c r="HE733" s="382"/>
      <c r="HF733" s="382"/>
      <c r="HG733" s="382"/>
      <c r="HH733" s="382"/>
      <c r="HI733" s="382"/>
      <c r="HJ733" s="382"/>
      <c r="HK733" s="382"/>
      <c r="HL733" s="382"/>
      <c r="HM733" s="382"/>
      <c r="HN733" s="382"/>
      <c r="HO733" s="382"/>
      <c r="HP733" s="382"/>
      <c r="HQ733" s="382"/>
      <c r="HR733" s="382"/>
      <c r="HS733" s="382"/>
      <c r="HT733" s="382"/>
      <c r="HU733" s="382"/>
      <c r="HV733" s="382"/>
      <c r="HW733" s="382"/>
      <c r="HX733" s="382"/>
      <c r="HY733" s="382"/>
      <c r="HZ733" s="382"/>
      <c r="IA733" s="382"/>
      <c r="IB733" s="382"/>
      <c r="IC733" s="382"/>
      <c r="ID733" s="382"/>
      <c r="IE733" s="382"/>
      <c r="IF733" s="382"/>
      <c r="IG733" s="382"/>
      <c r="IH733" s="382"/>
      <c r="II733" s="382"/>
      <c r="IJ733" s="382"/>
      <c r="IK733" s="382"/>
      <c r="IL733" s="382"/>
      <c r="IM733" s="382"/>
      <c r="IN733" s="382"/>
      <c r="IO733" s="382"/>
      <c r="IP733" s="382"/>
      <c r="IQ733" s="382"/>
      <c r="IR733" s="382"/>
      <c r="IS733" s="382"/>
      <c r="IT733" s="382"/>
      <c r="IU733" s="382"/>
      <c r="IV733" s="382"/>
      <c r="IW733" s="382"/>
      <c r="IX733" s="382"/>
      <c r="IY733" s="382"/>
      <c r="IZ733" s="382"/>
      <c r="JA733" s="382"/>
      <c r="JB733" s="382"/>
      <c r="JC733" s="382"/>
      <c r="JD733" s="382"/>
      <c r="JE733" s="382"/>
      <c r="JF733" s="382"/>
      <c r="JG733" s="382"/>
      <c r="JH733" s="382"/>
      <c r="JI733" s="382"/>
      <c r="JJ733" s="382"/>
      <c r="JK733" s="382"/>
      <c r="JL733" s="382"/>
      <c r="JM733" s="382"/>
      <c r="JN733" s="382"/>
      <c r="JO733" s="382"/>
      <c r="JP733" s="382"/>
      <c r="JQ733" s="382"/>
      <c r="JR733" s="382"/>
      <c r="JS733" s="382"/>
      <c r="JT733" s="382"/>
      <c r="JU733" s="382"/>
      <c r="JV733" s="382"/>
      <c r="JW733" s="382"/>
      <c r="JX733" s="382"/>
      <c r="JY733" s="382"/>
      <c r="JZ733" s="382"/>
      <c r="KA733" s="382"/>
      <c r="KB733" s="382"/>
      <c r="KC733" s="382"/>
      <c r="KD733" s="382"/>
      <c r="KE733" s="382"/>
      <c r="KF733" s="382"/>
      <c r="KG733" s="382"/>
      <c r="KH733" s="382"/>
      <c r="KI733" s="382"/>
      <c r="KJ733" s="382"/>
      <c r="KK733" s="382"/>
      <c r="KL733" s="382"/>
      <c r="KM733" s="382"/>
      <c r="KN733" s="382"/>
      <c r="KO733" s="382"/>
      <c r="KP733" s="382"/>
      <c r="KQ733" s="382"/>
      <c r="KR733" s="382"/>
      <c r="KS733" s="382"/>
      <c r="KT733" s="382"/>
      <c r="KU733" s="382"/>
      <c r="KV733" s="382"/>
      <c r="KW733" s="382"/>
      <c r="KX733" s="382"/>
      <c r="KY733" s="382"/>
      <c r="KZ733" s="382"/>
      <c r="LA733" s="382"/>
      <c r="LB733" s="382"/>
      <c r="LC733" s="382"/>
      <c r="LD733" s="382"/>
      <c r="LE733" s="382"/>
      <c r="LF733" s="382"/>
      <c r="LG733" s="382"/>
      <c r="LH733" s="382"/>
      <c r="LI733" s="382"/>
      <c r="LJ733" s="382"/>
      <c r="LK733" s="382"/>
      <c r="LL733" s="382"/>
      <c r="LM733" s="382"/>
      <c r="LN733" s="382"/>
      <c r="LO733" s="382"/>
      <c r="LP733" s="382"/>
      <c r="LQ733" s="382"/>
      <c r="LR733" s="382"/>
      <c r="LS733" s="382"/>
      <c r="LT733" s="382"/>
      <c r="LU733" s="382"/>
      <c r="LV733" s="382"/>
      <c r="LW733" s="382"/>
      <c r="LX733" s="382"/>
      <c r="LY733" s="382"/>
      <c r="LZ733" s="382"/>
      <c r="MA733" s="382"/>
      <c r="MB733" s="382"/>
      <c r="MC733" s="382"/>
      <c r="MD733" s="382"/>
      <c r="ME733" s="382"/>
      <c r="MF733" s="382"/>
      <c r="MG733" s="382"/>
      <c r="MH733" s="382"/>
      <c r="MI733" s="382"/>
      <c r="MJ733" s="382"/>
      <c r="MK733" s="382"/>
      <c r="ML733" s="382"/>
      <c r="MM733" s="382"/>
      <c r="MN733" s="382"/>
      <c r="MO733" s="382"/>
      <c r="MP733" s="382"/>
      <c r="MQ733" s="382"/>
      <c r="MR733" s="382"/>
      <c r="MS733" s="382"/>
      <c r="MT733" s="382"/>
      <c r="MU733" s="382"/>
      <c r="MV733" s="382"/>
      <c r="MW733" s="382"/>
      <c r="MX733" s="382"/>
      <c r="MY733" s="382"/>
      <c r="MZ733" s="382"/>
      <c r="NA733" s="382"/>
      <c r="NB733" s="382"/>
      <c r="NC733" s="382"/>
      <c r="ND733" s="382"/>
      <c r="NE733" s="382"/>
      <c r="NF733" s="382"/>
      <c r="NG733" s="382"/>
      <c r="NH733" s="382"/>
      <c r="NI733" s="382"/>
      <c r="NJ733" s="382"/>
      <c r="NK733" s="382"/>
      <c r="NL733" s="382"/>
      <c r="NM733" s="382"/>
      <c r="NN733" s="382"/>
      <c r="NO733" s="382"/>
      <c r="NP733" s="382"/>
      <c r="NQ733" s="382"/>
      <c r="NR733" s="382"/>
      <c r="NS733" s="382"/>
      <c r="NT733" s="382"/>
      <c r="NU733" s="382"/>
      <c r="NV733" s="382"/>
      <c r="NW733" s="382"/>
      <c r="NX733" s="382"/>
      <c r="NY733" s="382"/>
      <c r="NZ733" s="382"/>
      <c r="OA733" s="382"/>
      <c r="OB733" s="382"/>
      <c r="OC733" s="382"/>
      <c r="OD733" s="382"/>
      <c r="OE733" s="382"/>
      <c r="OF733" s="382"/>
      <c r="OG733" s="382"/>
      <c r="OH733" s="382"/>
      <c r="OI733" s="382"/>
      <c r="OJ733" s="382"/>
      <c r="OK733" s="382"/>
      <c r="OL733" s="382"/>
      <c r="OM733" s="382"/>
      <c r="ON733" s="382"/>
      <c r="OO733" s="382"/>
      <c r="OP733" s="382"/>
      <c r="OQ733" s="382"/>
      <c r="OR733" s="382"/>
      <c r="OS733" s="382"/>
      <c r="OT733" s="382"/>
      <c r="OU733" s="382"/>
      <c r="OV733" s="382"/>
      <c r="OW733" s="382"/>
      <c r="OX733" s="382"/>
      <c r="OY733" s="382"/>
      <c r="OZ733" s="382"/>
      <c r="PA733" s="382"/>
      <c r="PB733" s="382"/>
      <c r="PC733" s="382"/>
      <c r="PD733" s="382"/>
      <c r="PE733" s="382"/>
      <c r="PF733" s="382"/>
      <c r="PG733" s="382"/>
      <c r="PH733" s="382"/>
      <c r="PI733" s="382"/>
      <c r="PJ733" s="382"/>
      <c r="PK733" s="382"/>
      <c r="PL733" s="382"/>
      <c r="PM733" s="382"/>
      <c r="PN733" s="382"/>
      <c r="PO733" s="382"/>
      <c r="PP733" s="382"/>
      <c r="PQ733" s="382"/>
      <c r="PR733" s="382"/>
      <c r="PS733" s="382"/>
      <c r="PT733" s="382"/>
      <c r="PU733" s="382"/>
      <c r="PV733" s="382"/>
      <c r="PW733" s="382"/>
      <c r="PX733" s="382"/>
      <c r="PY733" s="382"/>
      <c r="PZ733" s="382"/>
      <c r="QA733" s="382"/>
      <c r="QB733" s="382"/>
      <c r="QC733" s="382"/>
      <c r="QD733" s="382"/>
      <c r="QE733" s="382"/>
      <c r="QF733" s="382"/>
      <c r="QG733" s="382"/>
      <c r="QH733" s="382"/>
      <c r="QI733" s="382"/>
      <c r="QJ733" s="382"/>
      <c r="QK733" s="382"/>
      <c r="QL733" s="382"/>
      <c r="QM733" s="382"/>
      <c r="QN733" s="382"/>
      <c r="QO733" s="382"/>
      <c r="QP733" s="382"/>
      <c r="QQ733" s="382"/>
      <c r="QR733" s="382"/>
      <c r="QS733" s="382"/>
      <c r="QT733" s="382"/>
      <c r="QU733" s="382"/>
      <c r="QV733" s="382"/>
      <c r="QW733" s="382"/>
      <c r="QX733" s="382"/>
      <c r="QY733" s="382"/>
      <c r="QZ733" s="382"/>
      <c r="RA733" s="382"/>
      <c r="RB733" s="382"/>
      <c r="RC733" s="382"/>
      <c r="RD733" s="382"/>
      <c r="RE733" s="382"/>
      <c r="RF733" s="382"/>
      <c r="RG733" s="382"/>
      <c r="RH733" s="382"/>
      <c r="RI733" s="382"/>
      <c r="RJ733" s="382"/>
      <c r="RK733" s="382"/>
      <c r="RL733" s="382"/>
      <c r="RM733" s="382"/>
      <c r="RN733" s="382"/>
      <c r="RO733" s="382"/>
      <c r="RP733" s="382"/>
      <c r="RQ733" s="382"/>
      <c r="RR733" s="382"/>
      <c r="RS733" s="382"/>
      <c r="RT733" s="382"/>
      <c r="RU733" s="382"/>
      <c r="RV733" s="382"/>
      <c r="RW733" s="382"/>
      <c r="RX733" s="382"/>
      <c r="RY733" s="382"/>
      <c r="RZ733" s="382"/>
      <c r="SA733" s="382"/>
      <c r="SB733" s="382"/>
      <c r="SC733" s="382"/>
      <c r="SD733" s="382"/>
      <c r="SE733" s="382"/>
      <c r="SF733" s="382"/>
      <c r="SG733" s="382"/>
      <c r="SH733" s="382"/>
      <c r="SI733" s="382"/>
      <c r="SJ733" s="382"/>
      <c r="SK733" s="382"/>
      <c r="SL733" s="382"/>
      <c r="SM733" s="382"/>
      <c r="SN733" s="382"/>
      <c r="SO733" s="382"/>
      <c r="SP733" s="382"/>
      <c r="SQ733" s="382"/>
      <c r="SR733" s="382"/>
      <c r="SS733" s="382"/>
      <c r="ST733" s="382"/>
      <c r="SU733" s="382"/>
      <c r="SV733" s="382"/>
      <c r="SW733" s="382"/>
      <c r="SX733" s="382"/>
      <c r="SY733" s="382"/>
      <c r="SZ733" s="382"/>
      <c r="TA733" s="382"/>
      <c r="TB733" s="382"/>
      <c r="TC733" s="382"/>
      <c r="TD733" s="382"/>
      <c r="TE733" s="382"/>
      <c r="TF733" s="382"/>
      <c r="TG733" s="382"/>
      <c r="TH733" s="382"/>
      <c r="TI733" s="382"/>
      <c r="TJ733" s="382"/>
      <c r="TK733" s="382"/>
      <c r="TL733" s="382"/>
      <c r="TM733" s="382"/>
      <c r="TN733" s="382"/>
      <c r="TO733" s="382"/>
      <c r="TP733" s="382"/>
      <c r="TQ733" s="382"/>
      <c r="TR733" s="382"/>
      <c r="TS733" s="382"/>
      <c r="TT733" s="382"/>
      <c r="TU733" s="382"/>
      <c r="TV733" s="382"/>
      <c r="TW733" s="382"/>
      <c r="TX733" s="382"/>
      <c r="TY733" s="382"/>
      <c r="TZ733" s="382"/>
      <c r="UA733" s="382"/>
      <c r="UB733" s="382"/>
      <c r="UC733" s="382"/>
      <c r="UD733" s="382"/>
      <c r="UE733" s="382"/>
      <c r="UF733" s="382"/>
      <c r="UG733" s="382"/>
      <c r="UH733" s="382"/>
      <c r="UI733" s="382"/>
      <c r="UJ733" s="382"/>
      <c r="UK733" s="382"/>
      <c r="UL733" s="382"/>
      <c r="UM733" s="382"/>
      <c r="UN733" s="382"/>
      <c r="UO733" s="382"/>
      <c r="UP733" s="382"/>
      <c r="UQ733" s="382"/>
      <c r="UR733" s="382"/>
      <c r="US733" s="382"/>
      <c r="UT733" s="382"/>
      <c r="UU733" s="382"/>
      <c r="UV733" s="382"/>
      <c r="UW733" s="382"/>
      <c r="UX733" s="382"/>
      <c r="UY733" s="382"/>
      <c r="UZ733" s="382"/>
      <c r="VA733" s="382"/>
      <c r="VB733" s="382"/>
      <c r="VC733" s="382"/>
      <c r="VD733" s="382"/>
      <c r="VE733" s="382"/>
      <c r="VF733" s="382"/>
      <c r="VG733" s="382"/>
      <c r="VH733" s="382"/>
      <c r="VI733" s="382"/>
      <c r="VJ733" s="382"/>
      <c r="VK733" s="382"/>
      <c r="VL733" s="382"/>
      <c r="VM733" s="382"/>
      <c r="VN733" s="382"/>
      <c r="VO733" s="382"/>
      <c r="VP733" s="382"/>
      <c r="VQ733" s="382"/>
      <c r="VR733" s="382"/>
      <c r="VS733" s="382"/>
      <c r="VT733" s="382"/>
      <c r="VU733" s="382"/>
      <c r="VV733" s="382"/>
      <c r="VW733" s="382"/>
      <c r="VX733" s="382"/>
      <c r="VY733" s="382"/>
      <c r="VZ733" s="382"/>
      <c r="WA733" s="382"/>
      <c r="WB733" s="382"/>
      <c r="WC733" s="382"/>
      <c r="WD733" s="382"/>
      <c r="WE733" s="382"/>
      <c r="WF733" s="382"/>
      <c r="WG733" s="382"/>
      <c r="WH733" s="382"/>
      <c r="WI733" s="382"/>
      <c r="WJ733" s="382"/>
      <c r="WK733" s="382"/>
      <c r="WL733" s="382"/>
      <c r="WM733" s="382"/>
      <c r="WN733" s="382"/>
      <c r="WO733" s="382"/>
      <c r="WP733" s="382"/>
      <c r="WQ733" s="382"/>
      <c r="WR733" s="382"/>
      <c r="WS733" s="382"/>
      <c r="WT733" s="382"/>
      <c r="WU733" s="382"/>
      <c r="WV733" s="382"/>
      <c r="WW733" s="382"/>
      <c r="WX733" s="382"/>
      <c r="WY733" s="382"/>
      <c r="WZ733" s="382"/>
      <c r="XA733" s="382"/>
      <c r="XB733" s="382"/>
      <c r="XC733" s="382"/>
      <c r="XD733" s="382"/>
      <c r="XE733" s="382"/>
      <c r="XF733" s="382"/>
      <c r="XG733" s="382"/>
      <c r="XH733" s="382"/>
      <c r="XI733" s="382"/>
      <c r="XJ733" s="382"/>
      <c r="XK733" s="382"/>
      <c r="XL733" s="382"/>
      <c r="XM733" s="382"/>
      <c r="XN733" s="382"/>
      <c r="XO733" s="382"/>
      <c r="XP733" s="382"/>
      <c r="XQ733" s="382"/>
      <c r="XR733" s="382"/>
      <c r="XS733" s="382"/>
      <c r="XT733" s="382"/>
      <c r="XU733" s="382"/>
      <c r="XV733" s="382"/>
      <c r="XW733" s="382"/>
      <c r="XX733" s="382"/>
      <c r="XY733" s="382"/>
      <c r="XZ733" s="382"/>
      <c r="YA733" s="382"/>
      <c r="YB733" s="382"/>
      <c r="YC733" s="382"/>
      <c r="YD733" s="382"/>
      <c r="YE733" s="382"/>
      <c r="YF733" s="382"/>
      <c r="YG733" s="382"/>
      <c r="YH733" s="382"/>
      <c r="YI733" s="382"/>
      <c r="YJ733" s="382"/>
      <c r="YK733" s="382"/>
      <c r="YL733" s="382"/>
      <c r="YM733" s="382"/>
      <c r="YN733" s="382"/>
      <c r="YO733" s="382"/>
      <c r="YP733" s="382"/>
      <c r="YQ733" s="382"/>
      <c r="YR733" s="382"/>
      <c r="YS733" s="382"/>
      <c r="YT733" s="382"/>
      <c r="YU733" s="382"/>
      <c r="YV733" s="382"/>
      <c r="YW733" s="382"/>
      <c r="YX733" s="382"/>
      <c r="YY733" s="382"/>
      <c r="YZ733" s="382"/>
      <c r="ZA733" s="382"/>
      <c r="ZB733" s="382"/>
      <c r="ZC733" s="382"/>
      <c r="ZD733" s="382"/>
      <c r="ZE733" s="382"/>
      <c r="ZF733" s="382"/>
      <c r="ZG733" s="382"/>
      <c r="ZH733" s="382"/>
      <c r="ZI733" s="382"/>
      <c r="ZJ733" s="382"/>
      <c r="ZK733" s="382"/>
      <c r="ZL733" s="382"/>
      <c r="ZM733" s="382"/>
      <c r="ZN733" s="382"/>
      <c r="ZO733" s="382"/>
      <c r="ZP733" s="382"/>
      <c r="ZQ733" s="382"/>
      <c r="ZR733" s="382"/>
      <c r="ZS733" s="382"/>
      <c r="ZT733" s="382"/>
      <c r="ZU733" s="382"/>
      <c r="ZV733" s="382"/>
      <c r="ZW733" s="382"/>
      <c r="ZX733" s="382"/>
      <c r="ZY733" s="382"/>
      <c r="ZZ733" s="382"/>
      <c r="AAA733" s="382"/>
      <c r="AAB733" s="382"/>
      <c r="AAC733" s="382"/>
      <c r="AAD733" s="382"/>
      <c r="AAE733" s="382"/>
      <c r="AAF733" s="382"/>
      <c r="AAG733" s="382"/>
      <c r="AAH733" s="382"/>
      <c r="AAI733" s="382"/>
      <c r="AAJ733" s="382"/>
      <c r="AAK733" s="382"/>
      <c r="AAL733" s="382"/>
      <c r="AAM733" s="382"/>
      <c r="AAN733" s="382"/>
      <c r="AAO733" s="382"/>
      <c r="AAP733" s="382"/>
      <c r="AAQ733" s="382"/>
      <c r="AAR733" s="382"/>
      <c r="AAS733" s="382"/>
      <c r="AAT733" s="382"/>
      <c r="AAU733" s="382"/>
      <c r="AAV733" s="382"/>
      <c r="AAW733" s="382"/>
      <c r="AAX733" s="382"/>
      <c r="AAY733" s="382"/>
      <c r="AAZ733" s="382"/>
      <c r="ABA733" s="382"/>
      <c r="ABB733" s="382"/>
      <c r="ABC733" s="382"/>
      <c r="ABD733" s="382"/>
      <c r="ABE733" s="382"/>
      <c r="ABF733" s="382"/>
      <c r="ABG733" s="382"/>
      <c r="ABH733" s="382"/>
      <c r="ABI733" s="382"/>
      <c r="ABJ733" s="382"/>
      <c r="ABK733" s="382"/>
      <c r="ABL733" s="382"/>
      <c r="ABM733" s="382"/>
      <c r="ABN733" s="382"/>
      <c r="ABO733" s="382"/>
      <c r="ABP733" s="382"/>
      <c r="ABQ733" s="382"/>
      <c r="ABR733" s="382"/>
      <c r="ABS733" s="382"/>
      <c r="ABT733" s="382"/>
      <c r="ABU733" s="382"/>
      <c r="ABV733" s="382"/>
      <c r="ABW733" s="382"/>
      <c r="ABX733" s="382"/>
      <c r="ABY733" s="382"/>
      <c r="ABZ733" s="382"/>
      <c r="ACA733" s="382"/>
      <c r="ACB733" s="382"/>
      <c r="ACC733" s="382"/>
      <c r="ACD733" s="382"/>
      <c r="ACE733" s="382"/>
      <c r="ACF733" s="382"/>
      <c r="ACG733" s="382"/>
      <c r="ACH733" s="382"/>
      <c r="ACI733" s="382"/>
      <c r="ACJ733" s="382"/>
      <c r="ACK733" s="382"/>
      <c r="ACL733" s="382"/>
      <c r="ACM733" s="382"/>
      <c r="ACN733" s="382"/>
      <c r="ACO733" s="382"/>
      <c r="ACP733" s="382"/>
      <c r="ACQ733" s="382"/>
      <c r="ACR733" s="382"/>
      <c r="ACS733" s="382"/>
      <c r="ACT733" s="382"/>
      <c r="ACU733" s="382"/>
      <c r="ACV733" s="382"/>
      <c r="ACW733" s="382"/>
      <c r="ACX733" s="382"/>
      <c r="ACY733" s="382"/>
      <c r="ACZ733" s="382"/>
      <c r="ADA733" s="382"/>
      <c r="ADB733" s="382"/>
      <c r="ADC733" s="382"/>
      <c r="ADD733" s="382"/>
      <c r="ADE733" s="382"/>
      <c r="ADF733" s="382"/>
      <c r="ADG733" s="382"/>
      <c r="ADH733" s="382"/>
      <c r="ADI733" s="382"/>
      <c r="ADJ733" s="382"/>
      <c r="ADK733" s="382"/>
      <c r="ADL733" s="382"/>
      <c r="ADM733" s="382"/>
      <c r="ADN733" s="382"/>
      <c r="ADO733" s="382"/>
      <c r="ADP733" s="382"/>
      <c r="ADQ733" s="382"/>
      <c r="ADR733" s="382"/>
      <c r="ADS733" s="382"/>
      <c r="ADT733" s="382"/>
      <c r="ADU733" s="382"/>
      <c r="ADV733" s="382"/>
      <c r="ADW733" s="382"/>
      <c r="ADX733" s="382"/>
      <c r="ADY733" s="382"/>
      <c r="ADZ733" s="382"/>
      <c r="AEA733" s="382"/>
      <c r="AEB733" s="382"/>
      <c r="AEC733" s="382"/>
      <c r="AED733" s="382"/>
      <c r="AEE733" s="382"/>
      <c r="AEF733" s="382"/>
    </row>
    <row r="734" spans="1:813" s="383" customFormat="1" ht="12" customHeight="1" x14ac:dyDescent="0.2">
      <c r="A734" s="75">
        <v>3.3</v>
      </c>
      <c r="B734" s="87" t="s">
        <v>517</v>
      </c>
      <c r="C734" s="109">
        <v>123.58</v>
      </c>
      <c r="D734" s="71" t="s">
        <v>120</v>
      </c>
      <c r="E734" s="109">
        <v>3344.26</v>
      </c>
      <c r="F734" s="110">
        <f>ROUND(C734*E734,2)</f>
        <v>413283.65</v>
      </c>
      <c r="G734" s="382"/>
      <c r="H734" s="382"/>
      <c r="I734" s="382"/>
      <c r="J734" s="382"/>
      <c r="K734" s="382"/>
      <c r="L734" s="382"/>
      <c r="M734" s="382"/>
      <c r="N734" s="382"/>
      <c r="O734" s="382"/>
      <c r="P734" s="382"/>
      <c r="Q734" s="382"/>
      <c r="R734" s="382"/>
      <c r="S734" s="382"/>
      <c r="T734" s="382"/>
      <c r="U734" s="382"/>
      <c r="V734" s="382"/>
      <c r="W734" s="382"/>
      <c r="X734" s="382"/>
      <c r="Y734" s="382"/>
      <c r="Z734" s="382"/>
      <c r="AA734" s="382"/>
      <c r="AB734" s="382"/>
      <c r="AC734" s="382"/>
      <c r="AD734" s="382"/>
      <c r="AE734" s="382"/>
      <c r="AF734" s="382"/>
      <c r="AG734" s="382"/>
      <c r="AH734" s="382"/>
      <c r="AI734" s="382"/>
      <c r="AJ734" s="382"/>
      <c r="AK734" s="382"/>
      <c r="AL734" s="382"/>
      <c r="AM734" s="382"/>
      <c r="AN734" s="382"/>
      <c r="AO734" s="382"/>
      <c r="AP734" s="382"/>
      <c r="AQ734" s="382"/>
      <c r="AR734" s="382"/>
      <c r="AS734" s="382"/>
      <c r="AT734" s="382"/>
      <c r="AU734" s="382"/>
      <c r="AV734" s="382"/>
      <c r="AW734" s="382"/>
      <c r="AX734" s="382"/>
      <c r="AY734" s="382"/>
      <c r="AZ734" s="382"/>
      <c r="BA734" s="663"/>
      <c r="BB734" s="382"/>
      <c r="BC734" s="382"/>
      <c r="BD734" s="382"/>
      <c r="BE734" s="382"/>
      <c r="BF734" s="382"/>
      <c r="BG734" s="382"/>
      <c r="BH734" s="382"/>
      <c r="BI734" s="382"/>
      <c r="BJ734" s="382"/>
      <c r="BK734" s="382"/>
      <c r="BL734" s="382"/>
      <c r="BM734" s="382"/>
      <c r="BN734" s="382"/>
      <c r="BO734" s="382"/>
      <c r="BP734" s="382"/>
      <c r="BQ734" s="382"/>
      <c r="BR734" s="382"/>
      <c r="BS734" s="382"/>
      <c r="BT734" s="382"/>
      <c r="BU734" s="382"/>
      <c r="BV734" s="382"/>
      <c r="BW734" s="382"/>
      <c r="BX734" s="382"/>
      <c r="BY734" s="382"/>
      <c r="BZ734" s="382"/>
      <c r="CA734" s="382"/>
      <c r="CB734" s="382"/>
      <c r="CC734" s="382"/>
      <c r="CD734" s="382"/>
      <c r="CE734" s="382"/>
      <c r="CF734" s="382"/>
      <c r="CG734" s="382"/>
      <c r="CH734" s="382"/>
      <c r="CI734" s="382"/>
      <c r="CJ734" s="382"/>
      <c r="CK734" s="382"/>
      <c r="CL734" s="382"/>
      <c r="CM734" s="382"/>
      <c r="CN734" s="382"/>
      <c r="CO734" s="382"/>
      <c r="CP734" s="382"/>
      <c r="CQ734" s="382"/>
      <c r="CR734" s="382"/>
      <c r="CS734" s="382"/>
      <c r="CT734" s="382"/>
      <c r="CU734" s="382"/>
      <c r="CV734" s="382"/>
      <c r="CW734" s="382"/>
      <c r="CX734" s="382"/>
      <c r="CY734" s="382"/>
      <c r="CZ734" s="382"/>
      <c r="DA734" s="382"/>
      <c r="DB734" s="382"/>
      <c r="DC734" s="382"/>
      <c r="DD734" s="382"/>
      <c r="DE734" s="382"/>
      <c r="DF734" s="382"/>
      <c r="DG734" s="382"/>
      <c r="DH734" s="382"/>
      <c r="DI734" s="382"/>
      <c r="DJ734" s="382"/>
      <c r="DK734" s="382"/>
      <c r="DL734" s="382"/>
      <c r="DM734" s="382"/>
      <c r="DN734" s="382"/>
      <c r="DO734" s="382"/>
      <c r="DP734" s="382"/>
      <c r="DQ734" s="382"/>
      <c r="DR734" s="382"/>
      <c r="DS734" s="382"/>
      <c r="DT734" s="382"/>
      <c r="DU734" s="382"/>
      <c r="DV734" s="382"/>
      <c r="DW734" s="382"/>
      <c r="DX734" s="382"/>
      <c r="DY734" s="382"/>
      <c r="DZ734" s="382"/>
      <c r="EA734" s="382"/>
      <c r="EB734" s="382"/>
      <c r="EC734" s="382"/>
      <c r="ED734" s="382"/>
      <c r="EE734" s="382"/>
      <c r="EF734" s="382"/>
      <c r="EG734" s="382"/>
      <c r="EH734" s="382"/>
      <c r="EI734" s="382"/>
      <c r="EJ734" s="382"/>
      <c r="EK734" s="382"/>
      <c r="EL734" s="382"/>
      <c r="EM734" s="382"/>
      <c r="EN734" s="382"/>
      <c r="EO734" s="382"/>
      <c r="EP734" s="382"/>
      <c r="EQ734" s="382"/>
      <c r="ER734" s="382"/>
      <c r="ES734" s="382"/>
      <c r="ET734" s="382"/>
      <c r="EU734" s="382"/>
      <c r="EV734" s="382"/>
      <c r="EW734" s="382"/>
      <c r="EX734" s="382"/>
      <c r="EY734" s="382"/>
      <c r="EZ734" s="382"/>
      <c r="FA734" s="382"/>
      <c r="FB734" s="382"/>
      <c r="FC734" s="382"/>
      <c r="FD734" s="382"/>
      <c r="FE734" s="382"/>
      <c r="FF734" s="382"/>
      <c r="FG734" s="382"/>
      <c r="FH734" s="382"/>
      <c r="FI734" s="382"/>
      <c r="FJ734" s="382"/>
      <c r="FK734" s="382"/>
      <c r="FL734" s="382"/>
      <c r="FM734" s="382"/>
      <c r="FN734" s="382"/>
      <c r="FO734" s="382"/>
      <c r="FP734" s="382"/>
      <c r="FQ734" s="382"/>
      <c r="FR734" s="382"/>
      <c r="FS734" s="382"/>
      <c r="FT734" s="382"/>
      <c r="FU734" s="382"/>
      <c r="FV734" s="382"/>
      <c r="FW734" s="382"/>
      <c r="FX734" s="382"/>
      <c r="FY734" s="382"/>
      <c r="FZ734" s="382"/>
      <c r="GA734" s="382"/>
      <c r="GB734" s="382"/>
      <c r="GC734" s="382"/>
      <c r="GD734" s="382"/>
      <c r="GE734" s="382"/>
      <c r="GF734" s="382"/>
      <c r="GG734" s="382"/>
      <c r="GH734" s="382"/>
      <c r="GI734" s="382"/>
      <c r="GJ734" s="382"/>
      <c r="GK734" s="382"/>
      <c r="GL734" s="382"/>
      <c r="GM734" s="382"/>
      <c r="GN734" s="382"/>
      <c r="GO734" s="382"/>
      <c r="GP734" s="382"/>
      <c r="GQ734" s="382"/>
      <c r="GR734" s="382"/>
      <c r="GS734" s="382"/>
      <c r="GT734" s="382"/>
      <c r="GU734" s="382"/>
      <c r="GV734" s="382"/>
      <c r="GW734" s="382"/>
      <c r="GX734" s="382"/>
      <c r="GY734" s="382"/>
      <c r="GZ734" s="382"/>
      <c r="HA734" s="382"/>
      <c r="HB734" s="382"/>
      <c r="HC734" s="382"/>
      <c r="HD734" s="382"/>
      <c r="HE734" s="382"/>
      <c r="HF734" s="382"/>
      <c r="HG734" s="382"/>
      <c r="HH734" s="382"/>
      <c r="HI734" s="382"/>
      <c r="HJ734" s="382"/>
      <c r="HK734" s="382"/>
      <c r="HL734" s="382"/>
      <c r="HM734" s="382"/>
      <c r="HN734" s="382"/>
      <c r="HO734" s="382"/>
      <c r="HP734" s="382"/>
      <c r="HQ734" s="382"/>
      <c r="HR734" s="382"/>
      <c r="HS734" s="382"/>
      <c r="HT734" s="382"/>
      <c r="HU734" s="382"/>
      <c r="HV734" s="382"/>
      <c r="HW734" s="382"/>
      <c r="HX734" s="382"/>
      <c r="HY734" s="382"/>
      <c r="HZ734" s="382"/>
      <c r="IA734" s="382"/>
      <c r="IB734" s="382"/>
      <c r="IC734" s="382"/>
      <c r="ID734" s="382"/>
      <c r="IE734" s="382"/>
      <c r="IF734" s="382"/>
      <c r="IG734" s="382"/>
      <c r="IH734" s="382"/>
      <c r="II734" s="382"/>
      <c r="IJ734" s="382"/>
      <c r="IK734" s="382"/>
      <c r="IL734" s="382"/>
      <c r="IM734" s="382"/>
      <c r="IN734" s="382"/>
      <c r="IO734" s="382"/>
      <c r="IP734" s="382"/>
      <c r="IQ734" s="382"/>
      <c r="IR734" s="382"/>
      <c r="IS734" s="382"/>
      <c r="IT734" s="382"/>
      <c r="IU734" s="382"/>
      <c r="IV734" s="382"/>
      <c r="IW734" s="382"/>
      <c r="IX734" s="382"/>
      <c r="IY734" s="382"/>
      <c r="IZ734" s="382"/>
      <c r="JA734" s="382"/>
      <c r="JB734" s="382"/>
      <c r="JC734" s="382"/>
      <c r="JD734" s="382"/>
      <c r="JE734" s="382"/>
      <c r="JF734" s="382"/>
      <c r="JG734" s="382"/>
      <c r="JH734" s="382"/>
      <c r="JI734" s="382"/>
      <c r="JJ734" s="382"/>
      <c r="JK734" s="382"/>
      <c r="JL734" s="382"/>
      <c r="JM734" s="382"/>
      <c r="JN734" s="382"/>
      <c r="JO734" s="382"/>
      <c r="JP734" s="382"/>
      <c r="JQ734" s="382"/>
      <c r="JR734" s="382"/>
      <c r="JS734" s="382"/>
      <c r="JT734" s="382"/>
      <c r="JU734" s="382"/>
      <c r="JV734" s="382"/>
      <c r="JW734" s="382"/>
      <c r="JX734" s="382"/>
      <c r="JY734" s="382"/>
      <c r="JZ734" s="382"/>
      <c r="KA734" s="382"/>
      <c r="KB734" s="382"/>
      <c r="KC734" s="382"/>
      <c r="KD734" s="382"/>
      <c r="KE734" s="382"/>
      <c r="KF734" s="382"/>
      <c r="KG734" s="382"/>
      <c r="KH734" s="382"/>
      <c r="KI734" s="382"/>
      <c r="KJ734" s="382"/>
      <c r="KK734" s="382"/>
      <c r="KL734" s="382"/>
      <c r="KM734" s="382"/>
      <c r="KN734" s="382"/>
      <c r="KO734" s="382"/>
      <c r="KP734" s="382"/>
      <c r="KQ734" s="382"/>
      <c r="KR734" s="382"/>
      <c r="KS734" s="382"/>
      <c r="KT734" s="382"/>
      <c r="KU734" s="382"/>
      <c r="KV734" s="382"/>
      <c r="KW734" s="382"/>
      <c r="KX734" s="382"/>
      <c r="KY734" s="382"/>
      <c r="KZ734" s="382"/>
      <c r="LA734" s="382"/>
      <c r="LB734" s="382"/>
      <c r="LC734" s="382"/>
      <c r="LD734" s="382"/>
      <c r="LE734" s="382"/>
      <c r="LF734" s="382"/>
      <c r="LG734" s="382"/>
      <c r="LH734" s="382"/>
      <c r="LI734" s="382"/>
      <c r="LJ734" s="382"/>
      <c r="LK734" s="382"/>
      <c r="LL734" s="382"/>
      <c r="LM734" s="382"/>
      <c r="LN734" s="382"/>
      <c r="LO734" s="382"/>
      <c r="LP734" s="382"/>
      <c r="LQ734" s="382"/>
      <c r="LR734" s="382"/>
      <c r="LS734" s="382"/>
      <c r="LT734" s="382"/>
      <c r="LU734" s="382"/>
      <c r="LV734" s="382"/>
      <c r="LW734" s="382"/>
      <c r="LX734" s="382"/>
      <c r="LY734" s="382"/>
      <c r="LZ734" s="382"/>
      <c r="MA734" s="382"/>
      <c r="MB734" s="382"/>
      <c r="MC734" s="382"/>
      <c r="MD734" s="382"/>
      <c r="ME734" s="382"/>
      <c r="MF734" s="382"/>
      <c r="MG734" s="382"/>
      <c r="MH734" s="382"/>
      <c r="MI734" s="382"/>
      <c r="MJ734" s="382"/>
      <c r="MK734" s="382"/>
      <c r="ML734" s="382"/>
      <c r="MM734" s="382"/>
      <c r="MN734" s="382"/>
      <c r="MO734" s="382"/>
      <c r="MP734" s="382"/>
      <c r="MQ734" s="382"/>
      <c r="MR734" s="382"/>
      <c r="MS734" s="382"/>
      <c r="MT734" s="382"/>
      <c r="MU734" s="382"/>
      <c r="MV734" s="382"/>
      <c r="MW734" s="382"/>
      <c r="MX734" s="382"/>
      <c r="MY734" s="382"/>
      <c r="MZ734" s="382"/>
      <c r="NA734" s="382"/>
      <c r="NB734" s="382"/>
      <c r="NC734" s="382"/>
      <c r="ND734" s="382"/>
      <c r="NE734" s="382"/>
      <c r="NF734" s="382"/>
      <c r="NG734" s="382"/>
      <c r="NH734" s="382"/>
      <c r="NI734" s="382"/>
      <c r="NJ734" s="382"/>
      <c r="NK734" s="382"/>
      <c r="NL734" s="382"/>
      <c r="NM734" s="382"/>
      <c r="NN734" s="382"/>
      <c r="NO734" s="382"/>
      <c r="NP734" s="382"/>
      <c r="NQ734" s="382"/>
      <c r="NR734" s="382"/>
      <c r="NS734" s="382"/>
      <c r="NT734" s="382"/>
      <c r="NU734" s="382"/>
      <c r="NV734" s="382"/>
      <c r="NW734" s="382"/>
      <c r="NX734" s="382"/>
      <c r="NY734" s="382"/>
      <c r="NZ734" s="382"/>
      <c r="OA734" s="382"/>
      <c r="OB734" s="382"/>
      <c r="OC734" s="382"/>
      <c r="OD734" s="382"/>
      <c r="OE734" s="382"/>
      <c r="OF734" s="382"/>
      <c r="OG734" s="382"/>
      <c r="OH734" s="382"/>
      <c r="OI734" s="382"/>
      <c r="OJ734" s="382"/>
      <c r="OK734" s="382"/>
      <c r="OL734" s="382"/>
      <c r="OM734" s="382"/>
      <c r="ON734" s="382"/>
      <c r="OO734" s="382"/>
      <c r="OP734" s="382"/>
      <c r="OQ734" s="382"/>
      <c r="OR734" s="382"/>
      <c r="OS734" s="382"/>
      <c r="OT734" s="382"/>
      <c r="OU734" s="382"/>
      <c r="OV734" s="382"/>
      <c r="OW734" s="382"/>
      <c r="OX734" s="382"/>
      <c r="OY734" s="382"/>
      <c r="OZ734" s="382"/>
      <c r="PA734" s="382"/>
      <c r="PB734" s="382"/>
      <c r="PC734" s="382"/>
      <c r="PD734" s="382"/>
      <c r="PE734" s="382"/>
      <c r="PF734" s="382"/>
      <c r="PG734" s="382"/>
      <c r="PH734" s="382"/>
      <c r="PI734" s="382"/>
      <c r="PJ734" s="382"/>
      <c r="PK734" s="382"/>
      <c r="PL734" s="382"/>
      <c r="PM734" s="382"/>
      <c r="PN734" s="382"/>
      <c r="PO734" s="382"/>
      <c r="PP734" s="382"/>
      <c r="PQ734" s="382"/>
      <c r="PR734" s="382"/>
      <c r="PS734" s="382"/>
      <c r="PT734" s="382"/>
      <c r="PU734" s="382"/>
      <c r="PV734" s="382"/>
      <c r="PW734" s="382"/>
      <c r="PX734" s="382"/>
      <c r="PY734" s="382"/>
      <c r="PZ734" s="382"/>
      <c r="QA734" s="382"/>
      <c r="QB734" s="382"/>
      <c r="QC734" s="382"/>
      <c r="QD734" s="382"/>
      <c r="QE734" s="382"/>
      <c r="QF734" s="382"/>
      <c r="QG734" s="382"/>
      <c r="QH734" s="382"/>
      <c r="QI734" s="382"/>
      <c r="QJ734" s="382"/>
      <c r="QK734" s="382"/>
      <c r="QL734" s="382"/>
      <c r="QM734" s="382"/>
      <c r="QN734" s="382"/>
      <c r="QO734" s="382"/>
      <c r="QP734" s="382"/>
      <c r="QQ734" s="382"/>
      <c r="QR734" s="382"/>
      <c r="QS734" s="382"/>
      <c r="QT734" s="382"/>
      <c r="QU734" s="382"/>
      <c r="QV734" s="382"/>
      <c r="QW734" s="382"/>
      <c r="QX734" s="382"/>
      <c r="QY734" s="382"/>
      <c r="QZ734" s="382"/>
      <c r="RA734" s="382"/>
      <c r="RB734" s="382"/>
      <c r="RC734" s="382"/>
      <c r="RD734" s="382"/>
      <c r="RE734" s="382"/>
      <c r="RF734" s="382"/>
      <c r="RG734" s="382"/>
      <c r="RH734" s="382"/>
      <c r="RI734" s="382"/>
      <c r="RJ734" s="382"/>
      <c r="RK734" s="382"/>
      <c r="RL734" s="382"/>
      <c r="RM734" s="382"/>
      <c r="RN734" s="382"/>
      <c r="RO734" s="382"/>
      <c r="RP734" s="382"/>
      <c r="RQ734" s="382"/>
      <c r="RR734" s="382"/>
      <c r="RS734" s="382"/>
      <c r="RT734" s="382"/>
      <c r="RU734" s="382"/>
      <c r="RV734" s="382"/>
      <c r="RW734" s="382"/>
      <c r="RX734" s="382"/>
      <c r="RY734" s="382"/>
      <c r="RZ734" s="382"/>
      <c r="SA734" s="382"/>
      <c r="SB734" s="382"/>
      <c r="SC734" s="382"/>
      <c r="SD734" s="382"/>
      <c r="SE734" s="382"/>
      <c r="SF734" s="382"/>
      <c r="SG734" s="382"/>
      <c r="SH734" s="382"/>
      <c r="SI734" s="382"/>
      <c r="SJ734" s="382"/>
      <c r="SK734" s="382"/>
      <c r="SL734" s="382"/>
      <c r="SM734" s="382"/>
      <c r="SN734" s="382"/>
      <c r="SO734" s="382"/>
      <c r="SP734" s="382"/>
      <c r="SQ734" s="382"/>
      <c r="SR734" s="382"/>
      <c r="SS734" s="382"/>
      <c r="ST734" s="382"/>
      <c r="SU734" s="382"/>
      <c r="SV734" s="382"/>
      <c r="SW734" s="382"/>
      <c r="SX734" s="382"/>
      <c r="SY734" s="382"/>
      <c r="SZ734" s="382"/>
      <c r="TA734" s="382"/>
      <c r="TB734" s="382"/>
      <c r="TC734" s="382"/>
      <c r="TD734" s="382"/>
      <c r="TE734" s="382"/>
      <c r="TF734" s="382"/>
      <c r="TG734" s="382"/>
      <c r="TH734" s="382"/>
      <c r="TI734" s="382"/>
      <c r="TJ734" s="382"/>
      <c r="TK734" s="382"/>
      <c r="TL734" s="382"/>
      <c r="TM734" s="382"/>
      <c r="TN734" s="382"/>
      <c r="TO734" s="382"/>
      <c r="TP734" s="382"/>
      <c r="TQ734" s="382"/>
      <c r="TR734" s="382"/>
      <c r="TS734" s="382"/>
      <c r="TT734" s="382"/>
      <c r="TU734" s="382"/>
      <c r="TV734" s="382"/>
      <c r="TW734" s="382"/>
      <c r="TX734" s="382"/>
      <c r="TY734" s="382"/>
      <c r="TZ734" s="382"/>
      <c r="UA734" s="382"/>
      <c r="UB734" s="382"/>
      <c r="UC734" s="382"/>
      <c r="UD734" s="382"/>
      <c r="UE734" s="382"/>
      <c r="UF734" s="382"/>
      <c r="UG734" s="382"/>
      <c r="UH734" s="382"/>
      <c r="UI734" s="382"/>
      <c r="UJ734" s="382"/>
      <c r="UK734" s="382"/>
      <c r="UL734" s="382"/>
      <c r="UM734" s="382"/>
      <c r="UN734" s="382"/>
      <c r="UO734" s="382"/>
      <c r="UP734" s="382"/>
      <c r="UQ734" s="382"/>
      <c r="UR734" s="382"/>
      <c r="US734" s="382"/>
      <c r="UT734" s="382"/>
      <c r="UU734" s="382"/>
      <c r="UV734" s="382"/>
      <c r="UW734" s="382"/>
      <c r="UX734" s="382"/>
      <c r="UY734" s="382"/>
      <c r="UZ734" s="382"/>
      <c r="VA734" s="382"/>
      <c r="VB734" s="382"/>
      <c r="VC734" s="382"/>
      <c r="VD734" s="382"/>
      <c r="VE734" s="382"/>
      <c r="VF734" s="382"/>
      <c r="VG734" s="382"/>
      <c r="VH734" s="382"/>
      <c r="VI734" s="382"/>
      <c r="VJ734" s="382"/>
      <c r="VK734" s="382"/>
      <c r="VL734" s="382"/>
      <c r="VM734" s="382"/>
      <c r="VN734" s="382"/>
      <c r="VO734" s="382"/>
      <c r="VP734" s="382"/>
      <c r="VQ734" s="382"/>
      <c r="VR734" s="382"/>
      <c r="VS734" s="382"/>
      <c r="VT734" s="382"/>
      <c r="VU734" s="382"/>
      <c r="VV734" s="382"/>
      <c r="VW734" s="382"/>
      <c r="VX734" s="382"/>
      <c r="VY734" s="382"/>
      <c r="VZ734" s="382"/>
      <c r="WA734" s="382"/>
      <c r="WB734" s="382"/>
      <c r="WC734" s="382"/>
      <c r="WD734" s="382"/>
      <c r="WE734" s="382"/>
      <c r="WF734" s="382"/>
      <c r="WG734" s="382"/>
      <c r="WH734" s="382"/>
      <c r="WI734" s="382"/>
      <c r="WJ734" s="382"/>
      <c r="WK734" s="382"/>
      <c r="WL734" s="382"/>
      <c r="WM734" s="382"/>
      <c r="WN734" s="382"/>
      <c r="WO734" s="382"/>
      <c r="WP734" s="382"/>
      <c r="WQ734" s="382"/>
      <c r="WR734" s="382"/>
      <c r="WS734" s="382"/>
      <c r="WT734" s="382"/>
      <c r="WU734" s="382"/>
      <c r="WV734" s="382"/>
      <c r="WW734" s="382"/>
      <c r="WX734" s="382"/>
      <c r="WY734" s="382"/>
      <c r="WZ734" s="382"/>
      <c r="XA734" s="382"/>
      <c r="XB734" s="382"/>
      <c r="XC734" s="382"/>
      <c r="XD734" s="382"/>
      <c r="XE734" s="382"/>
      <c r="XF734" s="382"/>
      <c r="XG734" s="382"/>
      <c r="XH734" s="382"/>
      <c r="XI734" s="382"/>
      <c r="XJ734" s="382"/>
      <c r="XK734" s="382"/>
      <c r="XL734" s="382"/>
      <c r="XM734" s="382"/>
      <c r="XN734" s="382"/>
      <c r="XO734" s="382"/>
      <c r="XP734" s="382"/>
      <c r="XQ734" s="382"/>
      <c r="XR734" s="382"/>
      <c r="XS734" s="382"/>
      <c r="XT734" s="382"/>
      <c r="XU734" s="382"/>
      <c r="XV734" s="382"/>
      <c r="XW734" s="382"/>
      <c r="XX734" s="382"/>
      <c r="XY734" s="382"/>
      <c r="XZ734" s="382"/>
      <c r="YA734" s="382"/>
      <c r="YB734" s="382"/>
      <c r="YC734" s="382"/>
      <c r="YD734" s="382"/>
      <c r="YE734" s="382"/>
      <c r="YF734" s="382"/>
      <c r="YG734" s="382"/>
      <c r="YH734" s="382"/>
      <c r="YI734" s="382"/>
      <c r="YJ734" s="382"/>
      <c r="YK734" s="382"/>
      <c r="YL734" s="382"/>
      <c r="YM734" s="382"/>
      <c r="YN734" s="382"/>
      <c r="YO734" s="382"/>
      <c r="YP734" s="382"/>
      <c r="YQ734" s="382"/>
      <c r="YR734" s="382"/>
      <c r="YS734" s="382"/>
      <c r="YT734" s="382"/>
      <c r="YU734" s="382"/>
      <c r="YV734" s="382"/>
      <c r="YW734" s="382"/>
      <c r="YX734" s="382"/>
      <c r="YY734" s="382"/>
      <c r="YZ734" s="382"/>
      <c r="ZA734" s="382"/>
      <c r="ZB734" s="382"/>
      <c r="ZC734" s="382"/>
      <c r="ZD734" s="382"/>
      <c r="ZE734" s="382"/>
      <c r="ZF734" s="382"/>
      <c r="ZG734" s="382"/>
      <c r="ZH734" s="382"/>
      <c r="ZI734" s="382"/>
      <c r="ZJ734" s="382"/>
      <c r="ZK734" s="382"/>
      <c r="ZL734" s="382"/>
      <c r="ZM734" s="382"/>
      <c r="ZN734" s="382"/>
      <c r="ZO734" s="382"/>
      <c r="ZP734" s="382"/>
      <c r="ZQ734" s="382"/>
      <c r="ZR734" s="382"/>
      <c r="ZS734" s="382"/>
      <c r="ZT734" s="382"/>
      <c r="ZU734" s="382"/>
      <c r="ZV734" s="382"/>
      <c r="ZW734" s="382"/>
      <c r="ZX734" s="382"/>
      <c r="ZY734" s="382"/>
      <c r="ZZ734" s="382"/>
      <c r="AAA734" s="382"/>
      <c r="AAB734" s="382"/>
      <c r="AAC734" s="382"/>
      <c r="AAD734" s="382"/>
      <c r="AAE734" s="382"/>
      <c r="AAF734" s="382"/>
      <c r="AAG734" s="382"/>
      <c r="AAH734" s="382"/>
      <c r="AAI734" s="382"/>
      <c r="AAJ734" s="382"/>
      <c r="AAK734" s="382"/>
      <c r="AAL734" s="382"/>
      <c r="AAM734" s="382"/>
      <c r="AAN734" s="382"/>
      <c r="AAO734" s="382"/>
      <c r="AAP734" s="382"/>
      <c r="AAQ734" s="382"/>
      <c r="AAR734" s="382"/>
      <c r="AAS734" s="382"/>
      <c r="AAT734" s="382"/>
      <c r="AAU734" s="382"/>
      <c r="AAV734" s="382"/>
      <c r="AAW734" s="382"/>
      <c r="AAX734" s="382"/>
      <c r="AAY734" s="382"/>
      <c r="AAZ734" s="382"/>
      <c r="ABA734" s="382"/>
      <c r="ABB734" s="382"/>
      <c r="ABC734" s="382"/>
      <c r="ABD734" s="382"/>
      <c r="ABE734" s="382"/>
      <c r="ABF734" s="382"/>
      <c r="ABG734" s="382"/>
      <c r="ABH734" s="382"/>
      <c r="ABI734" s="382"/>
      <c r="ABJ734" s="382"/>
      <c r="ABK734" s="382"/>
      <c r="ABL734" s="382"/>
      <c r="ABM734" s="382"/>
      <c r="ABN734" s="382"/>
      <c r="ABO734" s="382"/>
      <c r="ABP734" s="382"/>
      <c r="ABQ734" s="382"/>
      <c r="ABR734" s="382"/>
      <c r="ABS734" s="382"/>
      <c r="ABT734" s="382"/>
      <c r="ABU734" s="382"/>
      <c r="ABV734" s="382"/>
      <c r="ABW734" s="382"/>
      <c r="ABX734" s="382"/>
      <c r="ABY734" s="382"/>
      <c r="ABZ734" s="382"/>
      <c r="ACA734" s="382"/>
      <c r="ACB734" s="382"/>
      <c r="ACC734" s="382"/>
      <c r="ACD734" s="382"/>
      <c r="ACE734" s="382"/>
      <c r="ACF734" s="382"/>
      <c r="ACG734" s="382"/>
      <c r="ACH734" s="382"/>
      <c r="ACI734" s="382"/>
      <c r="ACJ734" s="382"/>
      <c r="ACK734" s="382"/>
      <c r="ACL734" s="382"/>
      <c r="ACM734" s="382"/>
      <c r="ACN734" s="382"/>
      <c r="ACO734" s="382"/>
      <c r="ACP734" s="382"/>
      <c r="ACQ734" s="382"/>
      <c r="ACR734" s="382"/>
      <c r="ACS734" s="382"/>
      <c r="ACT734" s="382"/>
      <c r="ACU734" s="382"/>
      <c r="ACV734" s="382"/>
      <c r="ACW734" s="382"/>
      <c r="ACX734" s="382"/>
      <c r="ACY734" s="382"/>
      <c r="ACZ734" s="382"/>
      <c r="ADA734" s="382"/>
      <c r="ADB734" s="382"/>
      <c r="ADC734" s="382"/>
      <c r="ADD734" s="382"/>
      <c r="ADE734" s="382"/>
      <c r="ADF734" s="382"/>
      <c r="ADG734" s="382"/>
      <c r="ADH734" s="382"/>
      <c r="ADI734" s="382"/>
      <c r="ADJ734" s="382"/>
      <c r="ADK734" s="382"/>
      <c r="ADL734" s="382"/>
      <c r="ADM734" s="382"/>
      <c r="ADN734" s="382"/>
      <c r="ADO734" s="382"/>
      <c r="ADP734" s="382"/>
      <c r="ADQ734" s="382"/>
      <c r="ADR734" s="382"/>
      <c r="ADS734" s="382"/>
      <c r="ADT734" s="382"/>
      <c r="ADU734" s="382"/>
      <c r="ADV734" s="382"/>
      <c r="ADW734" s="382"/>
      <c r="ADX734" s="382"/>
      <c r="ADY734" s="382"/>
      <c r="ADZ734" s="382"/>
      <c r="AEA734" s="382"/>
      <c r="AEB734" s="382"/>
      <c r="AEC734" s="382"/>
      <c r="AED734" s="382"/>
      <c r="AEE734" s="382"/>
      <c r="AEF734" s="382"/>
    </row>
    <row r="735" spans="1:813" s="383" customFormat="1" ht="12" customHeight="1" x14ac:dyDescent="0.2">
      <c r="A735" s="75"/>
      <c r="B735" s="87"/>
      <c r="C735" s="109"/>
      <c r="D735" s="71"/>
      <c r="E735" s="109"/>
      <c r="F735" s="110"/>
      <c r="G735" s="382"/>
      <c r="H735" s="382"/>
      <c r="I735" s="382"/>
      <c r="J735" s="382"/>
      <c r="K735" s="382"/>
      <c r="L735" s="382"/>
      <c r="M735" s="382"/>
      <c r="N735" s="382"/>
      <c r="O735" s="382"/>
      <c r="P735" s="382"/>
      <c r="Q735" s="382"/>
      <c r="R735" s="382"/>
      <c r="S735" s="382"/>
      <c r="T735" s="382"/>
      <c r="U735" s="382"/>
      <c r="V735" s="382"/>
      <c r="W735" s="382"/>
      <c r="X735" s="382"/>
      <c r="Y735" s="382"/>
      <c r="Z735" s="382"/>
      <c r="AA735" s="382"/>
      <c r="AB735" s="382"/>
      <c r="AC735" s="382"/>
      <c r="AD735" s="382"/>
      <c r="AE735" s="382"/>
      <c r="AF735" s="382"/>
      <c r="AG735" s="382"/>
      <c r="AH735" s="382"/>
      <c r="AI735" s="382"/>
      <c r="AJ735" s="382"/>
      <c r="AK735" s="382"/>
      <c r="AL735" s="382"/>
      <c r="AM735" s="382"/>
      <c r="AN735" s="382"/>
      <c r="AO735" s="382"/>
      <c r="AP735" s="382"/>
      <c r="AQ735" s="382"/>
      <c r="AR735" s="382"/>
      <c r="AS735" s="382"/>
      <c r="AT735" s="382"/>
      <c r="AU735" s="382"/>
      <c r="AV735" s="382"/>
      <c r="AW735" s="382"/>
      <c r="AX735" s="382"/>
      <c r="AY735" s="382"/>
      <c r="AZ735" s="382"/>
      <c r="BA735" s="663"/>
      <c r="BB735" s="382"/>
      <c r="BC735" s="382"/>
      <c r="BD735" s="382"/>
      <c r="BE735" s="382"/>
      <c r="BF735" s="382"/>
      <c r="BG735" s="382"/>
      <c r="BH735" s="382"/>
      <c r="BI735" s="382"/>
      <c r="BJ735" s="382"/>
      <c r="BK735" s="382"/>
      <c r="BL735" s="382"/>
      <c r="BM735" s="382"/>
      <c r="BN735" s="382"/>
      <c r="BO735" s="382"/>
      <c r="BP735" s="382"/>
      <c r="BQ735" s="382"/>
      <c r="BR735" s="382"/>
      <c r="BS735" s="382"/>
      <c r="BT735" s="382"/>
      <c r="BU735" s="382"/>
      <c r="BV735" s="382"/>
      <c r="BW735" s="382"/>
      <c r="BX735" s="382"/>
      <c r="BY735" s="382"/>
      <c r="BZ735" s="382"/>
      <c r="CA735" s="382"/>
      <c r="CB735" s="382"/>
      <c r="CC735" s="382"/>
      <c r="CD735" s="382"/>
      <c r="CE735" s="382"/>
      <c r="CF735" s="382"/>
      <c r="CG735" s="382"/>
      <c r="CH735" s="382"/>
      <c r="CI735" s="382"/>
      <c r="CJ735" s="382"/>
      <c r="CK735" s="382"/>
      <c r="CL735" s="382"/>
      <c r="CM735" s="382"/>
      <c r="CN735" s="382"/>
      <c r="CO735" s="382"/>
      <c r="CP735" s="382"/>
      <c r="CQ735" s="382"/>
      <c r="CR735" s="382"/>
      <c r="CS735" s="382"/>
      <c r="CT735" s="382"/>
      <c r="CU735" s="382"/>
      <c r="CV735" s="382"/>
      <c r="CW735" s="382"/>
      <c r="CX735" s="382"/>
      <c r="CY735" s="382"/>
      <c r="CZ735" s="382"/>
      <c r="DA735" s="382"/>
      <c r="DB735" s="382"/>
      <c r="DC735" s="382"/>
      <c r="DD735" s="382"/>
      <c r="DE735" s="382"/>
      <c r="DF735" s="382"/>
      <c r="DG735" s="382"/>
      <c r="DH735" s="382"/>
      <c r="DI735" s="382"/>
      <c r="DJ735" s="382"/>
      <c r="DK735" s="382"/>
      <c r="DL735" s="382"/>
      <c r="DM735" s="382"/>
      <c r="DN735" s="382"/>
      <c r="DO735" s="382"/>
      <c r="DP735" s="382"/>
      <c r="DQ735" s="382"/>
      <c r="DR735" s="382"/>
      <c r="DS735" s="382"/>
      <c r="DT735" s="382"/>
      <c r="DU735" s="382"/>
      <c r="DV735" s="382"/>
      <c r="DW735" s="382"/>
      <c r="DX735" s="382"/>
      <c r="DY735" s="382"/>
      <c r="DZ735" s="382"/>
      <c r="EA735" s="382"/>
      <c r="EB735" s="382"/>
      <c r="EC735" s="382"/>
      <c r="ED735" s="382"/>
      <c r="EE735" s="382"/>
      <c r="EF735" s="382"/>
      <c r="EG735" s="382"/>
      <c r="EH735" s="382"/>
      <c r="EI735" s="382"/>
      <c r="EJ735" s="382"/>
      <c r="EK735" s="382"/>
      <c r="EL735" s="382"/>
      <c r="EM735" s="382"/>
      <c r="EN735" s="382"/>
      <c r="EO735" s="382"/>
      <c r="EP735" s="382"/>
      <c r="EQ735" s="382"/>
      <c r="ER735" s="382"/>
      <c r="ES735" s="382"/>
      <c r="ET735" s="382"/>
      <c r="EU735" s="382"/>
      <c r="EV735" s="382"/>
      <c r="EW735" s="382"/>
      <c r="EX735" s="382"/>
      <c r="EY735" s="382"/>
      <c r="EZ735" s="382"/>
      <c r="FA735" s="382"/>
      <c r="FB735" s="382"/>
      <c r="FC735" s="382"/>
      <c r="FD735" s="382"/>
      <c r="FE735" s="382"/>
      <c r="FF735" s="382"/>
      <c r="FG735" s="382"/>
      <c r="FH735" s="382"/>
      <c r="FI735" s="382"/>
      <c r="FJ735" s="382"/>
      <c r="FK735" s="382"/>
      <c r="FL735" s="382"/>
      <c r="FM735" s="382"/>
      <c r="FN735" s="382"/>
      <c r="FO735" s="382"/>
      <c r="FP735" s="382"/>
      <c r="FQ735" s="382"/>
      <c r="FR735" s="382"/>
      <c r="FS735" s="382"/>
      <c r="FT735" s="382"/>
      <c r="FU735" s="382"/>
      <c r="FV735" s="382"/>
      <c r="FW735" s="382"/>
      <c r="FX735" s="382"/>
      <c r="FY735" s="382"/>
      <c r="FZ735" s="382"/>
      <c r="GA735" s="382"/>
      <c r="GB735" s="382"/>
      <c r="GC735" s="382"/>
      <c r="GD735" s="382"/>
      <c r="GE735" s="382"/>
      <c r="GF735" s="382"/>
      <c r="GG735" s="382"/>
      <c r="GH735" s="382"/>
      <c r="GI735" s="382"/>
      <c r="GJ735" s="382"/>
      <c r="GK735" s="382"/>
      <c r="GL735" s="382"/>
      <c r="GM735" s="382"/>
      <c r="GN735" s="382"/>
      <c r="GO735" s="382"/>
      <c r="GP735" s="382"/>
      <c r="GQ735" s="382"/>
      <c r="GR735" s="382"/>
      <c r="GS735" s="382"/>
      <c r="GT735" s="382"/>
      <c r="GU735" s="382"/>
      <c r="GV735" s="382"/>
      <c r="GW735" s="382"/>
      <c r="GX735" s="382"/>
      <c r="GY735" s="382"/>
      <c r="GZ735" s="382"/>
      <c r="HA735" s="382"/>
      <c r="HB735" s="382"/>
      <c r="HC735" s="382"/>
      <c r="HD735" s="382"/>
      <c r="HE735" s="382"/>
      <c r="HF735" s="382"/>
      <c r="HG735" s="382"/>
      <c r="HH735" s="382"/>
      <c r="HI735" s="382"/>
      <c r="HJ735" s="382"/>
      <c r="HK735" s="382"/>
      <c r="HL735" s="382"/>
      <c r="HM735" s="382"/>
      <c r="HN735" s="382"/>
      <c r="HO735" s="382"/>
      <c r="HP735" s="382"/>
      <c r="HQ735" s="382"/>
      <c r="HR735" s="382"/>
      <c r="HS735" s="382"/>
      <c r="HT735" s="382"/>
      <c r="HU735" s="382"/>
      <c r="HV735" s="382"/>
      <c r="HW735" s="382"/>
      <c r="HX735" s="382"/>
      <c r="HY735" s="382"/>
      <c r="HZ735" s="382"/>
      <c r="IA735" s="382"/>
      <c r="IB735" s="382"/>
      <c r="IC735" s="382"/>
      <c r="ID735" s="382"/>
      <c r="IE735" s="382"/>
      <c r="IF735" s="382"/>
      <c r="IG735" s="382"/>
      <c r="IH735" s="382"/>
      <c r="II735" s="382"/>
      <c r="IJ735" s="382"/>
      <c r="IK735" s="382"/>
      <c r="IL735" s="382"/>
      <c r="IM735" s="382"/>
      <c r="IN735" s="382"/>
      <c r="IO735" s="382"/>
      <c r="IP735" s="382"/>
      <c r="IQ735" s="382"/>
      <c r="IR735" s="382"/>
      <c r="IS735" s="382"/>
      <c r="IT735" s="382"/>
      <c r="IU735" s="382"/>
      <c r="IV735" s="382"/>
      <c r="IW735" s="382"/>
      <c r="IX735" s="382"/>
      <c r="IY735" s="382"/>
      <c r="IZ735" s="382"/>
      <c r="JA735" s="382"/>
      <c r="JB735" s="382"/>
      <c r="JC735" s="382"/>
      <c r="JD735" s="382"/>
      <c r="JE735" s="382"/>
      <c r="JF735" s="382"/>
      <c r="JG735" s="382"/>
      <c r="JH735" s="382"/>
      <c r="JI735" s="382"/>
      <c r="JJ735" s="382"/>
      <c r="JK735" s="382"/>
      <c r="JL735" s="382"/>
      <c r="JM735" s="382"/>
      <c r="JN735" s="382"/>
      <c r="JO735" s="382"/>
      <c r="JP735" s="382"/>
      <c r="JQ735" s="382"/>
      <c r="JR735" s="382"/>
      <c r="JS735" s="382"/>
      <c r="JT735" s="382"/>
      <c r="JU735" s="382"/>
      <c r="JV735" s="382"/>
      <c r="JW735" s="382"/>
      <c r="JX735" s="382"/>
      <c r="JY735" s="382"/>
      <c r="JZ735" s="382"/>
      <c r="KA735" s="382"/>
      <c r="KB735" s="382"/>
      <c r="KC735" s="382"/>
      <c r="KD735" s="382"/>
      <c r="KE735" s="382"/>
      <c r="KF735" s="382"/>
      <c r="KG735" s="382"/>
      <c r="KH735" s="382"/>
      <c r="KI735" s="382"/>
      <c r="KJ735" s="382"/>
      <c r="KK735" s="382"/>
      <c r="KL735" s="382"/>
      <c r="KM735" s="382"/>
      <c r="KN735" s="382"/>
      <c r="KO735" s="382"/>
      <c r="KP735" s="382"/>
      <c r="KQ735" s="382"/>
      <c r="KR735" s="382"/>
      <c r="KS735" s="382"/>
      <c r="KT735" s="382"/>
      <c r="KU735" s="382"/>
      <c r="KV735" s="382"/>
      <c r="KW735" s="382"/>
      <c r="KX735" s="382"/>
      <c r="KY735" s="382"/>
      <c r="KZ735" s="382"/>
      <c r="LA735" s="382"/>
      <c r="LB735" s="382"/>
      <c r="LC735" s="382"/>
      <c r="LD735" s="382"/>
      <c r="LE735" s="382"/>
      <c r="LF735" s="382"/>
      <c r="LG735" s="382"/>
      <c r="LH735" s="382"/>
      <c r="LI735" s="382"/>
      <c r="LJ735" s="382"/>
      <c r="LK735" s="382"/>
      <c r="LL735" s="382"/>
      <c r="LM735" s="382"/>
      <c r="LN735" s="382"/>
      <c r="LO735" s="382"/>
      <c r="LP735" s="382"/>
      <c r="LQ735" s="382"/>
      <c r="LR735" s="382"/>
      <c r="LS735" s="382"/>
      <c r="LT735" s="382"/>
      <c r="LU735" s="382"/>
      <c r="LV735" s="382"/>
      <c r="LW735" s="382"/>
      <c r="LX735" s="382"/>
      <c r="LY735" s="382"/>
      <c r="LZ735" s="382"/>
      <c r="MA735" s="382"/>
      <c r="MB735" s="382"/>
      <c r="MC735" s="382"/>
      <c r="MD735" s="382"/>
      <c r="ME735" s="382"/>
      <c r="MF735" s="382"/>
      <c r="MG735" s="382"/>
      <c r="MH735" s="382"/>
      <c r="MI735" s="382"/>
      <c r="MJ735" s="382"/>
      <c r="MK735" s="382"/>
      <c r="ML735" s="382"/>
      <c r="MM735" s="382"/>
      <c r="MN735" s="382"/>
      <c r="MO735" s="382"/>
      <c r="MP735" s="382"/>
      <c r="MQ735" s="382"/>
      <c r="MR735" s="382"/>
      <c r="MS735" s="382"/>
      <c r="MT735" s="382"/>
      <c r="MU735" s="382"/>
      <c r="MV735" s="382"/>
      <c r="MW735" s="382"/>
      <c r="MX735" s="382"/>
      <c r="MY735" s="382"/>
      <c r="MZ735" s="382"/>
      <c r="NA735" s="382"/>
      <c r="NB735" s="382"/>
      <c r="NC735" s="382"/>
      <c r="ND735" s="382"/>
      <c r="NE735" s="382"/>
      <c r="NF735" s="382"/>
      <c r="NG735" s="382"/>
      <c r="NH735" s="382"/>
      <c r="NI735" s="382"/>
      <c r="NJ735" s="382"/>
      <c r="NK735" s="382"/>
      <c r="NL735" s="382"/>
      <c r="NM735" s="382"/>
      <c r="NN735" s="382"/>
      <c r="NO735" s="382"/>
      <c r="NP735" s="382"/>
      <c r="NQ735" s="382"/>
      <c r="NR735" s="382"/>
      <c r="NS735" s="382"/>
      <c r="NT735" s="382"/>
      <c r="NU735" s="382"/>
      <c r="NV735" s="382"/>
      <c r="NW735" s="382"/>
      <c r="NX735" s="382"/>
      <c r="NY735" s="382"/>
      <c r="NZ735" s="382"/>
      <c r="OA735" s="382"/>
      <c r="OB735" s="382"/>
      <c r="OC735" s="382"/>
      <c r="OD735" s="382"/>
      <c r="OE735" s="382"/>
      <c r="OF735" s="382"/>
      <c r="OG735" s="382"/>
      <c r="OH735" s="382"/>
      <c r="OI735" s="382"/>
      <c r="OJ735" s="382"/>
      <c r="OK735" s="382"/>
      <c r="OL735" s="382"/>
      <c r="OM735" s="382"/>
      <c r="ON735" s="382"/>
      <c r="OO735" s="382"/>
      <c r="OP735" s="382"/>
      <c r="OQ735" s="382"/>
      <c r="OR735" s="382"/>
      <c r="OS735" s="382"/>
      <c r="OT735" s="382"/>
      <c r="OU735" s="382"/>
      <c r="OV735" s="382"/>
      <c r="OW735" s="382"/>
      <c r="OX735" s="382"/>
      <c r="OY735" s="382"/>
      <c r="OZ735" s="382"/>
      <c r="PA735" s="382"/>
      <c r="PB735" s="382"/>
      <c r="PC735" s="382"/>
      <c r="PD735" s="382"/>
      <c r="PE735" s="382"/>
      <c r="PF735" s="382"/>
      <c r="PG735" s="382"/>
      <c r="PH735" s="382"/>
      <c r="PI735" s="382"/>
      <c r="PJ735" s="382"/>
      <c r="PK735" s="382"/>
      <c r="PL735" s="382"/>
      <c r="PM735" s="382"/>
      <c r="PN735" s="382"/>
      <c r="PO735" s="382"/>
      <c r="PP735" s="382"/>
      <c r="PQ735" s="382"/>
      <c r="PR735" s="382"/>
      <c r="PS735" s="382"/>
      <c r="PT735" s="382"/>
      <c r="PU735" s="382"/>
      <c r="PV735" s="382"/>
      <c r="PW735" s="382"/>
      <c r="PX735" s="382"/>
      <c r="PY735" s="382"/>
      <c r="PZ735" s="382"/>
      <c r="QA735" s="382"/>
      <c r="QB735" s="382"/>
      <c r="QC735" s="382"/>
      <c r="QD735" s="382"/>
      <c r="QE735" s="382"/>
      <c r="QF735" s="382"/>
      <c r="QG735" s="382"/>
      <c r="QH735" s="382"/>
      <c r="QI735" s="382"/>
      <c r="QJ735" s="382"/>
      <c r="QK735" s="382"/>
      <c r="QL735" s="382"/>
      <c r="QM735" s="382"/>
      <c r="QN735" s="382"/>
      <c r="QO735" s="382"/>
      <c r="QP735" s="382"/>
      <c r="QQ735" s="382"/>
      <c r="QR735" s="382"/>
      <c r="QS735" s="382"/>
      <c r="QT735" s="382"/>
      <c r="QU735" s="382"/>
      <c r="QV735" s="382"/>
      <c r="QW735" s="382"/>
      <c r="QX735" s="382"/>
      <c r="QY735" s="382"/>
      <c r="QZ735" s="382"/>
      <c r="RA735" s="382"/>
      <c r="RB735" s="382"/>
      <c r="RC735" s="382"/>
      <c r="RD735" s="382"/>
      <c r="RE735" s="382"/>
      <c r="RF735" s="382"/>
      <c r="RG735" s="382"/>
      <c r="RH735" s="382"/>
      <c r="RI735" s="382"/>
      <c r="RJ735" s="382"/>
      <c r="RK735" s="382"/>
      <c r="RL735" s="382"/>
      <c r="RM735" s="382"/>
      <c r="RN735" s="382"/>
      <c r="RO735" s="382"/>
      <c r="RP735" s="382"/>
      <c r="RQ735" s="382"/>
      <c r="RR735" s="382"/>
      <c r="RS735" s="382"/>
      <c r="RT735" s="382"/>
      <c r="RU735" s="382"/>
      <c r="RV735" s="382"/>
      <c r="RW735" s="382"/>
      <c r="RX735" s="382"/>
      <c r="RY735" s="382"/>
      <c r="RZ735" s="382"/>
      <c r="SA735" s="382"/>
      <c r="SB735" s="382"/>
      <c r="SC735" s="382"/>
      <c r="SD735" s="382"/>
      <c r="SE735" s="382"/>
      <c r="SF735" s="382"/>
      <c r="SG735" s="382"/>
      <c r="SH735" s="382"/>
      <c r="SI735" s="382"/>
      <c r="SJ735" s="382"/>
      <c r="SK735" s="382"/>
      <c r="SL735" s="382"/>
      <c r="SM735" s="382"/>
      <c r="SN735" s="382"/>
      <c r="SO735" s="382"/>
      <c r="SP735" s="382"/>
      <c r="SQ735" s="382"/>
      <c r="SR735" s="382"/>
      <c r="SS735" s="382"/>
      <c r="ST735" s="382"/>
      <c r="SU735" s="382"/>
      <c r="SV735" s="382"/>
      <c r="SW735" s="382"/>
      <c r="SX735" s="382"/>
      <c r="SY735" s="382"/>
      <c r="SZ735" s="382"/>
      <c r="TA735" s="382"/>
      <c r="TB735" s="382"/>
      <c r="TC735" s="382"/>
      <c r="TD735" s="382"/>
      <c r="TE735" s="382"/>
      <c r="TF735" s="382"/>
      <c r="TG735" s="382"/>
      <c r="TH735" s="382"/>
      <c r="TI735" s="382"/>
      <c r="TJ735" s="382"/>
      <c r="TK735" s="382"/>
      <c r="TL735" s="382"/>
      <c r="TM735" s="382"/>
      <c r="TN735" s="382"/>
      <c r="TO735" s="382"/>
      <c r="TP735" s="382"/>
      <c r="TQ735" s="382"/>
      <c r="TR735" s="382"/>
      <c r="TS735" s="382"/>
      <c r="TT735" s="382"/>
      <c r="TU735" s="382"/>
      <c r="TV735" s="382"/>
      <c r="TW735" s="382"/>
      <c r="TX735" s="382"/>
      <c r="TY735" s="382"/>
      <c r="TZ735" s="382"/>
      <c r="UA735" s="382"/>
      <c r="UB735" s="382"/>
      <c r="UC735" s="382"/>
      <c r="UD735" s="382"/>
      <c r="UE735" s="382"/>
      <c r="UF735" s="382"/>
      <c r="UG735" s="382"/>
      <c r="UH735" s="382"/>
      <c r="UI735" s="382"/>
      <c r="UJ735" s="382"/>
      <c r="UK735" s="382"/>
      <c r="UL735" s="382"/>
      <c r="UM735" s="382"/>
      <c r="UN735" s="382"/>
      <c r="UO735" s="382"/>
      <c r="UP735" s="382"/>
      <c r="UQ735" s="382"/>
      <c r="UR735" s="382"/>
      <c r="US735" s="382"/>
      <c r="UT735" s="382"/>
      <c r="UU735" s="382"/>
      <c r="UV735" s="382"/>
      <c r="UW735" s="382"/>
      <c r="UX735" s="382"/>
      <c r="UY735" s="382"/>
      <c r="UZ735" s="382"/>
      <c r="VA735" s="382"/>
      <c r="VB735" s="382"/>
      <c r="VC735" s="382"/>
      <c r="VD735" s="382"/>
      <c r="VE735" s="382"/>
      <c r="VF735" s="382"/>
      <c r="VG735" s="382"/>
      <c r="VH735" s="382"/>
      <c r="VI735" s="382"/>
      <c r="VJ735" s="382"/>
      <c r="VK735" s="382"/>
      <c r="VL735" s="382"/>
      <c r="VM735" s="382"/>
      <c r="VN735" s="382"/>
      <c r="VO735" s="382"/>
      <c r="VP735" s="382"/>
      <c r="VQ735" s="382"/>
      <c r="VR735" s="382"/>
      <c r="VS735" s="382"/>
      <c r="VT735" s="382"/>
      <c r="VU735" s="382"/>
      <c r="VV735" s="382"/>
      <c r="VW735" s="382"/>
      <c r="VX735" s="382"/>
      <c r="VY735" s="382"/>
      <c r="VZ735" s="382"/>
      <c r="WA735" s="382"/>
      <c r="WB735" s="382"/>
      <c r="WC735" s="382"/>
      <c r="WD735" s="382"/>
      <c r="WE735" s="382"/>
      <c r="WF735" s="382"/>
      <c r="WG735" s="382"/>
      <c r="WH735" s="382"/>
      <c r="WI735" s="382"/>
      <c r="WJ735" s="382"/>
      <c r="WK735" s="382"/>
      <c r="WL735" s="382"/>
      <c r="WM735" s="382"/>
      <c r="WN735" s="382"/>
      <c r="WO735" s="382"/>
      <c r="WP735" s="382"/>
      <c r="WQ735" s="382"/>
      <c r="WR735" s="382"/>
      <c r="WS735" s="382"/>
      <c r="WT735" s="382"/>
      <c r="WU735" s="382"/>
      <c r="WV735" s="382"/>
      <c r="WW735" s="382"/>
      <c r="WX735" s="382"/>
      <c r="WY735" s="382"/>
      <c r="WZ735" s="382"/>
      <c r="XA735" s="382"/>
      <c r="XB735" s="382"/>
      <c r="XC735" s="382"/>
      <c r="XD735" s="382"/>
      <c r="XE735" s="382"/>
      <c r="XF735" s="382"/>
      <c r="XG735" s="382"/>
      <c r="XH735" s="382"/>
      <c r="XI735" s="382"/>
      <c r="XJ735" s="382"/>
      <c r="XK735" s="382"/>
      <c r="XL735" s="382"/>
      <c r="XM735" s="382"/>
      <c r="XN735" s="382"/>
      <c r="XO735" s="382"/>
      <c r="XP735" s="382"/>
      <c r="XQ735" s="382"/>
      <c r="XR735" s="382"/>
      <c r="XS735" s="382"/>
      <c r="XT735" s="382"/>
      <c r="XU735" s="382"/>
      <c r="XV735" s="382"/>
      <c r="XW735" s="382"/>
      <c r="XX735" s="382"/>
      <c r="XY735" s="382"/>
      <c r="XZ735" s="382"/>
      <c r="YA735" s="382"/>
      <c r="YB735" s="382"/>
      <c r="YC735" s="382"/>
      <c r="YD735" s="382"/>
      <c r="YE735" s="382"/>
      <c r="YF735" s="382"/>
      <c r="YG735" s="382"/>
      <c r="YH735" s="382"/>
      <c r="YI735" s="382"/>
      <c r="YJ735" s="382"/>
      <c r="YK735" s="382"/>
      <c r="YL735" s="382"/>
      <c r="YM735" s="382"/>
      <c r="YN735" s="382"/>
      <c r="YO735" s="382"/>
      <c r="YP735" s="382"/>
      <c r="YQ735" s="382"/>
      <c r="YR735" s="382"/>
      <c r="YS735" s="382"/>
      <c r="YT735" s="382"/>
      <c r="YU735" s="382"/>
      <c r="YV735" s="382"/>
      <c r="YW735" s="382"/>
      <c r="YX735" s="382"/>
      <c r="YY735" s="382"/>
      <c r="YZ735" s="382"/>
      <c r="ZA735" s="382"/>
      <c r="ZB735" s="382"/>
      <c r="ZC735" s="382"/>
      <c r="ZD735" s="382"/>
      <c r="ZE735" s="382"/>
      <c r="ZF735" s="382"/>
      <c r="ZG735" s="382"/>
      <c r="ZH735" s="382"/>
      <c r="ZI735" s="382"/>
      <c r="ZJ735" s="382"/>
      <c r="ZK735" s="382"/>
      <c r="ZL735" s="382"/>
      <c r="ZM735" s="382"/>
      <c r="ZN735" s="382"/>
      <c r="ZO735" s="382"/>
      <c r="ZP735" s="382"/>
      <c r="ZQ735" s="382"/>
      <c r="ZR735" s="382"/>
      <c r="ZS735" s="382"/>
      <c r="ZT735" s="382"/>
      <c r="ZU735" s="382"/>
      <c r="ZV735" s="382"/>
      <c r="ZW735" s="382"/>
      <c r="ZX735" s="382"/>
      <c r="ZY735" s="382"/>
      <c r="ZZ735" s="382"/>
      <c r="AAA735" s="382"/>
      <c r="AAB735" s="382"/>
      <c r="AAC735" s="382"/>
      <c r="AAD735" s="382"/>
      <c r="AAE735" s="382"/>
      <c r="AAF735" s="382"/>
      <c r="AAG735" s="382"/>
      <c r="AAH735" s="382"/>
      <c r="AAI735" s="382"/>
      <c r="AAJ735" s="382"/>
      <c r="AAK735" s="382"/>
      <c r="AAL735" s="382"/>
      <c r="AAM735" s="382"/>
      <c r="AAN735" s="382"/>
      <c r="AAO735" s="382"/>
      <c r="AAP735" s="382"/>
      <c r="AAQ735" s="382"/>
      <c r="AAR735" s="382"/>
      <c r="AAS735" s="382"/>
      <c r="AAT735" s="382"/>
      <c r="AAU735" s="382"/>
      <c r="AAV735" s="382"/>
      <c r="AAW735" s="382"/>
      <c r="AAX735" s="382"/>
      <c r="AAY735" s="382"/>
      <c r="AAZ735" s="382"/>
      <c r="ABA735" s="382"/>
      <c r="ABB735" s="382"/>
      <c r="ABC735" s="382"/>
      <c r="ABD735" s="382"/>
      <c r="ABE735" s="382"/>
      <c r="ABF735" s="382"/>
      <c r="ABG735" s="382"/>
      <c r="ABH735" s="382"/>
      <c r="ABI735" s="382"/>
      <c r="ABJ735" s="382"/>
      <c r="ABK735" s="382"/>
      <c r="ABL735" s="382"/>
      <c r="ABM735" s="382"/>
      <c r="ABN735" s="382"/>
      <c r="ABO735" s="382"/>
      <c r="ABP735" s="382"/>
      <c r="ABQ735" s="382"/>
      <c r="ABR735" s="382"/>
      <c r="ABS735" s="382"/>
      <c r="ABT735" s="382"/>
      <c r="ABU735" s="382"/>
      <c r="ABV735" s="382"/>
      <c r="ABW735" s="382"/>
      <c r="ABX735" s="382"/>
      <c r="ABY735" s="382"/>
      <c r="ABZ735" s="382"/>
      <c r="ACA735" s="382"/>
      <c r="ACB735" s="382"/>
      <c r="ACC735" s="382"/>
      <c r="ACD735" s="382"/>
      <c r="ACE735" s="382"/>
      <c r="ACF735" s="382"/>
      <c r="ACG735" s="382"/>
      <c r="ACH735" s="382"/>
      <c r="ACI735" s="382"/>
      <c r="ACJ735" s="382"/>
      <c r="ACK735" s="382"/>
      <c r="ACL735" s="382"/>
      <c r="ACM735" s="382"/>
      <c r="ACN735" s="382"/>
      <c r="ACO735" s="382"/>
      <c r="ACP735" s="382"/>
      <c r="ACQ735" s="382"/>
      <c r="ACR735" s="382"/>
      <c r="ACS735" s="382"/>
      <c r="ACT735" s="382"/>
      <c r="ACU735" s="382"/>
      <c r="ACV735" s="382"/>
      <c r="ACW735" s="382"/>
      <c r="ACX735" s="382"/>
      <c r="ACY735" s="382"/>
      <c r="ACZ735" s="382"/>
      <c r="ADA735" s="382"/>
      <c r="ADB735" s="382"/>
      <c r="ADC735" s="382"/>
      <c r="ADD735" s="382"/>
      <c r="ADE735" s="382"/>
      <c r="ADF735" s="382"/>
      <c r="ADG735" s="382"/>
      <c r="ADH735" s="382"/>
      <c r="ADI735" s="382"/>
      <c r="ADJ735" s="382"/>
      <c r="ADK735" s="382"/>
      <c r="ADL735" s="382"/>
      <c r="ADM735" s="382"/>
      <c r="ADN735" s="382"/>
      <c r="ADO735" s="382"/>
      <c r="ADP735" s="382"/>
      <c r="ADQ735" s="382"/>
      <c r="ADR735" s="382"/>
      <c r="ADS735" s="382"/>
      <c r="ADT735" s="382"/>
      <c r="ADU735" s="382"/>
      <c r="ADV735" s="382"/>
      <c r="ADW735" s="382"/>
      <c r="ADX735" s="382"/>
      <c r="ADY735" s="382"/>
      <c r="ADZ735" s="382"/>
      <c r="AEA735" s="382"/>
      <c r="AEB735" s="382"/>
      <c r="AEC735" s="382"/>
      <c r="AED735" s="382"/>
      <c r="AEE735" s="382"/>
      <c r="AEF735" s="382"/>
    </row>
    <row r="736" spans="1:813" s="384" customFormat="1" x14ac:dyDescent="0.2">
      <c r="A736" s="326">
        <v>4</v>
      </c>
      <c r="B736" s="327" t="s">
        <v>122</v>
      </c>
      <c r="C736" s="109"/>
      <c r="D736" s="71"/>
      <c r="E736" s="109"/>
      <c r="F736" s="91"/>
      <c r="G736" s="19"/>
      <c r="BA736" s="663"/>
    </row>
    <row r="737" spans="1:813" s="381" customFormat="1" x14ac:dyDescent="0.2">
      <c r="A737" s="75">
        <v>4.2</v>
      </c>
      <c r="B737" s="87" t="s">
        <v>512</v>
      </c>
      <c r="C737" s="109">
        <v>1312.58</v>
      </c>
      <c r="D737" s="71" t="s">
        <v>120</v>
      </c>
      <c r="E737" s="109">
        <v>385.57</v>
      </c>
      <c r="F737" s="110">
        <f>ROUND(C737*E737,2)</f>
        <v>506091.47</v>
      </c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380"/>
      <c r="AC737" s="380"/>
      <c r="AD737" s="380"/>
      <c r="AE737" s="380"/>
      <c r="AF737" s="380"/>
      <c r="AG737" s="380"/>
      <c r="AH737" s="380"/>
      <c r="AI737" s="380"/>
      <c r="AJ737" s="380"/>
      <c r="AK737" s="380"/>
      <c r="AL737" s="380"/>
      <c r="AM737" s="380"/>
      <c r="AN737" s="380"/>
      <c r="AO737" s="380"/>
      <c r="AP737" s="380"/>
      <c r="AQ737" s="380"/>
      <c r="AR737" s="380"/>
      <c r="AS737" s="380"/>
      <c r="AT737" s="380"/>
      <c r="AU737" s="380"/>
      <c r="AV737" s="380"/>
      <c r="AW737" s="380"/>
      <c r="AX737" s="380"/>
      <c r="AY737" s="380"/>
      <c r="AZ737" s="380"/>
      <c r="BA737" s="663"/>
      <c r="BB737" s="380"/>
      <c r="BC737" s="380"/>
      <c r="BD737" s="380"/>
      <c r="BE737" s="380"/>
      <c r="BF737" s="380"/>
      <c r="BG737" s="380"/>
      <c r="BH737" s="380"/>
      <c r="BI737" s="380"/>
      <c r="BJ737" s="380"/>
      <c r="BK737" s="380"/>
      <c r="BL737" s="380"/>
      <c r="BM737" s="380"/>
      <c r="BN737" s="380"/>
      <c r="BO737" s="380"/>
      <c r="BP737" s="380"/>
      <c r="BQ737" s="380"/>
      <c r="BR737" s="380"/>
      <c r="BS737" s="380"/>
      <c r="BT737" s="380"/>
      <c r="BU737" s="380"/>
      <c r="BV737" s="380"/>
      <c r="BW737" s="380"/>
      <c r="BX737" s="380"/>
      <c r="BY737" s="380"/>
      <c r="BZ737" s="380"/>
      <c r="CA737" s="380"/>
      <c r="CB737" s="380"/>
      <c r="CC737" s="380"/>
      <c r="CD737" s="380"/>
      <c r="CE737" s="380"/>
      <c r="CF737" s="380"/>
      <c r="CG737" s="380"/>
      <c r="CH737" s="380"/>
      <c r="CI737" s="380"/>
      <c r="CJ737" s="380"/>
      <c r="CK737" s="380"/>
      <c r="CL737" s="380"/>
      <c r="CM737" s="380"/>
      <c r="CN737" s="380"/>
      <c r="CO737" s="380"/>
      <c r="CP737" s="380"/>
      <c r="CQ737" s="380"/>
      <c r="CR737" s="380"/>
      <c r="CS737" s="380"/>
      <c r="CT737" s="380"/>
      <c r="CU737" s="380"/>
      <c r="CV737" s="380"/>
      <c r="CW737" s="380"/>
      <c r="CX737" s="380"/>
      <c r="CY737" s="380"/>
      <c r="CZ737" s="380"/>
      <c r="DA737" s="380"/>
      <c r="DB737" s="380"/>
      <c r="DC737" s="380"/>
      <c r="DD737" s="380"/>
      <c r="DE737" s="380"/>
      <c r="DF737" s="380"/>
      <c r="DG737" s="380"/>
      <c r="DH737" s="380"/>
      <c r="DI737" s="380"/>
      <c r="DJ737" s="380"/>
      <c r="DK737" s="380"/>
      <c r="DL737" s="380"/>
      <c r="DM737" s="380"/>
      <c r="DN737" s="380"/>
      <c r="DO737" s="380"/>
      <c r="DP737" s="380"/>
      <c r="DQ737" s="380"/>
      <c r="DR737" s="380"/>
      <c r="DS737" s="380"/>
      <c r="DT737" s="380"/>
      <c r="DU737" s="380"/>
      <c r="DV737" s="380"/>
      <c r="DW737" s="380"/>
      <c r="DX737" s="380"/>
      <c r="DY737" s="380"/>
      <c r="DZ737" s="380"/>
      <c r="EA737" s="380"/>
      <c r="EB737" s="380"/>
      <c r="EC737" s="380"/>
      <c r="ED737" s="380"/>
      <c r="EE737" s="380"/>
      <c r="EF737" s="380"/>
      <c r="EG737" s="380"/>
      <c r="EH737" s="380"/>
      <c r="EI737" s="380"/>
      <c r="EJ737" s="380"/>
      <c r="EK737" s="380"/>
      <c r="EL737" s="380"/>
      <c r="EM737" s="380"/>
      <c r="EN737" s="380"/>
      <c r="EO737" s="380"/>
      <c r="EP737" s="380"/>
      <c r="EQ737" s="380"/>
      <c r="ER737" s="380"/>
      <c r="ES737" s="380"/>
      <c r="ET737" s="380"/>
      <c r="EU737" s="380"/>
      <c r="EV737" s="380"/>
      <c r="EW737" s="380"/>
      <c r="EX737" s="380"/>
      <c r="EY737" s="380"/>
      <c r="EZ737" s="380"/>
      <c r="FA737" s="380"/>
      <c r="FB737" s="380"/>
      <c r="FC737" s="380"/>
      <c r="FD737" s="380"/>
      <c r="FE737" s="380"/>
      <c r="FF737" s="380"/>
      <c r="FG737" s="380"/>
      <c r="FH737" s="380"/>
      <c r="FI737" s="380"/>
      <c r="FJ737" s="380"/>
      <c r="FK737" s="380"/>
      <c r="FL737" s="380"/>
      <c r="FM737" s="380"/>
      <c r="FN737" s="380"/>
      <c r="FO737" s="380"/>
      <c r="FP737" s="380"/>
      <c r="FQ737" s="380"/>
      <c r="FR737" s="380"/>
      <c r="FS737" s="380"/>
      <c r="FT737" s="380"/>
      <c r="FU737" s="380"/>
      <c r="FV737" s="380"/>
      <c r="FW737" s="380"/>
      <c r="FX737" s="380"/>
      <c r="FY737" s="380"/>
      <c r="FZ737" s="380"/>
      <c r="GA737" s="380"/>
      <c r="GB737" s="380"/>
      <c r="GC737" s="380"/>
      <c r="GD737" s="380"/>
      <c r="GE737" s="380"/>
      <c r="GF737" s="380"/>
      <c r="GG737" s="380"/>
      <c r="GH737" s="380"/>
      <c r="GI737" s="380"/>
      <c r="GJ737" s="380"/>
      <c r="GK737" s="380"/>
      <c r="GL737" s="380"/>
      <c r="GM737" s="380"/>
      <c r="GN737" s="380"/>
      <c r="GO737" s="380"/>
      <c r="GP737" s="380"/>
      <c r="GQ737" s="380"/>
      <c r="GR737" s="380"/>
      <c r="GS737" s="380"/>
      <c r="GT737" s="380"/>
      <c r="GU737" s="380"/>
      <c r="GV737" s="380"/>
      <c r="GW737" s="380"/>
      <c r="GX737" s="380"/>
      <c r="GY737" s="380"/>
      <c r="GZ737" s="380"/>
      <c r="HA737" s="380"/>
      <c r="HB737" s="380"/>
      <c r="HC737" s="380"/>
      <c r="HD737" s="380"/>
      <c r="HE737" s="380"/>
      <c r="HF737" s="380"/>
      <c r="HG737" s="380"/>
      <c r="HH737" s="380"/>
      <c r="HI737" s="380"/>
      <c r="HJ737" s="380"/>
      <c r="HK737" s="380"/>
      <c r="HL737" s="380"/>
      <c r="HM737" s="380"/>
      <c r="HN737" s="380"/>
      <c r="HO737" s="380"/>
      <c r="HP737" s="380"/>
      <c r="HQ737" s="380"/>
      <c r="HR737" s="380"/>
      <c r="HS737" s="380"/>
      <c r="HT737" s="380"/>
      <c r="HU737" s="380"/>
      <c r="HV737" s="380"/>
      <c r="HW737" s="380"/>
      <c r="HX737" s="380"/>
      <c r="HY737" s="380"/>
      <c r="HZ737" s="380"/>
      <c r="IA737" s="380"/>
      <c r="IB737" s="380"/>
      <c r="IC737" s="380"/>
      <c r="ID737" s="380"/>
      <c r="IE737" s="380"/>
      <c r="IF737" s="380"/>
      <c r="IG737" s="380"/>
      <c r="IH737" s="380"/>
      <c r="II737" s="380"/>
      <c r="IJ737" s="380"/>
      <c r="IK737" s="380"/>
      <c r="IL737" s="380"/>
      <c r="IM737" s="380"/>
      <c r="IN737" s="380"/>
      <c r="IO737" s="380"/>
      <c r="IP737" s="380"/>
      <c r="IQ737" s="380"/>
      <c r="IR737" s="380"/>
      <c r="IS737" s="380"/>
      <c r="IT737" s="380"/>
      <c r="IU737" s="380"/>
      <c r="IV737" s="380"/>
      <c r="IW737" s="380"/>
      <c r="IX737" s="380"/>
      <c r="IY737" s="380"/>
      <c r="IZ737" s="380"/>
      <c r="JA737" s="380"/>
      <c r="JB737" s="380"/>
      <c r="JC737" s="380"/>
      <c r="JD737" s="380"/>
      <c r="JE737" s="380"/>
      <c r="JF737" s="380"/>
      <c r="JG737" s="380"/>
      <c r="JH737" s="380"/>
      <c r="JI737" s="380"/>
      <c r="JJ737" s="380"/>
      <c r="JK737" s="380"/>
      <c r="JL737" s="380"/>
      <c r="JM737" s="380"/>
      <c r="JN737" s="380"/>
      <c r="JO737" s="380"/>
      <c r="JP737" s="380"/>
      <c r="JQ737" s="380"/>
      <c r="JR737" s="380"/>
      <c r="JS737" s="380"/>
      <c r="JT737" s="380"/>
      <c r="JU737" s="380"/>
      <c r="JV737" s="380"/>
      <c r="JW737" s="380"/>
      <c r="JX737" s="380"/>
      <c r="JY737" s="380"/>
      <c r="JZ737" s="380"/>
      <c r="KA737" s="380"/>
      <c r="KB737" s="380"/>
      <c r="KC737" s="380"/>
      <c r="KD737" s="380"/>
      <c r="KE737" s="380"/>
      <c r="KF737" s="380"/>
      <c r="KG737" s="380"/>
      <c r="KH737" s="380"/>
      <c r="KI737" s="380"/>
      <c r="KJ737" s="380"/>
      <c r="KK737" s="380"/>
      <c r="KL737" s="380"/>
      <c r="KM737" s="380"/>
      <c r="KN737" s="380"/>
      <c r="KO737" s="380"/>
      <c r="KP737" s="380"/>
      <c r="KQ737" s="380"/>
      <c r="KR737" s="380"/>
      <c r="KS737" s="380"/>
      <c r="KT737" s="380"/>
      <c r="KU737" s="380"/>
      <c r="KV737" s="380"/>
      <c r="KW737" s="380"/>
      <c r="KX737" s="380"/>
      <c r="KY737" s="380"/>
      <c r="KZ737" s="380"/>
      <c r="LA737" s="380"/>
      <c r="LB737" s="380"/>
      <c r="LC737" s="380"/>
      <c r="LD737" s="380"/>
      <c r="LE737" s="380"/>
      <c r="LF737" s="380"/>
      <c r="LG737" s="380"/>
      <c r="LH737" s="380"/>
      <c r="LI737" s="380"/>
      <c r="LJ737" s="380"/>
      <c r="LK737" s="380"/>
      <c r="LL737" s="380"/>
      <c r="LM737" s="380"/>
      <c r="LN737" s="380"/>
      <c r="LO737" s="380"/>
      <c r="LP737" s="380"/>
      <c r="LQ737" s="380"/>
      <c r="LR737" s="380"/>
      <c r="LS737" s="380"/>
      <c r="LT737" s="380"/>
      <c r="LU737" s="380"/>
      <c r="LV737" s="380"/>
      <c r="LW737" s="380"/>
      <c r="LX737" s="380"/>
      <c r="LY737" s="380"/>
      <c r="LZ737" s="380"/>
      <c r="MA737" s="380"/>
      <c r="MB737" s="380"/>
      <c r="MC737" s="380"/>
      <c r="MD737" s="380"/>
      <c r="ME737" s="380"/>
      <c r="MF737" s="380"/>
      <c r="MG737" s="380"/>
      <c r="MH737" s="380"/>
      <c r="MI737" s="380"/>
      <c r="MJ737" s="380"/>
      <c r="MK737" s="380"/>
      <c r="ML737" s="380"/>
      <c r="MM737" s="380"/>
      <c r="MN737" s="380"/>
      <c r="MO737" s="380"/>
      <c r="MP737" s="380"/>
      <c r="MQ737" s="380"/>
      <c r="MR737" s="380"/>
      <c r="MS737" s="380"/>
      <c r="MT737" s="380"/>
      <c r="MU737" s="380"/>
      <c r="MV737" s="380"/>
      <c r="MW737" s="380"/>
      <c r="MX737" s="380"/>
      <c r="MY737" s="380"/>
      <c r="MZ737" s="380"/>
      <c r="NA737" s="380"/>
      <c r="NB737" s="380"/>
      <c r="NC737" s="380"/>
      <c r="ND737" s="380"/>
      <c r="NE737" s="380"/>
      <c r="NF737" s="380"/>
      <c r="NG737" s="380"/>
      <c r="NH737" s="380"/>
      <c r="NI737" s="380"/>
      <c r="NJ737" s="380"/>
      <c r="NK737" s="380"/>
      <c r="NL737" s="380"/>
      <c r="NM737" s="380"/>
      <c r="NN737" s="380"/>
      <c r="NO737" s="380"/>
      <c r="NP737" s="380"/>
      <c r="NQ737" s="380"/>
      <c r="NR737" s="380"/>
      <c r="NS737" s="380"/>
      <c r="NT737" s="380"/>
      <c r="NU737" s="380"/>
      <c r="NV737" s="380"/>
      <c r="NW737" s="380"/>
      <c r="NX737" s="380"/>
      <c r="NY737" s="380"/>
      <c r="NZ737" s="380"/>
      <c r="OA737" s="380"/>
      <c r="OB737" s="380"/>
      <c r="OC737" s="380"/>
      <c r="OD737" s="380"/>
      <c r="OE737" s="380"/>
      <c r="OF737" s="380"/>
      <c r="OG737" s="380"/>
      <c r="OH737" s="380"/>
      <c r="OI737" s="380"/>
      <c r="OJ737" s="380"/>
      <c r="OK737" s="380"/>
      <c r="OL737" s="380"/>
      <c r="OM737" s="380"/>
      <c r="ON737" s="380"/>
      <c r="OO737" s="380"/>
      <c r="OP737" s="380"/>
      <c r="OQ737" s="380"/>
      <c r="OR737" s="380"/>
      <c r="OS737" s="380"/>
      <c r="OT737" s="380"/>
      <c r="OU737" s="380"/>
      <c r="OV737" s="380"/>
      <c r="OW737" s="380"/>
      <c r="OX737" s="380"/>
      <c r="OY737" s="380"/>
      <c r="OZ737" s="380"/>
      <c r="PA737" s="380"/>
      <c r="PB737" s="380"/>
      <c r="PC737" s="380"/>
      <c r="PD737" s="380"/>
      <c r="PE737" s="380"/>
      <c r="PF737" s="380"/>
      <c r="PG737" s="380"/>
      <c r="PH737" s="380"/>
      <c r="PI737" s="380"/>
      <c r="PJ737" s="380"/>
      <c r="PK737" s="380"/>
      <c r="PL737" s="380"/>
      <c r="PM737" s="380"/>
      <c r="PN737" s="380"/>
      <c r="PO737" s="380"/>
      <c r="PP737" s="380"/>
      <c r="PQ737" s="380"/>
      <c r="PR737" s="380"/>
      <c r="PS737" s="380"/>
      <c r="PT737" s="380"/>
      <c r="PU737" s="380"/>
      <c r="PV737" s="380"/>
      <c r="PW737" s="380"/>
      <c r="PX737" s="380"/>
      <c r="PY737" s="380"/>
      <c r="PZ737" s="380"/>
      <c r="QA737" s="380"/>
      <c r="QB737" s="380"/>
      <c r="QC737" s="380"/>
      <c r="QD737" s="380"/>
      <c r="QE737" s="380"/>
      <c r="QF737" s="380"/>
      <c r="QG737" s="380"/>
      <c r="QH737" s="380"/>
      <c r="QI737" s="380"/>
      <c r="QJ737" s="380"/>
      <c r="QK737" s="380"/>
      <c r="QL737" s="380"/>
      <c r="QM737" s="380"/>
      <c r="QN737" s="380"/>
      <c r="QO737" s="380"/>
      <c r="QP737" s="380"/>
      <c r="QQ737" s="380"/>
      <c r="QR737" s="380"/>
      <c r="QS737" s="380"/>
      <c r="QT737" s="380"/>
      <c r="QU737" s="380"/>
      <c r="QV737" s="380"/>
      <c r="QW737" s="380"/>
      <c r="QX737" s="380"/>
      <c r="QY737" s="380"/>
      <c r="QZ737" s="380"/>
      <c r="RA737" s="380"/>
      <c r="RB737" s="380"/>
      <c r="RC737" s="380"/>
      <c r="RD737" s="380"/>
      <c r="RE737" s="380"/>
      <c r="RF737" s="380"/>
      <c r="RG737" s="380"/>
      <c r="RH737" s="380"/>
      <c r="RI737" s="380"/>
      <c r="RJ737" s="380"/>
      <c r="RK737" s="380"/>
      <c r="RL737" s="380"/>
      <c r="RM737" s="380"/>
      <c r="RN737" s="380"/>
      <c r="RO737" s="380"/>
      <c r="RP737" s="380"/>
      <c r="RQ737" s="380"/>
      <c r="RR737" s="380"/>
      <c r="RS737" s="380"/>
      <c r="RT737" s="380"/>
      <c r="RU737" s="380"/>
      <c r="RV737" s="380"/>
      <c r="RW737" s="380"/>
      <c r="RX737" s="380"/>
      <c r="RY737" s="380"/>
      <c r="RZ737" s="380"/>
      <c r="SA737" s="380"/>
      <c r="SB737" s="380"/>
      <c r="SC737" s="380"/>
      <c r="SD737" s="380"/>
      <c r="SE737" s="380"/>
      <c r="SF737" s="380"/>
      <c r="SG737" s="380"/>
      <c r="SH737" s="380"/>
      <c r="SI737" s="380"/>
      <c r="SJ737" s="380"/>
      <c r="SK737" s="380"/>
      <c r="SL737" s="380"/>
      <c r="SM737" s="380"/>
      <c r="SN737" s="380"/>
      <c r="SO737" s="380"/>
      <c r="SP737" s="380"/>
      <c r="SQ737" s="380"/>
      <c r="SR737" s="380"/>
      <c r="SS737" s="380"/>
      <c r="ST737" s="380"/>
      <c r="SU737" s="380"/>
      <c r="SV737" s="380"/>
      <c r="SW737" s="380"/>
      <c r="SX737" s="380"/>
      <c r="SY737" s="380"/>
      <c r="SZ737" s="380"/>
      <c r="TA737" s="380"/>
      <c r="TB737" s="380"/>
      <c r="TC737" s="380"/>
      <c r="TD737" s="380"/>
      <c r="TE737" s="380"/>
      <c r="TF737" s="380"/>
      <c r="TG737" s="380"/>
      <c r="TH737" s="380"/>
      <c r="TI737" s="380"/>
      <c r="TJ737" s="380"/>
      <c r="TK737" s="380"/>
      <c r="TL737" s="380"/>
      <c r="TM737" s="380"/>
      <c r="TN737" s="380"/>
      <c r="TO737" s="380"/>
      <c r="TP737" s="380"/>
      <c r="TQ737" s="380"/>
      <c r="TR737" s="380"/>
      <c r="TS737" s="380"/>
      <c r="TT737" s="380"/>
      <c r="TU737" s="380"/>
      <c r="TV737" s="380"/>
      <c r="TW737" s="380"/>
      <c r="TX737" s="380"/>
      <c r="TY737" s="380"/>
      <c r="TZ737" s="380"/>
      <c r="UA737" s="380"/>
      <c r="UB737" s="380"/>
      <c r="UC737" s="380"/>
      <c r="UD737" s="380"/>
      <c r="UE737" s="380"/>
      <c r="UF737" s="380"/>
      <c r="UG737" s="380"/>
      <c r="UH737" s="380"/>
      <c r="UI737" s="380"/>
      <c r="UJ737" s="380"/>
      <c r="UK737" s="380"/>
      <c r="UL737" s="380"/>
      <c r="UM737" s="380"/>
      <c r="UN737" s="380"/>
      <c r="UO737" s="380"/>
      <c r="UP737" s="380"/>
      <c r="UQ737" s="380"/>
      <c r="UR737" s="380"/>
      <c r="US737" s="380"/>
      <c r="UT737" s="380"/>
      <c r="UU737" s="380"/>
      <c r="UV737" s="380"/>
      <c r="UW737" s="380"/>
      <c r="UX737" s="380"/>
      <c r="UY737" s="380"/>
      <c r="UZ737" s="380"/>
      <c r="VA737" s="380"/>
      <c r="VB737" s="380"/>
      <c r="VC737" s="380"/>
      <c r="VD737" s="380"/>
      <c r="VE737" s="380"/>
      <c r="VF737" s="380"/>
      <c r="VG737" s="380"/>
      <c r="VH737" s="380"/>
      <c r="VI737" s="380"/>
      <c r="VJ737" s="380"/>
      <c r="VK737" s="380"/>
      <c r="VL737" s="380"/>
      <c r="VM737" s="380"/>
      <c r="VN737" s="380"/>
      <c r="VO737" s="380"/>
      <c r="VP737" s="380"/>
      <c r="VQ737" s="380"/>
      <c r="VR737" s="380"/>
      <c r="VS737" s="380"/>
      <c r="VT737" s="380"/>
      <c r="VU737" s="380"/>
      <c r="VV737" s="380"/>
      <c r="VW737" s="380"/>
      <c r="VX737" s="380"/>
      <c r="VY737" s="380"/>
      <c r="VZ737" s="380"/>
      <c r="WA737" s="380"/>
      <c r="WB737" s="380"/>
      <c r="WC737" s="380"/>
      <c r="WD737" s="380"/>
      <c r="WE737" s="380"/>
      <c r="WF737" s="380"/>
      <c r="WG737" s="380"/>
      <c r="WH737" s="380"/>
      <c r="WI737" s="380"/>
      <c r="WJ737" s="380"/>
      <c r="WK737" s="380"/>
      <c r="WL737" s="380"/>
      <c r="WM737" s="380"/>
      <c r="WN737" s="380"/>
      <c r="WO737" s="380"/>
      <c r="WP737" s="380"/>
      <c r="WQ737" s="380"/>
      <c r="WR737" s="380"/>
      <c r="WS737" s="380"/>
      <c r="WT737" s="380"/>
      <c r="WU737" s="380"/>
      <c r="WV737" s="380"/>
      <c r="WW737" s="380"/>
      <c r="WX737" s="380"/>
      <c r="WY737" s="380"/>
      <c r="WZ737" s="380"/>
      <c r="XA737" s="380"/>
      <c r="XB737" s="380"/>
      <c r="XC737" s="380"/>
      <c r="XD737" s="380"/>
      <c r="XE737" s="380"/>
      <c r="XF737" s="380"/>
      <c r="XG737" s="380"/>
      <c r="XH737" s="380"/>
      <c r="XI737" s="380"/>
      <c r="XJ737" s="380"/>
      <c r="XK737" s="380"/>
      <c r="XL737" s="380"/>
      <c r="XM737" s="380"/>
      <c r="XN737" s="380"/>
      <c r="XO737" s="380"/>
      <c r="XP737" s="380"/>
      <c r="XQ737" s="380"/>
      <c r="XR737" s="380"/>
      <c r="XS737" s="380"/>
      <c r="XT737" s="380"/>
      <c r="XU737" s="380"/>
      <c r="XV737" s="380"/>
      <c r="XW737" s="380"/>
      <c r="XX737" s="380"/>
      <c r="XY737" s="380"/>
      <c r="XZ737" s="380"/>
      <c r="YA737" s="380"/>
      <c r="YB737" s="380"/>
      <c r="YC737" s="380"/>
      <c r="YD737" s="380"/>
      <c r="YE737" s="380"/>
      <c r="YF737" s="380"/>
      <c r="YG737" s="380"/>
      <c r="YH737" s="380"/>
      <c r="YI737" s="380"/>
      <c r="YJ737" s="380"/>
      <c r="YK737" s="380"/>
      <c r="YL737" s="380"/>
      <c r="YM737" s="380"/>
      <c r="YN737" s="380"/>
      <c r="YO737" s="380"/>
      <c r="YP737" s="380"/>
      <c r="YQ737" s="380"/>
      <c r="YR737" s="380"/>
      <c r="YS737" s="380"/>
      <c r="YT737" s="380"/>
      <c r="YU737" s="380"/>
      <c r="YV737" s="380"/>
      <c r="YW737" s="380"/>
      <c r="YX737" s="380"/>
      <c r="YY737" s="380"/>
      <c r="YZ737" s="380"/>
      <c r="ZA737" s="380"/>
      <c r="ZB737" s="380"/>
      <c r="ZC737" s="380"/>
      <c r="ZD737" s="380"/>
      <c r="ZE737" s="380"/>
      <c r="ZF737" s="380"/>
      <c r="ZG737" s="380"/>
      <c r="ZH737" s="380"/>
      <c r="ZI737" s="380"/>
      <c r="ZJ737" s="380"/>
      <c r="ZK737" s="380"/>
      <c r="ZL737" s="380"/>
      <c r="ZM737" s="380"/>
      <c r="ZN737" s="380"/>
      <c r="ZO737" s="380"/>
      <c r="ZP737" s="380"/>
      <c r="ZQ737" s="380"/>
      <c r="ZR737" s="380"/>
      <c r="ZS737" s="380"/>
      <c r="ZT737" s="380"/>
      <c r="ZU737" s="380"/>
      <c r="ZV737" s="380"/>
      <c r="ZW737" s="380"/>
      <c r="ZX737" s="380"/>
      <c r="ZY737" s="380"/>
      <c r="ZZ737" s="380"/>
      <c r="AAA737" s="380"/>
      <c r="AAB737" s="380"/>
      <c r="AAC737" s="380"/>
      <c r="AAD737" s="380"/>
      <c r="AAE737" s="380"/>
      <c r="AAF737" s="380"/>
      <c r="AAG737" s="380"/>
      <c r="AAH737" s="380"/>
      <c r="AAI737" s="380"/>
      <c r="AAJ737" s="380"/>
      <c r="AAK737" s="380"/>
      <c r="AAL737" s="380"/>
      <c r="AAM737" s="380"/>
      <c r="AAN737" s="380"/>
      <c r="AAO737" s="380"/>
      <c r="AAP737" s="380"/>
      <c r="AAQ737" s="380"/>
      <c r="AAR737" s="380"/>
      <c r="AAS737" s="380"/>
      <c r="AAT737" s="380"/>
      <c r="AAU737" s="380"/>
      <c r="AAV737" s="380"/>
      <c r="AAW737" s="380"/>
      <c r="AAX737" s="380"/>
      <c r="AAY737" s="380"/>
      <c r="AAZ737" s="380"/>
      <c r="ABA737" s="380"/>
      <c r="ABB737" s="380"/>
      <c r="ABC737" s="380"/>
      <c r="ABD737" s="380"/>
      <c r="ABE737" s="380"/>
      <c r="ABF737" s="380"/>
      <c r="ABG737" s="380"/>
      <c r="ABH737" s="380"/>
      <c r="ABI737" s="380"/>
      <c r="ABJ737" s="380"/>
      <c r="ABK737" s="380"/>
      <c r="ABL737" s="380"/>
      <c r="ABM737" s="380"/>
      <c r="ABN737" s="380"/>
      <c r="ABO737" s="380"/>
      <c r="ABP737" s="380"/>
      <c r="ABQ737" s="380"/>
      <c r="ABR737" s="380"/>
      <c r="ABS737" s="380"/>
      <c r="ABT737" s="380"/>
      <c r="ABU737" s="380"/>
      <c r="ABV737" s="380"/>
      <c r="ABW737" s="380"/>
      <c r="ABX737" s="380"/>
      <c r="ABY737" s="380"/>
      <c r="ABZ737" s="380"/>
      <c r="ACA737" s="380"/>
      <c r="ACB737" s="380"/>
      <c r="ACC737" s="380"/>
      <c r="ACD737" s="380"/>
      <c r="ACE737" s="380"/>
      <c r="ACF737" s="380"/>
      <c r="ACG737" s="380"/>
      <c r="ACH737" s="380"/>
      <c r="ACI737" s="380"/>
      <c r="ACJ737" s="380"/>
      <c r="ACK737" s="380"/>
      <c r="ACL737" s="380"/>
      <c r="ACM737" s="380"/>
      <c r="ACN737" s="380"/>
      <c r="ACO737" s="380"/>
      <c r="ACP737" s="380"/>
      <c r="ACQ737" s="380"/>
      <c r="ACR737" s="380"/>
      <c r="ACS737" s="380"/>
      <c r="ACT737" s="380"/>
      <c r="ACU737" s="380"/>
      <c r="ACV737" s="380"/>
      <c r="ACW737" s="380"/>
      <c r="ACX737" s="380"/>
      <c r="ACY737" s="380"/>
      <c r="ACZ737" s="380"/>
      <c r="ADA737" s="380"/>
      <c r="ADB737" s="380"/>
      <c r="ADC737" s="380"/>
      <c r="ADD737" s="380"/>
      <c r="ADE737" s="380"/>
      <c r="ADF737" s="380"/>
      <c r="ADG737" s="380"/>
      <c r="ADH737" s="380"/>
      <c r="ADI737" s="380"/>
      <c r="ADJ737" s="380"/>
      <c r="ADK737" s="380"/>
      <c r="ADL737" s="380"/>
      <c r="ADM737" s="380"/>
      <c r="ADN737" s="380"/>
      <c r="ADO737" s="380"/>
      <c r="ADP737" s="380"/>
      <c r="ADQ737" s="380"/>
      <c r="ADR737" s="380"/>
      <c r="ADS737" s="380"/>
      <c r="ADT737" s="380"/>
      <c r="ADU737" s="380"/>
      <c r="ADV737" s="380"/>
      <c r="ADW737" s="380"/>
      <c r="ADX737" s="380"/>
      <c r="ADY737" s="380"/>
      <c r="ADZ737" s="380"/>
      <c r="AEA737" s="380"/>
      <c r="AEB737" s="380"/>
      <c r="AEC737" s="380"/>
      <c r="AED737" s="380"/>
      <c r="AEE737" s="380"/>
      <c r="AEF737" s="380"/>
    </row>
    <row r="738" spans="1:813" s="383" customFormat="1" x14ac:dyDescent="0.2">
      <c r="A738" s="75"/>
      <c r="B738" s="87"/>
      <c r="C738" s="109"/>
      <c r="D738" s="71"/>
      <c r="E738" s="109"/>
      <c r="F738" s="91"/>
      <c r="G738" s="382"/>
      <c r="H738" s="382"/>
      <c r="I738" s="382"/>
      <c r="J738" s="382"/>
      <c r="K738" s="382"/>
      <c r="L738" s="382"/>
      <c r="M738" s="382"/>
      <c r="N738" s="382"/>
      <c r="O738" s="382"/>
      <c r="P738" s="382"/>
      <c r="Q738" s="382"/>
      <c r="R738" s="382"/>
      <c r="S738" s="382"/>
      <c r="T738" s="382"/>
      <c r="U738" s="382"/>
      <c r="V738" s="382"/>
      <c r="W738" s="382"/>
      <c r="X738" s="382"/>
      <c r="Y738" s="382"/>
      <c r="Z738" s="382"/>
      <c r="AA738" s="382"/>
      <c r="AB738" s="382"/>
      <c r="AC738" s="382"/>
      <c r="AD738" s="382"/>
      <c r="AE738" s="382"/>
      <c r="AF738" s="382"/>
      <c r="AG738" s="382"/>
      <c r="AH738" s="382"/>
      <c r="AI738" s="382"/>
      <c r="AJ738" s="382"/>
      <c r="AK738" s="382"/>
      <c r="AL738" s="382"/>
      <c r="AM738" s="382"/>
      <c r="AN738" s="382"/>
      <c r="AO738" s="382"/>
      <c r="AP738" s="382"/>
      <c r="AQ738" s="382"/>
      <c r="AR738" s="382"/>
      <c r="AS738" s="382"/>
      <c r="AT738" s="382"/>
      <c r="AU738" s="382"/>
      <c r="AV738" s="382"/>
      <c r="AW738" s="382"/>
      <c r="AX738" s="382"/>
      <c r="AY738" s="382"/>
      <c r="AZ738" s="382"/>
      <c r="BA738" s="663"/>
      <c r="BB738" s="382"/>
      <c r="BC738" s="382"/>
      <c r="BD738" s="382"/>
      <c r="BE738" s="382"/>
      <c r="BF738" s="382"/>
      <c r="BG738" s="382"/>
      <c r="BH738" s="382"/>
      <c r="BI738" s="382"/>
      <c r="BJ738" s="382"/>
      <c r="BK738" s="382"/>
      <c r="BL738" s="382"/>
      <c r="BM738" s="382"/>
      <c r="BN738" s="382"/>
      <c r="BO738" s="382"/>
      <c r="BP738" s="382"/>
      <c r="BQ738" s="382"/>
      <c r="BR738" s="382"/>
      <c r="BS738" s="382"/>
      <c r="BT738" s="382"/>
      <c r="BU738" s="382"/>
      <c r="BV738" s="382"/>
      <c r="BW738" s="382"/>
      <c r="BX738" s="382"/>
      <c r="BY738" s="382"/>
      <c r="BZ738" s="382"/>
      <c r="CA738" s="382"/>
      <c r="CB738" s="382"/>
      <c r="CC738" s="382"/>
      <c r="CD738" s="382"/>
      <c r="CE738" s="382"/>
      <c r="CF738" s="382"/>
      <c r="CG738" s="382"/>
      <c r="CH738" s="382"/>
      <c r="CI738" s="382"/>
      <c r="CJ738" s="382"/>
      <c r="CK738" s="382"/>
      <c r="CL738" s="382"/>
      <c r="CM738" s="382"/>
      <c r="CN738" s="382"/>
      <c r="CO738" s="382"/>
      <c r="CP738" s="382"/>
      <c r="CQ738" s="382"/>
      <c r="CR738" s="382"/>
      <c r="CS738" s="382"/>
      <c r="CT738" s="382"/>
      <c r="CU738" s="382"/>
      <c r="CV738" s="382"/>
      <c r="CW738" s="382"/>
      <c r="CX738" s="382"/>
      <c r="CY738" s="382"/>
      <c r="CZ738" s="382"/>
      <c r="DA738" s="382"/>
      <c r="DB738" s="382"/>
      <c r="DC738" s="382"/>
      <c r="DD738" s="382"/>
      <c r="DE738" s="382"/>
      <c r="DF738" s="382"/>
      <c r="DG738" s="382"/>
      <c r="DH738" s="382"/>
      <c r="DI738" s="382"/>
      <c r="DJ738" s="382"/>
      <c r="DK738" s="382"/>
      <c r="DL738" s="382"/>
      <c r="DM738" s="382"/>
      <c r="DN738" s="382"/>
      <c r="DO738" s="382"/>
      <c r="DP738" s="382"/>
      <c r="DQ738" s="382"/>
      <c r="DR738" s="382"/>
      <c r="DS738" s="382"/>
      <c r="DT738" s="382"/>
      <c r="DU738" s="382"/>
      <c r="DV738" s="382"/>
      <c r="DW738" s="382"/>
      <c r="DX738" s="382"/>
      <c r="DY738" s="382"/>
      <c r="DZ738" s="382"/>
      <c r="EA738" s="382"/>
      <c r="EB738" s="382"/>
      <c r="EC738" s="382"/>
      <c r="ED738" s="382"/>
      <c r="EE738" s="382"/>
      <c r="EF738" s="382"/>
      <c r="EG738" s="382"/>
      <c r="EH738" s="382"/>
      <c r="EI738" s="382"/>
      <c r="EJ738" s="382"/>
      <c r="EK738" s="382"/>
      <c r="EL738" s="382"/>
      <c r="EM738" s="382"/>
      <c r="EN738" s="382"/>
      <c r="EO738" s="382"/>
      <c r="EP738" s="382"/>
      <c r="EQ738" s="382"/>
      <c r="ER738" s="382"/>
      <c r="ES738" s="382"/>
      <c r="ET738" s="382"/>
      <c r="EU738" s="382"/>
      <c r="EV738" s="382"/>
      <c r="EW738" s="382"/>
      <c r="EX738" s="382"/>
      <c r="EY738" s="382"/>
      <c r="EZ738" s="382"/>
      <c r="FA738" s="382"/>
      <c r="FB738" s="382"/>
      <c r="FC738" s="382"/>
      <c r="FD738" s="382"/>
      <c r="FE738" s="382"/>
      <c r="FF738" s="382"/>
      <c r="FG738" s="382"/>
      <c r="FH738" s="382"/>
      <c r="FI738" s="382"/>
      <c r="FJ738" s="382"/>
      <c r="FK738" s="382"/>
      <c r="FL738" s="382"/>
      <c r="FM738" s="382"/>
      <c r="FN738" s="382"/>
      <c r="FO738" s="382"/>
      <c r="FP738" s="382"/>
      <c r="FQ738" s="382"/>
      <c r="FR738" s="382"/>
      <c r="FS738" s="382"/>
      <c r="FT738" s="382"/>
      <c r="FU738" s="382"/>
      <c r="FV738" s="382"/>
      <c r="FW738" s="382"/>
      <c r="FX738" s="382"/>
      <c r="FY738" s="382"/>
      <c r="FZ738" s="382"/>
      <c r="GA738" s="382"/>
      <c r="GB738" s="382"/>
      <c r="GC738" s="382"/>
      <c r="GD738" s="382"/>
      <c r="GE738" s="382"/>
      <c r="GF738" s="382"/>
      <c r="GG738" s="382"/>
      <c r="GH738" s="382"/>
      <c r="GI738" s="382"/>
      <c r="GJ738" s="382"/>
      <c r="GK738" s="382"/>
      <c r="GL738" s="382"/>
      <c r="GM738" s="382"/>
      <c r="GN738" s="382"/>
      <c r="GO738" s="382"/>
      <c r="GP738" s="382"/>
      <c r="GQ738" s="382"/>
      <c r="GR738" s="382"/>
      <c r="GS738" s="382"/>
      <c r="GT738" s="382"/>
      <c r="GU738" s="382"/>
      <c r="GV738" s="382"/>
      <c r="GW738" s="382"/>
      <c r="GX738" s="382"/>
      <c r="GY738" s="382"/>
      <c r="GZ738" s="382"/>
      <c r="HA738" s="382"/>
      <c r="HB738" s="382"/>
      <c r="HC738" s="382"/>
      <c r="HD738" s="382"/>
      <c r="HE738" s="382"/>
      <c r="HF738" s="382"/>
      <c r="HG738" s="382"/>
      <c r="HH738" s="382"/>
      <c r="HI738" s="382"/>
      <c r="HJ738" s="382"/>
      <c r="HK738" s="382"/>
      <c r="HL738" s="382"/>
      <c r="HM738" s="382"/>
      <c r="HN738" s="382"/>
      <c r="HO738" s="382"/>
      <c r="HP738" s="382"/>
      <c r="HQ738" s="382"/>
      <c r="HR738" s="382"/>
      <c r="HS738" s="382"/>
      <c r="HT738" s="382"/>
      <c r="HU738" s="382"/>
      <c r="HV738" s="382"/>
      <c r="HW738" s="382"/>
      <c r="HX738" s="382"/>
      <c r="HY738" s="382"/>
      <c r="HZ738" s="382"/>
      <c r="IA738" s="382"/>
      <c r="IB738" s="382"/>
      <c r="IC738" s="382"/>
      <c r="ID738" s="382"/>
      <c r="IE738" s="382"/>
      <c r="IF738" s="382"/>
      <c r="IG738" s="382"/>
      <c r="IH738" s="382"/>
      <c r="II738" s="382"/>
      <c r="IJ738" s="382"/>
      <c r="IK738" s="382"/>
      <c r="IL738" s="382"/>
      <c r="IM738" s="382"/>
      <c r="IN738" s="382"/>
      <c r="IO738" s="382"/>
      <c r="IP738" s="382"/>
      <c r="IQ738" s="382"/>
      <c r="IR738" s="382"/>
      <c r="IS738" s="382"/>
      <c r="IT738" s="382"/>
      <c r="IU738" s="382"/>
      <c r="IV738" s="382"/>
      <c r="IW738" s="382"/>
      <c r="IX738" s="382"/>
      <c r="IY738" s="382"/>
      <c r="IZ738" s="382"/>
      <c r="JA738" s="382"/>
      <c r="JB738" s="382"/>
      <c r="JC738" s="382"/>
      <c r="JD738" s="382"/>
      <c r="JE738" s="382"/>
      <c r="JF738" s="382"/>
      <c r="JG738" s="382"/>
      <c r="JH738" s="382"/>
      <c r="JI738" s="382"/>
      <c r="JJ738" s="382"/>
      <c r="JK738" s="382"/>
      <c r="JL738" s="382"/>
      <c r="JM738" s="382"/>
      <c r="JN738" s="382"/>
      <c r="JO738" s="382"/>
      <c r="JP738" s="382"/>
      <c r="JQ738" s="382"/>
      <c r="JR738" s="382"/>
      <c r="JS738" s="382"/>
      <c r="JT738" s="382"/>
      <c r="JU738" s="382"/>
      <c r="JV738" s="382"/>
      <c r="JW738" s="382"/>
      <c r="JX738" s="382"/>
      <c r="JY738" s="382"/>
      <c r="JZ738" s="382"/>
      <c r="KA738" s="382"/>
      <c r="KB738" s="382"/>
      <c r="KC738" s="382"/>
      <c r="KD738" s="382"/>
      <c r="KE738" s="382"/>
      <c r="KF738" s="382"/>
      <c r="KG738" s="382"/>
      <c r="KH738" s="382"/>
      <c r="KI738" s="382"/>
      <c r="KJ738" s="382"/>
      <c r="KK738" s="382"/>
      <c r="KL738" s="382"/>
      <c r="KM738" s="382"/>
      <c r="KN738" s="382"/>
      <c r="KO738" s="382"/>
      <c r="KP738" s="382"/>
      <c r="KQ738" s="382"/>
      <c r="KR738" s="382"/>
      <c r="KS738" s="382"/>
      <c r="KT738" s="382"/>
      <c r="KU738" s="382"/>
      <c r="KV738" s="382"/>
      <c r="KW738" s="382"/>
      <c r="KX738" s="382"/>
      <c r="KY738" s="382"/>
      <c r="KZ738" s="382"/>
      <c r="LA738" s="382"/>
      <c r="LB738" s="382"/>
      <c r="LC738" s="382"/>
      <c r="LD738" s="382"/>
      <c r="LE738" s="382"/>
      <c r="LF738" s="382"/>
      <c r="LG738" s="382"/>
      <c r="LH738" s="382"/>
      <c r="LI738" s="382"/>
      <c r="LJ738" s="382"/>
      <c r="LK738" s="382"/>
      <c r="LL738" s="382"/>
      <c r="LM738" s="382"/>
      <c r="LN738" s="382"/>
      <c r="LO738" s="382"/>
      <c r="LP738" s="382"/>
      <c r="LQ738" s="382"/>
      <c r="LR738" s="382"/>
      <c r="LS738" s="382"/>
      <c r="LT738" s="382"/>
      <c r="LU738" s="382"/>
      <c r="LV738" s="382"/>
      <c r="LW738" s="382"/>
      <c r="LX738" s="382"/>
      <c r="LY738" s="382"/>
      <c r="LZ738" s="382"/>
      <c r="MA738" s="382"/>
      <c r="MB738" s="382"/>
      <c r="MC738" s="382"/>
      <c r="MD738" s="382"/>
      <c r="ME738" s="382"/>
      <c r="MF738" s="382"/>
      <c r="MG738" s="382"/>
      <c r="MH738" s="382"/>
      <c r="MI738" s="382"/>
      <c r="MJ738" s="382"/>
      <c r="MK738" s="382"/>
      <c r="ML738" s="382"/>
      <c r="MM738" s="382"/>
      <c r="MN738" s="382"/>
      <c r="MO738" s="382"/>
      <c r="MP738" s="382"/>
      <c r="MQ738" s="382"/>
      <c r="MR738" s="382"/>
      <c r="MS738" s="382"/>
      <c r="MT738" s="382"/>
      <c r="MU738" s="382"/>
      <c r="MV738" s="382"/>
      <c r="MW738" s="382"/>
      <c r="MX738" s="382"/>
      <c r="MY738" s="382"/>
      <c r="MZ738" s="382"/>
      <c r="NA738" s="382"/>
      <c r="NB738" s="382"/>
      <c r="NC738" s="382"/>
      <c r="ND738" s="382"/>
      <c r="NE738" s="382"/>
      <c r="NF738" s="382"/>
      <c r="NG738" s="382"/>
      <c r="NH738" s="382"/>
      <c r="NI738" s="382"/>
      <c r="NJ738" s="382"/>
      <c r="NK738" s="382"/>
      <c r="NL738" s="382"/>
      <c r="NM738" s="382"/>
      <c r="NN738" s="382"/>
      <c r="NO738" s="382"/>
      <c r="NP738" s="382"/>
      <c r="NQ738" s="382"/>
      <c r="NR738" s="382"/>
      <c r="NS738" s="382"/>
      <c r="NT738" s="382"/>
      <c r="NU738" s="382"/>
      <c r="NV738" s="382"/>
      <c r="NW738" s="382"/>
      <c r="NX738" s="382"/>
      <c r="NY738" s="382"/>
      <c r="NZ738" s="382"/>
      <c r="OA738" s="382"/>
      <c r="OB738" s="382"/>
      <c r="OC738" s="382"/>
      <c r="OD738" s="382"/>
      <c r="OE738" s="382"/>
      <c r="OF738" s="382"/>
      <c r="OG738" s="382"/>
      <c r="OH738" s="382"/>
      <c r="OI738" s="382"/>
      <c r="OJ738" s="382"/>
      <c r="OK738" s="382"/>
      <c r="OL738" s="382"/>
      <c r="OM738" s="382"/>
      <c r="ON738" s="382"/>
      <c r="OO738" s="382"/>
      <c r="OP738" s="382"/>
      <c r="OQ738" s="382"/>
      <c r="OR738" s="382"/>
      <c r="OS738" s="382"/>
      <c r="OT738" s="382"/>
      <c r="OU738" s="382"/>
      <c r="OV738" s="382"/>
      <c r="OW738" s="382"/>
      <c r="OX738" s="382"/>
      <c r="OY738" s="382"/>
      <c r="OZ738" s="382"/>
      <c r="PA738" s="382"/>
      <c r="PB738" s="382"/>
      <c r="PC738" s="382"/>
      <c r="PD738" s="382"/>
      <c r="PE738" s="382"/>
      <c r="PF738" s="382"/>
      <c r="PG738" s="382"/>
      <c r="PH738" s="382"/>
      <c r="PI738" s="382"/>
      <c r="PJ738" s="382"/>
      <c r="PK738" s="382"/>
      <c r="PL738" s="382"/>
      <c r="PM738" s="382"/>
      <c r="PN738" s="382"/>
      <c r="PO738" s="382"/>
      <c r="PP738" s="382"/>
      <c r="PQ738" s="382"/>
      <c r="PR738" s="382"/>
      <c r="PS738" s="382"/>
      <c r="PT738" s="382"/>
      <c r="PU738" s="382"/>
      <c r="PV738" s="382"/>
      <c r="PW738" s="382"/>
      <c r="PX738" s="382"/>
      <c r="PY738" s="382"/>
      <c r="PZ738" s="382"/>
      <c r="QA738" s="382"/>
      <c r="QB738" s="382"/>
      <c r="QC738" s="382"/>
      <c r="QD738" s="382"/>
      <c r="QE738" s="382"/>
      <c r="QF738" s="382"/>
      <c r="QG738" s="382"/>
      <c r="QH738" s="382"/>
      <c r="QI738" s="382"/>
      <c r="QJ738" s="382"/>
      <c r="QK738" s="382"/>
      <c r="QL738" s="382"/>
      <c r="QM738" s="382"/>
      <c r="QN738" s="382"/>
      <c r="QO738" s="382"/>
      <c r="QP738" s="382"/>
      <c r="QQ738" s="382"/>
      <c r="QR738" s="382"/>
      <c r="QS738" s="382"/>
      <c r="QT738" s="382"/>
      <c r="QU738" s="382"/>
      <c r="QV738" s="382"/>
      <c r="QW738" s="382"/>
      <c r="QX738" s="382"/>
      <c r="QY738" s="382"/>
      <c r="QZ738" s="382"/>
      <c r="RA738" s="382"/>
      <c r="RB738" s="382"/>
      <c r="RC738" s="382"/>
      <c r="RD738" s="382"/>
      <c r="RE738" s="382"/>
      <c r="RF738" s="382"/>
      <c r="RG738" s="382"/>
      <c r="RH738" s="382"/>
      <c r="RI738" s="382"/>
      <c r="RJ738" s="382"/>
      <c r="RK738" s="382"/>
      <c r="RL738" s="382"/>
      <c r="RM738" s="382"/>
      <c r="RN738" s="382"/>
      <c r="RO738" s="382"/>
      <c r="RP738" s="382"/>
      <c r="RQ738" s="382"/>
      <c r="RR738" s="382"/>
      <c r="RS738" s="382"/>
      <c r="RT738" s="382"/>
      <c r="RU738" s="382"/>
      <c r="RV738" s="382"/>
      <c r="RW738" s="382"/>
      <c r="RX738" s="382"/>
      <c r="RY738" s="382"/>
      <c r="RZ738" s="382"/>
      <c r="SA738" s="382"/>
      <c r="SB738" s="382"/>
      <c r="SC738" s="382"/>
      <c r="SD738" s="382"/>
      <c r="SE738" s="382"/>
      <c r="SF738" s="382"/>
      <c r="SG738" s="382"/>
      <c r="SH738" s="382"/>
      <c r="SI738" s="382"/>
      <c r="SJ738" s="382"/>
      <c r="SK738" s="382"/>
      <c r="SL738" s="382"/>
      <c r="SM738" s="382"/>
      <c r="SN738" s="382"/>
      <c r="SO738" s="382"/>
      <c r="SP738" s="382"/>
      <c r="SQ738" s="382"/>
      <c r="SR738" s="382"/>
      <c r="SS738" s="382"/>
      <c r="ST738" s="382"/>
      <c r="SU738" s="382"/>
      <c r="SV738" s="382"/>
      <c r="SW738" s="382"/>
      <c r="SX738" s="382"/>
      <c r="SY738" s="382"/>
      <c r="SZ738" s="382"/>
      <c r="TA738" s="382"/>
      <c r="TB738" s="382"/>
      <c r="TC738" s="382"/>
      <c r="TD738" s="382"/>
      <c r="TE738" s="382"/>
      <c r="TF738" s="382"/>
      <c r="TG738" s="382"/>
      <c r="TH738" s="382"/>
      <c r="TI738" s="382"/>
      <c r="TJ738" s="382"/>
      <c r="TK738" s="382"/>
      <c r="TL738" s="382"/>
      <c r="TM738" s="382"/>
      <c r="TN738" s="382"/>
      <c r="TO738" s="382"/>
      <c r="TP738" s="382"/>
      <c r="TQ738" s="382"/>
      <c r="TR738" s="382"/>
      <c r="TS738" s="382"/>
      <c r="TT738" s="382"/>
      <c r="TU738" s="382"/>
      <c r="TV738" s="382"/>
      <c r="TW738" s="382"/>
      <c r="TX738" s="382"/>
      <c r="TY738" s="382"/>
      <c r="TZ738" s="382"/>
      <c r="UA738" s="382"/>
      <c r="UB738" s="382"/>
      <c r="UC738" s="382"/>
      <c r="UD738" s="382"/>
      <c r="UE738" s="382"/>
      <c r="UF738" s="382"/>
      <c r="UG738" s="382"/>
      <c r="UH738" s="382"/>
      <c r="UI738" s="382"/>
      <c r="UJ738" s="382"/>
      <c r="UK738" s="382"/>
      <c r="UL738" s="382"/>
      <c r="UM738" s="382"/>
      <c r="UN738" s="382"/>
      <c r="UO738" s="382"/>
      <c r="UP738" s="382"/>
      <c r="UQ738" s="382"/>
      <c r="UR738" s="382"/>
      <c r="US738" s="382"/>
      <c r="UT738" s="382"/>
      <c r="UU738" s="382"/>
      <c r="UV738" s="382"/>
      <c r="UW738" s="382"/>
      <c r="UX738" s="382"/>
      <c r="UY738" s="382"/>
      <c r="UZ738" s="382"/>
      <c r="VA738" s="382"/>
      <c r="VB738" s="382"/>
      <c r="VC738" s="382"/>
      <c r="VD738" s="382"/>
      <c r="VE738" s="382"/>
      <c r="VF738" s="382"/>
      <c r="VG738" s="382"/>
      <c r="VH738" s="382"/>
      <c r="VI738" s="382"/>
      <c r="VJ738" s="382"/>
      <c r="VK738" s="382"/>
      <c r="VL738" s="382"/>
      <c r="VM738" s="382"/>
      <c r="VN738" s="382"/>
      <c r="VO738" s="382"/>
      <c r="VP738" s="382"/>
      <c r="VQ738" s="382"/>
      <c r="VR738" s="382"/>
      <c r="VS738" s="382"/>
      <c r="VT738" s="382"/>
      <c r="VU738" s="382"/>
      <c r="VV738" s="382"/>
      <c r="VW738" s="382"/>
      <c r="VX738" s="382"/>
      <c r="VY738" s="382"/>
      <c r="VZ738" s="382"/>
      <c r="WA738" s="382"/>
      <c r="WB738" s="382"/>
      <c r="WC738" s="382"/>
      <c r="WD738" s="382"/>
      <c r="WE738" s="382"/>
      <c r="WF738" s="382"/>
      <c r="WG738" s="382"/>
      <c r="WH738" s="382"/>
      <c r="WI738" s="382"/>
      <c r="WJ738" s="382"/>
      <c r="WK738" s="382"/>
      <c r="WL738" s="382"/>
      <c r="WM738" s="382"/>
      <c r="WN738" s="382"/>
      <c r="WO738" s="382"/>
      <c r="WP738" s="382"/>
      <c r="WQ738" s="382"/>
      <c r="WR738" s="382"/>
      <c r="WS738" s="382"/>
      <c r="WT738" s="382"/>
      <c r="WU738" s="382"/>
      <c r="WV738" s="382"/>
      <c r="WW738" s="382"/>
      <c r="WX738" s="382"/>
      <c r="WY738" s="382"/>
      <c r="WZ738" s="382"/>
      <c r="XA738" s="382"/>
      <c r="XB738" s="382"/>
      <c r="XC738" s="382"/>
      <c r="XD738" s="382"/>
      <c r="XE738" s="382"/>
      <c r="XF738" s="382"/>
      <c r="XG738" s="382"/>
      <c r="XH738" s="382"/>
      <c r="XI738" s="382"/>
      <c r="XJ738" s="382"/>
      <c r="XK738" s="382"/>
      <c r="XL738" s="382"/>
      <c r="XM738" s="382"/>
      <c r="XN738" s="382"/>
      <c r="XO738" s="382"/>
      <c r="XP738" s="382"/>
      <c r="XQ738" s="382"/>
      <c r="XR738" s="382"/>
      <c r="XS738" s="382"/>
      <c r="XT738" s="382"/>
      <c r="XU738" s="382"/>
      <c r="XV738" s="382"/>
      <c r="XW738" s="382"/>
      <c r="XX738" s="382"/>
      <c r="XY738" s="382"/>
      <c r="XZ738" s="382"/>
      <c r="YA738" s="382"/>
      <c r="YB738" s="382"/>
      <c r="YC738" s="382"/>
      <c r="YD738" s="382"/>
      <c r="YE738" s="382"/>
      <c r="YF738" s="382"/>
      <c r="YG738" s="382"/>
      <c r="YH738" s="382"/>
      <c r="YI738" s="382"/>
      <c r="YJ738" s="382"/>
      <c r="YK738" s="382"/>
      <c r="YL738" s="382"/>
      <c r="YM738" s="382"/>
      <c r="YN738" s="382"/>
      <c r="YO738" s="382"/>
      <c r="YP738" s="382"/>
      <c r="YQ738" s="382"/>
      <c r="YR738" s="382"/>
      <c r="YS738" s="382"/>
      <c r="YT738" s="382"/>
      <c r="YU738" s="382"/>
      <c r="YV738" s="382"/>
      <c r="YW738" s="382"/>
      <c r="YX738" s="382"/>
      <c r="YY738" s="382"/>
      <c r="YZ738" s="382"/>
      <c r="ZA738" s="382"/>
      <c r="ZB738" s="382"/>
      <c r="ZC738" s="382"/>
      <c r="ZD738" s="382"/>
      <c r="ZE738" s="382"/>
      <c r="ZF738" s="382"/>
      <c r="ZG738" s="382"/>
      <c r="ZH738" s="382"/>
      <c r="ZI738" s="382"/>
      <c r="ZJ738" s="382"/>
      <c r="ZK738" s="382"/>
      <c r="ZL738" s="382"/>
      <c r="ZM738" s="382"/>
      <c r="ZN738" s="382"/>
      <c r="ZO738" s="382"/>
      <c r="ZP738" s="382"/>
      <c r="ZQ738" s="382"/>
      <c r="ZR738" s="382"/>
      <c r="ZS738" s="382"/>
      <c r="ZT738" s="382"/>
      <c r="ZU738" s="382"/>
      <c r="ZV738" s="382"/>
      <c r="ZW738" s="382"/>
      <c r="ZX738" s="382"/>
      <c r="ZY738" s="382"/>
      <c r="ZZ738" s="382"/>
      <c r="AAA738" s="382"/>
      <c r="AAB738" s="382"/>
      <c r="AAC738" s="382"/>
      <c r="AAD738" s="382"/>
      <c r="AAE738" s="382"/>
      <c r="AAF738" s="382"/>
      <c r="AAG738" s="382"/>
      <c r="AAH738" s="382"/>
      <c r="AAI738" s="382"/>
      <c r="AAJ738" s="382"/>
      <c r="AAK738" s="382"/>
      <c r="AAL738" s="382"/>
      <c r="AAM738" s="382"/>
      <c r="AAN738" s="382"/>
      <c r="AAO738" s="382"/>
      <c r="AAP738" s="382"/>
      <c r="AAQ738" s="382"/>
      <c r="AAR738" s="382"/>
      <c r="AAS738" s="382"/>
      <c r="AAT738" s="382"/>
      <c r="AAU738" s="382"/>
      <c r="AAV738" s="382"/>
      <c r="AAW738" s="382"/>
      <c r="AAX738" s="382"/>
      <c r="AAY738" s="382"/>
      <c r="AAZ738" s="382"/>
      <c r="ABA738" s="382"/>
      <c r="ABB738" s="382"/>
      <c r="ABC738" s="382"/>
      <c r="ABD738" s="382"/>
      <c r="ABE738" s="382"/>
      <c r="ABF738" s="382"/>
      <c r="ABG738" s="382"/>
      <c r="ABH738" s="382"/>
      <c r="ABI738" s="382"/>
      <c r="ABJ738" s="382"/>
      <c r="ABK738" s="382"/>
      <c r="ABL738" s="382"/>
      <c r="ABM738" s="382"/>
      <c r="ABN738" s="382"/>
      <c r="ABO738" s="382"/>
      <c r="ABP738" s="382"/>
      <c r="ABQ738" s="382"/>
      <c r="ABR738" s="382"/>
      <c r="ABS738" s="382"/>
      <c r="ABT738" s="382"/>
      <c r="ABU738" s="382"/>
      <c r="ABV738" s="382"/>
      <c r="ABW738" s="382"/>
      <c r="ABX738" s="382"/>
      <c r="ABY738" s="382"/>
      <c r="ABZ738" s="382"/>
      <c r="ACA738" s="382"/>
      <c r="ACB738" s="382"/>
      <c r="ACC738" s="382"/>
      <c r="ACD738" s="382"/>
      <c r="ACE738" s="382"/>
      <c r="ACF738" s="382"/>
      <c r="ACG738" s="382"/>
      <c r="ACH738" s="382"/>
      <c r="ACI738" s="382"/>
      <c r="ACJ738" s="382"/>
      <c r="ACK738" s="382"/>
      <c r="ACL738" s="382"/>
      <c r="ACM738" s="382"/>
      <c r="ACN738" s="382"/>
      <c r="ACO738" s="382"/>
      <c r="ACP738" s="382"/>
      <c r="ACQ738" s="382"/>
      <c r="ACR738" s="382"/>
      <c r="ACS738" s="382"/>
      <c r="ACT738" s="382"/>
      <c r="ACU738" s="382"/>
      <c r="ACV738" s="382"/>
      <c r="ACW738" s="382"/>
      <c r="ACX738" s="382"/>
      <c r="ACY738" s="382"/>
      <c r="ACZ738" s="382"/>
      <c r="ADA738" s="382"/>
      <c r="ADB738" s="382"/>
      <c r="ADC738" s="382"/>
      <c r="ADD738" s="382"/>
      <c r="ADE738" s="382"/>
      <c r="ADF738" s="382"/>
      <c r="ADG738" s="382"/>
      <c r="ADH738" s="382"/>
      <c r="ADI738" s="382"/>
      <c r="ADJ738" s="382"/>
      <c r="ADK738" s="382"/>
      <c r="ADL738" s="382"/>
      <c r="ADM738" s="382"/>
      <c r="ADN738" s="382"/>
      <c r="ADO738" s="382"/>
      <c r="ADP738" s="382"/>
      <c r="ADQ738" s="382"/>
      <c r="ADR738" s="382"/>
      <c r="ADS738" s="382"/>
      <c r="ADT738" s="382"/>
      <c r="ADU738" s="382"/>
      <c r="ADV738" s="382"/>
      <c r="ADW738" s="382"/>
      <c r="ADX738" s="382"/>
      <c r="ADY738" s="382"/>
      <c r="ADZ738" s="382"/>
      <c r="AEA738" s="382"/>
      <c r="AEB738" s="382"/>
      <c r="AEC738" s="382"/>
      <c r="AED738" s="382"/>
      <c r="AEE738" s="382"/>
      <c r="AEF738" s="382"/>
    </row>
    <row r="739" spans="1:813" s="397" customFormat="1" ht="38.25" x14ac:dyDescent="0.2">
      <c r="A739" s="316" t="s">
        <v>454</v>
      </c>
      <c r="B739" s="81" t="s">
        <v>471</v>
      </c>
      <c r="C739" s="103"/>
      <c r="D739" s="103"/>
      <c r="E739" s="103"/>
      <c r="F739" s="110"/>
      <c r="G739" s="396"/>
      <c r="BA739" s="663"/>
    </row>
    <row r="740" spans="1:813" s="17" customFormat="1" ht="17.25" customHeight="1" x14ac:dyDescent="0.2">
      <c r="A740" s="73">
        <v>3</v>
      </c>
      <c r="B740" s="289" t="s">
        <v>118</v>
      </c>
      <c r="C740" s="109"/>
      <c r="D740" s="71"/>
      <c r="E740" s="398"/>
      <c r="F740" s="110"/>
      <c r="G740" s="16"/>
      <c r="H740" s="16"/>
      <c r="I740" s="16"/>
      <c r="J740" s="16"/>
      <c r="K740" s="16"/>
      <c r="L740" s="16"/>
      <c r="AY740" s="46"/>
      <c r="AZ740" s="16"/>
      <c r="BA740" s="663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  <c r="ER740" s="16"/>
      <c r="ES740" s="16"/>
      <c r="ET740" s="16"/>
      <c r="EU740" s="16"/>
      <c r="EV740" s="16"/>
      <c r="EW740" s="16"/>
      <c r="EX740" s="16"/>
      <c r="EY740" s="16"/>
      <c r="EZ740" s="16"/>
      <c r="FA740" s="16"/>
      <c r="FB740" s="16"/>
      <c r="FC740" s="16"/>
      <c r="FD740" s="16"/>
      <c r="FE740" s="16"/>
      <c r="FF740" s="16"/>
      <c r="FG740" s="16"/>
      <c r="FH740" s="16"/>
      <c r="FI740" s="16"/>
      <c r="FJ740" s="16"/>
      <c r="FK740" s="16"/>
      <c r="FL740" s="16"/>
      <c r="FM740" s="16"/>
      <c r="FN740" s="16"/>
      <c r="FO740" s="16"/>
      <c r="FP740" s="16"/>
      <c r="FQ740" s="16"/>
      <c r="FR740" s="16"/>
      <c r="FS740" s="16"/>
      <c r="FT740" s="16"/>
      <c r="FU740" s="16"/>
      <c r="FV740" s="16"/>
      <c r="FW740" s="16"/>
      <c r="FX740" s="16"/>
      <c r="FY740" s="16"/>
      <c r="FZ740" s="16"/>
      <c r="GA740" s="16"/>
      <c r="GB740" s="16"/>
      <c r="GC740" s="16"/>
      <c r="GD740" s="16"/>
      <c r="GE740" s="16"/>
      <c r="GF740" s="16"/>
      <c r="GG740" s="16"/>
      <c r="GH740" s="16"/>
      <c r="GI740" s="16"/>
      <c r="GJ740" s="16"/>
      <c r="GK740" s="16"/>
      <c r="GL740" s="16"/>
      <c r="GM740" s="16"/>
      <c r="GN740" s="16"/>
      <c r="GO740" s="16"/>
      <c r="GP740" s="16"/>
      <c r="GQ740" s="16"/>
      <c r="GR740" s="16"/>
      <c r="GS740" s="16"/>
      <c r="GT740" s="16"/>
      <c r="GU740" s="16"/>
      <c r="GV740" s="16"/>
      <c r="GW740" s="16"/>
      <c r="GX740" s="16"/>
      <c r="GY740" s="16"/>
      <c r="GZ740" s="16"/>
      <c r="HA740" s="16"/>
      <c r="HB740" s="16"/>
      <c r="HC740" s="16"/>
      <c r="HD740" s="16"/>
      <c r="HE740" s="16"/>
      <c r="HF740" s="16"/>
      <c r="HG740" s="16"/>
      <c r="HH740" s="16"/>
      <c r="HI740" s="16"/>
      <c r="HJ740" s="16"/>
      <c r="HK740" s="16"/>
      <c r="HL740" s="16"/>
      <c r="HM740" s="16"/>
      <c r="HN740" s="16"/>
      <c r="HO740" s="16"/>
      <c r="HP740" s="16"/>
      <c r="HQ740" s="16"/>
      <c r="HR740" s="16"/>
      <c r="HS740" s="16"/>
      <c r="HT740" s="16"/>
      <c r="HU740" s="16"/>
      <c r="HV740" s="16"/>
      <c r="HW740" s="16"/>
      <c r="HX740" s="16"/>
      <c r="HY740" s="16"/>
      <c r="HZ740" s="16"/>
      <c r="IA740" s="16"/>
      <c r="IB740" s="16"/>
      <c r="IC740" s="16"/>
      <c r="ID740" s="16"/>
      <c r="IE740" s="16"/>
      <c r="IF740" s="16"/>
      <c r="IG740" s="16"/>
      <c r="IH740" s="16"/>
      <c r="II740" s="16"/>
      <c r="IJ740" s="16"/>
      <c r="IK740" s="16"/>
      <c r="IL740" s="16"/>
      <c r="IM740" s="16"/>
      <c r="IN740" s="16"/>
      <c r="IO740" s="16"/>
      <c r="IP740" s="16"/>
      <c r="IQ740" s="16"/>
      <c r="IR740" s="16"/>
      <c r="IS740" s="16"/>
      <c r="IT740" s="16"/>
      <c r="IU740" s="16"/>
      <c r="IV740" s="16"/>
      <c r="IW740" s="16"/>
      <c r="IX740" s="16"/>
      <c r="IY740" s="16"/>
      <c r="IZ740" s="16"/>
      <c r="JA740" s="16"/>
      <c r="JB740" s="16"/>
      <c r="JC740" s="16"/>
      <c r="JD740" s="16"/>
      <c r="JE740" s="16"/>
      <c r="JF740" s="16"/>
      <c r="JG740" s="16"/>
      <c r="JH740" s="16"/>
      <c r="JI740" s="16"/>
      <c r="JJ740" s="16"/>
      <c r="JK740" s="16"/>
      <c r="JL740" s="16"/>
      <c r="JM740" s="16"/>
      <c r="JN740" s="16"/>
      <c r="JO740" s="16"/>
      <c r="JP740" s="16"/>
      <c r="JQ740" s="16"/>
      <c r="JR740" s="16"/>
      <c r="JS740" s="16"/>
      <c r="JT740" s="16"/>
      <c r="JU740" s="16"/>
      <c r="JV740" s="16"/>
      <c r="JW740" s="16"/>
      <c r="JX740" s="16"/>
      <c r="JY740" s="16"/>
      <c r="JZ740" s="16"/>
      <c r="KA740" s="16"/>
      <c r="KB740" s="16"/>
      <c r="KC740" s="16"/>
      <c r="KD740" s="16"/>
      <c r="KE740" s="16"/>
      <c r="KF740" s="16"/>
      <c r="KG740" s="16"/>
      <c r="KH740" s="16"/>
      <c r="KI740" s="16"/>
      <c r="KJ740" s="16"/>
      <c r="KK740" s="16"/>
      <c r="KL740" s="16"/>
      <c r="KM740" s="16"/>
      <c r="KN740" s="16"/>
      <c r="KO740" s="16"/>
      <c r="KP740" s="16"/>
      <c r="KQ740" s="16"/>
      <c r="KR740" s="16"/>
      <c r="KS740" s="16"/>
      <c r="KT740" s="16"/>
      <c r="KU740" s="16"/>
      <c r="KV740" s="16"/>
      <c r="KW740" s="16"/>
      <c r="KX740" s="16"/>
      <c r="KY740" s="16"/>
      <c r="KZ740" s="16"/>
      <c r="LA740" s="16"/>
      <c r="LB740" s="16"/>
      <c r="LC740" s="16"/>
      <c r="LD740" s="16"/>
      <c r="LE740" s="16"/>
      <c r="LF740" s="16"/>
      <c r="LG740" s="16"/>
      <c r="LH740" s="16"/>
      <c r="LI740" s="16"/>
      <c r="LJ740" s="16"/>
      <c r="LK740" s="16"/>
      <c r="LL740" s="16"/>
      <c r="LM740" s="16"/>
      <c r="LN740" s="16"/>
      <c r="LO740" s="16"/>
      <c r="LP740" s="16"/>
      <c r="LQ740" s="16"/>
      <c r="LR740" s="16"/>
      <c r="LS740" s="16"/>
      <c r="LT740" s="16"/>
      <c r="LU740" s="16"/>
      <c r="LV740" s="16"/>
      <c r="LW740" s="16"/>
      <c r="LX740" s="16"/>
      <c r="LY740" s="16"/>
      <c r="LZ740" s="16"/>
      <c r="MA740" s="16"/>
      <c r="MB740" s="16"/>
      <c r="MC740" s="16"/>
      <c r="MD740" s="16"/>
      <c r="ME740" s="16"/>
      <c r="MF740" s="16"/>
      <c r="MG740" s="16"/>
      <c r="MH740" s="16"/>
      <c r="MI740" s="16"/>
      <c r="MJ740" s="16"/>
      <c r="MK740" s="16"/>
      <c r="ML740" s="16"/>
      <c r="MM740" s="16"/>
      <c r="MN740" s="16"/>
      <c r="MO740" s="16"/>
      <c r="MP740" s="16"/>
      <c r="MQ740" s="16"/>
      <c r="MR740" s="16"/>
      <c r="MS740" s="16"/>
      <c r="MT740" s="16"/>
      <c r="MU740" s="16"/>
      <c r="MV740" s="16"/>
      <c r="MW740" s="16"/>
      <c r="MX740" s="16"/>
      <c r="MY740" s="16"/>
      <c r="MZ740" s="16"/>
      <c r="NA740" s="16"/>
      <c r="NB740" s="16"/>
      <c r="NC740" s="16"/>
      <c r="ND740" s="16"/>
      <c r="NE740" s="16"/>
      <c r="NF740" s="16"/>
      <c r="NG740" s="16"/>
      <c r="NH740" s="16"/>
      <c r="NI740" s="16"/>
      <c r="NJ740" s="16"/>
      <c r="NK740" s="16"/>
      <c r="NL740" s="16"/>
      <c r="NM740" s="16"/>
      <c r="NN740" s="16"/>
      <c r="NO740" s="16"/>
      <c r="NP740" s="16"/>
      <c r="NQ740" s="16"/>
      <c r="NR740" s="16"/>
      <c r="NS740" s="16"/>
      <c r="NT740" s="16"/>
      <c r="NU740" s="16"/>
      <c r="NV740" s="16"/>
      <c r="NW740" s="16"/>
      <c r="NX740" s="16"/>
      <c r="NY740" s="16"/>
      <c r="NZ740" s="16"/>
      <c r="OA740" s="16"/>
      <c r="OB740" s="16"/>
      <c r="OC740" s="16"/>
      <c r="OD740" s="16"/>
      <c r="OE740" s="16"/>
      <c r="OF740" s="16"/>
      <c r="OG740" s="16"/>
      <c r="OH740" s="16"/>
      <c r="OI740" s="16"/>
      <c r="OJ740" s="16"/>
      <c r="OK740" s="16"/>
      <c r="OL740" s="16"/>
      <c r="OM740" s="16"/>
      <c r="ON740" s="16"/>
      <c r="OO740" s="16"/>
      <c r="OP740" s="16"/>
      <c r="OQ740" s="16"/>
      <c r="OR740" s="16"/>
      <c r="OS740" s="16"/>
      <c r="OT740" s="16"/>
      <c r="OU740" s="16"/>
      <c r="OV740" s="16"/>
      <c r="OW740" s="16"/>
      <c r="OX740" s="16"/>
      <c r="OY740" s="16"/>
      <c r="OZ740" s="16"/>
      <c r="PA740" s="16"/>
      <c r="PB740" s="16"/>
      <c r="PC740" s="16"/>
      <c r="PD740" s="16"/>
      <c r="PE740" s="16"/>
      <c r="PF740" s="16"/>
      <c r="PG740" s="16"/>
      <c r="PH740" s="16"/>
      <c r="PI740" s="16"/>
      <c r="PJ740" s="16"/>
      <c r="PK740" s="16"/>
      <c r="PL740" s="16"/>
      <c r="PM740" s="16"/>
      <c r="PN740" s="16"/>
      <c r="PO740" s="16"/>
      <c r="PP740" s="16"/>
      <c r="PQ740" s="16"/>
      <c r="PR740" s="16"/>
      <c r="PS740" s="16"/>
      <c r="PT740" s="16"/>
      <c r="PU740" s="16"/>
      <c r="PV740" s="16"/>
      <c r="PW740" s="16"/>
      <c r="PX740" s="16"/>
      <c r="PY740" s="16"/>
      <c r="PZ740" s="16"/>
      <c r="QA740" s="16"/>
      <c r="QB740" s="16"/>
      <c r="QC740" s="16"/>
      <c r="QD740" s="16"/>
      <c r="QE740" s="16"/>
      <c r="QF740" s="16"/>
      <c r="QG740" s="16"/>
      <c r="QH740" s="16"/>
      <c r="QI740" s="16"/>
      <c r="QJ740" s="16"/>
      <c r="QK740" s="16"/>
      <c r="QL740" s="16"/>
      <c r="QM740" s="16"/>
      <c r="QN740" s="16"/>
      <c r="QO740" s="16"/>
      <c r="QP740" s="16"/>
      <c r="QQ740" s="16"/>
      <c r="QR740" s="16"/>
      <c r="QS740" s="16"/>
      <c r="QT740" s="16"/>
      <c r="QU740" s="16"/>
      <c r="QV740" s="16"/>
      <c r="QW740" s="16"/>
      <c r="QX740" s="16"/>
      <c r="QY740" s="16"/>
      <c r="QZ740" s="16"/>
      <c r="RA740" s="16"/>
      <c r="RB740" s="16"/>
      <c r="RC740" s="16"/>
      <c r="RD740" s="16"/>
      <c r="RE740" s="16"/>
      <c r="RF740" s="16"/>
      <c r="RG740" s="16"/>
      <c r="RH740" s="16"/>
      <c r="RI740" s="16"/>
      <c r="RJ740" s="16"/>
      <c r="RK740" s="16"/>
      <c r="RL740" s="16"/>
      <c r="RM740" s="16"/>
      <c r="RN740" s="16"/>
      <c r="RO740" s="16"/>
      <c r="RP740" s="16"/>
      <c r="RQ740" s="16"/>
      <c r="RR740" s="16"/>
      <c r="RS740" s="16"/>
      <c r="RT740" s="16"/>
      <c r="RU740" s="16"/>
      <c r="RV740" s="16"/>
      <c r="RW740" s="16"/>
      <c r="RX740" s="16"/>
      <c r="RY740" s="16"/>
      <c r="RZ740" s="16"/>
      <c r="SA740" s="16"/>
      <c r="SB740" s="16"/>
      <c r="SC740" s="16"/>
      <c r="SD740" s="16"/>
      <c r="SE740" s="16"/>
      <c r="SF740" s="16"/>
      <c r="SG740" s="16"/>
      <c r="SH740" s="16"/>
      <c r="SI740" s="16"/>
      <c r="SJ740" s="16"/>
      <c r="SK740" s="16"/>
      <c r="SL740" s="16"/>
      <c r="SM740" s="16"/>
      <c r="SN740" s="16"/>
      <c r="SO740" s="16"/>
      <c r="SP740" s="16"/>
      <c r="SQ740" s="16"/>
      <c r="SR740" s="16"/>
      <c r="SS740" s="16"/>
      <c r="ST740" s="16"/>
      <c r="SU740" s="16"/>
      <c r="SV740" s="16"/>
      <c r="SW740" s="16"/>
      <c r="SX740" s="16"/>
      <c r="SY740" s="16"/>
      <c r="SZ740" s="16"/>
      <c r="TA740" s="16"/>
      <c r="TB740" s="16"/>
      <c r="TC740" s="16"/>
      <c r="TD740" s="16"/>
      <c r="TE740" s="16"/>
      <c r="TF740" s="16"/>
      <c r="TG740" s="16"/>
      <c r="TH740" s="16"/>
      <c r="TI740" s="16"/>
      <c r="TJ740" s="16"/>
      <c r="TK740" s="16"/>
      <c r="TL740" s="16"/>
      <c r="TM740" s="16"/>
      <c r="TN740" s="16"/>
      <c r="TO740" s="16"/>
      <c r="TP740" s="16"/>
      <c r="TQ740" s="16"/>
      <c r="TR740" s="16"/>
      <c r="TS740" s="16"/>
      <c r="TT740" s="16"/>
      <c r="TU740" s="16"/>
      <c r="TV740" s="16"/>
      <c r="TW740" s="16"/>
      <c r="TX740" s="16"/>
      <c r="TY740" s="16"/>
      <c r="TZ740" s="16"/>
      <c r="UA740" s="16"/>
      <c r="UB740" s="16"/>
      <c r="UC740" s="16"/>
      <c r="UD740" s="16"/>
      <c r="UE740" s="16"/>
      <c r="UF740" s="16"/>
      <c r="UG740" s="16"/>
      <c r="UH740" s="16"/>
      <c r="UI740" s="16"/>
      <c r="UJ740" s="16"/>
      <c r="UK740" s="16"/>
      <c r="UL740" s="16"/>
      <c r="UM740" s="16"/>
      <c r="UN740" s="16"/>
      <c r="UO740" s="16"/>
      <c r="UP740" s="16"/>
      <c r="UQ740" s="16"/>
      <c r="UR740" s="16"/>
      <c r="US740" s="16"/>
      <c r="UT740" s="16"/>
      <c r="UU740" s="16"/>
      <c r="UV740" s="16"/>
      <c r="UW740" s="16"/>
      <c r="UX740" s="16"/>
      <c r="UY740" s="16"/>
      <c r="UZ740" s="16"/>
      <c r="VA740" s="16"/>
      <c r="VB740" s="16"/>
      <c r="VC740" s="16"/>
      <c r="VD740" s="16"/>
      <c r="VE740" s="16"/>
      <c r="VF740" s="16"/>
      <c r="VG740" s="16"/>
      <c r="VH740" s="16"/>
      <c r="VI740" s="16"/>
      <c r="VJ740" s="16"/>
      <c r="VK740" s="16"/>
      <c r="VL740" s="16"/>
      <c r="VM740" s="16"/>
      <c r="VN740" s="16"/>
      <c r="VO740" s="16"/>
      <c r="VP740" s="16"/>
      <c r="VQ740" s="16"/>
      <c r="VR740" s="16"/>
      <c r="VS740" s="16"/>
      <c r="VT740" s="16"/>
      <c r="VU740" s="16"/>
      <c r="VV740" s="16"/>
      <c r="VW740" s="16"/>
      <c r="VX740" s="16"/>
      <c r="VY740" s="16"/>
      <c r="VZ740" s="16"/>
      <c r="WA740" s="16"/>
      <c r="WB740" s="16"/>
      <c r="WC740" s="16"/>
      <c r="WD740" s="16"/>
      <c r="WE740" s="16"/>
      <c r="WF740" s="16"/>
      <c r="WG740" s="16"/>
      <c r="WH740" s="16"/>
      <c r="WI740" s="16"/>
      <c r="WJ740" s="16"/>
      <c r="WK740" s="16"/>
      <c r="WL740" s="16"/>
      <c r="WM740" s="16"/>
      <c r="WN740" s="16"/>
      <c r="WO740" s="16"/>
      <c r="WP740" s="16"/>
      <c r="WQ740" s="16"/>
      <c r="WR740" s="16"/>
      <c r="WS740" s="16"/>
      <c r="WT740" s="16"/>
      <c r="WU740" s="16"/>
      <c r="WV740" s="16"/>
      <c r="WW740" s="16"/>
      <c r="WX740" s="16"/>
      <c r="WY740" s="16"/>
      <c r="WZ740" s="16"/>
      <c r="XA740" s="16"/>
      <c r="XB740" s="16"/>
      <c r="XC740" s="16"/>
      <c r="XD740" s="16"/>
      <c r="XE740" s="16"/>
      <c r="XF740" s="16"/>
      <c r="XG740" s="16"/>
      <c r="XH740" s="16"/>
      <c r="XI740" s="16"/>
      <c r="XJ740" s="16"/>
      <c r="XK740" s="16"/>
      <c r="XL740" s="16"/>
      <c r="XM740" s="16"/>
      <c r="XN740" s="16"/>
      <c r="XO740" s="16"/>
      <c r="XP740" s="16"/>
      <c r="XQ740" s="16"/>
      <c r="XR740" s="16"/>
      <c r="XS740" s="16"/>
      <c r="XT740" s="16"/>
      <c r="XU740" s="16"/>
      <c r="XV740" s="16"/>
      <c r="XW740" s="16"/>
      <c r="XX740" s="16"/>
      <c r="XY740" s="16"/>
      <c r="XZ740" s="16"/>
      <c r="YA740" s="16"/>
      <c r="YB740" s="16"/>
      <c r="YC740" s="16"/>
      <c r="YD740" s="16"/>
      <c r="YE740" s="16"/>
      <c r="YF740" s="16"/>
      <c r="YG740" s="16"/>
      <c r="YH740" s="16"/>
      <c r="YI740" s="16"/>
      <c r="YJ740" s="16"/>
      <c r="YK740" s="16"/>
      <c r="YL740" s="16"/>
      <c r="YM740" s="16"/>
      <c r="YN740" s="16"/>
      <c r="YO740" s="16"/>
      <c r="YP740" s="16"/>
      <c r="YQ740" s="16"/>
      <c r="YR740" s="16"/>
      <c r="YS740" s="16"/>
      <c r="YT740" s="16"/>
      <c r="YU740" s="16"/>
      <c r="YV740" s="16"/>
      <c r="YW740" s="16"/>
      <c r="YX740" s="16"/>
      <c r="YY740" s="16"/>
      <c r="YZ740" s="16"/>
      <c r="ZA740" s="16"/>
      <c r="ZB740" s="16"/>
      <c r="ZC740" s="16"/>
      <c r="ZD740" s="16"/>
      <c r="ZE740" s="16"/>
      <c r="ZF740" s="16"/>
      <c r="ZG740" s="16"/>
      <c r="ZH740" s="16"/>
      <c r="ZI740" s="16"/>
      <c r="ZJ740" s="16"/>
      <c r="ZK740" s="16"/>
      <c r="ZL740" s="16"/>
      <c r="ZM740" s="16"/>
      <c r="ZN740" s="16"/>
      <c r="ZO740" s="16"/>
      <c r="ZP740" s="16"/>
      <c r="ZQ740" s="16"/>
      <c r="ZR740" s="16"/>
      <c r="ZS740" s="16"/>
      <c r="ZT740" s="16"/>
      <c r="ZU740" s="16"/>
      <c r="ZV740" s="16"/>
      <c r="ZW740" s="16"/>
      <c r="ZX740" s="16"/>
      <c r="ZY740" s="16"/>
      <c r="ZZ740" s="16"/>
      <c r="AAA740" s="16"/>
      <c r="AAB740" s="16"/>
      <c r="AAC740" s="16"/>
      <c r="AAD740" s="16"/>
      <c r="AAE740" s="16"/>
      <c r="AAF740" s="16"/>
      <c r="AAG740" s="16"/>
      <c r="AAH740" s="16"/>
      <c r="AAI740" s="16"/>
      <c r="AAJ740" s="16"/>
      <c r="AAK740" s="16"/>
      <c r="AAL740" s="16"/>
      <c r="AAM740" s="16"/>
      <c r="AAN740" s="16"/>
      <c r="AAO740" s="16"/>
      <c r="AAP740" s="16"/>
      <c r="AAQ740" s="16"/>
      <c r="AAR740" s="16"/>
      <c r="AAS740" s="16"/>
      <c r="AAT740" s="16"/>
      <c r="AAU740" s="16"/>
      <c r="AAV740" s="16"/>
      <c r="AAW740" s="16"/>
      <c r="AAX740" s="16"/>
      <c r="AAY740" s="16"/>
      <c r="AAZ740" s="16"/>
      <c r="ABA740" s="16"/>
      <c r="ABB740" s="16"/>
      <c r="ABC740" s="16"/>
      <c r="ABD740" s="16"/>
      <c r="ABE740" s="16"/>
      <c r="ABF740" s="16"/>
      <c r="ABG740" s="16"/>
      <c r="ABH740" s="16"/>
      <c r="ABI740" s="16"/>
      <c r="ABJ740" s="16"/>
      <c r="ABK740" s="16"/>
      <c r="ABL740" s="16"/>
      <c r="ABM740" s="16"/>
      <c r="ABN740" s="16"/>
      <c r="ABO740" s="16"/>
      <c r="ABP740" s="16"/>
      <c r="ABQ740" s="16"/>
      <c r="ABR740" s="16"/>
      <c r="ABS740" s="16"/>
      <c r="ABT740" s="16"/>
      <c r="ABU740" s="16"/>
      <c r="ABV740" s="16"/>
      <c r="ABW740" s="16"/>
      <c r="ABX740" s="16"/>
      <c r="ABY740" s="16"/>
      <c r="ABZ740" s="16"/>
      <c r="ACA740" s="16"/>
      <c r="ACB740" s="16"/>
      <c r="ACC740" s="16"/>
      <c r="ACD740" s="16"/>
      <c r="ACE740" s="16"/>
      <c r="ACF740" s="16"/>
      <c r="ACG740" s="16"/>
      <c r="ACH740" s="16"/>
      <c r="ACI740" s="16"/>
      <c r="ACJ740" s="16"/>
      <c r="ACK740" s="16"/>
      <c r="ACL740" s="16"/>
      <c r="ACM740" s="16"/>
      <c r="ACN740" s="16"/>
      <c r="ACO740" s="16"/>
      <c r="ACP740" s="16"/>
      <c r="ACQ740" s="16"/>
      <c r="ACR740" s="16"/>
      <c r="ACS740" s="16"/>
      <c r="ACT740" s="16"/>
      <c r="ACU740" s="16"/>
      <c r="ACV740" s="16"/>
      <c r="ACW740" s="16"/>
      <c r="ACX740" s="16"/>
      <c r="ACY740" s="16"/>
      <c r="ACZ740" s="16"/>
      <c r="ADA740" s="16"/>
      <c r="ADB740" s="16"/>
      <c r="ADC740" s="16"/>
      <c r="ADD740" s="16"/>
      <c r="ADE740" s="16"/>
      <c r="ADF740" s="16"/>
      <c r="ADG740" s="16"/>
      <c r="ADH740" s="16"/>
      <c r="ADI740" s="16"/>
      <c r="ADJ740" s="16"/>
      <c r="ADK740" s="16"/>
      <c r="ADL740" s="16"/>
      <c r="ADM740" s="16"/>
      <c r="ADN740" s="16"/>
      <c r="ADO740" s="16"/>
      <c r="ADP740" s="16"/>
      <c r="ADQ740" s="16"/>
      <c r="ADR740" s="16"/>
      <c r="ADS740" s="16"/>
      <c r="ADT740" s="16"/>
      <c r="ADU740" s="16"/>
      <c r="ADV740" s="16"/>
      <c r="ADW740" s="16"/>
      <c r="ADX740" s="16"/>
      <c r="ADY740" s="16"/>
      <c r="ADZ740" s="16"/>
      <c r="AEA740" s="16"/>
      <c r="AEB740" s="16"/>
      <c r="AEC740" s="16"/>
      <c r="AED740" s="16"/>
      <c r="AEE740" s="16"/>
      <c r="AEF740" s="16"/>
      <c r="AEG740" s="50"/>
    </row>
    <row r="741" spans="1:813" s="17" customFormat="1" x14ac:dyDescent="0.2">
      <c r="A741" s="75">
        <v>3.2</v>
      </c>
      <c r="B741" s="87" t="s">
        <v>515</v>
      </c>
      <c r="C741" s="109">
        <v>163.6</v>
      </c>
      <c r="D741" s="71" t="s">
        <v>120</v>
      </c>
      <c r="E741" s="398">
        <v>4739.34</v>
      </c>
      <c r="F741" s="110">
        <f>ROUND(C741*E741,2)</f>
        <v>775356.02</v>
      </c>
      <c r="G741" s="16"/>
      <c r="H741" s="16"/>
      <c r="I741" s="16"/>
      <c r="J741" s="16"/>
      <c r="K741" s="16"/>
      <c r="L741" s="16"/>
      <c r="AY741" s="46"/>
      <c r="AZ741" s="16"/>
      <c r="BA741" s="663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  <c r="FW741" s="16"/>
      <c r="FX741" s="16"/>
      <c r="FY741" s="16"/>
      <c r="FZ741" s="16"/>
      <c r="GA741" s="16"/>
      <c r="GB741" s="16"/>
      <c r="GC741" s="16"/>
      <c r="GD741" s="16"/>
      <c r="GE741" s="16"/>
      <c r="GF741" s="16"/>
      <c r="GG741" s="16"/>
      <c r="GH741" s="16"/>
      <c r="GI741" s="16"/>
      <c r="GJ741" s="16"/>
      <c r="GK741" s="16"/>
      <c r="GL741" s="16"/>
      <c r="GM741" s="16"/>
      <c r="GN741" s="16"/>
      <c r="GO741" s="16"/>
      <c r="GP741" s="16"/>
      <c r="GQ741" s="16"/>
      <c r="GR741" s="16"/>
      <c r="GS741" s="16"/>
      <c r="GT741" s="16"/>
      <c r="GU741" s="16"/>
      <c r="GV741" s="16"/>
      <c r="GW741" s="16"/>
      <c r="GX741" s="16"/>
      <c r="GY741" s="16"/>
      <c r="GZ741" s="16"/>
      <c r="HA741" s="16"/>
      <c r="HB741" s="16"/>
      <c r="HC741" s="16"/>
      <c r="HD741" s="16"/>
      <c r="HE741" s="16"/>
      <c r="HF741" s="16"/>
      <c r="HG741" s="16"/>
      <c r="HH741" s="16"/>
      <c r="HI741" s="16"/>
      <c r="HJ741" s="16"/>
      <c r="HK741" s="16"/>
      <c r="HL741" s="16"/>
      <c r="HM741" s="16"/>
      <c r="HN741" s="16"/>
      <c r="HO741" s="16"/>
      <c r="HP741" s="16"/>
      <c r="HQ741" s="16"/>
      <c r="HR741" s="16"/>
      <c r="HS741" s="16"/>
      <c r="HT741" s="16"/>
      <c r="HU741" s="16"/>
      <c r="HV741" s="16"/>
      <c r="HW741" s="16"/>
      <c r="HX741" s="1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  <c r="IN741" s="16"/>
      <c r="IO741" s="16"/>
      <c r="IP741" s="16"/>
      <c r="IQ741" s="16"/>
      <c r="IR741" s="16"/>
      <c r="IS741" s="16"/>
      <c r="IT741" s="16"/>
      <c r="IU741" s="16"/>
      <c r="IV741" s="16"/>
      <c r="IW741" s="16"/>
      <c r="IX741" s="16"/>
      <c r="IY741" s="16"/>
      <c r="IZ741" s="16"/>
      <c r="JA741" s="16"/>
      <c r="JB741" s="16"/>
      <c r="JC741" s="16"/>
      <c r="JD741" s="16"/>
      <c r="JE741" s="16"/>
      <c r="JF741" s="16"/>
      <c r="JG741" s="16"/>
      <c r="JH741" s="16"/>
      <c r="JI741" s="16"/>
      <c r="JJ741" s="16"/>
      <c r="JK741" s="16"/>
      <c r="JL741" s="16"/>
      <c r="JM741" s="16"/>
      <c r="JN741" s="16"/>
      <c r="JO741" s="16"/>
      <c r="JP741" s="16"/>
      <c r="JQ741" s="16"/>
      <c r="JR741" s="16"/>
      <c r="JS741" s="16"/>
      <c r="JT741" s="16"/>
      <c r="JU741" s="16"/>
      <c r="JV741" s="16"/>
      <c r="JW741" s="16"/>
      <c r="JX741" s="16"/>
      <c r="JY741" s="16"/>
      <c r="JZ741" s="16"/>
      <c r="KA741" s="16"/>
      <c r="KB741" s="16"/>
      <c r="KC741" s="16"/>
      <c r="KD741" s="16"/>
      <c r="KE741" s="16"/>
      <c r="KF741" s="16"/>
      <c r="KG741" s="16"/>
      <c r="KH741" s="16"/>
      <c r="KI741" s="16"/>
      <c r="KJ741" s="16"/>
      <c r="KK741" s="16"/>
      <c r="KL741" s="16"/>
      <c r="KM741" s="16"/>
      <c r="KN741" s="16"/>
      <c r="KO741" s="16"/>
      <c r="KP741" s="16"/>
      <c r="KQ741" s="16"/>
      <c r="KR741" s="16"/>
      <c r="KS741" s="16"/>
      <c r="KT741" s="16"/>
      <c r="KU741" s="16"/>
      <c r="KV741" s="16"/>
      <c r="KW741" s="16"/>
      <c r="KX741" s="16"/>
      <c r="KY741" s="16"/>
      <c r="KZ741" s="16"/>
      <c r="LA741" s="16"/>
      <c r="LB741" s="16"/>
      <c r="LC741" s="16"/>
      <c r="LD741" s="16"/>
      <c r="LE741" s="16"/>
      <c r="LF741" s="16"/>
      <c r="LG741" s="16"/>
      <c r="LH741" s="16"/>
      <c r="LI741" s="16"/>
      <c r="LJ741" s="16"/>
      <c r="LK741" s="16"/>
      <c r="LL741" s="16"/>
      <c r="LM741" s="16"/>
      <c r="LN741" s="16"/>
      <c r="LO741" s="16"/>
      <c r="LP741" s="16"/>
      <c r="LQ741" s="16"/>
      <c r="LR741" s="16"/>
      <c r="LS741" s="16"/>
      <c r="LT741" s="16"/>
      <c r="LU741" s="16"/>
      <c r="LV741" s="16"/>
      <c r="LW741" s="16"/>
      <c r="LX741" s="16"/>
      <c r="LY741" s="16"/>
      <c r="LZ741" s="16"/>
      <c r="MA741" s="16"/>
      <c r="MB741" s="16"/>
      <c r="MC741" s="16"/>
      <c r="MD741" s="16"/>
      <c r="ME741" s="16"/>
      <c r="MF741" s="16"/>
      <c r="MG741" s="16"/>
      <c r="MH741" s="16"/>
      <c r="MI741" s="16"/>
      <c r="MJ741" s="16"/>
      <c r="MK741" s="16"/>
      <c r="ML741" s="16"/>
      <c r="MM741" s="16"/>
      <c r="MN741" s="16"/>
      <c r="MO741" s="16"/>
      <c r="MP741" s="16"/>
      <c r="MQ741" s="16"/>
      <c r="MR741" s="16"/>
      <c r="MS741" s="16"/>
      <c r="MT741" s="16"/>
      <c r="MU741" s="16"/>
      <c r="MV741" s="16"/>
      <c r="MW741" s="16"/>
      <c r="MX741" s="16"/>
      <c r="MY741" s="16"/>
      <c r="MZ741" s="16"/>
      <c r="NA741" s="16"/>
      <c r="NB741" s="16"/>
      <c r="NC741" s="16"/>
      <c r="ND741" s="16"/>
      <c r="NE741" s="16"/>
      <c r="NF741" s="16"/>
      <c r="NG741" s="16"/>
      <c r="NH741" s="16"/>
      <c r="NI741" s="16"/>
      <c r="NJ741" s="16"/>
      <c r="NK741" s="16"/>
      <c r="NL741" s="16"/>
      <c r="NM741" s="16"/>
      <c r="NN741" s="16"/>
      <c r="NO741" s="16"/>
      <c r="NP741" s="16"/>
      <c r="NQ741" s="16"/>
      <c r="NR741" s="16"/>
      <c r="NS741" s="16"/>
      <c r="NT741" s="16"/>
      <c r="NU741" s="16"/>
      <c r="NV741" s="16"/>
      <c r="NW741" s="16"/>
      <c r="NX741" s="16"/>
      <c r="NY741" s="16"/>
      <c r="NZ741" s="16"/>
      <c r="OA741" s="16"/>
      <c r="OB741" s="16"/>
      <c r="OC741" s="16"/>
      <c r="OD741" s="16"/>
      <c r="OE741" s="16"/>
      <c r="OF741" s="16"/>
      <c r="OG741" s="16"/>
      <c r="OH741" s="16"/>
      <c r="OI741" s="16"/>
      <c r="OJ741" s="16"/>
      <c r="OK741" s="16"/>
      <c r="OL741" s="16"/>
      <c r="OM741" s="16"/>
      <c r="ON741" s="16"/>
      <c r="OO741" s="16"/>
      <c r="OP741" s="16"/>
      <c r="OQ741" s="16"/>
      <c r="OR741" s="16"/>
      <c r="OS741" s="16"/>
      <c r="OT741" s="16"/>
      <c r="OU741" s="16"/>
      <c r="OV741" s="16"/>
      <c r="OW741" s="16"/>
      <c r="OX741" s="16"/>
      <c r="OY741" s="16"/>
      <c r="OZ741" s="16"/>
      <c r="PA741" s="16"/>
      <c r="PB741" s="16"/>
      <c r="PC741" s="16"/>
      <c r="PD741" s="16"/>
      <c r="PE741" s="16"/>
      <c r="PF741" s="16"/>
      <c r="PG741" s="16"/>
      <c r="PH741" s="16"/>
      <c r="PI741" s="16"/>
      <c r="PJ741" s="16"/>
      <c r="PK741" s="16"/>
      <c r="PL741" s="16"/>
      <c r="PM741" s="16"/>
      <c r="PN741" s="16"/>
      <c r="PO741" s="16"/>
      <c r="PP741" s="16"/>
      <c r="PQ741" s="16"/>
      <c r="PR741" s="16"/>
      <c r="PS741" s="16"/>
      <c r="PT741" s="16"/>
      <c r="PU741" s="16"/>
      <c r="PV741" s="16"/>
      <c r="PW741" s="16"/>
      <c r="PX741" s="16"/>
      <c r="PY741" s="16"/>
      <c r="PZ741" s="16"/>
      <c r="QA741" s="16"/>
      <c r="QB741" s="16"/>
      <c r="QC741" s="16"/>
      <c r="QD741" s="16"/>
      <c r="QE741" s="16"/>
      <c r="QF741" s="16"/>
      <c r="QG741" s="16"/>
      <c r="QH741" s="16"/>
      <c r="QI741" s="16"/>
      <c r="QJ741" s="16"/>
      <c r="QK741" s="16"/>
      <c r="QL741" s="16"/>
      <c r="QM741" s="16"/>
      <c r="QN741" s="16"/>
      <c r="QO741" s="16"/>
      <c r="QP741" s="16"/>
      <c r="QQ741" s="16"/>
      <c r="QR741" s="16"/>
      <c r="QS741" s="16"/>
      <c r="QT741" s="16"/>
      <c r="QU741" s="16"/>
      <c r="QV741" s="16"/>
      <c r="QW741" s="16"/>
      <c r="QX741" s="16"/>
      <c r="QY741" s="16"/>
      <c r="QZ741" s="16"/>
      <c r="RA741" s="16"/>
      <c r="RB741" s="16"/>
      <c r="RC741" s="16"/>
      <c r="RD741" s="16"/>
      <c r="RE741" s="16"/>
      <c r="RF741" s="16"/>
      <c r="RG741" s="16"/>
      <c r="RH741" s="16"/>
      <c r="RI741" s="16"/>
      <c r="RJ741" s="16"/>
      <c r="RK741" s="16"/>
      <c r="RL741" s="16"/>
      <c r="RM741" s="16"/>
      <c r="RN741" s="16"/>
      <c r="RO741" s="16"/>
      <c r="RP741" s="16"/>
      <c r="RQ741" s="16"/>
      <c r="RR741" s="16"/>
      <c r="RS741" s="16"/>
      <c r="RT741" s="16"/>
      <c r="RU741" s="16"/>
      <c r="RV741" s="16"/>
      <c r="RW741" s="16"/>
      <c r="RX741" s="16"/>
      <c r="RY741" s="16"/>
      <c r="RZ741" s="16"/>
      <c r="SA741" s="16"/>
      <c r="SB741" s="16"/>
      <c r="SC741" s="16"/>
      <c r="SD741" s="16"/>
      <c r="SE741" s="16"/>
      <c r="SF741" s="16"/>
      <c r="SG741" s="16"/>
      <c r="SH741" s="16"/>
      <c r="SI741" s="16"/>
      <c r="SJ741" s="16"/>
      <c r="SK741" s="16"/>
      <c r="SL741" s="16"/>
      <c r="SM741" s="16"/>
      <c r="SN741" s="16"/>
      <c r="SO741" s="16"/>
      <c r="SP741" s="16"/>
      <c r="SQ741" s="16"/>
      <c r="SR741" s="16"/>
      <c r="SS741" s="16"/>
      <c r="ST741" s="16"/>
      <c r="SU741" s="16"/>
      <c r="SV741" s="16"/>
      <c r="SW741" s="16"/>
      <c r="SX741" s="16"/>
      <c r="SY741" s="16"/>
      <c r="SZ741" s="16"/>
      <c r="TA741" s="16"/>
      <c r="TB741" s="16"/>
      <c r="TC741" s="16"/>
      <c r="TD741" s="16"/>
      <c r="TE741" s="16"/>
      <c r="TF741" s="16"/>
      <c r="TG741" s="16"/>
      <c r="TH741" s="16"/>
      <c r="TI741" s="16"/>
      <c r="TJ741" s="16"/>
      <c r="TK741" s="16"/>
      <c r="TL741" s="16"/>
      <c r="TM741" s="16"/>
      <c r="TN741" s="16"/>
      <c r="TO741" s="16"/>
      <c r="TP741" s="16"/>
      <c r="TQ741" s="16"/>
      <c r="TR741" s="16"/>
      <c r="TS741" s="16"/>
      <c r="TT741" s="16"/>
      <c r="TU741" s="16"/>
      <c r="TV741" s="16"/>
      <c r="TW741" s="16"/>
      <c r="TX741" s="16"/>
      <c r="TY741" s="16"/>
      <c r="TZ741" s="16"/>
      <c r="UA741" s="16"/>
      <c r="UB741" s="16"/>
      <c r="UC741" s="16"/>
      <c r="UD741" s="16"/>
      <c r="UE741" s="16"/>
      <c r="UF741" s="16"/>
      <c r="UG741" s="16"/>
      <c r="UH741" s="16"/>
      <c r="UI741" s="16"/>
      <c r="UJ741" s="16"/>
      <c r="UK741" s="16"/>
      <c r="UL741" s="16"/>
      <c r="UM741" s="16"/>
      <c r="UN741" s="16"/>
      <c r="UO741" s="16"/>
      <c r="UP741" s="16"/>
      <c r="UQ741" s="16"/>
      <c r="UR741" s="16"/>
      <c r="US741" s="16"/>
      <c r="UT741" s="16"/>
      <c r="UU741" s="16"/>
      <c r="UV741" s="16"/>
      <c r="UW741" s="16"/>
      <c r="UX741" s="16"/>
      <c r="UY741" s="16"/>
      <c r="UZ741" s="16"/>
      <c r="VA741" s="16"/>
      <c r="VB741" s="16"/>
      <c r="VC741" s="16"/>
      <c r="VD741" s="16"/>
      <c r="VE741" s="16"/>
      <c r="VF741" s="16"/>
      <c r="VG741" s="16"/>
      <c r="VH741" s="16"/>
      <c r="VI741" s="16"/>
      <c r="VJ741" s="16"/>
      <c r="VK741" s="16"/>
      <c r="VL741" s="16"/>
      <c r="VM741" s="16"/>
      <c r="VN741" s="16"/>
      <c r="VO741" s="16"/>
      <c r="VP741" s="16"/>
      <c r="VQ741" s="16"/>
      <c r="VR741" s="16"/>
      <c r="VS741" s="16"/>
      <c r="VT741" s="16"/>
      <c r="VU741" s="16"/>
      <c r="VV741" s="16"/>
      <c r="VW741" s="16"/>
      <c r="VX741" s="16"/>
      <c r="VY741" s="16"/>
      <c r="VZ741" s="16"/>
      <c r="WA741" s="16"/>
      <c r="WB741" s="16"/>
      <c r="WC741" s="16"/>
      <c r="WD741" s="16"/>
      <c r="WE741" s="16"/>
      <c r="WF741" s="16"/>
      <c r="WG741" s="16"/>
      <c r="WH741" s="16"/>
      <c r="WI741" s="16"/>
      <c r="WJ741" s="16"/>
      <c r="WK741" s="16"/>
      <c r="WL741" s="16"/>
      <c r="WM741" s="16"/>
      <c r="WN741" s="16"/>
      <c r="WO741" s="16"/>
      <c r="WP741" s="16"/>
      <c r="WQ741" s="16"/>
      <c r="WR741" s="16"/>
      <c r="WS741" s="16"/>
      <c r="WT741" s="16"/>
      <c r="WU741" s="16"/>
      <c r="WV741" s="16"/>
      <c r="WW741" s="16"/>
      <c r="WX741" s="16"/>
      <c r="WY741" s="16"/>
      <c r="WZ741" s="16"/>
      <c r="XA741" s="16"/>
      <c r="XB741" s="16"/>
      <c r="XC741" s="16"/>
      <c r="XD741" s="16"/>
      <c r="XE741" s="16"/>
      <c r="XF741" s="16"/>
      <c r="XG741" s="16"/>
      <c r="XH741" s="16"/>
      <c r="XI741" s="16"/>
      <c r="XJ741" s="16"/>
      <c r="XK741" s="16"/>
      <c r="XL741" s="16"/>
      <c r="XM741" s="16"/>
      <c r="XN741" s="16"/>
      <c r="XO741" s="16"/>
      <c r="XP741" s="16"/>
      <c r="XQ741" s="16"/>
      <c r="XR741" s="16"/>
      <c r="XS741" s="16"/>
      <c r="XT741" s="16"/>
      <c r="XU741" s="16"/>
      <c r="XV741" s="16"/>
      <c r="XW741" s="16"/>
      <c r="XX741" s="16"/>
      <c r="XY741" s="16"/>
      <c r="XZ741" s="16"/>
      <c r="YA741" s="16"/>
      <c r="YB741" s="16"/>
      <c r="YC741" s="16"/>
      <c r="YD741" s="16"/>
      <c r="YE741" s="16"/>
      <c r="YF741" s="16"/>
      <c r="YG741" s="16"/>
      <c r="YH741" s="16"/>
      <c r="YI741" s="16"/>
      <c r="YJ741" s="16"/>
      <c r="YK741" s="16"/>
      <c r="YL741" s="16"/>
      <c r="YM741" s="16"/>
      <c r="YN741" s="16"/>
      <c r="YO741" s="16"/>
      <c r="YP741" s="16"/>
      <c r="YQ741" s="16"/>
      <c r="YR741" s="16"/>
      <c r="YS741" s="16"/>
      <c r="YT741" s="16"/>
      <c r="YU741" s="16"/>
      <c r="YV741" s="16"/>
      <c r="YW741" s="16"/>
      <c r="YX741" s="16"/>
      <c r="YY741" s="16"/>
      <c r="YZ741" s="16"/>
      <c r="ZA741" s="16"/>
      <c r="ZB741" s="16"/>
      <c r="ZC741" s="16"/>
      <c r="ZD741" s="16"/>
      <c r="ZE741" s="16"/>
      <c r="ZF741" s="16"/>
      <c r="ZG741" s="16"/>
      <c r="ZH741" s="16"/>
      <c r="ZI741" s="16"/>
      <c r="ZJ741" s="16"/>
      <c r="ZK741" s="16"/>
      <c r="ZL741" s="16"/>
      <c r="ZM741" s="16"/>
      <c r="ZN741" s="16"/>
      <c r="ZO741" s="16"/>
      <c r="ZP741" s="16"/>
      <c r="ZQ741" s="16"/>
      <c r="ZR741" s="16"/>
      <c r="ZS741" s="16"/>
      <c r="ZT741" s="16"/>
      <c r="ZU741" s="16"/>
      <c r="ZV741" s="16"/>
      <c r="ZW741" s="16"/>
      <c r="ZX741" s="16"/>
      <c r="ZY741" s="16"/>
      <c r="ZZ741" s="16"/>
      <c r="AAA741" s="16"/>
      <c r="AAB741" s="16"/>
      <c r="AAC741" s="16"/>
      <c r="AAD741" s="16"/>
      <c r="AAE741" s="16"/>
      <c r="AAF741" s="16"/>
      <c r="AAG741" s="16"/>
      <c r="AAH741" s="16"/>
      <c r="AAI741" s="16"/>
      <c r="AAJ741" s="16"/>
      <c r="AAK741" s="16"/>
      <c r="AAL741" s="16"/>
      <c r="AAM741" s="16"/>
      <c r="AAN741" s="16"/>
      <c r="AAO741" s="16"/>
      <c r="AAP741" s="16"/>
      <c r="AAQ741" s="16"/>
      <c r="AAR741" s="16"/>
      <c r="AAS741" s="16"/>
      <c r="AAT741" s="16"/>
      <c r="AAU741" s="16"/>
      <c r="AAV741" s="16"/>
      <c r="AAW741" s="16"/>
      <c r="AAX741" s="16"/>
      <c r="AAY741" s="16"/>
      <c r="AAZ741" s="16"/>
      <c r="ABA741" s="16"/>
      <c r="ABB741" s="16"/>
      <c r="ABC741" s="16"/>
      <c r="ABD741" s="16"/>
      <c r="ABE741" s="16"/>
      <c r="ABF741" s="16"/>
      <c r="ABG741" s="16"/>
      <c r="ABH741" s="16"/>
      <c r="ABI741" s="16"/>
      <c r="ABJ741" s="16"/>
      <c r="ABK741" s="16"/>
      <c r="ABL741" s="16"/>
      <c r="ABM741" s="16"/>
      <c r="ABN741" s="16"/>
      <c r="ABO741" s="16"/>
      <c r="ABP741" s="16"/>
      <c r="ABQ741" s="16"/>
      <c r="ABR741" s="16"/>
      <c r="ABS741" s="16"/>
      <c r="ABT741" s="16"/>
      <c r="ABU741" s="16"/>
      <c r="ABV741" s="16"/>
      <c r="ABW741" s="16"/>
      <c r="ABX741" s="16"/>
      <c r="ABY741" s="16"/>
      <c r="ABZ741" s="16"/>
      <c r="ACA741" s="16"/>
      <c r="ACB741" s="16"/>
      <c r="ACC741" s="16"/>
      <c r="ACD741" s="16"/>
      <c r="ACE741" s="16"/>
      <c r="ACF741" s="16"/>
      <c r="ACG741" s="16"/>
      <c r="ACH741" s="16"/>
      <c r="ACI741" s="16"/>
      <c r="ACJ741" s="16"/>
      <c r="ACK741" s="16"/>
      <c r="ACL741" s="16"/>
      <c r="ACM741" s="16"/>
      <c r="ACN741" s="16"/>
      <c r="ACO741" s="16"/>
      <c r="ACP741" s="16"/>
      <c r="ACQ741" s="16"/>
      <c r="ACR741" s="16"/>
      <c r="ACS741" s="16"/>
      <c r="ACT741" s="16"/>
      <c r="ACU741" s="16"/>
      <c r="ACV741" s="16"/>
      <c r="ACW741" s="16"/>
      <c r="ACX741" s="16"/>
      <c r="ACY741" s="16"/>
      <c r="ACZ741" s="16"/>
      <c r="ADA741" s="16"/>
      <c r="ADB741" s="16"/>
      <c r="ADC741" s="16"/>
      <c r="ADD741" s="16"/>
      <c r="ADE741" s="16"/>
      <c r="ADF741" s="16"/>
      <c r="ADG741" s="16"/>
      <c r="ADH741" s="16"/>
      <c r="ADI741" s="16"/>
      <c r="ADJ741" s="16"/>
      <c r="ADK741" s="16"/>
      <c r="ADL741" s="16"/>
      <c r="ADM741" s="16"/>
      <c r="ADN741" s="16"/>
      <c r="ADO741" s="16"/>
      <c r="ADP741" s="16"/>
      <c r="ADQ741" s="16"/>
      <c r="ADR741" s="16"/>
      <c r="ADS741" s="16"/>
      <c r="ADT741" s="16"/>
      <c r="ADU741" s="16"/>
      <c r="ADV741" s="16"/>
      <c r="ADW741" s="16"/>
      <c r="ADX741" s="16"/>
      <c r="ADY741" s="16"/>
      <c r="ADZ741" s="16"/>
      <c r="AEA741" s="16"/>
      <c r="AEB741" s="16"/>
      <c r="AEC741" s="16"/>
      <c r="AED741" s="16"/>
      <c r="AEE741" s="16"/>
      <c r="AEF741" s="16"/>
      <c r="AEG741" s="50"/>
    </row>
    <row r="742" spans="1:813" s="17" customFormat="1" x14ac:dyDescent="0.2">
      <c r="A742" s="75"/>
      <c r="B742" s="87"/>
      <c r="C742" s="109"/>
      <c r="D742" s="71"/>
      <c r="E742" s="398"/>
      <c r="F742" s="110"/>
      <c r="G742" s="16"/>
      <c r="H742" s="16"/>
      <c r="I742" s="16"/>
      <c r="J742" s="16"/>
      <c r="K742" s="16"/>
      <c r="L742" s="16"/>
      <c r="AY742" s="46"/>
      <c r="AZ742" s="16"/>
      <c r="BA742" s="663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  <c r="IU742" s="16"/>
      <c r="IV742" s="16"/>
      <c r="IW742" s="16"/>
      <c r="IX742" s="16"/>
      <c r="IY742" s="16"/>
      <c r="IZ742" s="16"/>
      <c r="JA742" s="16"/>
      <c r="JB742" s="16"/>
      <c r="JC742" s="16"/>
      <c r="JD742" s="16"/>
      <c r="JE742" s="16"/>
      <c r="JF742" s="16"/>
      <c r="JG742" s="16"/>
      <c r="JH742" s="16"/>
      <c r="JI742" s="16"/>
      <c r="JJ742" s="16"/>
      <c r="JK742" s="16"/>
      <c r="JL742" s="16"/>
      <c r="JM742" s="16"/>
      <c r="JN742" s="16"/>
      <c r="JO742" s="16"/>
      <c r="JP742" s="16"/>
      <c r="JQ742" s="16"/>
      <c r="JR742" s="16"/>
      <c r="JS742" s="16"/>
      <c r="JT742" s="16"/>
      <c r="JU742" s="16"/>
      <c r="JV742" s="16"/>
      <c r="JW742" s="16"/>
      <c r="JX742" s="16"/>
      <c r="JY742" s="16"/>
      <c r="JZ742" s="16"/>
      <c r="KA742" s="16"/>
      <c r="KB742" s="16"/>
      <c r="KC742" s="16"/>
      <c r="KD742" s="16"/>
      <c r="KE742" s="16"/>
      <c r="KF742" s="16"/>
      <c r="KG742" s="16"/>
      <c r="KH742" s="16"/>
      <c r="KI742" s="16"/>
      <c r="KJ742" s="16"/>
      <c r="KK742" s="16"/>
      <c r="KL742" s="16"/>
      <c r="KM742" s="16"/>
      <c r="KN742" s="16"/>
      <c r="KO742" s="16"/>
      <c r="KP742" s="16"/>
      <c r="KQ742" s="16"/>
      <c r="KR742" s="16"/>
      <c r="KS742" s="16"/>
      <c r="KT742" s="16"/>
      <c r="KU742" s="16"/>
      <c r="KV742" s="16"/>
      <c r="KW742" s="16"/>
      <c r="KX742" s="16"/>
      <c r="KY742" s="16"/>
      <c r="KZ742" s="16"/>
      <c r="LA742" s="16"/>
      <c r="LB742" s="16"/>
      <c r="LC742" s="16"/>
      <c r="LD742" s="16"/>
      <c r="LE742" s="16"/>
      <c r="LF742" s="16"/>
      <c r="LG742" s="16"/>
      <c r="LH742" s="16"/>
      <c r="LI742" s="16"/>
      <c r="LJ742" s="16"/>
      <c r="LK742" s="16"/>
      <c r="LL742" s="16"/>
      <c r="LM742" s="16"/>
      <c r="LN742" s="16"/>
      <c r="LO742" s="16"/>
      <c r="LP742" s="16"/>
      <c r="LQ742" s="16"/>
      <c r="LR742" s="16"/>
      <c r="LS742" s="16"/>
      <c r="LT742" s="16"/>
      <c r="LU742" s="16"/>
      <c r="LV742" s="16"/>
      <c r="LW742" s="16"/>
      <c r="LX742" s="16"/>
      <c r="LY742" s="16"/>
      <c r="LZ742" s="16"/>
      <c r="MA742" s="16"/>
      <c r="MB742" s="16"/>
      <c r="MC742" s="16"/>
      <c r="MD742" s="16"/>
      <c r="ME742" s="16"/>
      <c r="MF742" s="16"/>
      <c r="MG742" s="16"/>
      <c r="MH742" s="16"/>
      <c r="MI742" s="16"/>
      <c r="MJ742" s="16"/>
      <c r="MK742" s="16"/>
      <c r="ML742" s="16"/>
      <c r="MM742" s="16"/>
      <c r="MN742" s="16"/>
      <c r="MO742" s="16"/>
      <c r="MP742" s="16"/>
      <c r="MQ742" s="16"/>
      <c r="MR742" s="16"/>
      <c r="MS742" s="16"/>
      <c r="MT742" s="16"/>
      <c r="MU742" s="16"/>
      <c r="MV742" s="16"/>
      <c r="MW742" s="16"/>
      <c r="MX742" s="16"/>
      <c r="MY742" s="16"/>
      <c r="MZ742" s="16"/>
      <c r="NA742" s="16"/>
      <c r="NB742" s="16"/>
      <c r="NC742" s="16"/>
      <c r="ND742" s="16"/>
      <c r="NE742" s="16"/>
      <c r="NF742" s="16"/>
      <c r="NG742" s="16"/>
      <c r="NH742" s="16"/>
      <c r="NI742" s="16"/>
      <c r="NJ742" s="16"/>
      <c r="NK742" s="16"/>
      <c r="NL742" s="16"/>
      <c r="NM742" s="16"/>
      <c r="NN742" s="16"/>
      <c r="NO742" s="16"/>
      <c r="NP742" s="16"/>
      <c r="NQ742" s="16"/>
      <c r="NR742" s="16"/>
      <c r="NS742" s="16"/>
      <c r="NT742" s="16"/>
      <c r="NU742" s="16"/>
      <c r="NV742" s="16"/>
      <c r="NW742" s="16"/>
      <c r="NX742" s="16"/>
      <c r="NY742" s="16"/>
      <c r="NZ742" s="16"/>
      <c r="OA742" s="16"/>
      <c r="OB742" s="16"/>
      <c r="OC742" s="16"/>
      <c r="OD742" s="16"/>
      <c r="OE742" s="16"/>
      <c r="OF742" s="16"/>
      <c r="OG742" s="16"/>
      <c r="OH742" s="16"/>
      <c r="OI742" s="16"/>
      <c r="OJ742" s="16"/>
      <c r="OK742" s="16"/>
      <c r="OL742" s="16"/>
      <c r="OM742" s="16"/>
      <c r="ON742" s="16"/>
      <c r="OO742" s="16"/>
      <c r="OP742" s="16"/>
      <c r="OQ742" s="16"/>
      <c r="OR742" s="16"/>
      <c r="OS742" s="16"/>
      <c r="OT742" s="16"/>
      <c r="OU742" s="16"/>
      <c r="OV742" s="16"/>
      <c r="OW742" s="16"/>
      <c r="OX742" s="16"/>
      <c r="OY742" s="16"/>
      <c r="OZ742" s="16"/>
      <c r="PA742" s="16"/>
      <c r="PB742" s="16"/>
      <c r="PC742" s="16"/>
      <c r="PD742" s="16"/>
      <c r="PE742" s="16"/>
      <c r="PF742" s="16"/>
      <c r="PG742" s="16"/>
      <c r="PH742" s="16"/>
      <c r="PI742" s="16"/>
      <c r="PJ742" s="16"/>
      <c r="PK742" s="16"/>
      <c r="PL742" s="16"/>
      <c r="PM742" s="16"/>
      <c r="PN742" s="16"/>
      <c r="PO742" s="16"/>
      <c r="PP742" s="16"/>
      <c r="PQ742" s="16"/>
      <c r="PR742" s="16"/>
      <c r="PS742" s="16"/>
      <c r="PT742" s="16"/>
      <c r="PU742" s="16"/>
      <c r="PV742" s="16"/>
      <c r="PW742" s="16"/>
      <c r="PX742" s="16"/>
      <c r="PY742" s="16"/>
      <c r="PZ742" s="16"/>
      <c r="QA742" s="16"/>
      <c r="QB742" s="16"/>
      <c r="QC742" s="16"/>
      <c r="QD742" s="16"/>
      <c r="QE742" s="16"/>
      <c r="QF742" s="16"/>
      <c r="QG742" s="16"/>
      <c r="QH742" s="16"/>
      <c r="QI742" s="16"/>
      <c r="QJ742" s="16"/>
      <c r="QK742" s="16"/>
      <c r="QL742" s="16"/>
      <c r="QM742" s="16"/>
      <c r="QN742" s="16"/>
      <c r="QO742" s="16"/>
      <c r="QP742" s="16"/>
      <c r="QQ742" s="16"/>
      <c r="QR742" s="16"/>
      <c r="QS742" s="16"/>
      <c r="QT742" s="16"/>
      <c r="QU742" s="16"/>
      <c r="QV742" s="16"/>
      <c r="QW742" s="16"/>
      <c r="QX742" s="16"/>
      <c r="QY742" s="16"/>
      <c r="QZ742" s="16"/>
      <c r="RA742" s="16"/>
      <c r="RB742" s="16"/>
      <c r="RC742" s="16"/>
      <c r="RD742" s="16"/>
      <c r="RE742" s="16"/>
      <c r="RF742" s="16"/>
      <c r="RG742" s="16"/>
      <c r="RH742" s="16"/>
      <c r="RI742" s="16"/>
      <c r="RJ742" s="16"/>
      <c r="RK742" s="16"/>
      <c r="RL742" s="16"/>
      <c r="RM742" s="16"/>
      <c r="RN742" s="16"/>
      <c r="RO742" s="16"/>
      <c r="RP742" s="16"/>
      <c r="RQ742" s="16"/>
      <c r="RR742" s="16"/>
      <c r="RS742" s="16"/>
      <c r="RT742" s="16"/>
      <c r="RU742" s="16"/>
      <c r="RV742" s="16"/>
      <c r="RW742" s="16"/>
      <c r="RX742" s="16"/>
      <c r="RY742" s="16"/>
      <c r="RZ742" s="16"/>
      <c r="SA742" s="16"/>
      <c r="SB742" s="16"/>
      <c r="SC742" s="16"/>
      <c r="SD742" s="16"/>
      <c r="SE742" s="16"/>
      <c r="SF742" s="16"/>
      <c r="SG742" s="16"/>
      <c r="SH742" s="16"/>
      <c r="SI742" s="16"/>
      <c r="SJ742" s="16"/>
      <c r="SK742" s="16"/>
      <c r="SL742" s="16"/>
      <c r="SM742" s="16"/>
      <c r="SN742" s="16"/>
      <c r="SO742" s="16"/>
      <c r="SP742" s="16"/>
      <c r="SQ742" s="16"/>
      <c r="SR742" s="16"/>
      <c r="SS742" s="16"/>
      <c r="ST742" s="16"/>
      <c r="SU742" s="16"/>
      <c r="SV742" s="16"/>
      <c r="SW742" s="16"/>
      <c r="SX742" s="16"/>
      <c r="SY742" s="16"/>
      <c r="SZ742" s="16"/>
      <c r="TA742" s="16"/>
      <c r="TB742" s="16"/>
      <c r="TC742" s="16"/>
      <c r="TD742" s="16"/>
      <c r="TE742" s="16"/>
      <c r="TF742" s="16"/>
      <c r="TG742" s="16"/>
      <c r="TH742" s="16"/>
      <c r="TI742" s="16"/>
      <c r="TJ742" s="16"/>
      <c r="TK742" s="16"/>
      <c r="TL742" s="16"/>
      <c r="TM742" s="16"/>
      <c r="TN742" s="16"/>
      <c r="TO742" s="16"/>
      <c r="TP742" s="16"/>
      <c r="TQ742" s="16"/>
      <c r="TR742" s="16"/>
      <c r="TS742" s="16"/>
      <c r="TT742" s="16"/>
      <c r="TU742" s="16"/>
      <c r="TV742" s="16"/>
      <c r="TW742" s="16"/>
      <c r="TX742" s="16"/>
      <c r="TY742" s="16"/>
      <c r="TZ742" s="16"/>
      <c r="UA742" s="16"/>
      <c r="UB742" s="16"/>
      <c r="UC742" s="16"/>
      <c r="UD742" s="16"/>
      <c r="UE742" s="16"/>
      <c r="UF742" s="16"/>
      <c r="UG742" s="16"/>
      <c r="UH742" s="16"/>
      <c r="UI742" s="16"/>
      <c r="UJ742" s="16"/>
      <c r="UK742" s="16"/>
      <c r="UL742" s="16"/>
      <c r="UM742" s="16"/>
      <c r="UN742" s="16"/>
      <c r="UO742" s="16"/>
      <c r="UP742" s="16"/>
      <c r="UQ742" s="16"/>
      <c r="UR742" s="16"/>
      <c r="US742" s="16"/>
      <c r="UT742" s="16"/>
      <c r="UU742" s="16"/>
      <c r="UV742" s="16"/>
      <c r="UW742" s="16"/>
      <c r="UX742" s="16"/>
      <c r="UY742" s="16"/>
      <c r="UZ742" s="16"/>
      <c r="VA742" s="16"/>
      <c r="VB742" s="16"/>
      <c r="VC742" s="16"/>
      <c r="VD742" s="16"/>
      <c r="VE742" s="16"/>
      <c r="VF742" s="16"/>
      <c r="VG742" s="16"/>
      <c r="VH742" s="16"/>
      <c r="VI742" s="16"/>
      <c r="VJ742" s="16"/>
      <c r="VK742" s="16"/>
      <c r="VL742" s="16"/>
      <c r="VM742" s="16"/>
      <c r="VN742" s="16"/>
      <c r="VO742" s="16"/>
      <c r="VP742" s="16"/>
      <c r="VQ742" s="16"/>
      <c r="VR742" s="16"/>
      <c r="VS742" s="16"/>
      <c r="VT742" s="16"/>
      <c r="VU742" s="16"/>
      <c r="VV742" s="16"/>
      <c r="VW742" s="16"/>
      <c r="VX742" s="16"/>
      <c r="VY742" s="16"/>
      <c r="VZ742" s="16"/>
      <c r="WA742" s="16"/>
      <c r="WB742" s="16"/>
      <c r="WC742" s="16"/>
      <c r="WD742" s="16"/>
      <c r="WE742" s="16"/>
      <c r="WF742" s="16"/>
      <c r="WG742" s="16"/>
      <c r="WH742" s="16"/>
      <c r="WI742" s="16"/>
      <c r="WJ742" s="16"/>
      <c r="WK742" s="16"/>
      <c r="WL742" s="16"/>
      <c r="WM742" s="16"/>
      <c r="WN742" s="16"/>
      <c r="WO742" s="16"/>
      <c r="WP742" s="16"/>
      <c r="WQ742" s="16"/>
      <c r="WR742" s="16"/>
      <c r="WS742" s="16"/>
      <c r="WT742" s="16"/>
      <c r="WU742" s="16"/>
      <c r="WV742" s="16"/>
      <c r="WW742" s="16"/>
      <c r="WX742" s="16"/>
      <c r="WY742" s="16"/>
      <c r="WZ742" s="16"/>
      <c r="XA742" s="16"/>
      <c r="XB742" s="16"/>
      <c r="XC742" s="16"/>
      <c r="XD742" s="16"/>
      <c r="XE742" s="16"/>
      <c r="XF742" s="16"/>
      <c r="XG742" s="16"/>
      <c r="XH742" s="16"/>
      <c r="XI742" s="16"/>
      <c r="XJ742" s="16"/>
      <c r="XK742" s="16"/>
      <c r="XL742" s="16"/>
      <c r="XM742" s="16"/>
      <c r="XN742" s="16"/>
      <c r="XO742" s="16"/>
      <c r="XP742" s="16"/>
      <c r="XQ742" s="16"/>
      <c r="XR742" s="16"/>
      <c r="XS742" s="16"/>
      <c r="XT742" s="16"/>
      <c r="XU742" s="16"/>
      <c r="XV742" s="16"/>
      <c r="XW742" s="16"/>
      <c r="XX742" s="16"/>
      <c r="XY742" s="16"/>
      <c r="XZ742" s="16"/>
      <c r="YA742" s="16"/>
      <c r="YB742" s="16"/>
      <c r="YC742" s="16"/>
      <c r="YD742" s="16"/>
      <c r="YE742" s="16"/>
      <c r="YF742" s="16"/>
      <c r="YG742" s="16"/>
      <c r="YH742" s="16"/>
      <c r="YI742" s="16"/>
      <c r="YJ742" s="16"/>
      <c r="YK742" s="16"/>
      <c r="YL742" s="16"/>
      <c r="YM742" s="16"/>
      <c r="YN742" s="16"/>
      <c r="YO742" s="16"/>
      <c r="YP742" s="16"/>
      <c r="YQ742" s="16"/>
      <c r="YR742" s="16"/>
      <c r="YS742" s="16"/>
      <c r="YT742" s="16"/>
      <c r="YU742" s="16"/>
      <c r="YV742" s="16"/>
      <c r="YW742" s="16"/>
      <c r="YX742" s="16"/>
      <c r="YY742" s="16"/>
      <c r="YZ742" s="16"/>
      <c r="ZA742" s="16"/>
      <c r="ZB742" s="16"/>
      <c r="ZC742" s="16"/>
      <c r="ZD742" s="16"/>
      <c r="ZE742" s="16"/>
      <c r="ZF742" s="16"/>
      <c r="ZG742" s="16"/>
      <c r="ZH742" s="16"/>
      <c r="ZI742" s="16"/>
      <c r="ZJ742" s="16"/>
      <c r="ZK742" s="16"/>
      <c r="ZL742" s="16"/>
      <c r="ZM742" s="16"/>
      <c r="ZN742" s="16"/>
      <c r="ZO742" s="16"/>
      <c r="ZP742" s="16"/>
      <c r="ZQ742" s="16"/>
      <c r="ZR742" s="16"/>
      <c r="ZS742" s="16"/>
      <c r="ZT742" s="16"/>
      <c r="ZU742" s="16"/>
      <c r="ZV742" s="16"/>
      <c r="ZW742" s="16"/>
      <c r="ZX742" s="16"/>
      <c r="ZY742" s="16"/>
      <c r="ZZ742" s="16"/>
      <c r="AAA742" s="16"/>
      <c r="AAB742" s="16"/>
      <c r="AAC742" s="16"/>
      <c r="AAD742" s="16"/>
      <c r="AAE742" s="16"/>
      <c r="AAF742" s="16"/>
      <c r="AAG742" s="16"/>
      <c r="AAH742" s="16"/>
      <c r="AAI742" s="16"/>
      <c r="AAJ742" s="16"/>
      <c r="AAK742" s="16"/>
      <c r="AAL742" s="16"/>
      <c r="AAM742" s="16"/>
      <c r="AAN742" s="16"/>
      <c r="AAO742" s="16"/>
      <c r="AAP742" s="16"/>
      <c r="AAQ742" s="16"/>
      <c r="AAR742" s="16"/>
      <c r="AAS742" s="16"/>
      <c r="AAT742" s="16"/>
      <c r="AAU742" s="16"/>
      <c r="AAV742" s="16"/>
      <c r="AAW742" s="16"/>
      <c r="AAX742" s="16"/>
      <c r="AAY742" s="16"/>
      <c r="AAZ742" s="16"/>
      <c r="ABA742" s="16"/>
      <c r="ABB742" s="16"/>
      <c r="ABC742" s="16"/>
      <c r="ABD742" s="16"/>
      <c r="ABE742" s="16"/>
      <c r="ABF742" s="16"/>
      <c r="ABG742" s="16"/>
      <c r="ABH742" s="16"/>
      <c r="ABI742" s="16"/>
      <c r="ABJ742" s="16"/>
      <c r="ABK742" s="16"/>
      <c r="ABL742" s="16"/>
      <c r="ABM742" s="16"/>
      <c r="ABN742" s="16"/>
      <c r="ABO742" s="16"/>
      <c r="ABP742" s="16"/>
      <c r="ABQ742" s="16"/>
      <c r="ABR742" s="16"/>
      <c r="ABS742" s="16"/>
      <c r="ABT742" s="16"/>
      <c r="ABU742" s="16"/>
      <c r="ABV742" s="16"/>
      <c r="ABW742" s="16"/>
      <c r="ABX742" s="16"/>
      <c r="ABY742" s="16"/>
      <c r="ABZ742" s="16"/>
      <c r="ACA742" s="16"/>
      <c r="ACB742" s="16"/>
      <c r="ACC742" s="16"/>
      <c r="ACD742" s="16"/>
      <c r="ACE742" s="16"/>
      <c r="ACF742" s="16"/>
      <c r="ACG742" s="16"/>
      <c r="ACH742" s="16"/>
      <c r="ACI742" s="16"/>
      <c r="ACJ742" s="16"/>
      <c r="ACK742" s="16"/>
      <c r="ACL742" s="16"/>
      <c r="ACM742" s="16"/>
      <c r="ACN742" s="16"/>
      <c r="ACO742" s="16"/>
      <c r="ACP742" s="16"/>
      <c r="ACQ742" s="16"/>
      <c r="ACR742" s="16"/>
      <c r="ACS742" s="16"/>
      <c r="ACT742" s="16"/>
      <c r="ACU742" s="16"/>
      <c r="ACV742" s="16"/>
      <c r="ACW742" s="16"/>
      <c r="ACX742" s="16"/>
      <c r="ACY742" s="16"/>
      <c r="ACZ742" s="16"/>
      <c r="ADA742" s="16"/>
      <c r="ADB742" s="16"/>
      <c r="ADC742" s="16"/>
      <c r="ADD742" s="16"/>
      <c r="ADE742" s="16"/>
      <c r="ADF742" s="16"/>
      <c r="ADG742" s="16"/>
      <c r="ADH742" s="16"/>
      <c r="ADI742" s="16"/>
      <c r="ADJ742" s="16"/>
      <c r="ADK742" s="16"/>
      <c r="ADL742" s="16"/>
      <c r="ADM742" s="16"/>
      <c r="ADN742" s="16"/>
      <c r="ADO742" s="16"/>
      <c r="ADP742" s="16"/>
      <c r="ADQ742" s="16"/>
      <c r="ADR742" s="16"/>
      <c r="ADS742" s="16"/>
      <c r="ADT742" s="16"/>
      <c r="ADU742" s="16"/>
      <c r="ADV742" s="16"/>
      <c r="ADW742" s="16"/>
      <c r="ADX742" s="16"/>
      <c r="ADY742" s="16"/>
      <c r="ADZ742" s="16"/>
      <c r="AEA742" s="16"/>
      <c r="AEB742" s="16"/>
      <c r="AEC742" s="16"/>
      <c r="AED742" s="16"/>
      <c r="AEE742" s="16"/>
      <c r="AEF742" s="16"/>
      <c r="AEG742" s="50"/>
    </row>
    <row r="743" spans="1:813" s="17" customFormat="1" ht="13.5" customHeight="1" x14ac:dyDescent="0.2">
      <c r="A743" s="326">
        <v>4</v>
      </c>
      <c r="B743" s="327" t="s">
        <v>122</v>
      </c>
      <c r="C743" s="109"/>
      <c r="D743" s="71"/>
      <c r="E743" s="398"/>
      <c r="F743" s="91"/>
      <c r="G743" s="16"/>
      <c r="H743" s="16"/>
      <c r="I743" s="16"/>
      <c r="J743" s="16"/>
      <c r="K743" s="16"/>
      <c r="L743" s="16"/>
      <c r="AY743" s="46"/>
      <c r="AZ743" s="16"/>
      <c r="BA743" s="663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  <c r="IU743" s="16"/>
      <c r="IV743" s="16"/>
      <c r="IW743" s="16"/>
      <c r="IX743" s="16"/>
      <c r="IY743" s="16"/>
      <c r="IZ743" s="16"/>
      <c r="JA743" s="16"/>
      <c r="JB743" s="16"/>
      <c r="JC743" s="16"/>
      <c r="JD743" s="16"/>
      <c r="JE743" s="16"/>
      <c r="JF743" s="16"/>
      <c r="JG743" s="16"/>
      <c r="JH743" s="16"/>
      <c r="JI743" s="16"/>
      <c r="JJ743" s="16"/>
      <c r="JK743" s="16"/>
      <c r="JL743" s="16"/>
      <c r="JM743" s="16"/>
      <c r="JN743" s="16"/>
      <c r="JO743" s="16"/>
      <c r="JP743" s="16"/>
      <c r="JQ743" s="16"/>
      <c r="JR743" s="16"/>
      <c r="JS743" s="16"/>
      <c r="JT743" s="16"/>
      <c r="JU743" s="16"/>
      <c r="JV743" s="16"/>
      <c r="JW743" s="16"/>
      <c r="JX743" s="16"/>
      <c r="JY743" s="16"/>
      <c r="JZ743" s="16"/>
      <c r="KA743" s="16"/>
      <c r="KB743" s="16"/>
      <c r="KC743" s="16"/>
      <c r="KD743" s="16"/>
      <c r="KE743" s="16"/>
      <c r="KF743" s="16"/>
      <c r="KG743" s="16"/>
      <c r="KH743" s="16"/>
      <c r="KI743" s="16"/>
      <c r="KJ743" s="16"/>
      <c r="KK743" s="16"/>
      <c r="KL743" s="16"/>
      <c r="KM743" s="16"/>
      <c r="KN743" s="16"/>
      <c r="KO743" s="16"/>
      <c r="KP743" s="16"/>
      <c r="KQ743" s="16"/>
      <c r="KR743" s="16"/>
      <c r="KS743" s="16"/>
      <c r="KT743" s="16"/>
      <c r="KU743" s="16"/>
      <c r="KV743" s="16"/>
      <c r="KW743" s="16"/>
      <c r="KX743" s="16"/>
      <c r="KY743" s="16"/>
      <c r="KZ743" s="16"/>
      <c r="LA743" s="16"/>
      <c r="LB743" s="16"/>
      <c r="LC743" s="16"/>
      <c r="LD743" s="16"/>
      <c r="LE743" s="16"/>
      <c r="LF743" s="16"/>
      <c r="LG743" s="16"/>
      <c r="LH743" s="16"/>
      <c r="LI743" s="16"/>
      <c r="LJ743" s="16"/>
      <c r="LK743" s="16"/>
      <c r="LL743" s="16"/>
      <c r="LM743" s="16"/>
      <c r="LN743" s="16"/>
      <c r="LO743" s="16"/>
      <c r="LP743" s="16"/>
      <c r="LQ743" s="16"/>
      <c r="LR743" s="16"/>
      <c r="LS743" s="16"/>
      <c r="LT743" s="16"/>
      <c r="LU743" s="16"/>
      <c r="LV743" s="16"/>
      <c r="LW743" s="16"/>
      <c r="LX743" s="16"/>
      <c r="LY743" s="16"/>
      <c r="LZ743" s="16"/>
      <c r="MA743" s="16"/>
      <c r="MB743" s="16"/>
      <c r="MC743" s="16"/>
      <c r="MD743" s="16"/>
      <c r="ME743" s="16"/>
      <c r="MF743" s="16"/>
      <c r="MG743" s="16"/>
      <c r="MH743" s="16"/>
      <c r="MI743" s="16"/>
      <c r="MJ743" s="16"/>
      <c r="MK743" s="16"/>
      <c r="ML743" s="16"/>
      <c r="MM743" s="16"/>
      <c r="MN743" s="16"/>
      <c r="MO743" s="16"/>
      <c r="MP743" s="16"/>
      <c r="MQ743" s="16"/>
      <c r="MR743" s="16"/>
      <c r="MS743" s="16"/>
      <c r="MT743" s="16"/>
      <c r="MU743" s="16"/>
      <c r="MV743" s="16"/>
      <c r="MW743" s="16"/>
      <c r="MX743" s="16"/>
      <c r="MY743" s="16"/>
      <c r="MZ743" s="16"/>
      <c r="NA743" s="16"/>
      <c r="NB743" s="16"/>
      <c r="NC743" s="16"/>
      <c r="ND743" s="16"/>
      <c r="NE743" s="16"/>
      <c r="NF743" s="16"/>
      <c r="NG743" s="16"/>
      <c r="NH743" s="16"/>
      <c r="NI743" s="16"/>
      <c r="NJ743" s="16"/>
      <c r="NK743" s="16"/>
      <c r="NL743" s="16"/>
      <c r="NM743" s="16"/>
      <c r="NN743" s="16"/>
      <c r="NO743" s="16"/>
      <c r="NP743" s="16"/>
      <c r="NQ743" s="16"/>
      <c r="NR743" s="16"/>
      <c r="NS743" s="16"/>
      <c r="NT743" s="16"/>
      <c r="NU743" s="16"/>
      <c r="NV743" s="16"/>
      <c r="NW743" s="16"/>
      <c r="NX743" s="16"/>
      <c r="NY743" s="16"/>
      <c r="NZ743" s="16"/>
      <c r="OA743" s="16"/>
      <c r="OB743" s="16"/>
      <c r="OC743" s="16"/>
      <c r="OD743" s="16"/>
      <c r="OE743" s="16"/>
      <c r="OF743" s="16"/>
      <c r="OG743" s="16"/>
      <c r="OH743" s="16"/>
      <c r="OI743" s="16"/>
      <c r="OJ743" s="16"/>
      <c r="OK743" s="16"/>
      <c r="OL743" s="16"/>
      <c r="OM743" s="16"/>
      <c r="ON743" s="16"/>
      <c r="OO743" s="16"/>
      <c r="OP743" s="16"/>
      <c r="OQ743" s="16"/>
      <c r="OR743" s="16"/>
      <c r="OS743" s="16"/>
      <c r="OT743" s="16"/>
      <c r="OU743" s="16"/>
      <c r="OV743" s="16"/>
      <c r="OW743" s="16"/>
      <c r="OX743" s="16"/>
      <c r="OY743" s="16"/>
      <c r="OZ743" s="16"/>
      <c r="PA743" s="16"/>
      <c r="PB743" s="16"/>
      <c r="PC743" s="16"/>
      <c r="PD743" s="16"/>
      <c r="PE743" s="16"/>
      <c r="PF743" s="16"/>
      <c r="PG743" s="16"/>
      <c r="PH743" s="16"/>
      <c r="PI743" s="16"/>
      <c r="PJ743" s="16"/>
      <c r="PK743" s="16"/>
      <c r="PL743" s="16"/>
      <c r="PM743" s="16"/>
      <c r="PN743" s="16"/>
      <c r="PO743" s="16"/>
      <c r="PP743" s="16"/>
      <c r="PQ743" s="16"/>
      <c r="PR743" s="16"/>
      <c r="PS743" s="16"/>
      <c r="PT743" s="16"/>
      <c r="PU743" s="16"/>
      <c r="PV743" s="16"/>
      <c r="PW743" s="16"/>
      <c r="PX743" s="16"/>
      <c r="PY743" s="16"/>
      <c r="PZ743" s="16"/>
      <c r="QA743" s="16"/>
      <c r="QB743" s="16"/>
      <c r="QC743" s="16"/>
      <c r="QD743" s="16"/>
      <c r="QE743" s="16"/>
      <c r="QF743" s="16"/>
      <c r="QG743" s="16"/>
      <c r="QH743" s="16"/>
      <c r="QI743" s="16"/>
      <c r="QJ743" s="16"/>
      <c r="QK743" s="16"/>
      <c r="QL743" s="16"/>
      <c r="QM743" s="16"/>
      <c r="QN743" s="16"/>
      <c r="QO743" s="16"/>
      <c r="QP743" s="16"/>
      <c r="QQ743" s="16"/>
      <c r="QR743" s="16"/>
      <c r="QS743" s="16"/>
      <c r="QT743" s="16"/>
      <c r="QU743" s="16"/>
      <c r="QV743" s="16"/>
      <c r="QW743" s="16"/>
      <c r="QX743" s="16"/>
      <c r="QY743" s="16"/>
      <c r="QZ743" s="16"/>
      <c r="RA743" s="16"/>
      <c r="RB743" s="16"/>
      <c r="RC743" s="16"/>
      <c r="RD743" s="16"/>
      <c r="RE743" s="16"/>
      <c r="RF743" s="16"/>
      <c r="RG743" s="16"/>
      <c r="RH743" s="16"/>
      <c r="RI743" s="16"/>
      <c r="RJ743" s="16"/>
      <c r="RK743" s="16"/>
      <c r="RL743" s="16"/>
      <c r="RM743" s="16"/>
      <c r="RN743" s="16"/>
      <c r="RO743" s="16"/>
      <c r="RP743" s="16"/>
      <c r="RQ743" s="16"/>
      <c r="RR743" s="16"/>
      <c r="RS743" s="16"/>
      <c r="RT743" s="16"/>
      <c r="RU743" s="16"/>
      <c r="RV743" s="16"/>
      <c r="RW743" s="16"/>
      <c r="RX743" s="16"/>
      <c r="RY743" s="16"/>
      <c r="RZ743" s="16"/>
      <c r="SA743" s="16"/>
      <c r="SB743" s="16"/>
      <c r="SC743" s="16"/>
      <c r="SD743" s="16"/>
      <c r="SE743" s="16"/>
      <c r="SF743" s="16"/>
      <c r="SG743" s="16"/>
      <c r="SH743" s="16"/>
      <c r="SI743" s="16"/>
      <c r="SJ743" s="16"/>
      <c r="SK743" s="16"/>
      <c r="SL743" s="16"/>
      <c r="SM743" s="16"/>
      <c r="SN743" s="16"/>
      <c r="SO743" s="16"/>
      <c r="SP743" s="16"/>
      <c r="SQ743" s="16"/>
      <c r="SR743" s="16"/>
      <c r="SS743" s="16"/>
      <c r="ST743" s="16"/>
      <c r="SU743" s="16"/>
      <c r="SV743" s="16"/>
      <c r="SW743" s="16"/>
      <c r="SX743" s="16"/>
      <c r="SY743" s="16"/>
      <c r="SZ743" s="16"/>
      <c r="TA743" s="16"/>
      <c r="TB743" s="16"/>
      <c r="TC743" s="16"/>
      <c r="TD743" s="16"/>
      <c r="TE743" s="16"/>
      <c r="TF743" s="16"/>
      <c r="TG743" s="16"/>
      <c r="TH743" s="16"/>
      <c r="TI743" s="16"/>
      <c r="TJ743" s="16"/>
      <c r="TK743" s="16"/>
      <c r="TL743" s="16"/>
      <c r="TM743" s="16"/>
      <c r="TN743" s="16"/>
      <c r="TO743" s="16"/>
      <c r="TP743" s="16"/>
      <c r="TQ743" s="16"/>
      <c r="TR743" s="16"/>
      <c r="TS743" s="16"/>
      <c r="TT743" s="16"/>
      <c r="TU743" s="16"/>
      <c r="TV743" s="16"/>
      <c r="TW743" s="16"/>
      <c r="TX743" s="16"/>
      <c r="TY743" s="16"/>
      <c r="TZ743" s="16"/>
      <c r="UA743" s="16"/>
      <c r="UB743" s="16"/>
      <c r="UC743" s="16"/>
      <c r="UD743" s="16"/>
      <c r="UE743" s="16"/>
      <c r="UF743" s="16"/>
      <c r="UG743" s="16"/>
      <c r="UH743" s="16"/>
      <c r="UI743" s="16"/>
      <c r="UJ743" s="16"/>
      <c r="UK743" s="16"/>
      <c r="UL743" s="16"/>
      <c r="UM743" s="16"/>
      <c r="UN743" s="16"/>
      <c r="UO743" s="16"/>
      <c r="UP743" s="16"/>
      <c r="UQ743" s="16"/>
      <c r="UR743" s="16"/>
      <c r="US743" s="16"/>
      <c r="UT743" s="16"/>
      <c r="UU743" s="16"/>
      <c r="UV743" s="16"/>
      <c r="UW743" s="16"/>
      <c r="UX743" s="16"/>
      <c r="UY743" s="16"/>
      <c r="UZ743" s="16"/>
      <c r="VA743" s="16"/>
      <c r="VB743" s="16"/>
      <c r="VC743" s="16"/>
      <c r="VD743" s="16"/>
      <c r="VE743" s="16"/>
      <c r="VF743" s="16"/>
      <c r="VG743" s="16"/>
      <c r="VH743" s="16"/>
      <c r="VI743" s="16"/>
      <c r="VJ743" s="16"/>
      <c r="VK743" s="16"/>
      <c r="VL743" s="16"/>
      <c r="VM743" s="16"/>
      <c r="VN743" s="16"/>
      <c r="VO743" s="16"/>
      <c r="VP743" s="16"/>
      <c r="VQ743" s="16"/>
      <c r="VR743" s="16"/>
      <c r="VS743" s="16"/>
      <c r="VT743" s="16"/>
      <c r="VU743" s="16"/>
      <c r="VV743" s="16"/>
      <c r="VW743" s="16"/>
      <c r="VX743" s="16"/>
      <c r="VY743" s="16"/>
      <c r="VZ743" s="16"/>
      <c r="WA743" s="16"/>
      <c r="WB743" s="16"/>
      <c r="WC743" s="16"/>
      <c r="WD743" s="16"/>
      <c r="WE743" s="16"/>
      <c r="WF743" s="16"/>
      <c r="WG743" s="16"/>
      <c r="WH743" s="16"/>
      <c r="WI743" s="16"/>
      <c r="WJ743" s="16"/>
      <c r="WK743" s="16"/>
      <c r="WL743" s="16"/>
      <c r="WM743" s="16"/>
      <c r="WN743" s="16"/>
      <c r="WO743" s="16"/>
      <c r="WP743" s="16"/>
      <c r="WQ743" s="16"/>
      <c r="WR743" s="16"/>
      <c r="WS743" s="16"/>
      <c r="WT743" s="16"/>
      <c r="WU743" s="16"/>
      <c r="WV743" s="16"/>
      <c r="WW743" s="16"/>
      <c r="WX743" s="16"/>
      <c r="WY743" s="16"/>
      <c r="WZ743" s="16"/>
      <c r="XA743" s="16"/>
      <c r="XB743" s="16"/>
      <c r="XC743" s="16"/>
      <c r="XD743" s="16"/>
      <c r="XE743" s="16"/>
      <c r="XF743" s="16"/>
      <c r="XG743" s="16"/>
      <c r="XH743" s="16"/>
      <c r="XI743" s="16"/>
      <c r="XJ743" s="16"/>
      <c r="XK743" s="16"/>
      <c r="XL743" s="16"/>
      <c r="XM743" s="16"/>
      <c r="XN743" s="16"/>
      <c r="XO743" s="16"/>
      <c r="XP743" s="16"/>
      <c r="XQ743" s="16"/>
      <c r="XR743" s="16"/>
      <c r="XS743" s="16"/>
      <c r="XT743" s="16"/>
      <c r="XU743" s="16"/>
      <c r="XV743" s="16"/>
      <c r="XW743" s="16"/>
      <c r="XX743" s="16"/>
      <c r="XY743" s="16"/>
      <c r="XZ743" s="16"/>
      <c r="YA743" s="16"/>
      <c r="YB743" s="16"/>
      <c r="YC743" s="16"/>
      <c r="YD743" s="16"/>
      <c r="YE743" s="16"/>
      <c r="YF743" s="16"/>
      <c r="YG743" s="16"/>
      <c r="YH743" s="16"/>
      <c r="YI743" s="16"/>
      <c r="YJ743" s="16"/>
      <c r="YK743" s="16"/>
      <c r="YL743" s="16"/>
      <c r="YM743" s="16"/>
      <c r="YN743" s="16"/>
      <c r="YO743" s="16"/>
      <c r="YP743" s="16"/>
      <c r="YQ743" s="16"/>
      <c r="YR743" s="16"/>
      <c r="YS743" s="16"/>
      <c r="YT743" s="16"/>
      <c r="YU743" s="16"/>
      <c r="YV743" s="16"/>
      <c r="YW743" s="16"/>
      <c r="YX743" s="16"/>
      <c r="YY743" s="16"/>
      <c r="YZ743" s="16"/>
      <c r="ZA743" s="16"/>
      <c r="ZB743" s="16"/>
      <c r="ZC743" s="16"/>
      <c r="ZD743" s="16"/>
      <c r="ZE743" s="16"/>
      <c r="ZF743" s="16"/>
      <c r="ZG743" s="16"/>
      <c r="ZH743" s="16"/>
      <c r="ZI743" s="16"/>
      <c r="ZJ743" s="16"/>
      <c r="ZK743" s="16"/>
      <c r="ZL743" s="16"/>
      <c r="ZM743" s="16"/>
      <c r="ZN743" s="16"/>
      <c r="ZO743" s="16"/>
      <c r="ZP743" s="16"/>
      <c r="ZQ743" s="16"/>
      <c r="ZR743" s="16"/>
      <c r="ZS743" s="16"/>
      <c r="ZT743" s="16"/>
      <c r="ZU743" s="16"/>
      <c r="ZV743" s="16"/>
      <c r="ZW743" s="16"/>
      <c r="ZX743" s="16"/>
      <c r="ZY743" s="16"/>
      <c r="ZZ743" s="16"/>
      <c r="AAA743" s="16"/>
      <c r="AAB743" s="16"/>
      <c r="AAC743" s="16"/>
      <c r="AAD743" s="16"/>
      <c r="AAE743" s="16"/>
      <c r="AAF743" s="16"/>
      <c r="AAG743" s="16"/>
      <c r="AAH743" s="16"/>
      <c r="AAI743" s="16"/>
      <c r="AAJ743" s="16"/>
      <c r="AAK743" s="16"/>
      <c r="AAL743" s="16"/>
      <c r="AAM743" s="16"/>
      <c r="AAN743" s="16"/>
      <c r="AAO743" s="16"/>
      <c r="AAP743" s="16"/>
      <c r="AAQ743" s="16"/>
      <c r="AAR743" s="16"/>
      <c r="AAS743" s="16"/>
      <c r="AAT743" s="16"/>
      <c r="AAU743" s="16"/>
      <c r="AAV743" s="16"/>
      <c r="AAW743" s="16"/>
      <c r="AAX743" s="16"/>
      <c r="AAY743" s="16"/>
      <c r="AAZ743" s="16"/>
      <c r="ABA743" s="16"/>
      <c r="ABB743" s="16"/>
      <c r="ABC743" s="16"/>
      <c r="ABD743" s="16"/>
      <c r="ABE743" s="16"/>
      <c r="ABF743" s="16"/>
      <c r="ABG743" s="16"/>
      <c r="ABH743" s="16"/>
      <c r="ABI743" s="16"/>
      <c r="ABJ743" s="16"/>
      <c r="ABK743" s="16"/>
      <c r="ABL743" s="16"/>
      <c r="ABM743" s="16"/>
      <c r="ABN743" s="16"/>
      <c r="ABO743" s="16"/>
      <c r="ABP743" s="16"/>
      <c r="ABQ743" s="16"/>
      <c r="ABR743" s="16"/>
      <c r="ABS743" s="16"/>
      <c r="ABT743" s="16"/>
      <c r="ABU743" s="16"/>
      <c r="ABV743" s="16"/>
      <c r="ABW743" s="16"/>
      <c r="ABX743" s="16"/>
      <c r="ABY743" s="16"/>
      <c r="ABZ743" s="16"/>
      <c r="ACA743" s="16"/>
      <c r="ACB743" s="16"/>
      <c r="ACC743" s="16"/>
      <c r="ACD743" s="16"/>
      <c r="ACE743" s="16"/>
      <c r="ACF743" s="16"/>
      <c r="ACG743" s="16"/>
      <c r="ACH743" s="16"/>
      <c r="ACI743" s="16"/>
      <c r="ACJ743" s="16"/>
      <c r="ACK743" s="16"/>
      <c r="ACL743" s="16"/>
      <c r="ACM743" s="16"/>
      <c r="ACN743" s="16"/>
      <c r="ACO743" s="16"/>
      <c r="ACP743" s="16"/>
      <c r="ACQ743" s="16"/>
      <c r="ACR743" s="16"/>
      <c r="ACS743" s="16"/>
      <c r="ACT743" s="16"/>
      <c r="ACU743" s="16"/>
      <c r="ACV743" s="16"/>
      <c r="ACW743" s="16"/>
      <c r="ACX743" s="16"/>
      <c r="ACY743" s="16"/>
      <c r="ACZ743" s="16"/>
      <c r="ADA743" s="16"/>
      <c r="ADB743" s="16"/>
      <c r="ADC743" s="16"/>
      <c r="ADD743" s="16"/>
      <c r="ADE743" s="16"/>
      <c r="ADF743" s="16"/>
      <c r="ADG743" s="16"/>
      <c r="ADH743" s="16"/>
      <c r="ADI743" s="16"/>
      <c r="ADJ743" s="16"/>
      <c r="ADK743" s="16"/>
      <c r="ADL743" s="16"/>
      <c r="ADM743" s="16"/>
      <c r="ADN743" s="16"/>
      <c r="ADO743" s="16"/>
      <c r="ADP743" s="16"/>
      <c r="ADQ743" s="16"/>
      <c r="ADR743" s="16"/>
      <c r="ADS743" s="16"/>
      <c r="ADT743" s="16"/>
      <c r="ADU743" s="16"/>
      <c r="ADV743" s="16"/>
      <c r="ADW743" s="16"/>
      <c r="ADX743" s="16"/>
      <c r="ADY743" s="16"/>
      <c r="ADZ743" s="16"/>
      <c r="AEA743" s="16"/>
      <c r="AEB743" s="16"/>
      <c r="AEC743" s="16"/>
      <c r="AED743" s="16"/>
      <c r="AEE743" s="16"/>
      <c r="AEF743" s="16"/>
      <c r="AEG743" s="50"/>
    </row>
    <row r="744" spans="1:813" s="17" customFormat="1" x14ac:dyDescent="0.2">
      <c r="A744" s="75">
        <v>4.2</v>
      </c>
      <c r="B744" s="87" t="s">
        <v>515</v>
      </c>
      <c r="C744" s="109">
        <v>163.6</v>
      </c>
      <c r="D744" s="71" t="s">
        <v>120</v>
      </c>
      <c r="E744" s="398">
        <v>520.87</v>
      </c>
      <c r="F744" s="110">
        <f>ROUND(C744*E744,2)</f>
        <v>85214.33</v>
      </c>
      <c r="G744" s="16"/>
      <c r="H744" s="16"/>
      <c r="I744" s="16"/>
      <c r="J744" s="16"/>
      <c r="K744" s="16"/>
      <c r="L744" s="16"/>
      <c r="AY744" s="46"/>
      <c r="AZ744" s="16"/>
      <c r="BA744" s="663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6"/>
      <c r="GM744" s="16"/>
      <c r="GN744" s="16"/>
      <c r="GO744" s="16"/>
      <c r="GP744" s="16"/>
      <c r="GQ744" s="16"/>
      <c r="GR744" s="16"/>
      <c r="GS744" s="16"/>
      <c r="GT744" s="16"/>
      <c r="GU744" s="16"/>
      <c r="GV744" s="16"/>
      <c r="GW744" s="16"/>
      <c r="GX744" s="16"/>
      <c r="GY744" s="16"/>
      <c r="GZ744" s="16"/>
      <c r="HA744" s="16"/>
      <c r="HB744" s="16"/>
      <c r="HC744" s="16"/>
      <c r="HD744" s="16"/>
      <c r="HE744" s="16"/>
      <c r="HF744" s="16"/>
      <c r="HG744" s="16"/>
      <c r="HH744" s="16"/>
      <c r="HI744" s="16"/>
      <c r="HJ744" s="16"/>
      <c r="HK744" s="16"/>
      <c r="HL744" s="16"/>
      <c r="HM744" s="16"/>
      <c r="HN744" s="16"/>
      <c r="HO744" s="16"/>
      <c r="HP744" s="16"/>
      <c r="HQ744" s="16"/>
      <c r="HR744" s="16"/>
      <c r="HS744" s="16"/>
      <c r="HT744" s="16"/>
      <c r="HU744" s="16"/>
      <c r="HV744" s="16"/>
      <c r="HW744" s="16"/>
      <c r="HX744" s="16"/>
      <c r="HY744" s="16"/>
      <c r="HZ744" s="16"/>
      <c r="IA744" s="16"/>
      <c r="IB744" s="16"/>
      <c r="IC744" s="16"/>
      <c r="ID744" s="16"/>
      <c r="IE744" s="16"/>
      <c r="IF744" s="16"/>
      <c r="IG744" s="16"/>
      <c r="IH744" s="16"/>
      <c r="II744" s="16"/>
      <c r="IJ744" s="16"/>
      <c r="IK744" s="16"/>
      <c r="IL744" s="16"/>
      <c r="IM744" s="16"/>
      <c r="IN744" s="16"/>
      <c r="IO744" s="16"/>
      <c r="IP744" s="16"/>
      <c r="IQ744" s="16"/>
      <c r="IR744" s="16"/>
      <c r="IS744" s="16"/>
      <c r="IT744" s="16"/>
      <c r="IU744" s="16"/>
      <c r="IV744" s="16"/>
      <c r="IW744" s="16"/>
      <c r="IX744" s="16"/>
      <c r="IY744" s="16"/>
      <c r="IZ744" s="16"/>
      <c r="JA744" s="16"/>
      <c r="JB744" s="16"/>
      <c r="JC744" s="16"/>
      <c r="JD744" s="16"/>
      <c r="JE744" s="16"/>
      <c r="JF744" s="16"/>
      <c r="JG744" s="16"/>
      <c r="JH744" s="16"/>
      <c r="JI744" s="16"/>
      <c r="JJ744" s="16"/>
      <c r="JK744" s="16"/>
      <c r="JL744" s="16"/>
      <c r="JM744" s="16"/>
      <c r="JN744" s="16"/>
      <c r="JO744" s="16"/>
      <c r="JP744" s="16"/>
      <c r="JQ744" s="16"/>
      <c r="JR744" s="16"/>
      <c r="JS744" s="16"/>
      <c r="JT744" s="16"/>
      <c r="JU744" s="16"/>
      <c r="JV744" s="16"/>
      <c r="JW744" s="16"/>
      <c r="JX744" s="16"/>
      <c r="JY744" s="16"/>
      <c r="JZ744" s="16"/>
      <c r="KA744" s="16"/>
      <c r="KB744" s="16"/>
      <c r="KC744" s="16"/>
      <c r="KD744" s="16"/>
      <c r="KE744" s="16"/>
      <c r="KF744" s="16"/>
      <c r="KG744" s="16"/>
      <c r="KH744" s="16"/>
      <c r="KI744" s="16"/>
      <c r="KJ744" s="16"/>
      <c r="KK744" s="16"/>
      <c r="KL744" s="16"/>
      <c r="KM744" s="16"/>
      <c r="KN744" s="16"/>
      <c r="KO744" s="16"/>
      <c r="KP744" s="16"/>
      <c r="KQ744" s="16"/>
      <c r="KR744" s="16"/>
      <c r="KS744" s="16"/>
      <c r="KT744" s="16"/>
      <c r="KU744" s="16"/>
      <c r="KV744" s="16"/>
      <c r="KW744" s="16"/>
      <c r="KX744" s="16"/>
      <c r="KY744" s="16"/>
      <c r="KZ744" s="16"/>
      <c r="LA744" s="16"/>
      <c r="LB744" s="16"/>
      <c r="LC744" s="16"/>
      <c r="LD744" s="16"/>
      <c r="LE744" s="16"/>
      <c r="LF744" s="16"/>
      <c r="LG744" s="16"/>
      <c r="LH744" s="16"/>
      <c r="LI744" s="16"/>
      <c r="LJ744" s="16"/>
      <c r="LK744" s="16"/>
      <c r="LL744" s="16"/>
      <c r="LM744" s="16"/>
      <c r="LN744" s="16"/>
      <c r="LO744" s="16"/>
      <c r="LP744" s="16"/>
      <c r="LQ744" s="16"/>
      <c r="LR744" s="16"/>
      <c r="LS744" s="16"/>
      <c r="LT744" s="16"/>
      <c r="LU744" s="16"/>
      <c r="LV744" s="16"/>
      <c r="LW744" s="16"/>
      <c r="LX744" s="16"/>
      <c r="LY744" s="16"/>
      <c r="LZ744" s="16"/>
      <c r="MA744" s="16"/>
      <c r="MB744" s="16"/>
      <c r="MC744" s="16"/>
      <c r="MD744" s="16"/>
      <c r="ME744" s="16"/>
      <c r="MF744" s="16"/>
      <c r="MG744" s="16"/>
      <c r="MH744" s="16"/>
      <c r="MI744" s="16"/>
      <c r="MJ744" s="16"/>
      <c r="MK744" s="16"/>
      <c r="ML744" s="16"/>
      <c r="MM744" s="16"/>
      <c r="MN744" s="16"/>
      <c r="MO744" s="16"/>
      <c r="MP744" s="16"/>
      <c r="MQ744" s="16"/>
      <c r="MR744" s="16"/>
      <c r="MS744" s="16"/>
      <c r="MT744" s="16"/>
      <c r="MU744" s="16"/>
      <c r="MV744" s="16"/>
      <c r="MW744" s="16"/>
      <c r="MX744" s="16"/>
      <c r="MY744" s="16"/>
      <c r="MZ744" s="16"/>
      <c r="NA744" s="16"/>
      <c r="NB744" s="16"/>
      <c r="NC744" s="16"/>
      <c r="ND744" s="16"/>
      <c r="NE744" s="16"/>
      <c r="NF744" s="16"/>
      <c r="NG744" s="16"/>
      <c r="NH744" s="16"/>
      <c r="NI744" s="16"/>
      <c r="NJ744" s="16"/>
      <c r="NK744" s="16"/>
      <c r="NL744" s="16"/>
      <c r="NM744" s="16"/>
      <c r="NN744" s="16"/>
      <c r="NO744" s="16"/>
      <c r="NP744" s="16"/>
      <c r="NQ744" s="16"/>
      <c r="NR744" s="16"/>
      <c r="NS744" s="16"/>
      <c r="NT744" s="16"/>
      <c r="NU744" s="16"/>
      <c r="NV744" s="16"/>
      <c r="NW744" s="16"/>
      <c r="NX744" s="16"/>
      <c r="NY744" s="16"/>
      <c r="NZ744" s="16"/>
      <c r="OA744" s="16"/>
      <c r="OB744" s="16"/>
      <c r="OC744" s="16"/>
      <c r="OD744" s="16"/>
      <c r="OE744" s="16"/>
      <c r="OF744" s="16"/>
      <c r="OG744" s="16"/>
      <c r="OH744" s="16"/>
      <c r="OI744" s="16"/>
      <c r="OJ744" s="16"/>
      <c r="OK744" s="16"/>
      <c r="OL744" s="16"/>
      <c r="OM744" s="16"/>
      <c r="ON744" s="16"/>
      <c r="OO744" s="16"/>
      <c r="OP744" s="16"/>
      <c r="OQ744" s="16"/>
      <c r="OR744" s="16"/>
      <c r="OS744" s="16"/>
      <c r="OT744" s="16"/>
      <c r="OU744" s="16"/>
      <c r="OV744" s="16"/>
      <c r="OW744" s="16"/>
      <c r="OX744" s="16"/>
      <c r="OY744" s="16"/>
      <c r="OZ744" s="16"/>
      <c r="PA744" s="16"/>
      <c r="PB744" s="16"/>
      <c r="PC744" s="16"/>
      <c r="PD744" s="16"/>
      <c r="PE744" s="16"/>
      <c r="PF744" s="16"/>
      <c r="PG744" s="16"/>
      <c r="PH744" s="16"/>
      <c r="PI744" s="16"/>
      <c r="PJ744" s="16"/>
      <c r="PK744" s="16"/>
      <c r="PL744" s="16"/>
      <c r="PM744" s="16"/>
      <c r="PN744" s="16"/>
      <c r="PO744" s="16"/>
      <c r="PP744" s="16"/>
      <c r="PQ744" s="16"/>
      <c r="PR744" s="16"/>
      <c r="PS744" s="16"/>
      <c r="PT744" s="16"/>
      <c r="PU744" s="16"/>
      <c r="PV744" s="16"/>
      <c r="PW744" s="16"/>
      <c r="PX744" s="16"/>
      <c r="PY744" s="16"/>
      <c r="PZ744" s="16"/>
      <c r="QA744" s="16"/>
      <c r="QB744" s="16"/>
      <c r="QC744" s="16"/>
      <c r="QD744" s="16"/>
      <c r="QE744" s="16"/>
      <c r="QF744" s="16"/>
      <c r="QG744" s="16"/>
      <c r="QH744" s="16"/>
      <c r="QI744" s="16"/>
      <c r="QJ744" s="16"/>
      <c r="QK744" s="16"/>
      <c r="QL744" s="16"/>
      <c r="QM744" s="16"/>
      <c r="QN744" s="16"/>
      <c r="QO744" s="16"/>
      <c r="QP744" s="16"/>
      <c r="QQ744" s="16"/>
      <c r="QR744" s="16"/>
      <c r="QS744" s="16"/>
      <c r="QT744" s="16"/>
      <c r="QU744" s="16"/>
      <c r="QV744" s="16"/>
      <c r="QW744" s="16"/>
      <c r="QX744" s="16"/>
      <c r="QY744" s="16"/>
      <c r="QZ744" s="16"/>
      <c r="RA744" s="16"/>
      <c r="RB744" s="16"/>
      <c r="RC744" s="16"/>
      <c r="RD744" s="16"/>
      <c r="RE744" s="16"/>
      <c r="RF744" s="16"/>
      <c r="RG744" s="16"/>
      <c r="RH744" s="16"/>
      <c r="RI744" s="16"/>
      <c r="RJ744" s="16"/>
      <c r="RK744" s="16"/>
      <c r="RL744" s="16"/>
      <c r="RM744" s="16"/>
      <c r="RN744" s="16"/>
      <c r="RO744" s="16"/>
      <c r="RP744" s="16"/>
      <c r="RQ744" s="16"/>
      <c r="RR744" s="16"/>
      <c r="RS744" s="16"/>
      <c r="RT744" s="16"/>
      <c r="RU744" s="16"/>
      <c r="RV744" s="16"/>
      <c r="RW744" s="16"/>
      <c r="RX744" s="16"/>
      <c r="RY744" s="16"/>
      <c r="RZ744" s="16"/>
      <c r="SA744" s="16"/>
      <c r="SB744" s="16"/>
      <c r="SC744" s="16"/>
      <c r="SD744" s="16"/>
      <c r="SE744" s="16"/>
      <c r="SF744" s="16"/>
      <c r="SG744" s="16"/>
      <c r="SH744" s="16"/>
      <c r="SI744" s="16"/>
      <c r="SJ744" s="16"/>
      <c r="SK744" s="16"/>
      <c r="SL744" s="16"/>
      <c r="SM744" s="16"/>
      <c r="SN744" s="16"/>
      <c r="SO744" s="16"/>
      <c r="SP744" s="16"/>
      <c r="SQ744" s="16"/>
      <c r="SR744" s="16"/>
      <c r="SS744" s="16"/>
      <c r="ST744" s="16"/>
      <c r="SU744" s="16"/>
      <c r="SV744" s="16"/>
      <c r="SW744" s="16"/>
      <c r="SX744" s="16"/>
      <c r="SY744" s="16"/>
      <c r="SZ744" s="16"/>
      <c r="TA744" s="16"/>
      <c r="TB744" s="16"/>
      <c r="TC744" s="16"/>
      <c r="TD744" s="16"/>
      <c r="TE744" s="16"/>
      <c r="TF744" s="16"/>
      <c r="TG744" s="16"/>
      <c r="TH744" s="16"/>
      <c r="TI744" s="16"/>
      <c r="TJ744" s="16"/>
      <c r="TK744" s="16"/>
      <c r="TL744" s="16"/>
      <c r="TM744" s="16"/>
      <c r="TN744" s="16"/>
      <c r="TO744" s="16"/>
      <c r="TP744" s="16"/>
      <c r="TQ744" s="16"/>
      <c r="TR744" s="16"/>
      <c r="TS744" s="16"/>
      <c r="TT744" s="16"/>
      <c r="TU744" s="16"/>
      <c r="TV744" s="16"/>
      <c r="TW744" s="16"/>
      <c r="TX744" s="16"/>
      <c r="TY744" s="16"/>
      <c r="TZ744" s="16"/>
      <c r="UA744" s="16"/>
      <c r="UB744" s="16"/>
      <c r="UC744" s="16"/>
      <c r="UD744" s="16"/>
      <c r="UE744" s="16"/>
      <c r="UF744" s="16"/>
      <c r="UG744" s="16"/>
      <c r="UH744" s="16"/>
      <c r="UI744" s="16"/>
      <c r="UJ744" s="16"/>
      <c r="UK744" s="16"/>
      <c r="UL744" s="16"/>
      <c r="UM744" s="16"/>
      <c r="UN744" s="16"/>
      <c r="UO744" s="16"/>
      <c r="UP744" s="16"/>
      <c r="UQ744" s="16"/>
      <c r="UR744" s="16"/>
      <c r="US744" s="16"/>
      <c r="UT744" s="16"/>
      <c r="UU744" s="16"/>
      <c r="UV744" s="16"/>
      <c r="UW744" s="16"/>
      <c r="UX744" s="16"/>
      <c r="UY744" s="16"/>
      <c r="UZ744" s="16"/>
      <c r="VA744" s="16"/>
      <c r="VB744" s="16"/>
      <c r="VC744" s="16"/>
      <c r="VD744" s="16"/>
      <c r="VE744" s="16"/>
      <c r="VF744" s="16"/>
      <c r="VG744" s="16"/>
      <c r="VH744" s="16"/>
      <c r="VI744" s="16"/>
      <c r="VJ744" s="16"/>
      <c r="VK744" s="16"/>
      <c r="VL744" s="16"/>
      <c r="VM744" s="16"/>
      <c r="VN744" s="16"/>
      <c r="VO744" s="16"/>
      <c r="VP744" s="16"/>
      <c r="VQ744" s="16"/>
      <c r="VR744" s="16"/>
      <c r="VS744" s="16"/>
      <c r="VT744" s="16"/>
      <c r="VU744" s="16"/>
      <c r="VV744" s="16"/>
      <c r="VW744" s="16"/>
      <c r="VX744" s="16"/>
      <c r="VY744" s="16"/>
      <c r="VZ744" s="16"/>
      <c r="WA744" s="16"/>
      <c r="WB744" s="16"/>
      <c r="WC744" s="16"/>
      <c r="WD744" s="16"/>
      <c r="WE744" s="16"/>
      <c r="WF744" s="16"/>
      <c r="WG744" s="16"/>
      <c r="WH744" s="16"/>
      <c r="WI744" s="16"/>
      <c r="WJ744" s="16"/>
      <c r="WK744" s="16"/>
      <c r="WL744" s="16"/>
      <c r="WM744" s="16"/>
      <c r="WN744" s="16"/>
      <c r="WO744" s="16"/>
      <c r="WP744" s="16"/>
      <c r="WQ744" s="16"/>
      <c r="WR744" s="16"/>
      <c r="WS744" s="16"/>
      <c r="WT744" s="16"/>
      <c r="WU744" s="16"/>
      <c r="WV744" s="16"/>
      <c r="WW744" s="16"/>
      <c r="WX744" s="16"/>
      <c r="WY744" s="16"/>
      <c r="WZ744" s="16"/>
      <c r="XA744" s="16"/>
      <c r="XB744" s="16"/>
      <c r="XC744" s="16"/>
      <c r="XD744" s="16"/>
      <c r="XE744" s="16"/>
      <c r="XF744" s="16"/>
      <c r="XG744" s="16"/>
      <c r="XH744" s="16"/>
      <c r="XI744" s="16"/>
      <c r="XJ744" s="16"/>
      <c r="XK744" s="16"/>
      <c r="XL744" s="16"/>
      <c r="XM744" s="16"/>
      <c r="XN744" s="16"/>
      <c r="XO744" s="16"/>
      <c r="XP744" s="16"/>
      <c r="XQ744" s="16"/>
      <c r="XR744" s="16"/>
      <c r="XS744" s="16"/>
      <c r="XT744" s="16"/>
      <c r="XU744" s="16"/>
      <c r="XV744" s="16"/>
      <c r="XW744" s="16"/>
      <c r="XX744" s="16"/>
      <c r="XY744" s="16"/>
      <c r="XZ744" s="16"/>
      <c r="YA744" s="16"/>
      <c r="YB744" s="16"/>
      <c r="YC744" s="16"/>
      <c r="YD744" s="16"/>
      <c r="YE744" s="16"/>
      <c r="YF744" s="16"/>
      <c r="YG744" s="16"/>
      <c r="YH744" s="16"/>
      <c r="YI744" s="16"/>
      <c r="YJ744" s="16"/>
      <c r="YK744" s="16"/>
      <c r="YL744" s="16"/>
      <c r="YM744" s="16"/>
      <c r="YN744" s="16"/>
      <c r="YO744" s="16"/>
      <c r="YP744" s="16"/>
      <c r="YQ744" s="16"/>
      <c r="YR744" s="16"/>
      <c r="YS744" s="16"/>
      <c r="YT744" s="16"/>
      <c r="YU744" s="16"/>
      <c r="YV744" s="16"/>
      <c r="YW744" s="16"/>
      <c r="YX744" s="16"/>
      <c r="YY744" s="16"/>
      <c r="YZ744" s="16"/>
      <c r="ZA744" s="16"/>
      <c r="ZB744" s="16"/>
      <c r="ZC744" s="16"/>
      <c r="ZD744" s="16"/>
      <c r="ZE744" s="16"/>
      <c r="ZF744" s="16"/>
      <c r="ZG744" s="16"/>
      <c r="ZH744" s="16"/>
      <c r="ZI744" s="16"/>
      <c r="ZJ744" s="16"/>
      <c r="ZK744" s="16"/>
      <c r="ZL744" s="16"/>
      <c r="ZM744" s="16"/>
      <c r="ZN744" s="16"/>
      <c r="ZO744" s="16"/>
      <c r="ZP744" s="16"/>
      <c r="ZQ744" s="16"/>
      <c r="ZR744" s="16"/>
      <c r="ZS744" s="16"/>
      <c r="ZT744" s="16"/>
      <c r="ZU744" s="16"/>
      <c r="ZV744" s="16"/>
      <c r="ZW744" s="16"/>
      <c r="ZX744" s="16"/>
      <c r="ZY744" s="16"/>
      <c r="ZZ744" s="16"/>
      <c r="AAA744" s="16"/>
      <c r="AAB744" s="16"/>
      <c r="AAC744" s="16"/>
      <c r="AAD744" s="16"/>
      <c r="AAE744" s="16"/>
      <c r="AAF744" s="16"/>
      <c r="AAG744" s="16"/>
      <c r="AAH744" s="16"/>
      <c r="AAI744" s="16"/>
      <c r="AAJ744" s="16"/>
      <c r="AAK744" s="16"/>
      <c r="AAL744" s="16"/>
      <c r="AAM744" s="16"/>
      <c r="AAN744" s="16"/>
      <c r="AAO744" s="16"/>
      <c r="AAP744" s="16"/>
      <c r="AAQ744" s="16"/>
      <c r="AAR744" s="16"/>
      <c r="AAS744" s="16"/>
      <c r="AAT744" s="16"/>
      <c r="AAU744" s="16"/>
      <c r="AAV744" s="16"/>
      <c r="AAW744" s="16"/>
      <c r="AAX744" s="16"/>
      <c r="AAY744" s="16"/>
      <c r="AAZ744" s="16"/>
      <c r="ABA744" s="16"/>
      <c r="ABB744" s="16"/>
      <c r="ABC744" s="16"/>
      <c r="ABD744" s="16"/>
      <c r="ABE744" s="16"/>
      <c r="ABF744" s="16"/>
      <c r="ABG744" s="16"/>
      <c r="ABH744" s="16"/>
      <c r="ABI744" s="16"/>
      <c r="ABJ744" s="16"/>
      <c r="ABK744" s="16"/>
      <c r="ABL744" s="16"/>
      <c r="ABM744" s="16"/>
      <c r="ABN744" s="16"/>
      <c r="ABO744" s="16"/>
      <c r="ABP744" s="16"/>
      <c r="ABQ744" s="16"/>
      <c r="ABR744" s="16"/>
      <c r="ABS744" s="16"/>
      <c r="ABT744" s="16"/>
      <c r="ABU744" s="16"/>
      <c r="ABV744" s="16"/>
      <c r="ABW744" s="16"/>
      <c r="ABX744" s="16"/>
      <c r="ABY744" s="16"/>
      <c r="ABZ744" s="16"/>
      <c r="ACA744" s="16"/>
      <c r="ACB744" s="16"/>
      <c r="ACC744" s="16"/>
      <c r="ACD744" s="16"/>
      <c r="ACE744" s="16"/>
      <c r="ACF744" s="16"/>
      <c r="ACG744" s="16"/>
      <c r="ACH744" s="16"/>
      <c r="ACI744" s="16"/>
      <c r="ACJ744" s="16"/>
      <c r="ACK744" s="16"/>
      <c r="ACL744" s="16"/>
      <c r="ACM744" s="16"/>
      <c r="ACN744" s="16"/>
      <c r="ACO744" s="16"/>
      <c r="ACP744" s="16"/>
      <c r="ACQ744" s="16"/>
      <c r="ACR744" s="16"/>
      <c r="ACS744" s="16"/>
      <c r="ACT744" s="16"/>
      <c r="ACU744" s="16"/>
      <c r="ACV744" s="16"/>
      <c r="ACW744" s="16"/>
      <c r="ACX744" s="16"/>
      <c r="ACY744" s="16"/>
      <c r="ACZ744" s="16"/>
      <c r="ADA744" s="16"/>
      <c r="ADB744" s="16"/>
      <c r="ADC744" s="16"/>
      <c r="ADD744" s="16"/>
      <c r="ADE744" s="16"/>
      <c r="ADF744" s="16"/>
      <c r="ADG744" s="16"/>
      <c r="ADH744" s="16"/>
      <c r="ADI744" s="16"/>
      <c r="ADJ744" s="16"/>
      <c r="ADK744" s="16"/>
      <c r="ADL744" s="16"/>
      <c r="ADM744" s="16"/>
      <c r="ADN744" s="16"/>
      <c r="ADO744" s="16"/>
      <c r="ADP744" s="16"/>
      <c r="ADQ744" s="16"/>
      <c r="ADR744" s="16"/>
      <c r="ADS744" s="16"/>
      <c r="ADT744" s="16"/>
      <c r="ADU744" s="16"/>
      <c r="ADV744" s="16"/>
      <c r="ADW744" s="16"/>
      <c r="ADX744" s="16"/>
      <c r="ADY744" s="16"/>
      <c r="ADZ744" s="16"/>
      <c r="AEA744" s="16"/>
      <c r="AEB744" s="16"/>
      <c r="AEC744" s="16"/>
      <c r="AED744" s="16"/>
      <c r="AEE744" s="16"/>
      <c r="AEF744" s="16"/>
      <c r="AEG744" s="50"/>
    </row>
    <row r="745" spans="1:813" s="7" customFormat="1" ht="17.25" customHeight="1" x14ac:dyDescent="0.2">
      <c r="A745" s="145"/>
      <c r="B745" s="162" t="s">
        <v>510</v>
      </c>
      <c r="C745" s="146"/>
      <c r="D745" s="147"/>
      <c r="E745" s="147"/>
      <c r="F745" s="148">
        <f>SUM(F732:F744)</f>
        <v>4723992.6999999993</v>
      </c>
      <c r="G745" s="149"/>
      <c r="AY745" s="150"/>
      <c r="AZ745" s="151"/>
      <c r="BA745" s="663"/>
      <c r="BB745" s="151"/>
      <c r="BC745" s="151"/>
      <c r="BD745" s="151"/>
      <c r="BE745" s="151"/>
      <c r="BF745" s="151"/>
      <c r="BG745" s="151"/>
      <c r="BH745" s="151"/>
      <c r="BI745" s="151"/>
      <c r="BJ745" s="151"/>
      <c r="BK745" s="151"/>
      <c r="BL745" s="151"/>
      <c r="BM745" s="151"/>
      <c r="BN745" s="151"/>
      <c r="BO745" s="151"/>
      <c r="BP745" s="151"/>
      <c r="BQ745" s="151"/>
      <c r="BR745" s="151"/>
      <c r="BS745" s="151"/>
      <c r="BT745" s="151"/>
      <c r="BU745" s="151"/>
      <c r="BV745" s="151"/>
      <c r="BW745" s="151"/>
      <c r="BX745" s="151"/>
      <c r="BY745" s="151"/>
      <c r="BZ745" s="151"/>
      <c r="CA745" s="151"/>
      <c r="CB745" s="151"/>
      <c r="CC745" s="151"/>
      <c r="CD745" s="151"/>
      <c r="CE745" s="151"/>
      <c r="CF745" s="151"/>
      <c r="CG745" s="151"/>
      <c r="CH745" s="151"/>
      <c r="CI745" s="151"/>
      <c r="CJ745" s="151"/>
      <c r="CK745" s="151"/>
      <c r="CL745" s="151"/>
      <c r="CM745" s="151"/>
      <c r="CN745" s="151"/>
      <c r="CO745" s="151"/>
      <c r="CP745" s="151"/>
      <c r="CQ745" s="151"/>
      <c r="CR745" s="151"/>
      <c r="CS745" s="151"/>
      <c r="CT745" s="151"/>
      <c r="CU745" s="151"/>
      <c r="CV745" s="151"/>
      <c r="CW745" s="151"/>
      <c r="CX745" s="151"/>
      <c r="CY745" s="151"/>
      <c r="CZ745" s="151"/>
      <c r="DA745" s="151"/>
      <c r="DB745" s="151"/>
      <c r="DC745" s="151"/>
      <c r="DD745" s="151"/>
      <c r="DE745" s="151"/>
      <c r="DF745" s="151"/>
      <c r="DG745" s="151"/>
      <c r="DH745" s="151"/>
      <c r="DI745" s="151"/>
      <c r="DJ745" s="151"/>
      <c r="DK745" s="151"/>
      <c r="DL745" s="151"/>
      <c r="DM745" s="151"/>
      <c r="DN745" s="151"/>
      <c r="DO745" s="151"/>
      <c r="DP745" s="151"/>
      <c r="DQ745" s="151"/>
      <c r="DR745" s="151"/>
      <c r="DS745" s="151"/>
      <c r="DT745" s="151"/>
      <c r="DU745" s="151"/>
      <c r="DV745" s="151"/>
      <c r="DW745" s="151"/>
      <c r="DX745" s="151"/>
      <c r="DY745" s="151"/>
      <c r="DZ745" s="151"/>
      <c r="EA745" s="151"/>
      <c r="EB745" s="151"/>
      <c r="EC745" s="151"/>
      <c r="ED745" s="151"/>
      <c r="EE745" s="151"/>
      <c r="EF745" s="151"/>
      <c r="EG745" s="151"/>
      <c r="EH745" s="151"/>
      <c r="EI745" s="151"/>
      <c r="EJ745" s="151"/>
      <c r="EK745" s="151"/>
      <c r="EL745" s="151"/>
      <c r="EM745" s="151"/>
      <c r="EN745" s="151"/>
      <c r="EO745" s="151"/>
      <c r="EP745" s="151"/>
      <c r="EQ745" s="151"/>
      <c r="ER745" s="151"/>
      <c r="ES745" s="151"/>
      <c r="ET745" s="151"/>
      <c r="EU745" s="151"/>
      <c r="EV745" s="151"/>
      <c r="EW745" s="151"/>
      <c r="EX745" s="151"/>
      <c r="EY745" s="151"/>
      <c r="EZ745" s="151"/>
      <c r="FA745" s="151"/>
      <c r="FB745" s="151"/>
      <c r="FC745" s="151"/>
      <c r="FD745" s="151"/>
      <c r="FE745" s="151"/>
      <c r="FF745" s="151"/>
      <c r="FG745" s="151"/>
      <c r="FH745" s="151"/>
      <c r="FI745" s="151"/>
      <c r="FJ745" s="151"/>
      <c r="FK745" s="151"/>
      <c r="FL745" s="151"/>
      <c r="FM745" s="151"/>
      <c r="FN745" s="151"/>
      <c r="FO745" s="151"/>
      <c r="FP745" s="151"/>
      <c r="FQ745" s="151"/>
      <c r="FR745" s="151"/>
      <c r="FS745" s="151"/>
      <c r="FT745" s="151"/>
      <c r="FU745" s="151"/>
      <c r="FV745" s="151"/>
      <c r="FW745" s="151"/>
      <c r="FX745" s="151"/>
      <c r="FY745" s="151"/>
      <c r="FZ745" s="151"/>
      <c r="GA745" s="151"/>
      <c r="GB745" s="151"/>
      <c r="GC745" s="151"/>
      <c r="GD745" s="151"/>
      <c r="GE745" s="151"/>
      <c r="GF745" s="151"/>
      <c r="GG745" s="151"/>
      <c r="GH745" s="151"/>
      <c r="GI745" s="151"/>
      <c r="GJ745" s="151"/>
      <c r="GK745" s="151"/>
      <c r="GL745" s="151"/>
      <c r="GM745" s="151"/>
      <c r="GN745" s="151"/>
      <c r="GO745" s="151"/>
      <c r="GP745" s="151"/>
      <c r="GQ745" s="151"/>
      <c r="GR745" s="151"/>
      <c r="GS745" s="151"/>
      <c r="GT745" s="151"/>
      <c r="GU745" s="151"/>
      <c r="GV745" s="151"/>
      <c r="GW745" s="151"/>
      <c r="GX745" s="151"/>
      <c r="GY745" s="151"/>
      <c r="GZ745" s="151"/>
      <c r="HA745" s="151"/>
      <c r="HB745" s="151"/>
      <c r="HC745" s="151"/>
      <c r="HD745" s="151"/>
      <c r="HE745" s="151"/>
      <c r="HF745" s="151"/>
      <c r="HG745" s="151"/>
      <c r="HH745" s="151"/>
      <c r="HI745" s="151"/>
      <c r="HJ745" s="151"/>
      <c r="HK745" s="151"/>
      <c r="HL745" s="151"/>
      <c r="HM745" s="151"/>
      <c r="HN745" s="151"/>
      <c r="HO745" s="151"/>
      <c r="HP745" s="151"/>
      <c r="HQ745" s="151"/>
      <c r="HR745" s="151"/>
      <c r="HS745" s="151"/>
      <c r="HT745" s="151"/>
      <c r="HU745" s="151"/>
      <c r="HV745" s="151"/>
      <c r="HW745" s="151"/>
      <c r="HX745" s="151"/>
      <c r="HY745" s="151"/>
      <c r="HZ745" s="151"/>
      <c r="IA745" s="151"/>
      <c r="IB745" s="151"/>
      <c r="IC745" s="151"/>
      <c r="ID745" s="151"/>
      <c r="IE745" s="151"/>
      <c r="IF745" s="151"/>
      <c r="IG745" s="151"/>
      <c r="IH745" s="151"/>
      <c r="II745" s="151"/>
      <c r="IJ745" s="151"/>
      <c r="IK745" s="151"/>
      <c r="IL745" s="151"/>
      <c r="IM745" s="151"/>
      <c r="IN745" s="151"/>
      <c r="IO745" s="151"/>
      <c r="IP745" s="151"/>
      <c r="IQ745" s="151"/>
      <c r="IR745" s="151"/>
      <c r="IS745" s="151"/>
      <c r="IT745" s="151"/>
      <c r="IU745" s="151"/>
      <c r="IV745" s="151"/>
      <c r="IW745" s="151"/>
      <c r="IX745" s="151"/>
      <c r="IY745" s="151"/>
      <c r="IZ745" s="151"/>
      <c r="JA745" s="151"/>
      <c r="JB745" s="151"/>
      <c r="JC745" s="151"/>
      <c r="JD745" s="151"/>
      <c r="JE745" s="151"/>
      <c r="JF745" s="151"/>
      <c r="JG745" s="151"/>
      <c r="JH745" s="151"/>
      <c r="JI745" s="151"/>
      <c r="JJ745" s="151"/>
      <c r="JK745" s="151"/>
      <c r="JL745" s="151"/>
      <c r="JM745" s="151"/>
      <c r="JN745" s="151"/>
      <c r="JO745" s="151"/>
      <c r="JP745" s="151"/>
      <c r="JQ745" s="151"/>
      <c r="JR745" s="151"/>
      <c r="JS745" s="151"/>
      <c r="JT745" s="151"/>
      <c r="JU745" s="151"/>
      <c r="JV745" s="151"/>
      <c r="JW745" s="151"/>
      <c r="JX745" s="151"/>
      <c r="JY745" s="151"/>
      <c r="JZ745" s="151"/>
      <c r="KA745" s="151"/>
      <c r="KB745" s="151"/>
      <c r="KC745" s="151"/>
      <c r="KD745" s="151"/>
      <c r="KE745" s="151"/>
      <c r="KF745" s="151"/>
      <c r="KG745" s="151"/>
      <c r="KH745" s="151"/>
      <c r="KI745" s="151"/>
      <c r="KJ745" s="151"/>
      <c r="KK745" s="151"/>
      <c r="KL745" s="151"/>
      <c r="KM745" s="151"/>
      <c r="KN745" s="151"/>
      <c r="KO745" s="151"/>
      <c r="KP745" s="151"/>
      <c r="KQ745" s="151"/>
      <c r="KR745" s="151"/>
      <c r="KS745" s="151"/>
      <c r="KT745" s="151"/>
      <c r="KU745" s="151"/>
      <c r="KV745" s="151"/>
      <c r="KW745" s="151"/>
      <c r="KX745" s="151"/>
      <c r="KY745" s="151"/>
      <c r="KZ745" s="151"/>
      <c r="LA745" s="151"/>
      <c r="LB745" s="151"/>
      <c r="LC745" s="151"/>
      <c r="LD745" s="151"/>
      <c r="LE745" s="151"/>
      <c r="LF745" s="151"/>
      <c r="LG745" s="151"/>
      <c r="LH745" s="151"/>
      <c r="LI745" s="151"/>
      <c r="LJ745" s="151"/>
      <c r="LK745" s="151"/>
      <c r="LL745" s="151"/>
      <c r="LM745" s="151"/>
      <c r="LN745" s="151"/>
      <c r="LO745" s="151"/>
      <c r="LP745" s="151"/>
      <c r="LQ745" s="151"/>
      <c r="LR745" s="151"/>
      <c r="LS745" s="151"/>
      <c r="LT745" s="151"/>
      <c r="LU745" s="151"/>
      <c r="LV745" s="151"/>
      <c r="LW745" s="151"/>
      <c r="LX745" s="151"/>
      <c r="LY745" s="151"/>
      <c r="LZ745" s="151"/>
      <c r="MA745" s="151"/>
      <c r="MB745" s="151"/>
      <c r="MC745" s="151"/>
      <c r="MD745" s="151"/>
      <c r="ME745" s="151"/>
      <c r="MF745" s="151"/>
      <c r="MG745" s="151"/>
      <c r="MH745" s="151"/>
      <c r="MI745" s="151"/>
      <c r="MJ745" s="151"/>
      <c r="MK745" s="151"/>
      <c r="ML745" s="151"/>
      <c r="MM745" s="151"/>
      <c r="MN745" s="151"/>
      <c r="MO745" s="151"/>
      <c r="MP745" s="151"/>
      <c r="MQ745" s="151"/>
      <c r="MR745" s="151"/>
      <c r="MS745" s="151"/>
      <c r="MT745" s="151"/>
      <c r="MU745" s="151"/>
      <c r="MV745" s="151"/>
      <c r="MW745" s="151"/>
      <c r="MX745" s="151"/>
      <c r="MY745" s="151"/>
      <c r="MZ745" s="151"/>
      <c r="NA745" s="151"/>
      <c r="NB745" s="151"/>
      <c r="NC745" s="151"/>
      <c r="ND745" s="151"/>
      <c r="NE745" s="151"/>
      <c r="NF745" s="151"/>
      <c r="NG745" s="151"/>
      <c r="NH745" s="151"/>
      <c r="NI745" s="151"/>
      <c r="NJ745" s="151"/>
      <c r="NK745" s="151"/>
      <c r="NL745" s="151"/>
      <c r="NM745" s="151"/>
      <c r="NN745" s="151"/>
      <c r="NO745" s="151"/>
      <c r="NP745" s="151"/>
      <c r="NQ745" s="151"/>
      <c r="NR745" s="151"/>
      <c r="NS745" s="151"/>
      <c r="NT745" s="151"/>
      <c r="NU745" s="151"/>
      <c r="NV745" s="151"/>
      <c r="NW745" s="151"/>
      <c r="NX745" s="151"/>
      <c r="NY745" s="151"/>
      <c r="NZ745" s="151"/>
      <c r="OA745" s="151"/>
      <c r="OB745" s="151"/>
      <c r="OC745" s="151"/>
      <c r="OD745" s="151"/>
      <c r="OE745" s="151"/>
      <c r="OF745" s="151"/>
      <c r="OG745" s="151"/>
      <c r="OH745" s="151"/>
      <c r="OI745" s="151"/>
      <c r="OJ745" s="151"/>
      <c r="OK745" s="151"/>
      <c r="OL745" s="151"/>
      <c r="OM745" s="151"/>
      <c r="ON745" s="151"/>
      <c r="OO745" s="151"/>
      <c r="OP745" s="151"/>
      <c r="OQ745" s="151"/>
      <c r="OR745" s="151"/>
      <c r="OS745" s="151"/>
      <c r="OT745" s="151"/>
      <c r="OU745" s="151"/>
      <c r="OV745" s="151"/>
      <c r="OW745" s="151"/>
      <c r="OX745" s="151"/>
      <c r="OY745" s="151"/>
      <c r="OZ745" s="151"/>
      <c r="PA745" s="151"/>
      <c r="PB745" s="151"/>
      <c r="PC745" s="151"/>
      <c r="PD745" s="151"/>
      <c r="PE745" s="151"/>
      <c r="PF745" s="151"/>
      <c r="PG745" s="151"/>
      <c r="PH745" s="151"/>
      <c r="PI745" s="151"/>
      <c r="PJ745" s="151"/>
      <c r="PK745" s="151"/>
      <c r="PL745" s="151"/>
      <c r="PM745" s="151"/>
      <c r="PN745" s="151"/>
      <c r="PO745" s="151"/>
      <c r="PP745" s="151"/>
      <c r="PQ745" s="151"/>
      <c r="PR745" s="151"/>
      <c r="PS745" s="151"/>
      <c r="PT745" s="151"/>
      <c r="PU745" s="151"/>
      <c r="PV745" s="151"/>
      <c r="PW745" s="151"/>
      <c r="PX745" s="151"/>
      <c r="PY745" s="151"/>
      <c r="PZ745" s="151"/>
      <c r="QA745" s="151"/>
      <c r="QB745" s="151"/>
      <c r="QC745" s="151"/>
      <c r="QD745" s="151"/>
      <c r="QE745" s="151"/>
      <c r="QF745" s="151"/>
      <c r="QG745" s="151"/>
      <c r="QH745" s="151"/>
      <c r="QI745" s="151"/>
      <c r="QJ745" s="151"/>
      <c r="QK745" s="151"/>
      <c r="QL745" s="151"/>
      <c r="QM745" s="151"/>
      <c r="QN745" s="151"/>
      <c r="QO745" s="151"/>
      <c r="QP745" s="151"/>
      <c r="QQ745" s="151"/>
      <c r="QR745" s="151"/>
      <c r="QS745" s="151"/>
      <c r="QT745" s="151"/>
      <c r="QU745" s="151"/>
      <c r="QV745" s="151"/>
      <c r="QW745" s="151"/>
      <c r="QX745" s="151"/>
      <c r="QY745" s="151"/>
      <c r="QZ745" s="151"/>
      <c r="RA745" s="151"/>
      <c r="RB745" s="151"/>
      <c r="RC745" s="151"/>
      <c r="RD745" s="151"/>
      <c r="RE745" s="151"/>
      <c r="RF745" s="151"/>
      <c r="RG745" s="151"/>
      <c r="RH745" s="151"/>
      <c r="RI745" s="151"/>
      <c r="RJ745" s="151"/>
      <c r="RK745" s="151"/>
      <c r="RL745" s="151"/>
      <c r="RM745" s="151"/>
      <c r="RN745" s="151"/>
      <c r="RO745" s="151"/>
      <c r="RP745" s="151"/>
      <c r="RQ745" s="151"/>
      <c r="RR745" s="151"/>
      <c r="RS745" s="151"/>
      <c r="RT745" s="151"/>
      <c r="RU745" s="151"/>
      <c r="RV745" s="151"/>
      <c r="RW745" s="151"/>
      <c r="RX745" s="151"/>
      <c r="RY745" s="151"/>
      <c r="RZ745" s="151"/>
      <c r="SA745" s="151"/>
      <c r="SB745" s="151"/>
      <c r="SC745" s="151"/>
      <c r="SD745" s="151"/>
      <c r="SE745" s="151"/>
      <c r="SF745" s="151"/>
      <c r="SG745" s="151"/>
      <c r="SH745" s="151"/>
      <c r="SI745" s="151"/>
      <c r="SJ745" s="151"/>
      <c r="SK745" s="151"/>
      <c r="SL745" s="151"/>
      <c r="SM745" s="151"/>
      <c r="SN745" s="151"/>
      <c r="SO745" s="151"/>
      <c r="SP745" s="151"/>
      <c r="SQ745" s="151"/>
      <c r="SR745" s="151"/>
      <c r="SS745" s="151"/>
      <c r="ST745" s="151"/>
      <c r="SU745" s="151"/>
      <c r="SV745" s="151"/>
      <c r="SW745" s="151"/>
      <c r="SX745" s="151"/>
      <c r="SY745" s="151"/>
      <c r="SZ745" s="151"/>
      <c r="TA745" s="151"/>
      <c r="TB745" s="151"/>
      <c r="TC745" s="151"/>
      <c r="TD745" s="151"/>
      <c r="TE745" s="151"/>
      <c r="TF745" s="151"/>
      <c r="TG745" s="151"/>
      <c r="TH745" s="151"/>
      <c r="TI745" s="151"/>
      <c r="TJ745" s="151"/>
      <c r="TK745" s="151"/>
      <c r="TL745" s="151"/>
      <c r="TM745" s="151"/>
      <c r="TN745" s="151"/>
      <c r="TO745" s="151"/>
      <c r="TP745" s="151"/>
      <c r="TQ745" s="151"/>
      <c r="TR745" s="151"/>
      <c r="TS745" s="151"/>
      <c r="TT745" s="151"/>
      <c r="TU745" s="151"/>
      <c r="TV745" s="151"/>
      <c r="TW745" s="151"/>
      <c r="TX745" s="151"/>
      <c r="TY745" s="151"/>
      <c r="TZ745" s="151"/>
      <c r="UA745" s="151"/>
      <c r="UB745" s="151"/>
      <c r="UC745" s="151"/>
      <c r="UD745" s="151"/>
      <c r="UE745" s="151"/>
      <c r="UF745" s="151"/>
      <c r="UG745" s="151"/>
      <c r="UH745" s="151"/>
      <c r="UI745" s="151"/>
      <c r="UJ745" s="151"/>
      <c r="UK745" s="151"/>
      <c r="UL745" s="151"/>
      <c r="UM745" s="151"/>
      <c r="UN745" s="151"/>
      <c r="UO745" s="151"/>
      <c r="UP745" s="151"/>
      <c r="UQ745" s="151"/>
      <c r="UR745" s="151"/>
      <c r="US745" s="151"/>
      <c r="UT745" s="151"/>
      <c r="UU745" s="151"/>
      <c r="UV745" s="151"/>
      <c r="UW745" s="151"/>
      <c r="UX745" s="151"/>
      <c r="UY745" s="151"/>
      <c r="UZ745" s="151"/>
      <c r="VA745" s="151"/>
      <c r="VB745" s="151"/>
      <c r="VC745" s="151"/>
      <c r="VD745" s="151"/>
      <c r="VE745" s="151"/>
      <c r="VF745" s="151"/>
      <c r="VG745" s="151"/>
      <c r="VH745" s="151"/>
      <c r="VI745" s="151"/>
      <c r="VJ745" s="151"/>
      <c r="VK745" s="151"/>
      <c r="VL745" s="151"/>
      <c r="VM745" s="151"/>
      <c r="VN745" s="151"/>
      <c r="VO745" s="151"/>
      <c r="VP745" s="151"/>
      <c r="VQ745" s="151"/>
      <c r="VR745" s="151"/>
      <c r="VS745" s="151"/>
      <c r="VT745" s="151"/>
      <c r="VU745" s="151"/>
      <c r="VV745" s="151"/>
      <c r="VW745" s="151"/>
      <c r="VX745" s="151"/>
      <c r="VY745" s="151"/>
      <c r="VZ745" s="151"/>
      <c r="WA745" s="151"/>
      <c r="WB745" s="151"/>
      <c r="WC745" s="151"/>
      <c r="WD745" s="151"/>
      <c r="WE745" s="151"/>
      <c r="WF745" s="151"/>
      <c r="WG745" s="151"/>
      <c r="WH745" s="151"/>
      <c r="WI745" s="151"/>
      <c r="WJ745" s="151"/>
      <c r="WK745" s="151"/>
      <c r="WL745" s="151"/>
      <c r="WM745" s="151"/>
      <c r="WN745" s="151"/>
      <c r="WO745" s="151"/>
      <c r="WP745" s="151"/>
      <c r="WQ745" s="151"/>
      <c r="WR745" s="151"/>
      <c r="WS745" s="151"/>
      <c r="WT745" s="151"/>
      <c r="WU745" s="151"/>
      <c r="WV745" s="151"/>
      <c r="WW745" s="151"/>
      <c r="WX745" s="151"/>
      <c r="WY745" s="151"/>
      <c r="WZ745" s="151"/>
      <c r="XA745" s="151"/>
      <c r="XB745" s="151"/>
      <c r="XC745" s="151"/>
      <c r="XD745" s="151"/>
      <c r="XE745" s="151"/>
      <c r="XF745" s="151"/>
      <c r="XG745" s="151"/>
      <c r="XH745" s="151"/>
      <c r="XI745" s="151"/>
      <c r="XJ745" s="151"/>
      <c r="XK745" s="151"/>
      <c r="XL745" s="151"/>
      <c r="XM745" s="151"/>
      <c r="XN745" s="151"/>
      <c r="XO745" s="151"/>
      <c r="XP745" s="151"/>
      <c r="XQ745" s="151"/>
      <c r="XR745" s="151"/>
      <c r="XS745" s="151"/>
      <c r="XT745" s="151"/>
      <c r="XU745" s="151"/>
      <c r="XV745" s="151"/>
      <c r="XW745" s="151"/>
      <c r="XX745" s="151"/>
      <c r="XY745" s="151"/>
      <c r="XZ745" s="151"/>
      <c r="YA745" s="151"/>
      <c r="YB745" s="151"/>
      <c r="YC745" s="151"/>
      <c r="YD745" s="151"/>
      <c r="YE745" s="151"/>
      <c r="YF745" s="151"/>
      <c r="YG745" s="151"/>
      <c r="YH745" s="151"/>
      <c r="YI745" s="151"/>
      <c r="YJ745" s="151"/>
      <c r="YK745" s="151"/>
      <c r="YL745" s="151"/>
      <c r="YM745" s="151"/>
      <c r="YN745" s="151"/>
      <c r="YO745" s="151"/>
      <c r="YP745" s="151"/>
      <c r="YQ745" s="151"/>
      <c r="YR745" s="151"/>
      <c r="YS745" s="151"/>
      <c r="YT745" s="151"/>
      <c r="YU745" s="151"/>
      <c r="YV745" s="151"/>
      <c r="YW745" s="151"/>
      <c r="YX745" s="151"/>
      <c r="YY745" s="151"/>
      <c r="YZ745" s="151"/>
      <c r="ZA745" s="151"/>
      <c r="ZB745" s="151"/>
      <c r="ZC745" s="151"/>
      <c r="ZD745" s="151"/>
      <c r="ZE745" s="151"/>
      <c r="ZF745" s="151"/>
      <c r="ZG745" s="151"/>
      <c r="ZH745" s="151"/>
      <c r="ZI745" s="151"/>
      <c r="ZJ745" s="151"/>
      <c r="ZK745" s="151"/>
      <c r="ZL745" s="151"/>
      <c r="ZM745" s="151"/>
      <c r="ZN745" s="151"/>
      <c r="ZO745" s="151"/>
      <c r="ZP745" s="151"/>
      <c r="ZQ745" s="151"/>
      <c r="ZR745" s="151"/>
      <c r="ZS745" s="151"/>
      <c r="ZT745" s="151"/>
      <c r="ZU745" s="151"/>
      <c r="ZV745" s="151"/>
      <c r="ZW745" s="151"/>
      <c r="ZX745" s="151"/>
      <c r="ZY745" s="151"/>
      <c r="ZZ745" s="151"/>
      <c r="AAA745" s="151"/>
      <c r="AAB745" s="151"/>
      <c r="AAC745" s="151"/>
      <c r="AAD745" s="151"/>
      <c r="AAE745" s="151"/>
      <c r="AAF745" s="151"/>
      <c r="AAG745" s="151"/>
      <c r="AAH745" s="151"/>
      <c r="AAI745" s="151"/>
      <c r="AAJ745" s="151"/>
      <c r="AAK745" s="151"/>
      <c r="AAL745" s="151"/>
      <c r="AAM745" s="151"/>
      <c r="AAN745" s="151"/>
      <c r="AAO745" s="151"/>
      <c r="AAP745" s="151"/>
      <c r="AAQ745" s="151"/>
      <c r="AAR745" s="151"/>
      <c r="AAS745" s="151"/>
      <c r="AAT745" s="151"/>
      <c r="AAU745" s="151"/>
      <c r="AAV745" s="151"/>
      <c r="AAW745" s="151"/>
      <c r="AAX745" s="151"/>
      <c r="AAY745" s="151"/>
      <c r="AAZ745" s="151"/>
      <c r="ABA745" s="151"/>
      <c r="ABB745" s="151"/>
      <c r="ABC745" s="151"/>
      <c r="ABD745" s="151"/>
      <c r="ABE745" s="151"/>
      <c r="ABF745" s="151"/>
      <c r="ABG745" s="151"/>
      <c r="ABH745" s="151"/>
      <c r="ABI745" s="151"/>
      <c r="ABJ745" s="151"/>
      <c r="ABK745" s="151"/>
      <c r="ABL745" s="151"/>
      <c r="ABM745" s="151"/>
      <c r="ABN745" s="151"/>
      <c r="ABO745" s="151"/>
      <c r="ABP745" s="151"/>
      <c r="ABQ745" s="151"/>
      <c r="ABR745" s="151"/>
      <c r="ABS745" s="151"/>
      <c r="ABT745" s="151"/>
      <c r="ABU745" s="151"/>
      <c r="ABV745" s="151"/>
      <c r="ABW745" s="151"/>
      <c r="ABX745" s="151"/>
      <c r="ABY745" s="151"/>
      <c r="ABZ745" s="151"/>
      <c r="ACA745" s="151"/>
      <c r="ACB745" s="151"/>
      <c r="ACC745" s="151"/>
      <c r="ACD745" s="151"/>
      <c r="ACE745" s="151"/>
      <c r="ACF745" s="151"/>
      <c r="ACG745" s="151"/>
      <c r="ACH745" s="151"/>
      <c r="ACI745" s="151"/>
      <c r="ACJ745" s="151"/>
      <c r="ACK745" s="151"/>
      <c r="ACL745" s="151"/>
      <c r="ACM745" s="151"/>
      <c r="ACN745" s="151"/>
      <c r="ACO745" s="151"/>
      <c r="ACP745" s="151"/>
      <c r="ACQ745" s="151"/>
      <c r="ACR745" s="151"/>
      <c r="ACS745" s="151"/>
      <c r="ACT745" s="151"/>
      <c r="ACU745" s="151"/>
      <c r="ACV745" s="151"/>
      <c r="ACW745" s="151"/>
      <c r="ACX745" s="151"/>
      <c r="ACY745" s="151"/>
      <c r="ACZ745" s="151"/>
      <c r="ADA745" s="151"/>
      <c r="ADB745" s="151"/>
      <c r="ADC745" s="151"/>
      <c r="ADD745" s="151"/>
      <c r="ADE745" s="151"/>
      <c r="ADF745" s="151"/>
      <c r="ADG745" s="151"/>
      <c r="ADH745" s="151"/>
      <c r="ADI745" s="151"/>
      <c r="ADJ745" s="151"/>
      <c r="ADK745" s="151"/>
      <c r="ADL745" s="151"/>
      <c r="ADM745" s="151"/>
      <c r="ADN745" s="151"/>
      <c r="ADO745" s="151"/>
      <c r="ADP745" s="151"/>
      <c r="ADQ745" s="151"/>
      <c r="ADR745" s="151"/>
      <c r="ADS745" s="151"/>
      <c r="ADT745" s="151"/>
      <c r="ADU745" s="151"/>
      <c r="ADV745" s="151"/>
      <c r="ADW745" s="151"/>
      <c r="ADX745" s="151"/>
      <c r="ADY745" s="151"/>
      <c r="ADZ745" s="151"/>
      <c r="AEA745" s="151"/>
      <c r="AEB745" s="151"/>
      <c r="AEC745" s="151"/>
      <c r="AED745" s="151"/>
      <c r="AEE745" s="151"/>
      <c r="AEF745" s="151"/>
      <c r="AEG745" s="149"/>
    </row>
    <row r="746" spans="1:813" s="7" customFormat="1" ht="17.25" customHeight="1" x14ac:dyDescent="0.2">
      <c r="A746" s="145"/>
      <c r="B746" s="162" t="s">
        <v>511</v>
      </c>
      <c r="C746" s="146"/>
      <c r="D746" s="147"/>
      <c r="E746" s="147"/>
      <c r="F746" s="148">
        <f>+F745+F727</f>
        <v>-3232154.4200000009</v>
      </c>
      <c r="G746" s="149"/>
      <c r="AY746" s="150"/>
      <c r="AZ746" s="151"/>
      <c r="BA746" s="663"/>
      <c r="BB746" s="151"/>
      <c r="BC746" s="151"/>
      <c r="BD746" s="151"/>
      <c r="BE746" s="151"/>
      <c r="BF746" s="151"/>
      <c r="BG746" s="151"/>
      <c r="BH746" s="151"/>
      <c r="BI746" s="151"/>
      <c r="BJ746" s="151"/>
      <c r="BK746" s="151"/>
      <c r="BL746" s="151"/>
      <c r="BM746" s="151"/>
      <c r="BN746" s="151"/>
      <c r="BO746" s="151"/>
      <c r="BP746" s="151"/>
      <c r="BQ746" s="151"/>
      <c r="BR746" s="151"/>
      <c r="BS746" s="151"/>
      <c r="BT746" s="151"/>
      <c r="BU746" s="151"/>
      <c r="BV746" s="151"/>
      <c r="BW746" s="151"/>
      <c r="BX746" s="151"/>
      <c r="BY746" s="151"/>
      <c r="BZ746" s="151"/>
      <c r="CA746" s="151"/>
      <c r="CB746" s="151"/>
      <c r="CC746" s="151"/>
      <c r="CD746" s="151"/>
      <c r="CE746" s="151"/>
      <c r="CF746" s="151"/>
      <c r="CG746" s="151"/>
      <c r="CH746" s="151"/>
      <c r="CI746" s="151"/>
      <c r="CJ746" s="151"/>
      <c r="CK746" s="151"/>
      <c r="CL746" s="151"/>
      <c r="CM746" s="151"/>
      <c r="CN746" s="151"/>
      <c r="CO746" s="151"/>
      <c r="CP746" s="151"/>
      <c r="CQ746" s="151"/>
      <c r="CR746" s="151"/>
      <c r="CS746" s="151"/>
      <c r="CT746" s="151"/>
      <c r="CU746" s="151"/>
      <c r="CV746" s="151"/>
      <c r="CW746" s="151"/>
      <c r="CX746" s="151"/>
      <c r="CY746" s="151"/>
      <c r="CZ746" s="151"/>
      <c r="DA746" s="151"/>
      <c r="DB746" s="151"/>
      <c r="DC746" s="151"/>
      <c r="DD746" s="151"/>
      <c r="DE746" s="151"/>
      <c r="DF746" s="151"/>
      <c r="DG746" s="151"/>
      <c r="DH746" s="151"/>
      <c r="DI746" s="151"/>
      <c r="DJ746" s="151"/>
      <c r="DK746" s="151"/>
      <c r="DL746" s="151"/>
      <c r="DM746" s="151"/>
      <c r="DN746" s="151"/>
      <c r="DO746" s="151"/>
      <c r="DP746" s="151"/>
      <c r="DQ746" s="151"/>
      <c r="DR746" s="151"/>
      <c r="DS746" s="151"/>
      <c r="DT746" s="151"/>
      <c r="DU746" s="151"/>
      <c r="DV746" s="151"/>
      <c r="DW746" s="151"/>
      <c r="DX746" s="151"/>
      <c r="DY746" s="151"/>
      <c r="DZ746" s="151"/>
      <c r="EA746" s="151"/>
      <c r="EB746" s="151"/>
      <c r="EC746" s="151"/>
      <c r="ED746" s="151"/>
      <c r="EE746" s="151"/>
      <c r="EF746" s="151"/>
      <c r="EG746" s="151"/>
      <c r="EH746" s="151"/>
      <c r="EI746" s="151"/>
      <c r="EJ746" s="151"/>
      <c r="EK746" s="151"/>
      <c r="EL746" s="151"/>
      <c r="EM746" s="151"/>
      <c r="EN746" s="151"/>
      <c r="EO746" s="151"/>
      <c r="EP746" s="151"/>
      <c r="EQ746" s="151"/>
      <c r="ER746" s="151"/>
      <c r="ES746" s="151"/>
      <c r="ET746" s="151"/>
      <c r="EU746" s="151"/>
      <c r="EV746" s="151"/>
      <c r="EW746" s="151"/>
      <c r="EX746" s="151"/>
      <c r="EY746" s="151"/>
      <c r="EZ746" s="151"/>
      <c r="FA746" s="151"/>
      <c r="FB746" s="151"/>
      <c r="FC746" s="151"/>
      <c r="FD746" s="151"/>
      <c r="FE746" s="151"/>
      <c r="FF746" s="151"/>
      <c r="FG746" s="151"/>
      <c r="FH746" s="151"/>
      <c r="FI746" s="151"/>
      <c r="FJ746" s="151"/>
      <c r="FK746" s="151"/>
      <c r="FL746" s="151"/>
      <c r="FM746" s="151"/>
      <c r="FN746" s="151"/>
      <c r="FO746" s="151"/>
      <c r="FP746" s="151"/>
      <c r="FQ746" s="151"/>
      <c r="FR746" s="151"/>
      <c r="FS746" s="151"/>
      <c r="FT746" s="151"/>
      <c r="FU746" s="151"/>
      <c r="FV746" s="151"/>
      <c r="FW746" s="151"/>
      <c r="FX746" s="151"/>
      <c r="FY746" s="151"/>
      <c r="FZ746" s="151"/>
      <c r="GA746" s="151"/>
      <c r="GB746" s="151"/>
      <c r="GC746" s="151"/>
      <c r="GD746" s="151"/>
      <c r="GE746" s="151"/>
      <c r="GF746" s="151"/>
      <c r="GG746" s="151"/>
      <c r="GH746" s="151"/>
      <c r="GI746" s="151"/>
      <c r="GJ746" s="151"/>
      <c r="GK746" s="151"/>
      <c r="GL746" s="151"/>
      <c r="GM746" s="151"/>
      <c r="GN746" s="151"/>
      <c r="GO746" s="151"/>
      <c r="GP746" s="151"/>
      <c r="GQ746" s="151"/>
      <c r="GR746" s="151"/>
      <c r="GS746" s="151"/>
      <c r="GT746" s="151"/>
      <c r="GU746" s="151"/>
      <c r="GV746" s="151"/>
      <c r="GW746" s="151"/>
      <c r="GX746" s="151"/>
      <c r="GY746" s="151"/>
      <c r="GZ746" s="151"/>
      <c r="HA746" s="151"/>
      <c r="HB746" s="151"/>
      <c r="HC746" s="151"/>
      <c r="HD746" s="151"/>
      <c r="HE746" s="151"/>
      <c r="HF746" s="151"/>
      <c r="HG746" s="151"/>
      <c r="HH746" s="151"/>
      <c r="HI746" s="151"/>
      <c r="HJ746" s="151"/>
      <c r="HK746" s="151"/>
      <c r="HL746" s="151"/>
      <c r="HM746" s="151"/>
      <c r="HN746" s="151"/>
      <c r="HO746" s="151"/>
      <c r="HP746" s="151"/>
      <c r="HQ746" s="151"/>
      <c r="HR746" s="151"/>
      <c r="HS746" s="151"/>
      <c r="HT746" s="151"/>
      <c r="HU746" s="151"/>
      <c r="HV746" s="151"/>
      <c r="HW746" s="151"/>
      <c r="HX746" s="151"/>
      <c r="HY746" s="151"/>
      <c r="HZ746" s="151"/>
      <c r="IA746" s="151"/>
      <c r="IB746" s="151"/>
      <c r="IC746" s="151"/>
      <c r="ID746" s="151"/>
      <c r="IE746" s="151"/>
      <c r="IF746" s="151"/>
      <c r="IG746" s="151"/>
      <c r="IH746" s="151"/>
      <c r="II746" s="151"/>
      <c r="IJ746" s="151"/>
      <c r="IK746" s="151"/>
      <c r="IL746" s="151"/>
      <c r="IM746" s="151"/>
      <c r="IN746" s="151"/>
      <c r="IO746" s="151"/>
      <c r="IP746" s="151"/>
      <c r="IQ746" s="151"/>
      <c r="IR746" s="151"/>
      <c r="IS746" s="151"/>
      <c r="IT746" s="151"/>
      <c r="IU746" s="151"/>
      <c r="IV746" s="151"/>
      <c r="IW746" s="151"/>
      <c r="IX746" s="151"/>
      <c r="IY746" s="151"/>
      <c r="IZ746" s="151"/>
      <c r="JA746" s="151"/>
      <c r="JB746" s="151"/>
      <c r="JC746" s="151"/>
      <c r="JD746" s="151"/>
      <c r="JE746" s="151"/>
      <c r="JF746" s="151"/>
      <c r="JG746" s="151"/>
      <c r="JH746" s="151"/>
      <c r="JI746" s="151"/>
      <c r="JJ746" s="151"/>
      <c r="JK746" s="151"/>
      <c r="JL746" s="151"/>
      <c r="JM746" s="151"/>
      <c r="JN746" s="151"/>
      <c r="JO746" s="151"/>
      <c r="JP746" s="151"/>
      <c r="JQ746" s="151"/>
      <c r="JR746" s="151"/>
      <c r="JS746" s="151"/>
      <c r="JT746" s="151"/>
      <c r="JU746" s="151"/>
      <c r="JV746" s="151"/>
      <c r="JW746" s="151"/>
      <c r="JX746" s="151"/>
      <c r="JY746" s="151"/>
      <c r="JZ746" s="151"/>
      <c r="KA746" s="151"/>
      <c r="KB746" s="151"/>
      <c r="KC746" s="151"/>
      <c r="KD746" s="151"/>
      <c r="KE746" s="151"/>
      <c r="KF746" s="151"/>
      <c r="KG746" s="151"/>
      <c r="KH746" s="151"/>
      <c r="KI746" s="151"/>
      <c r="KJ746" s="151"/>
      <c r="KK746" s="151"/>
      <c r="KL746" s="151"/>
      <c r="KM746" s="151"/>
      <c r="KN746" s="151"/>
      <c r="KO746" s="151"/>
      <c r="KP746" s="151"/>
      <c r="KQ746" s="151"/>
      <c r="KR746" s="151"/>
      <c r="KS746" s="151"/>
      <c r="KT746" s="151"/>
      <c r="KU746" s="151"/>
      <c r="KV746" s="151"/>
      <c r="KW746" s="151"/>
      <c r="KX746" s="151"/>
      <c r="KY746" s="151"/>
      <c r="KZ746" s="151"/>
      <c r="LA746" s="151"/>
      <c r="LB746" s="151"/>
      <c r="LC746" s="151"/>
      <c r="LD746" s="151"/>
      <c r="LE746" s="151"/>
      <c r="LF746" s="151"/>
      <c r="LG746" s="151"/>
      <c r="LH746" s="151"/>
      <c r="LI746" s="151"/>
      <c r="LJ746" s="151"/>
      <c r="LK746" s="151"/>
      <c r="LL746" s="151"/>
      <c r="LM746" s="151"/>
      <c r="LN746" s="151"/>
      <c r="LO746" s="151"/>
      <c r="LP746" s="151"/>
      <c r="LQ746" s="151"/>
      <c r="LR746" s="151"/>
      <c r="LS746" s="151"/>
      <c r="LT746" s="151"/>
      <c r="LU746" s="151"/>
      <c r="LV746" s="151"/>
      <c r="LW746" s="151"/>
      <c r="LX746" s="151"/>
      <c r="LY746" s="151"/>
      <c r="LZ746" s="151"/>
      <c r="MA746" s="151"/>
      <c r="MB746" s="151"/>
      <c r="MC746" s="151"/>
      <c r="MD746" s="151"/>
      <c r="ME746" s="151"/>
      <c r="MF746" s="151"/>
      <c r="MG746" s="151"/>
      <c r="MH746" s="151"/>
      <c r="MI746" s="151"/>
      <c r="MJ746" s="151"/>
      <c r="MK746" s="151"/>
      <c r="ML746" s="151"/>
      <c r="MM746" s="151"/>
      <c r="MN746" s="151"/>
      <c r="MO746" s="151"/>
      <c r="MP746" s="151"/>
      <c r="MQ746" s="151"/>
      <c r="MR746" s="151"/>
      <c r="MS746" s="151"/>
      <c r="MT746" s="151"/>
      <c r="MU746" s="151"/>
      <c r="MV746" s="151"/>
      <c r="MW746" s="151"/>
      <c r="MX746" s="151"/>
      <c r="MY746" s="151"/>
      <c r="MZ746" s="151"/>
      <c r="NA746" s="151"/>
      <c r="NB746" s="151"/>
      <c r="NC746" s="151"/>
      <c r="ND746" s="151"/>
      <c r="NE746" s="151"/>
      <c r="NF746" s="151"/>
      <c r="NG746" s="151"/>
      <c r="NH746" s="151"/>
      <c r="NI746" s="151"/>
      <c r="NJ746" s="151"/>
      <c r="NK746" s="151"/>
      <c r="NL746" s="151"/>
      <c r="NM746" s="151"/>
      <c r="NN746" s="151"/>
      <c r="NO746" s="151"/>
      <c r="NP746" s="151"/>
      <c r="NQ746" s="151"/>
      <c r="NR746" s="151"/>
      <c r="NS746" s="151"/>
      <c r="NT746" s="151"/>
      <c r="NU746" s="151"/>
      <c r="NV746" s="151"/>
      <c r="NW746" s="151"/>
      <c r="NX746" s="151"/>
      <c r="NY746" s="151"/>
      <c r="NZ746" s="151"/>
      <c r="OA746" s="151"/>
      <c r="OB746" s="151"/>
      <c r="OC746" s="151"/>
      <c r="OD746" s="151"/>
      <c r="OE746" s="151"/>
      <c r="OF746" s="151"/>
      <c r="OG746" s="151"/>
      <c r="OH746" s="151"/>
      <c r="OI746" s="151"/>
      <c r="OJ746" s="151"/>
      <c r="OK746" s="151"/>
      <c r="OL746" s="151"/>
      <c r="OM746" s="151"/>
      <c r="ON746" s="151"/>
      <c r="OO746" s="151"/>
      <c r="OP746" s="151"/>
      <c r="OQ746" s="151"/>
      <c r="OR746" s="151"/>
      <c r="OS746" s="151"/>
      <c r="OT746" s="151"/>
      <c r="OU746" s="151"/>
      <c r="OV746" s="151"/>
      <c r="OW746" s="151"/>
      <c r="OX746" s="151"/>
      <c r="OY746" s="151"/>
      <c r="OZ746" s="151"/>
      <c r="PA746" s="151"/>
      <c r="PB746" s="151"/>
      <c r="PC746" s="151"/>
      <c r="PD746" s="151"/>
      <c r="PE746" s="151"/>
      <c r="PF746" s="151"/>
      <c r="PG746" s="151"/>
      <c r="PH746" s="151"/>
      <c r="PI746" s="151"/>
      <c r="PJ746" s="151"/>
      <c r="PK746" s="151"/>
      <c r="PL746" s="151"/>
      <c r="PM746" s="151"/>
      <c r="PN746" s="151"/>
      <c r="PO746" s="151"/>
      <c r="PP746" s="151"/>
      <c r="PQ746" s="151"/>
      <c r="PR746" s="151"/>
      <c r="PS746" s="151"/>
      <c r="PT746" s="151"/>
      <c r="PU746" s="151"/>
      <c r="PV746" s="151"/>
      <c r="PW746" s="151"/>
      <c r="PX746" s="151"/>
      <c r="PY746" s="151"/>
      <c r="PZ746" s="151"/>
      <c r="QA746" s="151"/>
      <c r="QB746" s="151"/>
      <c r="QC746" s="151"/>
      <c r="QD746" s="151"/>
      <c r="QE746" s="151"/>
      <c r="QF746" s="151"/>
      <c r="QG746" s="151"/>
      <c r="QH746" s="151"/>
      <c r="QI746" s="151"/>
      <c r="QJ746" s="151"/>
      <c r="QK746" s="151"/>
      <c r="QL746" s="151"/>
      <c r="QM746" s="151"/>
      <c r="QN746" s="151"/>
      <c r="QO746" s="151"/>
      <c r="QP746" s="151"/>
      <c r="QQ746" s="151"/>
      <c r="QR746" s="151"/>
      <c r="QS746" s="151"/>
      <c r="QT746" s="151"/>
      <c r="QU746" s="151"/>
      <c r="QV746" s="151"/>
      <c r="QW746" s="151"/>
      <c r="QX746" s="151"/>
      <c r="QY746" s="151"/>
      <c r="QZ746" s="151"/>
      <c r="RA746" s="151"/>
      <c r="RB746" s="151"/>
      <c r="RC746" s="151"/>
      <c r="RD746" s="151"/>
      <c r="RE746" s="151"/>
      <c r="RF746" s="151"/>
      <c r="RG746" s="151"/>
      <c r="RH746" s="151"/>
      <c r="RI746" s="151"/>
      <c r="RJ746" s="151"/>
      <c r="RK746" s="151"/>
      <c r="RL746" s="151"/>
      <c r="RM746" s="151"/>
      <c r="RN746" s="151"/>
      <c r="RO746" s="151"/>
      <c r="RP746" s="151"/>
      <c r="RQ746" s="151"/>
      <c r="RR746" s="151"/>
      <c r="RS746" s="151"/>
      <c r="RT746" s="151"/>
      <c r="RU746" s="151"/>
      <c r="RV746" s="151"/>
      <c r="RW746" s="151"/>
      <c r="RX746" s="151"/>
      <c r="RY746" s="151"/>
      <c r="RZ746" s="151"/>
      <c r="SA746" s="151"/>
      <c r="SB746" s="151"/>
      <c r="SC746" s="151"/>
      <c r="SD746" s="151"/>
      <c r="SE746" s="151"/>
      <c r="SF746" s="151"/>
      <c r="SG746" s="151"/>
      <c r="SH746" s="151"/>
      <c r="SI746" s="151"/>
      <c r="SJ746" s="151"/>
      <c r="SK746" s="151"/>
      <c r="SL746" s="151"/>
      <c r="SM746" s="151"/>
      <c r="SN746" s="151"/>
      <c r="SO746" s="151"/>
      <c r="SP746" s="151"/>
      <c r="SQ746" s="151"/>
      <c r="SR746" s="151"/>
      <c r="SS746" s="151"/>
      <c r="ST746" s="151"/>
      <c r="SU746" s="151"/>
      <c r="SV746" s="151"/>
      <c r="SW746" s="151"/>
      <c r="SX746" s="151"/>
      <c r="SY746" s="151"/>
      <c r="SZ746" s="151"/>
      <c r="TA746" s="151"/>
      <c r="TB746" s="151"/>
      <c r="TC746" s="151"/>
      <c r="TD746" s="151"/>
      <c r="TE746" s="151"/>
      <c r="TF746" s="151"/>
      <c r="TG746" s="151"/>
      <c r="TH746" s="151"/>
      <c r="TI746" s="151"/>
      <c r="TJ746" s="151"/>
      <c r="TK746" s="151"/>
      <c r="TL746" s="151"/>
      <c r="TM746" s="151"/>
      <c r="TN746" s="151"/>
      <c r="TO746" s="151"/>
      <c r="TP746" s="151"/>
      <c r="TQ746" s="151"/>
      <c r="TR746" s="151"/>
      <c r="TS746" s="151"/>
      <c r="TT746" s="151"/>
      <c r="TU746" s="151"/>
      <c r="TV746" s="151"/>
      <c r="TW746" s="151"/>
      <c r="TX746" s="151"/>
      <c r="TY746" s="151"/>
      <c r="TZ746" s="151"/>
      <c r="UA746" s="151"/>
      <c r="UB746" s="151"/>
      <c r="UC746" s="151"/>
      <c r="UD746" s="151"/>
      <c r="UE746" s="151"/>
      <c r="UF746" s="151"/>
      <c r="UG746" s="151"/>
      <c r="UH746" s="151"/>
      <c r="UI746" s="151"/>
      <c r="UJ746" s="151"/>
      <c r="UK746" s="151"/>
      <c r="UL746" s="151"/>
      <c r="UM746" s="151"/>
      <c r="UN746" s="151"/>
      <c r="UO746" s="151"/>
      <c r="UP746" s="151"/>
      <c r="UQ746" s="151"/>
      <c r="UR746" s="151"/>
      <c r="US746" s="151"/>
      <c r="UT746" s="151"/>
      <c r="UU746" s="151"/>
      <c r="UV746" s="151"/>
      <c r="UW746" s="151"/>
      <c r="UX746" s="151"/>
      <c r="UY746" s="151"/>
      <c r="UZ746" s="151"/>
      <c r="VA746" s="151"/>
      <c r="VB746" s="151"/>
      <c r="VC746" s="151"/>
      <c r="VD746" s="151"/>
      <c r="VE746" s="151"/>
      <c r="VF746" s="151"/>
      <c r="VG746" s="151"/>
      <c r="VH746" s="151"/>
      <c r="VI746" s="151"/>
      <c r="VJ746" s="151"/>
      <c r="VK746" s="151"/>
      <c r="VL746" s="151"/>
      <c r="VM746" s="151"/>
      <c r="VN746" s="151"/>
      <c r="VO746" s="151"/>
      <c r="VP746" s="151"/>
      <c r="VQ746" s="151"/>
      <c r="VR746" s="151"/>
      <c r="VS746" s="151"/>
      <c r="VT746" s="151"/>
      <c r="VU746" s="151"/>
      <c r="VV746" s="151"/>
      <c r="VW746" s="151"/>
      <c r="VX746" s="151"/>
      <c r="VY746" s="151"/>
      <c r="VZ746" s="151"/>
      <c r="WA746" s="151"/>
      <c r="WB746" s="151"/>
      <c r="WC746" s="151"/>
      <c r="WD746" s="151"/>
      <c r="WE746" s="151"/>
      <c r="WF746" s="151"/>
      <c r="WG746" s="151"/>
      <c r="WH746" s="151"/>
      <c r="WI746" s="151"/>
      <c r="WJ746" s="151"/>
      <c r="WK746" s="151"/>
      <c r="WL746" s="151"/>
      <c r="WM746" s="151"/>
      <c r="WN746" s="151"/>
      <c r="WO746" s="151"/>
      <c r="WP746" s="151"/>
      <c r="WQ746" s="151"/>
      <c r="WR746" s="151"/>
      <c r="WS746" s="151"/>
      <c r="WT746" s="151"/>
      <c r="WU746" s="151"/>
      <c r="WV746" s="151"/>
      <c r="WW746" s="151"/>
      <c r="WX746" s="151"/>
      <c r="WY746" s="151"/>
      <c r="WZ746" s="151"/>
      <c r="XA746" s="151"/>
      <c r="XB746" s="151"/>
      <c r="XC746" s="151"/>
      <c r="XD746" s="151"/>
      <c r="XE746" s="151"/>
      <c r="XF746" s="151"/>
      <c r="XG746" s="151"/>
      <c r="XH746" s="151"/>
      <c r="XI746" s="151"/>
      <c r="XJ746" s="151"/>
      <c r="XK746" s="151"/>
      <c r="XL746" s="151"/>
      <c r="XM746" s="151"/>
      <c r="XN746" s="151"/>
      <c r="XO746" s="151"/>
      <c r="XP746" s="151"/>
      <c r="XQ746" s="151"/>
      <c r="XR746" s="151"/>
      <c r="XS746" s="151"/>
      <c r="XT746" s="151"/>
      <c r="XU746" s="151"/>
      <c r="XV746" s="151"/>
      <c r="XW746" s="151"/>
      <c r="XX746" s="151"/>
      <c r="XY746" s="151"/>
      <c r="XZ746" s="151"/>
      <c r="YA746" s="151"/>
      <c r="YB746" s="151"/>
      <c r="YC746" s="151"/>
      <c r="YD746" s="151"/>
      <c r="YE746" s="151"/>
      <c r="YF746" s="151"/>
      <c r="YG746" s="151"/>
      <c r="YH746" s="151"/>
      <c r="YI746" s="151"/>
      <c r="YJ746" s="151"/>
      <c r="YK746" s="151"/>
      <c r="YL746" s="151"/>
      <c r="YM746" s="151"/>
      <c r="YN746" s="151"/>
      <c r="YO746" s="151"/>
      <c r="YP746" s="151"/>
      <c r="YQ746" s="151"/>
      <c r="YR746" s="151"/>
      <c r="YS746" s="151"/>
      <c r="YT746" s="151"/>
      <c r="YU746" s="151"/>
      <c r="YV746" s="151"/>
      <c r="YW746" s="151"/>
      <c r="YX746" s="151"/>
      <c r="YY746" s="151"/>
      <c r="YZ746" s="151"/>
      <c r="ZA746" s="151"/>
      <c r="ZB746" s="151"/>
      <c r="ZC746" s="151"/>
      <c r="ZD746" s="151"/>
      <c r="ZE746" s="151"/>
      <c r="ZF746" s="151"/>
      <c r="ZG746" s="151"/>
      <c r="ZH746" s="151"/>
      <c r="ZI746" s="151"/>
      <c r="ZJ746" s="151"/>
      <c r="ZK746" s="151"/>
      <c r="ZL746" s="151"/>
      <c r="ZM746" s="151"/>
      <c r="ZN746" s="151"/>
      <c r="ZO746" s="151"/>
      <c r="ZP746" s="151"/>
      <c r="ZQ746" s="151"/>
      <c r="ZR746" s="151"/>
      <c r="ZS746" s="151"/>
      <c r="ZT746" s="151"/>
      <c r="ZU746" s="151"/>
      <c r="ZV746" s="151"/>
      <c r="ZW746" s="151"/>
      <c r="ZX746" s="151"/>
      <c r="ZY746" s="151"/>
      <c r="ZZ746" s="151"/>
      <c r="AAA746" s="151"/>
      <c r="AAB746" s="151"/>
      <c r="AAC746" s="151"/>
      <c r="AAD746" s="151"/>
      <c r="AAE746" s="151"/>
      <c r="AAF746" s="151"/>
      <c r="AAG746" s="151"/>
      <c r="AAH746" s="151"/>
      <c r="AAI746" s="151"/>
      <c r="AAJ746" s="151"/>
      <c r="AAK746" s="151"/>
      <c r="AAL746" s="151"/>
      <c r="AAM746" s="151"/>
      <c r="AAN746" s="151"/>
      <c r="AAO746" s="151"/>
      <c r="AAP746" s="151"/>
      <c r="AAQ746" s="151"/>
      <c r="AAR746" s="151"/>
      <c r="AAS746" s="151"/>
      <c r="AAT746" s="151"/>
      <c r="AAU746" s="151"/>
      <c r="AAV746" s="151"/>
      <c r="AAW746" s="151"/>
      <c r="AAX746" s="151"/>
      <c r="AAY746" s="151"/>
      <c r="AAZ746" s="151"/>
      <c r="ABA746" s="151"/>
      <c r="ABB746" s="151"/>
      <c r="ABC746" s="151"/>
      <c r="ABD746" s="151"/>
      <c r="ABE746" s="151"/>
      <c r="ABF746" s="151"/>
      <c r="ABG746" s="151"/>
      <c r="ABH746" s="151"/>
      <c r="ABI746" s="151"/>
      <c r="ABJ746" s="151"/>
      <c r="ABK746" s="151"/>
      <c r="ABL746" s="151"/>
      <c r="ABM746" s="151"/>
      <c r="ABN746" s="151"/>
      <c r="ABO746" s="151"/>
      <c r="ABP746" s="151"/>
      <c r="ABQ746" s="151"/>
      <c r="ABR746" s="151"/>
      <c r="ABS746" s="151"/>
      <c r="ABT746" s="151"/>
      <c r="ABU746" s="151"/>
      <c r="ABV746" s="151"/>
      <c r="ABW746" s="151"/>
      <c r="ABX746" s="151"/>
      <c r="ABY746" s="151"/>
      <c r="ABZ746" s="151"/>
      <c r="ACA746" s="151"/>
      <c r="ACB746" s="151"/>
      <c r="ACC746" s="151"/>
      <c r="ACD746" s="151"/>
      <c r="ACE746" s="151"/>
      <c r="ACF746" s="151"/>
      <c r="ACG746" s="151"/>
      <c r="ACH746" s="151"/>
      <c r="ACI746" s="151"/>
      <c r="ACJ746" s="151"/>
      <c r="ACK746" s="151"/>
      <c r="ACL746" s="151"/>
      <c r="ACM746" s="151"/>
      <c r="ACN746" s="151"/>
      <c r="ACO746" s="151"/>
      <c r="ACP746" s="151"/>
      <c r="ACQ746" s="151"/>
      <c r="ACR746" s="151"/>
      <c r="ACS746" s="151"/>
      <c r="ACT746" s="151"/>
      <c r="ACU746" s="151"/>
      <c r="ACV746" s="151"/>
      <c r="ACW746" s="151"/>
      <c r="ACX746" s="151"/>
      <c r="ACY746" s="151"/>
      <c r="ACZ746" s="151"/>
      <c r="ADA746" s="151"/>
      <c r="ADB746" s="151"/>
      <c r="ADC746" s="151"/>
      <c r="ADD746" s="151"/>
      <c r="ADE746" s="151"/>
      <c r="ADF746" s="151"/>
      <c r="ADG746" s="151"/>
      <c r="ADH746" s="151"/>
      <c r="ADI746" s="151"/>
      <c r="ADJ746" s="151"/>
      <c r="ADK746" s="151"/>
      <c r="ADL746" s="151"/>
      <c r="ADM746" s="151"/>
      <c r="ADN746" s="151"/>
      <c r="ADO746" s="151"/>
      <c r="ADP746" s="151"/>
      <c r="ADQ746" s="151"/>
      <c r="ADR746" s="151"/>
      <c r="ADS746" s="151"/>
      <c r="ADT746" s="151"/>
      <c r="ADU746" s="151"/>
      <c r="ADV746" s="151"/>
      <c r="ADW746" s="151"/>
      <c r="ADX746" s="151"/>
      <c r="ADY746" s="151"/>
      <c r="ADZ746" s="151"/>
      <c r="AEA746" s="151"/>
      <c r="AEB746" s="151"/>
      <c r="AEC746" s="151"/>
      <c r="AED746" s="151"/>
      <c r="AEE746" s="151"/>
      <c r="AEF746" s="151"/>
      <c r="AEG746" s="149"/>
    </row>
    <row r="747" spans="1:813" s="281" customFormat="1" ht="8.25" customHeight="1" x14ac:dyDescent="0.2">
      <c r="A747" s="276"/>
      <c r="B747" s="170"/>
      <c r="C747" s="277"/>
      <c r="D747" s="278"/>
      <c r="E747" s="278"/>
      <c r="F747" s="279"/>
      <c r="G747" s="280"/>
      <c r="AY747" s="282"/>
      <c r="AZ747" s="283"/>
      <c r="BA747" s="663"/>
      <c r="BB747" s="283"/>
      <c r="BC747" s="283"/>
      <c r="BD747" s="283"/>
      <c r="BE747" s="283"/>
      <c r="BF747" s="283"/>
      <c r="BG747" s="283"/>
      <c r="BH747" s="283"/>
      <c r="BI747" s="283"/>
      <c r="BJ747" s="283"/>
      <c r="BK747" s="283"/>
      <c r="BL747" s="283"/>
      <c r="BM747" s="283"/>
      <c r="BN747" s="283"/>
      <c r="BO747" s="283"/>
      <c r="BP747" s="283"/>
      <c r="BQ747" s="283"/>
      <c r="BR747" s="283"/>
      <c r="BS747" s="283"/>
      <c r="BT747" s="283"/>
      <c r="BU747" s="283"/>
      <c r="BV747" s="283"/>
      <c r="BW747" s="283"/>
      <c r="BX747" s="283"/>
      <c r="BY747" s="283"/>
      <c r="BZ747" s="283"/>
      <c r="CA747" s="283"/>
      <c r="CB747" s="283"/>
      <c r="CC747" s="283"/>
      <c r="CD747" s="283"/>
      <c r="CE747" s="283"/>
      <c r="CF747" s="283"/>
      <c r="CG747" s="283"/>
      <c r="CH747" s="283"/>
      <c r="CI747" s="283"/>
      <c r="CJ747" s="283"/>
      <c r="CK747" s="283"/>
      <c r="CL747" s="283"/>
      <c r="CM747" s="283"/>
      <c r="CN747" s="283"/>
      <c r="CO747" s="283"/>
      <c r="CP747" s="283"/>
      <c r="CQ747" s="283"/>
      <c r="CR747" s="283"/>
      <c r="CS747" s="283"/>
      <c r="CT747" s="283"/>
      <c r="CU747" s="283"/>
      <c r="CV747" s="283"/>
      <c r="CW747" s="283"/>
      <c r="CX747" s="283"/>
      <c r="CY747" s="283"/>
      <c r="CZ747" s="283"/>
      <c r="DA747" s="283"/>
      <c r="DB747" s="283"/>
      <c r="DC747" s="283"/>
      <c r="DD747" s="283"/>
      <c r="DE747" s="283"/>
      <c r="DF747" s="283"/>
      <c r="DG747" s="283"/>
      <c r="DH747" s="283"/>
      <c r="DI747" s="283"/>
      <c r="DJ747" s="283"/>
      <c r="DK747" s="283"/>
      <c r="DL747" s="283"/>
      <c r="DM747" s="283"/>
      <c r="DN747" s="283"/>
      <c r="DO747" s="283"/>
      <c r="DP747" s="283"/>
      <c r="DQ747" s="283"/>
      <c r="DR747" s="283"/>
      <c r="DS747" s="283"/>
      <c r="DT747" s="283"/>
      <c r="DU747" s="283"/>
      <c r="DV747" s="283"/>
      <c r="DW747" s="283"/>
      <c r="DX747" s="283"/>
      <c r="DY747" s="283"/>
      <c r="DZ747" s="283"/>
      <c r="EA747" s="283"/>
      <c r="EB747" s="283"/>
      <c r="EC747" s="283"/>
      <c r="ED747" s="283"/>
      <c r="EE747" s="283"/>
      <c r="EF747" s="283"/>
      <c r="EG747" s="283"/>
      <c r="EH747" s="283"/>
      <c r="EI747" s="283"/>
      <c r="EJ747" s="283"/>
      <c r="EK747" s="283"/>
      <c r="EL747" s="283"/>
      <c r="EM747" s="283"/>
      <c r="EN747" s="283"/>
      <c r="EO747" s="283"/>
      <c r="EP747" s="283"/>
      <c r="EQ747" s="283"/>
      <c r="ER747" s="283"/>
      <c r="ES747" s="283"/>
      <c r="ET747" s="283"/>
      <c r="EU747" s="283"/>
      <c r="EV747" s="283"/>
      <c r="EW747" s="283"/>
      <c r="EX747" s="283"/>
      <c r="EY747" s="283"/>
      <c r="EZ747" s="283"/>
      <c r="FA747" s="283"/>
      <c r="FB747" s="283"/>
      <c r="FC747" s="283"/>
      <c r="FD747" s="283"/>
      <c r="FE747" s="283"/>
      <c r="FF747" s="283"/>
      <c r="FG747" s="283"/>
      <c r="FH747" s="283"/>
      <c r="FI747" s="283"/>
      <c r="FJ747" s="283"/>
      <c r="FK747" s="283"/>
      <c r="FL747" s="283"/>
      <c r="FM747" s="283"/>
      <c r="FN747" s="283"/>
      <c r="FO747" s="283"/>
      <c r="FP747" s="283"/>
      <c r="FQ747" s="283"/>
      <c r="FR747" s="283"/>
      <c r="FS747" s="283"/>
      <c r="FT747" s="283"/>
      <c r="FU747" s="283"/>
      <c r="FV747" s="283"/>
      <c r="FW747" s="283"/>
      <c r="FX747" s="283"/>
      <c r="FY747" s="283"/>
      <c r="FZ747" s="283"/>
      <c r="GA747" s="283"/>
      <c r="GB747" s="283"/>
      <c r="GC747" s="283"/>
      <c r="GD747" s="283"/>
      <c r="GE747" s="283"/>
      <c r="GF747" s="283"/>
      <c r="GG747" s="283"/>
      <c r="GH747" s="283"/>
      <c r="GI747" s="283"/>
      <c r="GJ747" s="283"/>
      <c r="GK747" s="283"/>
      <c r="GL747" s="283"/>
      <c r="GM747" s="283"/>
      <c r="GN747" s="283"/>
      <c r="GO747" s="283"/>
      <c r="GP747" s="283"/>
      <c r="GQ747" s="283"/>
      <c r="GR747" s="283"/>
      <c r="GS747" s="283"/>
      <c r="GT747" s="283"/>
      <c r="GU747" s="283"/>
      <c r="GV747" s="283"/>
      <c r="GW747" s="283"/>
      <c r="GX747" s="283"/>
      <c r="GY747" s="283"/>
      <c r="GZ747" s="283"/>
      <c r="HA747" s="283"/>
      <c r="HB747" s="283"/>
      <c r="HC747" s="283"/>
      <c r="HD747" s="283"/>
      <c r="HE747" s="283"/>
      <c r="HF747" s="283"/>
      <c r="HG747" s="283"/>
      <c r="HH747" s="283"/>
      <c r="HI747" s="283"/>
      <c r="HJ747" s="283"/>
      <c r="HK747" s="283"/>
      <c r="HL747" s="283"/>
      <c r="HM747" s="283"/>
      <c r="HN747" s="283"/>
      <c r="HO747" s="283"/>
      <c r="HP747" s="283"/>
      <c r="HQ747" s="283"/>
      <c r="HR747" s="283"/>
      <c r="HS747" s="283"/>
      <c r="HT747" s="283"/>
      <c r="HU747" s="283"/>
      <c r="HV747" s="283"/>
      <c r="HW747" s="283"/>
      <c r="HX747" s="283"/>
      <c r="HY747" s="283"/>
      <c r="HZ747" s="283"/>
      <c r="IA747" s="283"/>
      <c r="IB747" s="283"/>
      <c r="IC747" s="283"/>
      <c r="ID747" s="283"/>
      <c r="IE747" s="283"/>
      <c r="IF747" s="283"/>
      <c r="IG747" s="283"/>
      <c r="IH747" s="283"/>
      <c r="II747" s="283"/>
      <c r="IJ747" s="283"/>
      <c r="IK747" s="283"/>
      <c r="IL747" s="283"/>
      <c r="IM747" s="283"/>
      <c r="IN747" s="283"/>
      <c r="IO747" s="283"/>
      <c r="IP747" s="283"/>
      <c r="IQ747" s="283"/>
      <c r="IR747" s="283"/>
      <c r="IS747" s="283"/>
      <c r="IT747" s="283"/>
      <c r="IU747" s="283"/>
      <c r="IV747" s="283"/>
      <c r="IW747" s="283"/>
      <c r="IX747" s="283"/>
      <c r="IY747" s="283"/>
      <c r="IZ747" s="283"/>
      <c r="JA747" s="283"/>
      <c r="JB747" s="283"/>
      <c r="JC747" s="283"/>
      <c r="JD747" s="283"/>
      <c r="JE747" s="283"/>
      <c r="JF747" s="283"/>
      <c r="JG747" s="283"/>
      <c r="JH747" s="283"/>
      <c r="JI747" s="283"/>
      <c r="JJ747" s="283"/>
      <c r="JK747" s="283"/>
      <c r="JL747" s="283"/>
      <c r="JM747" s="283"/>
      <c r="JN747" s="283"/>
      <c r="JO747" s="283"/>
      <c r="JP747" s="283"/>
      <c r="JQ747" s="283"/>
      <c r="JR747" s="283"/>
      <c r="JS747" s="283"/>
      <c r="JT747" s="283"/>
      <c r="JU747" s="283"/>
      <c r="JV747" s="283"/>
      <c r="JW747" s="283"/>
      <c r="JX747" s="283"/>
      <c r="JY747" s="283"/>
      <c r="JZ747" s="283"/>
      <c r="KA747" s="283"/>
      <c r="KB747" s="283"/>
      <c r="KC747" s="283"/>
      <c r="KD747" s="283"/>
      <c r="KE747" s="283"/>
      <c r="KF747" s="283"/>
      <c r="KG747" s="283"/>
      <c r="KH747" s="283"/>
      <c r="KI747" s="283"/>
      <c r="KJ747" s="283"/>
      <c r="KK747" s="283"/>
      <c r="KL747" s="283"/>
      <c r="KM747" s="283"/>
      <c r="KN747" s="283"/>
      <c r="KO747" s="283"/>
      <c r="KP747" s="283"/>
      <c r="KQ747" s="283"/>
      <c r="KR747" s="283"/>
      <c r="KS747" s="283"/>
      <c r="KT747" s="283"/>
      <c r="KU747" s="283"/>
      <c r="KV747" s="283"/>
      <c r="KW747" s="283"/>
      <c r="KX747" s="283"/>
      <c r="KY747" s="283"/>
      <c r="KZ747" s="283"/>
      <c r="LA747" s="283"/>
      <c r="LB747" s="283"/>
      <c r="LC747" s="283"/>
      <c r="LD747" s="283"/>
      <c r="LE747" s="283"/>
      <c r="LF747" s="283"/>
      <c r="LG747" s="283"/>
      <c r="LH747" s="283"/>
      <c r="LI747" s="283"/>
      <c r="LJ747" s="283"/>
      <c r="LK747" s="283"/>
      <c r="LL747" s="283"/>
      <c r="LM747" s="283"/>
      <c r="LN747" s="283"/>
      <c r="LO747" s="283"/>
      <c r="LP747" s="283"/>
      <c r="LQ747" s="283"/>
      <c r="LR747" s="283"/>
      <c r="LS747" s="283"/>
      <c r="LT747" s="283"/>
      <c r="LU747" s="283"/>
      <c r="LV747" s="283"/>
      <c r="LW747" s="283"/>
      <c r="LX747" s="283"/>
      <c r="LY747" s="283"/>
      <c r="LZ747" s="283"/>
      <c r="MA747" s="283"/>
      <c r="MB747" s="283"/>
      <c r="MC747" s="283"/>
      <c r="MD747" s="283"/>
      <c r="ME747" s="283"/>
      <c r="MF747" s="283"/>
      <c r="MG747" s="283"/>
      <c r="MH747" s="283"/>
      <c r="MI747" s="283"/>
      <c r="MJ747" s="283"/>
      <c r="MK747" s="283"/>
      <c r="ML747" s="283"/>
      <c r="MM747" s="283"/>
      <c r="MN747" s="283"/>
      <c r="MO747" s="283"/>
      <c r="MP747" s="283"/>
      <c r="MQ747" s="283"/>
      <c r="MR747" s="283"/>
      <c r="MS747" s="283"/>
      <c r="MT747" s="283"/>
      <c r="MU747" s="283"/>
      <c r="MV747" s="283"/>
      <c r="MW747" s="283"/>
      <c r="MX747" s="283"/>
      <c r="MY747" s="283"/>
      <c r="MZ747" s="283"/>
      <c r="NA747" s="283"/>
      <c r="NB747" s="283"/>
      <c r="NC747" s="283"/>
      <c r="ND747" s="283"/>
      <c r="NE747" s="283"/>
      <c r="NF747" s="283"/>
      <c r="NG747" s="283"/>
      <c r="NH747" s="283"/>
      <c r="NI747" s="283"/>
      <c r="NJ747" s="283"/>
      <c r="NK747" s="283"/>
      <c r="NL747" s="283"/>
      <c r="NM747" s="283"/>
      <c r="NN747" s="283"/>
      <c r="NO747" s="283"/>
      <c r="NP747" s="283"/>
      <c r="NQ747" s="283"/>
      <c r="NR747" s="283"/>
      <c r="NS747" s="283"/>
      <c r="NT747" s="283"/>
      <c r="NU747" s="283"/>
      <c r="NV747" s="283"/>
      <c r="NW747" s="283"/>
      <c r="NX747" s="283"/>
      <c r="NY747" s="283"/>
      <c r="NZ747" s="283"/>
      <c r="OA747" s="283"/>
      <c r="OB747" s="283"/>
      <c r="OC747" s="283"/>
      <c r="OD747" s="283"/>
      <c r="OE747" s="283"/>
      <c r="OF747" s="283"/>
      <c r="OG747" s="283"/>
      <c r="OH747" s="283"/>
      <c r="OI747" s="283"/>
      <c r="OJ747" s="283"/>
      <c r="OK747" s="283"/>
      <c r="OL747" s="283"/>
      <c r="OM747" s="283"/>
      <c r="ON747" s="283"/>
      <c r="OO747" s="283"/>
      <c r="OP747" s="283"/>
      <c r="OQ747" s="283"/>
      <c r="OR747" s="283"/>
      <c r="OS747" s="283"/>
      <c r="OT747" s="283"/>
      <c r="OU747" s="283"/>
      <c r="OV747" s="283"/>
      <c r="OW747" s="283"/>
      <c r="OX747" s="283"/>
      <c r="OY747" s="283"/>
      <c r="OZ747" s="283"/>
      <c r="PA747" s="283"/>
      <c r="PB747" s="283"/>
      <c r="PC747" s="283"/>
      <c r="PD747" s="283"/>
      <c r="PE747" s="283"/>
      <c r="PF747" s="283"/>
      <c r="PG747" s="283"/>
      <c r="PH747" s="283"/>
      <c r="PI747" s="283"/>
      <c r="PJ747" s="283"/>
      <c r="PK747" s="283"/>
      <c r="PL747" s="283"/>
      <c r="PM747" s="283"/>
      <c r="PN747" s="283"/>
      <c r="PO747" s="283"/>
      <c r="PP747" s="283"/>
      <c r="PQ747" s="283"/>
      <c r="PR747" s="283"/>
      <c r="PS747" s="283"/>
      <c r="PT747" s="283"/>
      <c r="PU747" s="283"/>
      <c r="PV747" s="283"/>
      <c r="PW747" s="283"/>
      <c r="PX747" s="283"/>
      <c r="PY747" s="283"/>
      <c r="PZ747" s="283"/>
      <c r="QA747" s="283"/>
      <c r="QB747" s="283"/>
      <c r="QC747" s="283"/>
      <c r="QD747" s="283"/>
      <c r="QE747" s="283"/>
      <c r="QF747" s="283"/>
      <c r="QG747" s="283"/>
      <c r="QH747" s="283"/>
      <c r="QI747" s="283"/>
      <c r="QJ747" s="283"/>
      <c r="QK747" s="283"/>
      <c r="QL747" s="283"/>
      <c r="QM747" s="283"/>
      <c r="QN747" s="283"/>
      <c r="QO747" s="283"/>
      <c r="QP747" s="283"/>
      <c r="QQ747" s="283"/>
      <c r="QR747" s="283"/>
      <c r="QS747" s="283"/>
      <c r="QT747" s="283"/>
      <c r="QU747" s="283"/>
      <c r="QV747" s="283"/>
      <c r="QW747" s="283"/>
      <c r="QX747" s="283"/>
      <c r="QY747" s="283"/>
      <c r="QZ747" s="283"/>
      <c r="RA747" s="283"/>
      <c r="RB747" s="283"/>
      <c r="RC747" s="283"/>
      <c r="RD747" s="283"/>
      <c r="RE747" s="283"/>
      <c r="RF747" s="283"/>
      <c r="RG747" s="283"/>
      <c r="RH747" s="283"/>
      <c r="RI747" s="283"/>
      <c r="RJ747" s="283"/>
      <c r="RK747" s="283"/>
      <c r="RL747" s="283"/>
      <c r="RM747" s="283"/>
      <c r="RN747" s="283"/>
      <c r="RO747" s="283"/>
      <c r="RP747" s="283"/>
      <c r="RQ747" s="283"/>
      <c r="RR747" s="283"/>
      <c r="RS747" s="283"/>
      <c r="RT747" s="283"/>
      <c r="RU747" s="283"/>
      <c r="RV747" s="283"/>
      <c r="RW747" s="283"/>
      <c r="RX747" s="283"/>
      <c r="RY747" s="283"/>
      <c r="RZ747" s="283"/>
      <c r="SA747" s="283"/>
      <c r="SB747" s="283"/>
      <c r="SC747" s="283"/>
      <c r="SD747" s="283"/>
      <c r="SE747" s="283"/>
      <c r="SF747" s="283"/>
      <c r="SG747" s="283"/>
      <c r="SH747" s="283"/>
      <c r="SI747" s="283"/>
      <c r="SJ747" s="283"/>
      <c r="SK747" s="283"/>
      <c r="SL747" s="283"/>
      <c r="SM747" s="283"/>
      <c r="SN747" s="283"/>
      <c r="SO747" s="283"/>
      <c r="SP747" s="283"/>
      <c r="SQ747" s="283"/>
      <c r="SR747" s="283"/>
      <c r="SS747" s="283"/>
      <c r="ST747" s="283"/>
      <c r="SU747" s="283"/>
      <c r="SV747" s="283"/>
      <c r="SW747" s="283"/>
      <c r="SX747" s="283"/>
      <c r="SY747" s="283"/>
      <c r="SZ747" s="283"/>
      <c r="TA747" s="283"/>
      <c r="TB747" s="283"/>
      <c r="TC747" s="283"/>
      <c r="TD747" s="283"/>
      <c r="TE747" s="283"/>
      <c r="TF747" s="283"/>
      <c r="TG747" s="283"/>
      <c r="TH747" s="283"/>
      <c r="TI747" s="283"/>
      <c r="TJ747" s="283"/>
      <c r="TK747" s="283"/>
      <c r="TL747" s="283"/>
      <c r="TM747" s="283"/>
      <c r="TN747" s="283"/>
      <c r="TO747" s="283"/>
      <c r="TP747" s="283"/>
      <c r="TQ747" s="283"/>
      <c r="TR747" s="283"/>
      <c r="TS747" s="283"/>
      <c r="TT747" s="283"/>
      <c r="TU747" s="283"/>
      <c r="TV747" s="283"/>
      <c r="TW747" s="283"/>
      <c r="TX747" s="283"/>
      <c r="TY747" s="283"/>
      <c r="TZ747" s="283"/>
      <c r="UA747" s="283"/>
      <c r="UB747" s="283"/>
      <c r="UC747" s="283"/>
      <c r="UD747" s="283"/>
      <c r="UE747" s="283"/>
      <c r="UF747" s="283"/>
      <c r="UG747" s="283"/>
      <c r="UH747" s="283"/>
      <c r="UI747" s="283"/>
      <c r="UJ747" s="283"/>
      <c r="UK747" s="283"/>
      <c r="UL747" s="283"/>
      <c r="UM747" s="283"/>
      <c r="UN747" s="283"/>
      <c r="UO747" s="283"/>
      <c r="UP747" s="283"/>
      <c r="UQ747" s="283"/>
      <c r="UR747" s="283"/>
      <c r="US747" s="283"/>
      <c r="UT747" s="283"/>
      <c r="UU747" s="283"/>
      <c r="UV747" s="283"/>
      <c r="UW747" s="283"/>
      <c r="UX747" s="283"/>
      <c r="UY747" s="283"/>
      <c r="UZ747" s="283"/>
      <c r="VA747" s="283"/>
      <c r="VB747" s="283"/>
      <c r="VC747" s="283"/>
      <c r="VD747" s="283"/>
      <c r="VE747" s="283"/>
      <c r="VF747" s="283"/>
      <c r="VG747" s="283"/>
      <c r="VH747" s="283"/>
      <c r="VI747" s="283"/>
      <c r="VJ747" s="283"/>
      <c r="VK747" s="283"/>
      <c r="VL747" s="283"/>
      <c r="VM747" s="283"/>
      <c r="VN747" s="283"/>
      <c r="VO747" s="283"/>
      <c r="VP747" s="283"/>
      <c r="VQ747" s="283"/>
      <c r="VR747" s="283"/>
      <c r="VS747" s="283"/>
      <c r="VT747" s="283"/>
      <c r="VU747" s="283"/>
      <c r="VV747" s="283"/>
      <c r="VW747" s="283"/>
      <c r="VX747" s="283"/>
      <c r="VY747" s="283"/>
      <c r="VZ747" s="283"/>
      <c r="WA747" s="283"/>
      <c r="WB747" s="283"/>
      <c r="WC747" s="283"/>
      <c r="WD747" s="283"/>
      <c r="WE747" s="283"/>
      <c r="WF747" s="283"/>
      <c r="WG747" s="283"/>
      <c r="WH747" s="283"/>
      <c r="WI747" s="283"/>
      <c r="WJ747" s="283"/>
      <c r="WK747" s="283"/>
      <c r="WL747" s="283"/>
      <c r="WM747" s="283"/>
      <c r="WN747" s="283"/>
      <c r="WO747" s="283"/>
      <c r="WP747" s="283"/>
      <c r="WQ747" s="283"/>
      <c r="WR747" s="283"/>
      <c r="WS747" s="283"/>
      <c r="WT747" s="283"/>
      <c r="WU747" s="283"/>
      <c r="WV747" s="283"/>
      <c r="WW747" s="283"/>
      <c r="WX747" s="283"/>
      <c r="WY747" s="283"/>
      <c r="WZ747" s="283"/>
      <c r="XA747" s="283"/>
      <c r="XB747" s="283"/>
      <c r="XC747" s="283"/>
      <c r="XD747" s="283"/>
      <c r="XE747" s="283"/>
      <c r="XF747" s="283"/>
      <c r="XG747" s="283"/>
      <c r="XH747" s="283"/>
      <c r="XI747" s="283"/>
      <c r="XJ747" s="283"/>
      <c r="XK747" s="283"/>
      <c r="XL747" s="283"/>
      <c r="XM747" s="283"/>
      <c r="XN747" s="283"/>
      <c r="XO747" s="283"/>
      <c r="XP747" s="283"/>
      <c r="XQ747" s="283"/>
      <c r="XR747" s="283"/>
      <c r="XS747" s="283"/>
      <c r="XT747" s="283"/>
      <c r="XU747" s="283"/>
      <c r="XV747" s="283"/>
      <c r="XW747" s="283"/>
      <c r="XX747" s="283"/>
      <c r="XY747" s="283"/>
      <c r="XZ747" s="283"/>
      <c r="YA747" s="283"/>
      <c r="YB747" s="283"/>
      <c r="YC747" s="283"/>
      <c r="YD747" s="283"/>
      <c r="YE747" s="283"/>
      <c r="YF747" s="283"/>
      <c r="YG747" s="283"/>
      <c r="YH747" s="283"/>
      <c r="YI747" s="283"/>
      <c r="YJ747" s="283"/>
      <c r="YK747" s="283"/>
      <c r="YL747" s="283"/>
      <c r="YM747" s="283"/>
      <c r="YN747" s="283"/>
      <c r="YO747" s="283"/>
      <c r="YP747" s="283"/>
      <c r="YQ747" s="283"/>
      <c r="YR747" s="283"/>
      <c r="YS747" s="283"/>
      <c r="YT747" s="283"/>
      <c r="YU747" s="283"/>
      <c r="YV747" s="283"/>
      <c r="YW747" s="283"/>
      <c r="YX747" s="283"/>
      <c r="YY747" s="283"/>
      <c r="YZ747" s="283"/>
      <c r="ZA747" s="283"/>
      <c r="ZB747" s="283"/>
      <c r="ZC747" s="283"/>
      <c r="ZD747" s="283"/>
      <c r="ZE747" s="283"/>
      <c r="ZF747" s="283"/>
      <c r="ZG747" s="283"/>
      <c r="ZH747" s="283"/>
      <c r="ZI747" s="283"/>
      <c r="ZJ747" s="283"/>
      <c r="ZK747" s="283"/>
      <c r="ZL747" s="283"/>
      <c r="ZM747" s="283"/>
      <c r="ZN747" s="283"/>
      <c r="ZO747" s="283"/>
      <c r="ZP747" s="283"/>
      <c r="ZQ747" s="283"/>
      <c r="ZR747" s="283"/>
      <c r="ZS747" s="283"/>
      <c r="ZT747" s="283"/>
      <c r="ZU747" s="283"/>
      <c r="ZV747" s="283"/>
      <c r="ZW747" s="283"/>
      <c r="ZX747" s="283"/>
      <c r="ZY747" s="283"/>
      <c r="ZZ747" s="283"/>
      <c r="AAA747" s="283"/>
      <c r="AAB747" s="283"/>
      <c r="AAC747" s="283"/>
      <c r="AAD747" s="283"/>
      <c r="AAE747" s="283"/>
      <c r="AAF747" s="283"/>
      <c r="AAG747" s="283"/>
      <c r="AAH747" s="283"/>
      <c r="AAI747" s="283"/>
      <c r="AAJ747" s="283"/>
      <c r="AAK747" s="283"/>
      <c r="AAL747" s="283"/>
      <c r="AAM747" s="283"/>
      <c r="AAN747" s="283"/>
      <c r="AAO747" s="283"/>
      <c r="AAP747" s="283"/>
      <c r="AAQ747" s="283"/>
      <c r="AAR747" s="283"/>
      <c r="AAS747" s="283"/>
      <c r="AAT747" s="283"/>
      <c r="AAU747" s="283"/>
      <c r="AAV747" s="283"/>
      <c r="AAW747" s="283"/>
      <c r="AAX747" s="283"/>
      <c r="AAY747" s="283"/>
      <c r="AAZ747" s="283"/>
      <c r="ABA747" s="283"/>
      <c r="ABB747" s="283"/>
      <c r="ABC747" s="283"/>
      <c r="ABD747" s="283"/>
      <c r="ABE747" s="283"/>
      <c r="ABF747" s="283"/>
      <c r="ABG747" s="283"/>
      <c r="ABH747" s="283"/>
      <c r="ABI747" s="283"/>
      <c r="ABJ747" s="283"/>
      <c r="ABK747" s="283"/>
      <c r="ABL747" s="283"/>
      <c r="ABM747" s="283"/>
      <c r="ABN747" s="283"/>
      <c r="ABO747" s="283"/>
      <c r="ABP747" s="283"/>
      <c r="ABQ747" s="283"/>
      <c r="ABR747" s="283"/>
      <c r="ABS747" s="283"/>
      <c r="ABT747" s="283"/>
      <c r="ABU747" s="283"/>
      <c r="ABV747" s="283"/>
      <c r="ABW747" s="283"/>
      <c r="ABX747" s="283"/>
      <c r="ABY747" s="283"/>
      <c r="ABZ747" s="283"/>
      <c r="ACA747" s="283"/>
      <c r="ACB747" s="283"/>
      <c r="ACC747" s="283"/>
      <c r="ACD747" s="283"/>
      <c r="ACE747" s="283"/>
      <c r="ACF747" s="283"/>
      <c r="ACG747" s="283"/>
      <c r="ACH747" s="283"/>
      <c r="ACI747" s="283"/>
      <c r="ACJ747" s="283"/>
      <c r="ACK747" s="283"/>
      <c r="ACL747" s="283"/>
      <c r="ACM747" s="283"/>
      <c r="ACN747" s="283"/>
      <c r="ACO747" s="283"/>
      <c r="ACP747" s="283"/>
      <c r="ACQ747" s="283"/>
      <c r="ACR747" s="283"/>
      <c r="ACS747" s="283"/>
      <c r="ACT747" s="283"/>
      <c r="ACU747" s="283"/>
      <c r="ACV747" s="283"/>
      <c r="ACW747" s="283"/>
      <c r="ACX747" s="283"/>
      <c r="ACY747" s="283"/>
      <c r="ACZ747" s="283"/>
      <c r="ADA747" s="283"/>
      <c r="ADB747" s="283"/>
      <c r="ADC747" s="283"/>
      <c r="ADD747" s="283"/>
      <c r="ADE747" s="283"/>
      <c r="ADF747" s="283"/>
      <c r="ADG747" s="283"/>
      <c r="ADH747" s="283"/>
      <c r="ADI747" s="283"/>
      <c r="ADJ747" s="283"/>
      <c r="ADK747" s="283"/>
      <c r="ADL747" s="283"/>
      <c r="ADM747" s="283"/>
      <c r="ADN747" s="283"/>
      <c r="ADO747" s="283"/>
      <c r="ADP747" s="283"/>
      <c r="ADQ747" s="283"/>
      <c r="ADR747" s="283"/>
      <c r="ADS747" s="283"/>
      <c r="ADT747" s="283"/>
      <c r="ADU747" s="283"/>
      <c r="ADV747" s="283"/>
      <c r="ADW747" s="283"/>
      <c r="ADX747" s="283"/>
      <c r="ADY747" s="283"/>
      <c r="ADZ747" s="283"/>
      <c r="AEA747" s="283"/>
      <c r="AEB747" s="283"/>
      <c r="AEC747" s="283"/>
      <c r="AED747" s="283"/>
      <c r="AEE747" s="283"/>
      <c r="AEF747" s="283"/>
      <c r="AEG747" s="280"/>
    </row>
    <row r="748" spans="1:813" s="306" customFormat="1" ht="29.25" customHeight="1" x14ac:dyDescent="0.2">
      <c r="A748" s="354"/>
      <c r="B748" s="653" t="s">
        <v>514</v>
      </c>
      <c r="C748" s="654"/>
      <c r="D748" s="654"/>
      <c r="E748" s="344"/>
      <c r="F748" s="345">
        <f>+F746+F704</f>
        <v>40763257.498000003</v>
      </c>
      <c r="G748" s="305"/>
      <c r="AY748" s="307"/>
      <c r="AZ748" s="26"/>
      <c r="BA748" s="663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SQ748" s="26"/>
      <c r="SR748" s="26"/>
      <c r="SS748" s="26"/>
      <c r="ST748" s="26"/>
      <c r="SU748" s="26"/>
      <c r="SV748" s="26"/>
      <c r="SW748" s="26"/>
      <c r="SX748" s="26"/>
      <c r="SY748" s="26"/>
      <c r="SZ748" s="26"/>
      <c r="TA748" s="26"/>
      <c r="TB748" s="26"/>
      <c r="TC748" s="26"/>
      <c r="TD748" s="26"/>
      <c r="TE748" s="26"/>
      <c r="TF748" s="26"/>
      <c r="TG748" s="26"/>
      <c r="TH748" s="26"/>
      <c r="TI748" s="26"/>
      <c r="TJ748" s="26"/>
      <c r="TK748" s="26"/>
      <c r="TL748" s="26"/>
      <c r="TM748" s="26"/>
      <c r="TN748" s="26"/>
      <c r="TO748" s="26"/>
      <c r="TP748" s="26"/>
      <c r="TQ748" s="26"/>
      <c r="TR748" s="26"/>
      <c r="TS748" s="26"/>
      <c r="TT748" s="26"/>
      <c r="TU748" s="26"/>
      <c r="TV748" s="26"/>
      <c r="TW748" s="26"/>
      <c r="TX748" s="26"/>
      <c r="TY748" s="26"/>
      <c r="TZ748" s="26"/>
      <c r="UA748" s="26"/>
      <c r="UB748" s="26"/>
      <c r="UC748" s="26"/>
      <c r="UD748" s="26"/>
      <c r="UE748" s="26"/>
      <c r="UF748" s="26"/>
      <c r="UG748" s="26"/>
      <c r="UH748" s="26"/>
      <c r="UI748" s="26"/>
      <c r="UJ748" s="26"/>
      <c r="UK748" s="26"/>
      <c r="UL748" s="26"/>
      <c r="UM748" s="26"/>
      <c r="UN748" s="26"/>
      <c r="UO748" s="26"/>
      <c r="UP748" s="26"/>
      <c r="UQ748" s="26"/>
      <c r="UR748" s="26"/>
      <c r="US748" s="26"/>
      <c r="UT748" s="26"/>
      <c r="UU748" s="26"/>
      <c r="UV748" s="26"/>
      <c r="UW748" s="26"/>
      <c r="UX748" s="26"/>
      <c r="UY748" s="26"/>
      <c r="UZ748" s="26"/>
      <c r="VA748" s="26"/>
      <c r="VB748" s="26"/>
      <c r="VC748" s="26"/>
      <c r="VD748" s="26"/>
      <c r="VE748" s="26"/>
      <c r="VF748" s="26"/>
      <c r="VG748" s="26"/>
      <c r="VH748" s="26"/>
      <c r="VI748" s="26"/>
      <c r="VJ748" s="26"/>
      <c r="VK748" s="26"/>
      <c r="VL748" s="26"/>
      <c r="VM748" s="26"/>
      <c r="VN748" s="26"/>
      <c r="VO748" s="26"/>
      <c r="VP748" s="26"/>
      <c r="VQ748" s="26"/>
      <c r="VR748" s="26"/>
      <c r="VS748" s="26"/>
      <c r="VT748" s="26"/>
      <c r="VU748" s="26"/>
      <c r="VV748" s="26"/>
      <c r="VW748" s="26"/>
      <c r="VX748" s="26"/>
      <c r="VY748" s="26"/>
      <c r="VZ748" s="26"/>
      <c r="WA748" s="26"/>
      <c r="WB748" s="26"/>
      <c r="WC748" s="26"/>
      <c r="WD748" s="26"/>
      <c r="WE748" s="26"/>
      <c r="WF748" s="26"/>
      <c r="WG748" s="26"/>
      <c r="WH748" s="26"/>
      <c r="WI748" s="26"/>
      <c r="WJ748" s="26"/>
      <c r="WK748" s="26"/>
      <c r="WL748" s="26"/>
      <c r="WM748" s="26"/>
      <c r="WN748" s="26"/>
      <c r="WO748" s="26"/>
      <c r="WP748" s="26"/>
      <c r="WQ748" s="26"/>
      <c r="WR748" s="26"/>
      <c r="WS748" s="26"/>
      <c r="WT748" s="26"/>
      <c r="WU748" s="26"/>
      <c r="WV748" s="26"/>
      <c r="WW748" s="26"/>
      <c r="WX748" s="26"/>
      <c r="WY748" s="26"/>
      <c r="WZ748" s="26"/>
      <c r="XA748" s="26"/>
      <c r="XB748" s="26"/>
      <c r="XC748" s="26"/>
      <c r="XD748" s="26"/>
      <c r="XE748" s="26"/>
      <c r="XF748" s="26"/>
      <c r="XG748" s="26"/>
      <c r="XH748" s="26"/>
      <c r="XI748" s="26"/>
      <c r="XJ748" s="26"/>
      <c r="XK748" s="26"/>
      <c r="XL748" s="26"/>
      <c r="XM748" s="26"/>
      <c r="XN748" s="26"/>
      <c r="XO748" s="26"/>
      <c r="XP748" s="26"/>
      <c r="XQ748" s="26"/>
      <c r="XR748" s="26"/>
      <c r="XS748" s="26"/>
      <c r="XT748" s="26"/>
      <c r="XU748" s="26"/>
      <c r="XV748" s="26"/>
      <c r="XW748" s="26"/>
      <c r="XX748" s="26"/>
      <c r="XY748" s="26"/>
      <c r="XZ748" s="26"/>
      <c r="YA748" s="26"/>
      <c r="YB748" s="26"/>
      <c r="YC748" s="26"/>
      <c r="YD748" s="26"/>
      <c r="YE748" s="26"/>
      <c r="YF748" s="26"/>
      <c r="YG748" s="26"/>
      <c r="YH748" s="26"/>
      <c r="YI748" s="26"/>
      <c r="YJ748" s="26"/>
      <c r="YK748" s="26"/>
      <c r="YL748" s="26"/>
      <c r="YM748" s="26"/>
      <c r="YN748" s="26"/>
      <c r="YO748" s="26"/>
      <c r="YP748" s="26"/>
      <c r="YQ748" s="26"/>
      <c r="YR748" s="26"/>
      <c r="YS748" s="26"/>
      <c r="YT748" s="26"/>
      <c r="YU748" s="26"/>
      <c r="YV748" s="26"/>
      <c r="YW748" s="26"/>
      <c r="YX748" s="26"/>
      <c r="YY748" s="26"/>
      <c r="YZ748" s="26"/>
      <c r="ZA748" s="26"/>
      <c r="ZB748" s="26"/>
      <c r="ZC748" s="26"/>
      <c r="ZD748" s="26"/>
      <c r="ZE748" s="26"/>
      <c r="ZF748" s="26"/>
      <c r="ZG748" s="26"/>
      <c r="ZH748" s="26"/>
      <c r="ZI748" s="26"/>
      <c r="ZJ748" s="26"/>
      <c r="ZK748" s="26"/>
      <c r="ZL748" s="26"/>
      <c r="ZM748" s="26"/>
      <c r="ZN748" s="26"/>
      <c r="ZO748" s="26"/>
      <c r="ZP748" s="26"/>
      <c r="ZQ748" s="26"/>
      <c r="ZR748" s="26"/>
      <c r="ZS748" s="26"/>
      <c r="ZT748" s="26"/>
      <c r="ZU748" s="26"/>
      <c r="ZV748" s="26"/>
      <c r="ZW748" s="26"/>
      <c r="ZX748" s="26"/>
      <c r="ZY748" s="26"/>
      <c r="ZZ748" s="26"/>
      <c r="AAA748" s="26"/>
      <c r="AAB748" s="26"/>
      <c r="AAC748" s="26"/>
      <c r="AAD748" s="26"/>
      <c r="AAE748" s="26"/>
      <c r="AAF748" s="26"/>
      <c r="AAG748" s="26"/>
      <c r="AAH748" s="26"/>
      <c r="AAI748" s="26"/>
      <c r="AAJ748" s="26"/>
      <c r="AAK748" s="26"/>
      <c r="AAL748" s="26"/>
      <c r="AAM748" s="26"/>
      <c r="AAN748" s="26"/>
      <c r="AAO748" s="26"/>
      <c r="AAP748" s="26"/>
      <c r="AAQ748" s="26"/>
      <c r="AAR748" s="26"/>
      <c r="AAS748" s="26"/>
      <c r="AAT748" s="26"/>
      <c r="AAU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305"/>
    </row>
    <row r="749" spans="1:813" s="306" customFormat="1" ht="14.25" customHeight="1" x14ac:dyDescent="0.2">
      <c r="A749" s="74"/>
      <c r="B749" s="341"/>
      <c r="C749" s="294"/>
      <c r="D749" s="302"/>
      <c r="E749" s="86"/>
      <c r="F749" s="297"/>
      <c r="G749" s="305"/>
      <c r="AY749" s="307"/>
      <c r="AZ749" s="26"/>
      <c r="BA749" s="663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SQ749" s="26"/>
      <c r="SR749" s="26"/>
      <c r="SS749" s="26"/>
      <c r="ST749" s="26"/>
      <c r="SU749" s="26"/>
      <c r="SV749" s="26"/>
      <c r="SW749" s="26"/>
      <c r="SX749" s="26"/>
      <c r="SY749" s="26"/>
      <c r="SZ749" s="26"/>
      <c r="TA749" s="26"/>
      <c r="TB749" s="26"/>
      <c r="TC749" s="26"/>
      <c r="TD749" s="26"/>
      <c r="TE749" s="26"/>
      <c r="TF749" s="26"/>
      <c r="TG749" s="26"/>
      <c r="TH749" s="26"/>
      <c r="TI749" s="26"/>
      <c r="TJ749" s="26"/>
      <c r="TK749" s="26"/>
      <c r="TL749" s="26"/>
      <c r="TM749" s="26"/>
      <c r="TN749" s="26"/>
      <c r="TO749" s="26"/>
      <c r="TP749" s="26"/>
      <c r="TQ749" s="26"/>
      <c r="TR749" s="26"/>
      <c r="TS749" s="26"/>
      <c r="TT749" s="26"/>
      <c r="TU749" s="26"/>
      <c r="TV749" s="26"/>
      <c r="TW749" s="26"/>
      <c r="TX749" s="26"/>
      <c r="TY749" s="26"/>
      <c r="TZ749" s="26"/>
      <c r="UA749" s="26"/>
      <c r="UB749" s="26"/>
      <c r="UC749" s="26"/>
      <c r="UD749" s="26"/>
      <c r="UE749" s="26"/>
      <c r="UF749" s="26"/>
      <c r="UG749" s="26"/>
      <c r="UH749" s="26"/>
      <c r="UI749" s="26"/>
      <c r="UJ749" s="26"/>
      <c r="UK749" s="26"/>
      <c r="UL749" s="26"/>
      <c r="UM749" s="26"/>
      <c r="UN749" s="26"/>
      <c r="UO749" s="26"/>
      <c r="UP749" s="26"/>
      <c r="UQ749" s="26"/>
      <c r="UR749" s="26"/>
      <c r="US749" s="26"/>
      <c r="UT749" s="26"/>
      <c r="UU749" s="26"/>
      <c r="UV749" s="26"/>
      <c r="UW749" s="26"/>
      <c r="UX749" s="26"/>
      <c r="UY749" s="26"/>
      <c r="UZ749" s="26"/>
      <c r="VA749" s="26"/>
      <c r="VB749" s="26"/>
      <c r="VC749" s="26"/>
      <c r="VD749" s="26"/>
      <c r="VE749" s="26"/>
      <c r="VF749" s="26"/>
      <c r="VG749" s="26"/>
      <c r="VH749" s="26"/>
      <c r="VI749" s="26"/>
      <c r="VJ749" s="26"/>
      <c r="VK749" s="26"/>
      <c r="VL749" s="26"/>
      <c r="VM749" s="26"/>
      <c r="VN749" s="26"/>
      <c r="VO749" s="26"/>
      <c r="VP749" s="26"/>
      <c r="VQ749" s="26"/>
      <c r="VR749" s="26"/>
      <c r="VS749" s="26"/>
      <c r="VT749" s="26"/>
      <c r="VU749" s="26"/>
      <c r="VV749" s="26"/>
      <c r="VW749" s="26"/>
      <c r="VX749" s="26"/>
      <c r="VY749" s="26"/>
      <c r="VZ749" s="26"/>
      <c r="WA749" s="26"/>
      <c r="WB749" s="26"/>
      <c r="WC749" s="26"/>
      <c r="WD749" s="26"/>
      <c r="WE749" s="26"/>
      <c r="WF749" s="26"/>
      <c r="WG749" s="26"/>
      <c r="WH749" s="26"/>
      <c r="WI749" s="26"/>
      <c r="WJ749" s="26"/>
      <c r="WK749" s="26"/>
      <c r="WL749" s="26"/>
      <c r="WM749" s="26"/>
      <c r="WN749" s="26"/>
      <c r="WO749" s="26"/>
      <c r="WP749" s="26"/>
      <c r="WQ749" s="26"/>
      <c r="WR749" s="26"/>
      <c r="WS749" s="26"/>
      <c r="WT749" s="26"/>
      <c r="WU749" s="26"/>
      <c r="WV749" s="26"/>
      <c r="WW749" s="26"/>
      <c r="WX749" s="26"/>
      <c r="WY749" s="26"/>
      <c r="WZ749" s="26"/>
      <c r="XA749" s="26"/>
      <c r="XB749" s="26"/>
      <c r="XC749" s="26"/>
      <c r="XD749" s="26"/>
      <c r="XE749" s="26"/>
      <c r="XF749" s="26"/>
      <c r="XG749" s="26"/>
      <c r="XH749" s="26"/>
      <c r="XI749" s="26"/>
      <c r="XJ749" s="26"/>
      <c r="XK749" s="26"/>
      <c r="XL749" s="26"/>
      <c r="XM749" s="26"/>
      <c r="XN749" s="26"/>
      <c r="XO749" s="26"/>
      <c r="XP749" s="26"/>
      <c r="XQ749" s="26"/>
      <c r="XR749" s="26"/>
      <c r="XS749" s="26"/>
      <c r="XT749" s="26"/>
      <c r="XU749" s="26"/>
      <c r="XV749" s="26"/>
      <c r="XW749" s="26"/>
      <c r="XX749" s="26"/>
      <c r="XY749" s="26"/>
      <c r="XZ749" s="26"/>
      <c r="YA749" s="26"/>
      <c r="YB749" s="26"/>
      <c r="YC749" s="26"/>
      <c r="YD749" s="26"/>
      <c r="YE749" s="26"/>
      <c r="YF749" s="26"/>
      <c r="YG749" s="26"/>
      <c r="YH749" s="26"/>
      <c r="YI749" s="26"/>
      <c r="YJ749" s="26"/>
      <c r="YK749" s="26"/>
      <c r="YL749" s="26"/>
      <c r="YM749" s="26"/>
      <c r="YN749" s="26"/>
      <c r="YO749" s="26"/>
      <c r="YP749" s="26"/>
      <c r="YQ749" s="26"/>
      <c r="YR749" s="26"/>
      <c r="YS749" s="26"/>
      <c r="YT749" s="26"/>
      <c r="YU749" s="26"/>
      <c r="YV749" s="26"/>
      <c r="YW749" s="26"/>
      <c r="YX749" s="26"/>
      <c r="YY749" s="26"/>
      <c r="YZ749" s="26"/>
      <c r="ZA749" s="26"/>
      <c r="ZB749" s="26"/>
      <c r="ZC749" s="26"/>
      <c r="ZD749" s="26"/>
      <c r="ZE749" s="26"/>
      <c r="ZF749" s="26"/>
      <c r="ZG749" s="26"/>
      <c r="ZH749" s="26"/>
      <c r="ZI749" s="26"/>
      <c r="ZJ749" s="26"/>
      <c r="ZK749" s="26"/>
      <c r="ZL749" s="26"/>
      <c r="ZM749" s="26"/>
      <c r="ZN749" s="26"/>
      <c r="ZO749" s="26"/>
      <c r="ZP749" s="26"/>
      <c r="ZQ749" s="26"/>
      <c r="ZR749" s="26"/>
      <c r="ZS749" s="26"/>
      <c r="ZT749" s="26"/>
      <c r="ZU749" s="26"/>
      <c r="ZV749" s="26"/>
      <c r="ZW749" s="26"/>
      <c r="ZX749" s="26"/>
      <c r="ZY749" s="26"/>
      <c r="ZZ749" s="26"/>
      <c r="AAA749" s="26"/>
      <c r="AAB749" s="26"/>
      <c r="AAC749" s="26"/>
      <c r="AAD749" s="26"/>
      <c r="AAE749" s="26"/>
      <c r="AAF749" s="26"/>
      <c r="AAG749" s="26"/>
      <c r="AAH749" s="26"/>
      <c r="AAI749" s="26"/>
      <c r="AAJ749" s="26"/>
      <c r="AAK749" s="26"/>
      <c r="AAL749" s="26"/>
      <c r="AAM749" s="26"/>
      <c r="AAN749" s="26"/>
      <c r="AAO749" s="26"/>
      <c r="AAP749" s="26"/>
      <c r="AAQ749" s="26"/>
      <c r="AAR749" s="26"/>
      <c r="AAS749" s="26"/>
      <c r="AAT749" s="26"/>
      <c r="AAU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305"/>
    </row>
    <row r="750" spans="1:813" s="26" customFormat="1" ht="24.75" customHeight="1" x14ac:dyDescent="0.2">
      <c r="A750" s="75"/>
      <c r="B750" s="404" t="s">
        <v>542</v>
      </c>
      <c r="C750" s="325"/>
      <c r="D750" s="71"/>
      <c r="E750" s="303"/>
      <c r="F750" s="399"/>
      <c r="BA750" s="663"/>
    </row>
    <row r="751" spans="1:813" s="26" customFormat="1" ht="4.5" customHeight="1" x14ac:dyDescent="0.2">
      <c r="A751" s="75"/>
      <c r="B751" s="404"/>
      <c r="C751" s="325"/>
      <c r="D751" s="71"/>
      <c r="E751" s="303"/>
      <c r="F751" s="399"/>
      <c r="BA751" s="663"/>
    </row>
    <row r="752" spans="1:813" s="26" customFormat="1" ht="14.25" customHeight="1" x14ac:dyDescent="0.2">
      <c r="A752" s="75"/>
      <c r="B752" s="316" t="s">
        <v>414</v>
      </c>
      <c r="C752" s="325"/>
      <c r="D752" s="71"/>
      <c r="E752" s="303"/>
      <c r="F752" s="399"/>
      <c r="BA752" s="663"/>
    </row>
    <row r="753" spans="1:53" s="26" customFormat="1" ht="43.5" customHeight="1" x14ac:dyDescent="0.2">
      <c r="A753" s="316" t="s">
        <v>413</v>
      </c>
      <c r="B753" s="81" t="s">
        <v>453</v>
      </c>
      <c r="C753" s="103"/>
      <c r="D753" s="103"/>
      <c r="E753" s="103"/>
      <c r="F753" s="91"/>
      <c r="BA753" s="663"/>
    </row>
    <row r="754" spans="1:53" x14ac:dyDescent="0.2">
      <c r="A754" s="74"/>
      <c r="B754" s="341"/>
      <c r="C754" s="294"/>
      <c r="D754" s="302"/>
      <c r="E754" s="86"/>
      <c r="F754" s="297"/>
      <c r="BA754" s="663"/>
    </row>
    <row r="755" spans="1:53" x14ac:dyDescent="0.2">
      <c r="A755" s="73">
        <v>9</v>
      </c>
      <c r="B755" s="78" t="s">
        <v>179</v>
      </c>
      <c r="C755" s="104"/>
      <c r="D755" s="105"/>
      <c r="E755" s="109"/>
      <c r="F755" s="91"/>
      <c r="BA755" s="663"/>
    </row>
    <row r="756" spans="1:53" ht="25.5" x14ac:dyDescent="0.2">
      <c r="A756" s="75">
        <v>9.1</v>
      </c>
      <c r="B756" s="103" t="s">
        <v>555</v>
      </c>
      <c r="C756" s="352">
        <v>215</v>
      </c>
      <c r="D756" s="105" t="s">
        <v>82</v>
      </c>
      <c r="E756" s="293">
        <v>42.91</v>
      </c>
      <c r="F756" s="91">
        <f>ROUND(C756*E756,2)</f>
        <v>9225.65</v>
      </c>
      <c r="BA756" s="663"/>
    </row>
    <row r="757" spans="1:53" x14ac:dyDescent="0.2">
      <c r="A757" s="75">
        <v>9.1999999999999993</v>
      </c>
      <c r="B757" s="103" t="s">
        <v>556</v>
      </c>
      <c r="C757" s="104">
        <v>193.5</v>
      </c>
      <c r="D757" s="105" t="s">
        <v>181</v>
      </c>
      <c r="E757" s="293">
        <v>33.04</v>
      </c>
      <c r="F757" s="400">
        <f>ROUND(C757*E757,2)</f>
        <v>6393.24</v>
      </c>
      <c r="BA757" s="663"/>
    </row>
    <row r="758" spans="1:53" ht="25.5" x14ac:dyDescent="0.2">
      <c r="A758" s="75">
        <v>9.4</v>
      </c>
      <c r="B758" s="103" t="s">
        <v>183</v>
      </c>
      <c r="C758" s="104">
        <v>23.51</v>
      </c>
      <c r="D758" s="105" t="s">
        <v>184</v>
      </c>
      <c r="E758" s="293">
        <v>185.17</v>
      </c>
      <c r="F758" s="400">
        <f>ROUND(C758*E758,2)</f>
        <v>4353.3500000000004</v>
      </c>
      <c r="BA758" s="663"/>
    </row>
    <row r="759" spans="1:53" s="26" customFormat="1" ht="14.25" customHeight="1" x14ac:dyDescent="0.2">
      <c r="A759" s="75"/>
      <c r="B759" s="99"/>
      <c r="C759" s="109"/>
      <c r="D759" s="71"/>
      <c r="E759" s="109"/>
      <c r="F759" s="91"/>
      <c r="BA759" s="663"/>
    </row>
    <row r="760" spans="1:53" s="26" customFormat="1" ht="14.25" customHeight="1" x14ac:dyDescent="0.2">
      <c r="A760" s="322">
        <v>10</v>
      </c>
      <c r="B760" s="99" t="s">
        <v>539</v>
      </c>
      <c r="C760" s="352">
        <v>1032.5</v>
      </c>
      <c r="D760" s="405" t="s">
        <v>82</v>
      </c>
      <c r="E760" s="406">
        <v>105</v>
      </c>
      <c r="F760" s="407">
        <f>ROUND((C760*E760),2)</f>
        <v>108412.5</v>
      </c>
      <c r="BA760" s="663"/>
    </row>
    <row r="761" spans="1:53" s="26" customFormat="1" ht="14.25" customHeight="1" x14ac:dyDescent="0.2">
      <c r="A761" s="74"/>
      <c r="B761" s="341"/>
      <c r="C761" s="294"/>
      <c r="D761" s="302"/>
      <c r="E761" s="86"/>
      <c r="F761" s="297"/>
      <c r="BA761" s="663"/>
    </row>
    <row r="762" spans="1:53" s="26" customFormat="1" ht="14.25" customHeight="1" x14ac:dyDescent="0.2">
      <c r="A762" s="66">
        <v>11</v>
      </c>
      <c r="B762" s="408" t="s">
        <v>519</v>
      </c>
      <c r="C762" s="294"/>
      <c r="D762" s="302"/>
      <c r="E762" s="86"/>
      <c r="F762" s="297"/>
      <c r="BA762" s="663"/>
    </row>
    <row r="763" spans="1:53" s="26" customFormat="1" ht="14.25" customHeight="1" x14ac:dyDescent="0.2">
      <c r="A763" s="66">
        <v>11.1</v>
      </c>
      <c r="B763" s="408" t="s">
        <v>520</v>
      </c>
      <c r="C763" s="294"/>
      <c r="D763" s="302"/>
      <c r="E763" s="86"/>
      <c r="F763" s="297"/>
      <c r="BA763" s="663"/>
    </row>
    <row r="764" spans="1:53" s="26" customFormat="1" ht="14.25" customHeight="1" x14ac:dyDescent="0.2">
      <c r="A764" s="74" t="s">
        <v>544</v>
      </c>
      <c r="B764" s="409" t="s">
        <v>521</v>
      </c>
      <c r="C764" s="109">
        <v>5</v>
      </c>
      <c r="D764" s="405" t="s">
        <v>82</v>
      </c>
      <c r="E764" s="406">
        <v>904.16</v>
      </c>
      <c r="F764" s="407">
        <f>ROUND((C764*E764),2)</f>
        <v>4520.8</v>
      </c>
      <c r="BA764" s="663"/>
    </row>
    <row r="765" spans="1:53" s="26" customFormat="1" ht="14.25" customHeight="1" x14ac:dyDescent="0.2">
      <c r="A765" s="74" t="s">
        <v>545</v>
      </c>
      <c r="B765" s="409" t="s">
        <v>535</v>
      </c>
      <c r="C765" s="109">
        <v>2</v>
      </c>
      <c r="D765" s="405" t="s">
        <v>71</v>
      </c>
      <c r="E765" s="406">
        <v>2180.6400000000003</v>
      </c>
      <c r="F765" s="407">
        <f>ROUND((C765*E765),2)</f>
        <v>4361.28</v>
      </c>
      <c r="BA765" s="663"/>
    </row>
    <row r="766" spans="1:53" s="26" customFormat="1" ht="14.25" customHeight="1" x14ac:dyDescent="0.2">
      <c r="A766" s="74" t="s">
        <v>546</v>
      </c>
      <c r="B766" s="341" t="s">
        <v>540</v>
      </c>
      <c r="C766" s="109">
        <v>1</v>
      </c>
      <c r="D766" s="302" t="s">
        <v>71</v>
      </c>
      <c r="E766" s="86">
        <v>1500</v>
      </c>
      <c r="F766" s="297">
        <f>ROUND((C766*E766),2)</f>
        <v>1500</v>
      </c>
      <c r="BA766" s="663"/>
    </row>
    <row r="767" spans="1:53" s="26" customFormat="1" ht="14.25" customHeight="1" x14ac:dyDescent="0.2">
      <c r="A767" s="74" t="s">
        <v>547</v>
      </c>
      <c r="B767" s="409" t="s">
        <v>536</v>
      </c>
      <c r="C767" s="109">
        <v>0.5</v>
      </c>
      <c r="D767" s="405" t="s">
        <v>531</v>
      </c>
      <c r="E767" s="406">
        <v>2500</v>
      </c>
      <c r="F767" s="407">
        <f>ROUND((C767*E767),2)</f>
        <v>1250</v>
      </c>
      <c r="BA767" s="663"/>
    </row>
    <row r="768" spans="1:53" s="26" customFormat="1" ht="14.25" customHeight="1" x14ac:dyDescent="0.2">
      <c r="A768" s="74"/>
      <c r="B768" s="341"/>
      <c r="C768" s="294"/>
      <c r="D768" s="302"/>
      <c r="E768" s="86"/>
      <c r="F768" s="297"/>
      <c r="BA768" s="663"/>
    </row>
    <row r="769" spans="1:53" s="26" customFormat="1" ht="14.25" customHeight="1" x14ac:dyDescent="0.2">
      <c r="A769" s="66">
        <v>11.2</v>
      </c>
      <c r="B769" s="408" t="s">
        <v>522</v>
      </c>
      <c r="C769" s="294"/>
      <c r="D769" s="302"/>
      <c r="E769" s="86"/>
      <c r="F769" s="297"/>
      <c r="BA769" s="663"/>
    </row>
    <row r="770" spans="1:53" s="26" customFormat="1" ht="14.25" customHeight="1" x14ac:dyDescent="0.2">
      <c r="A770" s="74" t="s">
        <v>548</v>
      </c>
      <c r="B770" s="409" t="s">
        <v>523</v>
      </c>
      <c r="C770" s="109">
        <v>1</v>
      </c>
      <c r="D770" s="405" t="s">
        <v>82</v>
      </c>
      <c r="E770" s="406">
        <v>3350.6000000000004</v>
      </c>
      <c r="F770" s="407">
        <f>ROUND((C770*E770),2)</f>
        <v>3350.6</v>
      </c>
      <c r="BA770" s="663"/>
    </row>
    <row r="771" spans="1:53" s="26" customFormat="1" ht="14.25" customHeight="1" x14ac:dyDescent="0.2">
      <c r="A771" s="74" t="s">
        <v>549</v>
      </c>
      <c r="B771" s="409" t="s">
        <v>533</v>
      </c>
      <c r="C771" s="109">
        <v>2</v>
      </c>
      <c r="D771" s="405" t="s">
        <v>71</v>
      </c>
      <c r="E771" s="406">
        <v>4088.7000000000003</v>
      </c>
      <c r="F771" s="407">
        <f>ROUND((C771*E771),2)</f>
        <v>8177.4</v>
      </c>
      <c r="BA771" s="663"/>
    </row>
    <row r="772" spans="1:53" s="26" customFormat="1" ht="14.25" customHeight="1" x14ac:dyDescent="0.2">
      <c r="A772" s="74" t="s">
        <v>550</v>
      </c>
      <c r="B772" s="341" t="s">
        <v>541</v>
      </c>
      <c r="C772" s="109">
        <v>0.6</v>
      </c>
      <c r="D772" s="302" t="s">
        <v>75</v>
      </c>
      <c r="E772" s="86">
        <v>1500</v>
      </c>
      <c r="F772" s="297">
        <f>ROUND((C772*E772),2)</f>
        <v>900</v>
      </c>
      <c r="BA772" s="663"/>
    </row>
    <row r="773" spans="1:53" s="26" customFormat="1" ht="14.25" customHeight="1" x14ac:dyDescent="0.2">
      <c r="A773" s="74" t="s">
        <v>551</v>
      </c>
      <c r="B773" s="409" t="s">
        <v>536</v>
      </c>
      <c r="C773" s="109">
        <v>0.5</v>
      </c>
      <c r="D773" s="405" t="s">
        <v>531</v>
      </c>
      <c r="E773" s="406">
        <v>2500</v>
      </c>
      <c r="F773" s="407">
        <f>ROUND((C773*E773),2)</f>
        <v>1250</v>
      </c>
      <c r="BA773" s="663"/>
    </row>
    <row r="774" spans="1:53" s="26" customFormat="1" ht="2.25" customHeight="1" x14ac:dyDescent="0.2">
      <c r="A774" s="74"/>
      <c r="B774" s="341"/>
      <c r="C774" s="294"/>
      <c r="D774" s="302"/>
      <c r="E774" s="86"/>
      <c r="F774" s="297"/>
      <c r="BA774" s="663"/>
    </row>
    <row r="775" spans="1:53" s="26" customFormat="1" ht="14.25" customHeight="1" x14ac:dyDescent="0.2">
      <c r="A775" s="74"/>
      <c r="B775" s="341"/>
      <c r="C775" s="294"/>
      <c r="D775" s="302"/>
      <c r="E775" s="86"/>
      <c r="F775" s="297"/>
      <c r="BA775" s="663"/>
    </row>
    <row r="776" spans="1:53" s="26" customFormat="1" ht="14.25" customHeight="1" x14ac:dyDescent="0.2">
      <c r="A776" s="66">
        <v>11.3</v>
      </c>
      <c r="B776" s="408" t="s">
        <v>524</v>
      </c>
      <c r="C776" s="294"/>
      <c r="D776" s="302"/>
      <c r="E776" s="86"/>
      <c r="F776" s="297"/>
      <c r="BA776" s="663"/>
    </row>
    <row r="777" spans="1:53" s="26" customFormat="1" ht="14.25" customHeight="1" x14ac:dyDescent="0.2">
      <c r="A777" s="74" t="s">
        <v>375</v>
      </c>
      <c r="B777" s="409" t="s">
        <v>525</v>
      </c>
      <c r="C777" s="109">
        <v>31.1</v>
      </c>
      <c r="D777" s="405" t="s">
        <v>82</v>
      </c>
      <c r="E777" s="406">
        <v>416.6</v>
      </c>
      <c r="F777" s="407">
        <f>ROUND((C777*E777),2)</f>
        <v>12956.26</v>
      </c>
      <c r="BA777" s="663"/>
    </row>
    <row r="778" spans="1:53" s="26" customFormat="1" ht="14.25" customHeight="1" x14ac:dyDescent="0.2">
      <c r="A778" s="74" t="s">
        <v>377</v>
      </c>
      <c r="B778" s="409" t="s">
        <v>538</v>
      </c>
      <c r="C778" s="109">
        <v>9</v>
      </c>
      <c r="D778" s="405" t="s">
        <v>71</v>
      </c>
      <c r="E778" s="406">
        <v>1356.41</v>
      </c>
      <c r="F778" s="407">
        <f>ROUND((C778*E778),2)</f>
        <v>12207.69</v>
      </c>
      <c r="BA778" s="663"/>
    </row>
    <row r="779" spans="1:53" s="26" customFormat="1" ht="14.25" customHeight="1" x14ac:dyDescent="0.2">
      <c r="A779" s="74" t="s">
        <v>379</v>
      </c>
      <c r="B779" s="341" t="s">
        <v>532</v>
      </c>
      <c r="C779" s="109">
        <v>9</v>
      </c>
      <c r="D779" s="302" t="s">
        <v>75</v>
      </c>
      <c r="E779" s="86">
        <v>1051.78</v>
      </c>
      <c r="F779" s="297">
        <f>ROUND((C779*E779),2)</f>
        <v>9466.02</v>
      </c>
      <c r="BA779" s="663"/>
    </row>
    <row r="780" spans="1:53" x14ac:dyDescent="0.2">
      <c r="A780" s="74" t="s">
        <v>552</v>
      </c>
      <c r="B780" s="409" t="s">
        <v>537</v>
      </c>
      <c r="C780" s="109">
        <v>1</v>
      </c>
      <c r="D780" s="405" t="s">
        <v>531</v>
      </c>
      <c r="E780" s="406">
        <v>2500</v>
      </c>
      <c r="F780" s="407">
        <f>ROUND((C780*E780),2)</f>
        <v>2500</v>
      </c>
      <c r="BA780" s="663"/>
    </row>
    <row r="781" spans="1:53" x14ac:dyDescent="0.2">
      <c r="A781" s="74"/>
      <c r="B781" s="341"/>
      <c r="C781" s="294"/>
      <c r="D781" s="302"/>
      <c r="E781" s="86"/>
      <c r="F781" s="297"/>
      <c r="BA781" s="663"/>
    </row>
    <row r="782" spans="1:53" x14ac:dyDescent="0.2">
      <c r="A782" s="66">
        <v>11.4</v>
      </c>
      <c r="B782" s="408" t="s">
        <v>527</v>
      </c>
      <c r="C782" s="294"/>
      <c r="D782" s="302"/>
      <c r="E782" s="86"/>
      <c r="F782" s="297"/>
      <c r="BA782" s="663"/>
    </row>
    <row r="783" spans="1:53" x14ac:dyDescent="0.2">
      <c r="A783" s="74" t="s">
        <v>381</v>
      </c>
      <c r="B783" s="409" t="s">
        <v>526</v>
      </c>
      <c r="C783" s="109">
        <v>0.6</v>
      </c>
      <c r="D783" s="405" t="s">
        <v>82</v>
      </c>
      <c r="E783" s="406">
        <v>252.24</v>
      </c>
      <c r="F783" s="407">
        <f>ROUND((C783*E783),2)</f>
        <v>151.34</v>
      </c>
      <c r="BA783" s="663"/>
    </row>
    <row r="784" spans="1:53" x14ac:dyDescent="0.2">
      <c r="A784" s="74" t="s">
        <v>383</v>
      </c>
      <c r="B784" s="409" t="s">
        <v>534</v>
      </c>
      <c r="C784" s="109">
        <v>1</v>
      </c>
      <c r="D784" s="405" t="s">
        <v>71</v>
      </c>
      <c r="E784" s="406">
        <v>1226.6099999999999</v>
      </c>
      <c r="F784" s="407">
        <f>ROUND((C784*E784),2)</f>
        <v>1226.6099999999999</v>
      </c>
      <c r="BA784" s="663"/>
    </row>
    <row r="785" spans="1:813" x14ac:dyDescent="0.2">
      <c r="A785" s="74" t="s">
        <v>553</v>
      </c>
      <c r="B785" s="409" t="s">
        <v>537</v>
      </c>
      <c r="C785" s="109">
        <v>0.5</v>
      </c>
      <c r="D785" s="405" t="s">
        <v>531</v>
      </c>
      <c r="E785" s="406">
        <v>2500</v>
      </c>
      <c r="F785" s="407">
        <f>ROUND((C785*E785),2)</f>
        <v>1250</v>
      </c>
      <c r="BA785" s="663"/>
    </row>
    <row r="786" spans="1:813" x14ac:dyDescent="0.2">
      <c r="A786" s="74"/>
      <c r="B786" s="341"/>
      <c r="C786" s="294"/>
      <c r="D786" s="302"/>
      <c r="E786" s="86"/>
      <c r="F786" s="297"/>
      <c r="BA786" s="663"/>
    </row>
    <row r="787" spans="1:813" x14ac:dyDescent="0.2">
      <c r="A787" s="66">
        <v>11.5</v>
      </c>
      <c r="B787" s="408" t="s">
        <v>528</v>
      </c>
      <c r="C787" s="294"/>
      <c r="D787" s="302"/>
      <c r="E787" s="86"/>
      <c r="F787" s="297"/>
      <c r="BA787" s="663"/>
    </row>
    <row r="788" spans="1:813" x14ac:dyDescent="0.2">
      <c r="A788" s="74" t="s">
        <v>385</v>
      </c>
      <c r="B788" s="341" t="s">
        <v>529</v>
      </c>
      <c r="C788" s="109">
        <v>4</v>
      </c>
      <c r="D788" s="405" t="s">
        <v>71</v>
      </c>
      <c r="E788" s="406">
        <v>545.48</v>
      </c>
      <c r="F788" s="407">
        <f>ROUND((C788*E788),2)</f>
        <v>2181.92</v>
      </c>
      <c r="BA788" s="663"/>
    </row>
    <row r="789" spans="1:813" x14ac:dyDescent="0.2">
      <c r="A789" s="74" t="s">
        <v>387</v>
      </c>
      <c r="B789" s="341" t="s">
        <v>530</v>
      </c>
      <c r="C789" s="352">
        <v>5</v>
      </c>
      <c r="D789" s="405" t="s">
        <v>71</v>
      </c>
      <c r="E789" s="406">
        <v>695</v>
      </c>
      <c r="F789" s="407">
        <f>ROUND((C789*E789),2)</f>
        <v>3475</v>
      </c>
      <c r="BA789" s="663"/>
    </row>
    <row r="790" spans="1:813" s="15" customFormat="1" ht="12.75" customHeight="1" x14ac:dyDescent="0.2">
      <c r="A790" s="354"/>
      <c r="B790" s="343" t="s">
        <v>543</v>
      </c>
      <c r="C790" s="355"/>
      <c r="D790" s="118"/>
      <c r="E790" s="358"/>
      <c r="F790" s="345">
        <f>SUM(F755:F789)</f>
        <v>199109.65999999997</v>
      </c>
      <c r="G790" s="49"/>
      <c r="AY790" s="45"/>
      <c r="AZ790" s="25"/>
      <c r="BA790" s="663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  <c r="PF790" s="25"/>
      <c r="PG790" s="25"/>
      <c r="PH790" s="25"/>
      <c r="PI790" s="25"/>
      <c r="PJ790" s="25"/>
      <c r="PK790" s="25"/>
      <c r="PL790" s="25"/>
      <c r="PM790" s="25"/>
      <c r="PN790" s="25"/>
      <c r="PO790" s="25"/>
      <c r="PP790" s="25"/>
      <c r="PQ790" s="25"/>
      <c r="PR790" s="25"/>
      <c r="PS790" s="25"/>
      <c r="PT790" s="25"/>
      <c r="PU790" s="25"/>
      <c r="PV790" s="25"/>
      <c r="PW790" s="25"/>
      <c r="PX790" s="25"/>
      <c r="PY790" s="25"/>
      <c r="PZ790" s="25"/>
      <c r="QA790" s="25"/>
      <c r="QB790" s="25"/>
      <c r="QC790" s="25"/>
      <c r="QD790" s="25"/>
      <c r="QE790" s="25"/>
      <c r="QF790" s="25"/>
      <c r="QG790" s="25"/>
      <c r="QH790" s="25"/>
      <c r="QI790" s="25"/>
      <c r="QJ790" s="25"/>
      <c r="QK790" s="25"/>
      <c r="QL790" s="25"/>
      <c r="QM790" s="25"/>
      <c r="QN790" s="25"/>
      <c r="QO790" s="25"/>
      <c r="QP790" s="25"/>
      <c r="QQ790" s="25"/>
      <c r="QR790" s="25"/>
      <c r="QS790" s="25"/>
      <c r="QT790" s="25"/>
      <c r="QU790" s="25"/>
      <c r="QV790" s="25"/>
      <c r="QW790" s="25"/>
      <c r="QX790" s="25"/>
      <c r="QY790" s="25"/>
      <c r="QZ790" s="25"/>
      <c r="RA790" s="25"/>
      <c r="RB790" s="25"/>
      <c r="RC790" s="25"/>
      <c r="RD790" s="25"/>
      <c r="RE790" s="25"/>
      <c r="RF790" s="25"/>
      <c r="RG790" s="25"/>
      <c r="RH790" s="25"/>
      <c r="RI790" s="25"/>
      <c r="RJ790" s="25"/>
      <c r="RK790" s="25"/>
      <c r="RL790" s="25"/>
      <c r="RM790" s="25"/>
      <c r="RN790" s="25"/>
      <c r="RO790" s="25"/>
      <c r="RP790" s="25"/>
      <c r="RQ790" s="25"/>
      <c r="RR790" s="25"/>
      <c r="RS790" s="25"/>
      <c r="RT790" s="25"/>
      <c r="RU790" s="25"/>
      <c r="RV790" s="25"/>
      <c r="RW790" s="25"/>
      <c r="RX790" s="25"/>
      <c r="RY790" s="25"/>
      <c r="RZ790" s="25"/>
      <c r="SA790" s="25"/>
      <c r="SB790" s="25"/>
      <c r="SC790" s="25"/>
      <c r="SD790" s="25"/>
      <c r="SE790" s="25"/>
      <c r="SF790" s="25"/>
      <c r="SG790" s="25"/>
      <c r="SH790" s="25"/>
      <c r="SI790" s="25"/>
      <c r="SJ790" s="25"/>
      <c r="SK790" s="25"/>
      <c r="SL790" s="25"/>
      <c r="SM790" s="25"/>
      <c r="SN790" s="25"/>
      <c r="SO790" s="25"/>
      <c r="SP790" s="25"/>
      <c r="SQ790" s="25"/>
      <c r="SR790" s="25"/>
      <c r="SS790" s="25"/>
      <c r="ST790" s="25"/>
      <c r="SU790" s="25"/>
      <c r="SV790" s="25"/>
      <c r="SW790" s="25"/>
      <c r="SX790" s="25"/>
      <c r="SY790" s="25"/>
      <c r="SZ790" s="25"/>
      <c r="TA790" s="25"/>
      <c r="TB790" s="25"/>
      <c r="TC790" s="25"/>
      <c r="TD790" s="25"/>
      <c r="TE790" s="25"/>
      <c r="TF790" s="25"/>
      <c r="TG790" s="25"/>
      <c r="TH790" s="25"/>
      <c r="TI790" s="25"/>
      <c r="TJ790" s="25"/>
      <c r="TK790" s="25"/>
      <c r="TL790" s="25"/>
      <c r="TM790" s="25"/>
      <c r="TN790" s="25"/>
      <c r="TO790" s="25"/>
      <c r="TP790" s="25"/>
      <c r="TQ790" s="25"/>
      <c r="TR790" s="25"/>
      <c r="TS790" s="25"/>
      <c r="TT790" s="25"/>
      <c r="TU790" s="25"/>
      <c r="TV790" s="25"/>
      <c r="TW790" s="25"/>
      <c r="TX790" s="25"/>
      <c r="TY790" s="25"/>
      <c r="TZ790" s="25"/>
      <c r="UA790" s="25"/>
      <c r="UB790" s="25"/>
      <c r="UC790" s="25"/>
      <c r="UD790" s="25"/>
      <c r="UE790" s="25"/>
      <c r="UF790" s="25"/>
      <c r="UG790" s="25"/>
      <c r="UH790" s="25"/>
      <c r="UI790" s="25"/>
      <c r="UJ790" s="25"/>
      <c r="UK790" s="25"/>
      <c r="UL790" s="25"/>
      <c r="UM790" s="25"/>
      <c r="UN790" s="25"/>
      <c r="UO790" s="25"/>
      <c r="UP790" s="25"/>
      <c r="UQ790" s="25"/>
      <c r="UR790" s="25"/>
      <c r="US790" s="25"/>
      <c r="UT790" s="25"/>
      <c r="UU790" s="25"/>
      <c r="UV790" s="25"/>
      <c r="UW790" s="25"/>
      <c r="UX790" s="25"/>
      <c r="UY790" s="25"/>
      <c r="UZ790" s="25"/>
      <c r="VA790" s="25"/>
      <c r="VB790" s="25"/>
      <c r="VC790" s="25"/>
      <c r="VD790" s="25"/>
      <c r="VE790" s="25"/>
      <c r="VF790" s="25"/>
      <c r="VG790" s="25"/>
      <c r="VH790" s="25"/>
      <c r="VI790" s="25"/>
      <c r="VJ790" s="25"/>
      <c r="VK790" s="25"/>
      <c r="VL790" s="25"/>
      <c r="VM790" s="25"/>
      <c r="VN790" s="25"/>
      <c r="VO790" s="25"/>
      <c r="VP790" s="25"/>
      <c r="VQ790" s="25"/>
      <c r="VR790" s="25"/>
      <c r="VS790" s="25"/>
      <c r="VT790" s="25"/>
      <c r="VU790" s="25"/>
      <c r="VV790" s="25"/>
      <c r="VW790" s="25"/>
      <c r="VX790" s="25"/>
      <c r="VY790" s="25"/>
      <c r="VZ790" s="25"/>
      <c r="WA790" s="25"/>
      <c r="WB790" s="25"/>
      <c r="WC790" s="25"/>
      <c r="WD790" s="25"/>
      <c r="WE790" s="25"/>
      <c r="WF790" s="25"/>
      <c r="WG790" s="25"/>
      <c r="WH790" s="25"/>
      <c r="WI790" s="25"/>
      <c r="WJ790" s="25"/>
      <c r="WK790" s="25"/>
      <c r="WL790" s="25"/>
      <c r="WM790" s="25"/>
      <c r="WN790" s="25"/>
      <c r="WO790" s="25"/>
      <c r="WP790" s="25"/>
      <c r="WQ790" s="25"/>
      <c r="WR790" s="25"/>
      <c r="WS790" s="25"/>
      <c r="WT790" s="25"/>
      <c r="WU790" s="25"/>
      <c r="WV790" s="25"/>
      <c r="WW790" s="25"/>
      <c r="WX790" s="25"/>
      <c r="WY790" s="25"/>
      <c r="WZ790" s="25"/>
      <c r="XA790" s="25"/>
      <c r="XB790" s="25"/>
      <c r="XC790" s="25"/>
      <c r="XD790" s="25"/>
      <c r="XE790" s="25"/>
      <c r="XF790" s="25"/>
      <c r="XG790" s="25"/>
      <c r="XH790" s="25"/>
      <c r="XI790" s="25"/>
      <c r="XJ790" s="25"/>
      <c r="XK790" s="25"/>
      <c r="XL790" s="25"/>
      <c r="XM790" s="25"/>
      <c r="XN790" s="25"/>
      <c r="XO790" s="25"/>
      <c r="XP790" s="25"/>
      <c r="XQ790" s="25"/>
      <c r="XR790" s="25"/>
      <c r="XS790" s="25"/>
      <c r="XT790" s="25"/>
      <c r="XU790" s="25"/>
      <c r="XV790" s="25"/>
      <c r="XW790" s="25"/>
      <c r="XX790" s="25"/>
      <c r="XY790" s="25"/>
      <c r="XZ790" s="25"/>
      <c r="YA790" s="25"/>
      <c r="YB790" s="25"/>
      <c r="YC790" s="25"/>
      <c r="YD790" s="25"/>
      <c r="YE790" s="25"/>
      <c r="YF790" s="25"/>
      <c r="YG790" s="25"/>
      <c r="YH790" s="25"/>
      <c r="YI790" s="25"/>
      <c r="YJ790" s="25"/>
      <c r="YK790" s="25"/>
      <c r="YL790" s="25"/>
      <c r="YM790" s="25"/>
      <c r="YN790" s="25"/>
      <c r="YO790" s="25"/>
      <c r="YP790" s="25"/>
      <c r="YQ790" s="25"/>
      <c r="YR790" s="25"/>
      <c r="YS790" s="25"/>
      <c r="YT790" s="25"/>
      <c r="YU790" s="25"/>
      <c r="YV790" s="25"/>
      <c r="YW790" s="25"/>
      <c r="YX790" s="25"/>
      <c r="YY790" s="25"/>
      <c r="YZ790" s="25"/>
      <c r="ZA790" s="25"/>
      <c r="ZB790" s="25"/>
      <c r="ZC790" s="25"/>
      <c r="ZD790" s="25"/>
      <c r="ZE790" s="25"/>
      <c r="ZF790" s="25"/>
      <c r="ZG790" s="25"/>
      <c r="ZH790" s="25"/>
      <c r="ZI790" s="25"/>
      <c r="ZJ790" s="25"/>
      <c r="ZK790" s="25"/>
      <c r="ZL790" s="25"/>
      <c r="ZM790" s="25"/>
      <c r="ZN790" s="25"/>
      <c r="ZO790" s="25"/>
      <c r="ZP790" s="25"/>
      <c r="ZQ790" s="25"/>
      <c r="ZR790" s="25"/>
      <c r="ZS790" s="25"/>
      <c r="ZT790" s="25"/>
      <c r="ZU790" s="25"/>
      <c r="ZV790" s="25"/>
      <c r="ZW790" s="25"/>
      <c r="ZX790" s="25"/>
      <c r="ZY790" s="25"/>
      <c r="ZZ790" s="25"/>
      <c r="AAA790" s="25"/>
      <c r="AAB790" s="25"/>
      <c r="AAC790" s="25"/>
      <c r="AAD790" s="25"/>
      <c r="AAE790" s="25"/>
      <c r="AAF790" s="25"/>
      <c r="AAG790" s="25"/>
      <c r="AAH790" s="25"/>
      <c r="AAI790" s="25"/>
      <c r="AAJ790" s="25"/>
      <c r="AAK790" s="25"/>
      <c r="AAL790" s="25"/>
      <c r="AAM790" s="25"/>
      <c r="AAN790" s="25"/>
      <c r="AAO790" s="25"/>
      <c r="AAP790" s="25"/>
      <c r="AAQ790" s="25"/>
      <c r="AAR790" s="25"/>
      <c r="AAS790" s="25"/>
      <c r="AAT790" s="25"/>
      <c r="AAU790" s="25"/>
      <c r="AAV790" s="25"/>
      <c r="AAW790" s="25"/>
      <c r="AAX790" s="25"/>
      <c r="AAY790" s="25"/>
      <c r="AAZ790" s="25"/>
      <c r="ABA790" s="25"/>
      <c r="ABB790" s="25"/>
      <c r="ABC790" s="25"/>
      <c r="ABD790" s="25"/>
      <c r="ABE790" s="25"/>
      <c r="ABF790" s="25"/>
      <c r="ABG790" s="25"/>
      <c r="ABH790" s="25"/>
      <c r="ABI790" s="25"/>
      <c r="ABJ790" s="25"/>
      <c r="ABK790" s="25"/>
      <c r="ABL790" s="25"/>
      <c r="ABM790" s="25"/>
      <c r="ABN790" s="25"/>
      <c r="ABO790" s="25"/>
      <c r="ABP790" s="25"/>
      <c r="ABQ790" s="25"/>
      <c r="ABR790" s="25"/>
      <c r="ABS790" s="25"/>
      <c r="ABT790" s="25"/>
      <c r="ABU790" s="25"/>
      <c r="ABV790" s="25"/>
      <c r="ABW790" s="25"/>
      <c r="ABX790" s="25"/>
      <c r="ABY790" s="25"/>
      <c r="ABZ790" s="25"/>
      <c r="ACA790" s="25"/>
      <c r="ACB790" s="25"/>
      <c r="ACC790" s="25"/>
      <c r="ACD790" s="25"/>
      <c r="ACE790" s="25"/>
      <c r="ACF790" s="25"/>
      <c r="ACG790" s="25"/>
      <c r="ACH790" s="25"/>
      <c r="ACI790" s="25"/>
      <c r="ACJ790" s="25"/>
      <c r="ACK790" s="25"/>
      <c r="ACL790" s="25"/>
      <c r="ACM790" s="25"/>
      <c r="ACN790" s="25"/>
      <c r="ACO790" s="25"/>
      <c r="ACP790" s="25"/>
      <c r="ACQ790" s="25"/>
      <c r="ACR790" s="25"/>
      <c r="ACS790" s="25"/>
      <c r="ACT790" s="25"/>
      <c r="ACU790" s="25"/>
      <c r="ACV790" s="25"/>
      <c r="ACW790" s="25"/>
      <c r="ACX790" s="25"/>
      <c r="ACY790" s="25"/>
      <c r="ACZ790" s="25"/>
      <c r="ADA790" s="25"/>
      <c r="ADB790" s="25"/>
      <c r="ADC790" s="25"/>
      <c r="ADD790" s="25"/>
      <c r="ADE790" s="25"/>
      <c r="ADF790" s="25"/>
      <c r="ADG790" s="25"/>
      <c r="ADH790" s="25"/>
      <c r="ADI790" s="25"/>
      <c r="ADJ790" s="25"/>
      <c r="ADK790" s="25"/>
      <c r="ADL790" s="25"/>
      <c r="ADM790" s="25"/>
      <c r="ADN790" s="25"/>
      <c r="ADO790" s="25"/>
      <c r="ADP790" s="25"/>
      <c r="ADQ790" s="25"/>
      <c r="ADR790" s="25"/>
      <c r="ADS790" s="25"/>
      <c r="ADT790" s="25"/>
      <c r="ADU790" s="25"/>
      <c r="ADV790" s="25"/>
      <c r="ADW790" s="25"/>
      <c r="ADX790" s="25"/>
      <c r="ADY790" s="25"/>
      <c r="ADZ790" s="25"/>
      <c r="AEA790" s="25"/>
      <c r="AEB790" s="25"/>
      <c r="AEC790" s="25"/>
      <c r="AED790" s="25"/>
      <c r="AEE790" s="25"/>
      <c r="AEF790" s="25"/>
      <c r="AEG790" s="49"/>
    </row>
    <row r="791" spans="1:813" s="2" customFormat="1" ht="7.5" customHeight="1" x14ac:dyDescent="0.2">
      <c r="A791" s="75"/>
      <c r="B791" s="103"/>
      <c r="C791" s="352"/>
      <c r="D791" s="105"/>
      <c r="E791" s="293"/>
      <c r="F791" s="91"/>
      <c r="BA791" s="663"/>
    </row>
    <row r="792" spans="1:813" s="2" customFormat="1" x14ac:dyDescent="0.2">
      <c r="A792" s="354"/>
      <c r="B792" s="402" t="s">
        <v>510</v>
      </c>
      <c r="C792" s="355"/>
      <c r="D792" s="118"/>
      <c r="E792" s="344"/>
      <c r="F792" s="345">
        <f>F790</f>
        <v>199109.65999999997</v>
      </c>
      <c r="BA792" s="663"/>
    </row>
    <row r="793" spans="1:813" s="2" customFormat="1" ht="7.5" customHeight="1" x14ac:dyDescent="0.2">
      <c r="A793" s="75"/>
      <c r="B793" s="103"/>
      <c r="C793" s="352"/>
      <c r="D793" s="105"/>
      <c r="E793" s="293"/>
      <c r="F793" s="91"/>
      <c r="BA793" s="663"/>
    </row>
    <row r="794" spans="1:813" s="2" customFormat="1" x14ac:dyDescent="0.2">
      <c r="A794" s="354"/>
      <c r="B794" s="402" t="s">
        <v>558</v>
      </c>
      <c r="C794" s="355"/>
      <c r="D794" s="118"/>
      <c r="E794" s="344"/>
      <c r="F794" s="345">
        <f>+F792</f>
        <v>199109.65999999997</v>
      </c>
      <c r="BA794" s="663"/>
    </row>
    <row r="795" spans="1:813" s="2" customFormat="1" ht="38.25" x14ac:dyDescent="0.2">
      <c r="A795" s="354"/>
      <c r="B795" s="410" t="s">
        <v>559</v>
      </c>
      <c r="C795" s="411"/>
      <c r="D795" s="411"/>
      <c r="E795" s="344"/>
      <c r="F795" s="345">
        <f>+F794+F748</f>
        <v>40962367.158</v>
      </c>
      <c r="BA795" s="663"/>
    </row>
    <row r="796" spans="1:813" ht="12.75" customHeight="1" x14ac:dyDescent="0.2">
      <c r="A796" s="75"/>
      <c r="B796" s="78"/>
      <c r="C796" s="412"/>
      <c r="D796" s="412"/>
      <c r="E796" s="303"/>
      <c r="F796" s="399"/>
      <c r="BA796" s="663"/>
    </row>
    <row r="797" spans="1:813" ht="25.5" x14ac:dyDescent="0.2">
      <c r="A797" s="240"/>
      <c r="B797" s="413" t="s">
        <v>933</v>
      </c>
      <c r="C797" s="255"/>
      <c r="D797" s="255"/>
      <c r="E797" s="224"/>
      <c r="F797" s="414"/>
      <c r="BA797" s="663"/>
    </row>
    <row r="798" spans="1:813" x14ac:dyDescent="0.2">
      <c r="A798" s="240"/>
      <c r="B798" s="415"/>
      <c r="C798" s="255"/>
      <c r="D798" s="255"/>
      <c r="E798" s="224"/>
      <c r="F798" s="414"/>
      <c r="BA798" s="663"/>
    </row>
    <row r="799" spans="1:813" x14ac:dyDescent="0.2">
      <c r="A799" s="240"/>
      <c r="B799" s="234"/>
      <c r="C799" s="255"/>
      <c r="D799" s="255"/>
      <c r="E799" s="224"/>
      <c r="F799" s="414"/>
      <c r="BA799" s="663"/>
    </row>
    <row r="800" spans="1:813" x14ac:dyDescent="0.2">
      <c r="A800" s="240"/>
      <c r="B800" s="415" t="s">
        <v>507</v>
      </c>
      <c r="C800" s="255"/>
      <c r="D800" s="255"/>
      <c r="E800" s="224"/>
      <c r="F800" s="414"/>
      <c r="BA800" s="663"/>
    </row>
    <row r="801" spans="1:53" x14ac:dyDescent="0.2">
      <c r="A801" s="240"/>
      <c r="B801" s="234"/>
      <c r="C801" s="255"/>
      <c r="D801" s="255"/>
      <c r="E801" s="224"/>
      <c r="F801" s="414"/>
      <c r="BA801" s="663"/>
    </row>
    <row r="802" spans="1:53" x14ac:dyDescent="0.2">
      <c r="A802" s="228" t="s">
        <v>10</v>
      </c>
      <c r="B802" s="416" t="s">
        <v>11</v>
      </c>
      <c r="C802" s="417"/>
      <c r="D802" s="224"/>
      <c r="E802" s="417"/>
      <c r="F802" s="418"/>
      <c r="BA802" s="663"/>
    </row>
    <row r="803" spans="1:53" x14ac:dyDescent="0.2">
      <c r="A803" s="228">
        <v>1</v>
      </c>
      <c r="B803" s="234" t="s">
        <v>12</v>
      </c>
      <c r="C803" s="417"/>
      <c r="D803" s="117"/>
      <c r="E803" s="417"/>
      <c r="F803" s="419"/>
      <c r="BA803" s="663"/>
    </row>
    <row r="804" spans="1:53" x14ac:dyDescent="0.2">
      <c r="A804" s="117">
        <v>1.1000000000000001</v>
      </c>
      <c r="B804" s="224" t="s">
        <v>13</v>
      </c>
      <c r="C804" s="420">
        <v>-4</v>
      </c>
      <c r="D804" s="117" t="s">
        <v>14</v>
      </c>
      <c r="E804" s="417">
        <v>25850</v>
      </c>
      <c r="F804" s="419">
        <f t="shared" ref="F804:F830" si="17">ROUND(C804*E804,2)</f>
        <v>-103400</v>
      </c>
      <c r="BA804" s="663"/>
    </row>
    <row r="805" spans="1:53" x14ac:dyDescent="0.2">
      <c r="A805" s="117">
        <v>1.2</v>
      </c>
      <c r="B805" s="224" t="s">
        <v>15</v>
      </c>
      <c r="C805" s="420">
        <v>-1125</v>
      </c>
      <c r="D805" s="117" t="s">
        <v>16</v>
      </c>
      <c r="E805" s="417">
        <v>28.3</v>
      </c>
      <c r="F805" s="419">
        <f t="shared" si="17"/>
        <v>-31837.5</v>
      </c>
      <c r="BA805" s="663"/>
    </row>
    <row r="806" spans="1:53" x14ac:dyDescent="0.2">
      <c r="A806" s="117">
        <v>1.4</v>
      </c>
      <c r="B806" s="224" t="s">
        <v>18</v>
      </c>
      <c r="C806" s="420">
        <v>-1</v>
      </c>
      <c r="D806" s="117" t="s">
        <v>14</v>
      </c>
      <c r="E806" s="417">
        <v>12253.08</v>
      </c>
      <c r="F806" s="419">
        <f t="shared" si="17"/>
        <v>-12253.08</v>
      </c>
      <c r="BA806" s="663"/>
    </row>
    <row r="807" spans="1:53" x14ac:dyDescent="0.2">
      <c r="A807" s="117">
        <v>1.5</v>
      </c>
      <c r="B807" s="224" t="s">
        <v>19</v>
      </c>
      <c r="C807" s="420">
        <v>-2</v>
      </c>
      <c r="D807" s="117" t="s">
        <v>14</v>
      </c>
      <c r="E807" s="417">
        <v>17190.98</v>
      </c>
      <c r="F807" s="419">
        <f t="shared" si="17"/>
        <v>-34381.96</v>
      </c>
      <c r="BA807" s="663"/>
    </row>
    <row r="808" spans="1:53" x14ac:dyDescent="0.2">
      <c r="A808" s="117">
        <v>1.6</v>
      </c>
      <c r="B808" s="224" t="s">
        <v>20</v>
      </c>
      <c r="C808" s="420">
        <v>-1</v>
      </c>
      <c r="D808" s="117" t="s">
        <v>14</v>
      </c>
      <c r="E808" s="417">
        <v>24851.200000000001</v>
      </c>
      <c r="F808" s="419">
        <f t="shared" si="17"/>
        <v>-24851.200000000001</v>
      </c>
      <c r="BA808" s="663"/>
    </row>
    <row r="809" spans="1:53" ht="25.5" x14ac:dyDescent="0.2">
      <c r="A809" s="117">
        <v>1.8</v>
      </c>
      <c r="B809" s="216" t="s">
        <v>22</v>
      </c>
      <c r="C809" s="420">
        <v>-3</v>
      </c>
      <c r="D809" s="117" t="s">
        <v>14</v>
      </c>
      <c r="E809" s="417">
        <v>40380.050000000003</v>
      </c>
      <c r="F809" s="419">
        <f t="shared" si="17"/>
        <v>-121140.15</v>
      </c>
      <c r="BA809" s="663"/>
    </row>
    <row r="810" spans="1:53" x14ac:dyDescent="0.2">
      <c r="A810" s="117">
        <v>1.9</v>
      </c>
      <c r="B810" s="224" t="s">
        <v>23</v>
      </c>
      <c r="C810" s="420">
        <v>-3</v>
      </c>
      <c r="D810" s="117" t="s">
        <v>14</v>
      </c>
      <c r="E810" s="417">
        <v>6565</v>
      </c>
      <c r="F810" s="419">
        <f t="shared" si="17"/>
        <v>-19695</v>
      </c>
      <c r="BA810" s="663"/>
    </row>
    <row r="811" spans="1:53" x14ac:dyDescent="0.2">
      <c r="A811" s="117"/>
      <c r="B811" s="224"/>
      <c r="C811" s="420"/>
      <c r="D811" s="117"/>
      <c r="E811" s="417"/>
      <c r="F811" s="419"/>
      <c r="BA811" s="663"/>
    </row>
    <row r="812" spans="1:53" x14ac:dyDescent="0.2">
      <c r="A812" s="233">
        <v>2</v>
      </c>
      <c r="B812" s="421" t="s">
        <v>32</v>
      </c>
      <c r="C812" s="420"/>
      <c r="D812" s="117"/>
      <c r="E812" s="417"/>
      <c r="F812" s="419"/>
      <c r="BA812" s="663"/>
    </row>
    <row r="813" spans="1:53" x14ac:dyDescent="0.2">
      <c r="A813" s="117">
        <v>2.1</v>
      </c>
      <c r="B813" s="224" t="s">
        <v>33</v>
      </c>
      <c r="C813" s="420">
        <v>-1</v>
      </c>
      <c r="D813" s="117" t="s">
        <v>14</v>
      </c>
      <c r="E813" s="417">
        <v>332.92</v>
      </c>
      <c r="F813" s="419">
        <f t="shared" si="17"/>
        <v>-332.92</v>
      </c>
      <c r="BA813" s="663"/>
    </row>
    <row r="814" spans="1:53" x14ac:dyDescent="0.2">
      <c r="A814" s="117">
        <v>2.2000000000000002</v>
      </c>
      <c r="B814" s="224" t="s">
        <v>34</v>
      </c>
      <c r="C814" s="420">
        <v>-1</v>
      </c>
      <c r="D814" s="117" t="s">
        <v>14</v>
      </c>
      <c r="E814" s="417">
        <v>1054.44</v>
      </c>
      <c r="F814" s="419">
        <f t="shared" si="17"/>
        <v>-1054.44</v>
      </c>
      <c r="BA814" s="663"/>
    </row>
    <row r="815" spans="1:53" x14ac:dyDescent="0.2">
      <c r="A815" s="117">
        <v>2.2999999999999998</v>
      </c>
      <c r="B815" s="224" t="s">
        <v>35</v>
      </c>
      <c r="C815" s="420">
        <v>-1</v>
      </c>
      <c r="D815" s="117" t="s">
        <v>14</v>
      </c>
      <c r="E815" s="417">
        <v>108.96</v>
      </c>
      <c r="F815" s="419">
        <f t="shared" si="17"/>
        <v>-108.96</v>
      </c>
      <c r="BA815" s="663"/>
    </row>
    <row r="816" spans="1:53" x14ac:dyDescent="0.2">
      <c r="A816" s="117">
        <v>2.4</v>
      </c>
      <c r="B816" s="224" t="s">
        <v>36</v>
      </c>
      <c r="C816" s="420">
        <v>-1</v>
      </c>
      <c r="D816" s="117" t="s">
        <v>14</v>
      </c>
      <c r="E816" s="417">
        <v>232.55</v>
      </c>
      <c r="F816" s="419">
        <f t="shared" si="17"/>
        <v>-232.55</v>
      </c>
      <c r="BA816" s="663"/>
    </row>
    <row r="817" spans="1:53" x14ac:dyDescent="0.2">
      <c r="A817" s="117">
        <v>2.5</v>
      </c>
      <c r="B817" s="224" t="s">
        <v>37</v>
      </c>
      <c r="C817" s="420">
        <v>-1</v>
      </c>
      <c r="D817" s="117" t="s">
        <v>14</v>
      </c>
      <c r="E817" s="417">
        <v>388.85</v>
      </c>
      <c r="F817" s="419">
        <f t="shared" si="17"/>
        <v>-388.85</v>
      </c>
      <c r="BA817" s="663"/>
    </row>
    <row r="818" spans="1:53" x14ac:dyDescent="0.2">
      <c r="A818" s="117">
        <v>2.6</v>
      </c>
      <c r="B818" s="224" t="s">
        <v>38</v>
      </c>
      <c r="C818" s="420">
        <v>-1</v>
      </c>
      <c r="D818" s="117" t="s">
        <v>14</v>
      </c>
      <c r="E818" s="417">
        <v>16.16</v>
      </c>
      <c r="F818" s="419">
        <f t="shared" si="17"/>
        <v>-16.16</v>
      </c>
      <c r="BA818" s="663"/>
    </row>
    <row r="819" spans="1:53" x14ac:dyDescent="0.2">
      <c r="A819" s="117">
        <v>2.7</v>
      </c>
      <c r="B819" s="224" t="s">
        <v>39</v>
      </c>
      <c r="C819" s="420">
        <v>-10</v>
      </c>
      <c r="D819" s="117" t="s">
        <v>16</v>
      </c>
      <c r="E819" s="417">
        <v>166.65</v>
      </c>
      <c r="F819" s="419">
        <f t="shared" si="17"/>
        <v>-1666.5</v>
      </c>
      <c r="BA819" s="663"/>
    </row>
    <row r="820" spans="1:53" x14ac:dyDescent="0.2">
      <c r="A820" s="117">
        <v>2.8</v>
      </c>
      <c r="B820" s="224" t="s">
        <v>40</v>
      </c>
      <c r="C820" s="420">
        <v>-1</v>
      </c>
      <c r="D820" s="117" t="s">
        <v>14</v>
      </c>
      <c r="E820" s="417">
        <v>161.6</v>
      </c>
      <c r="F820" s="419">
        <f t="shared" si="17"/>
        <v>-161.6</v>
      </c>
      <c r="BA820" s="663"/>
    </row>
    <row r="821" spans="1:53" x14ac:dyDescent="0.2">
      <c r="A821" s="117">
        <v>2.9</v>
      </c>
      <c r="B821" s="224" t="s">
        <v>41</v>
      </c>
      <c r="C821" s="420">
        <v>-1</v>
      </c>
      <c r="D821" s="117" t="s">
        <v>14</v>
      </c>
      <c r="E821" s="417">
        <v>166.65</v>
      </c>
      <c r="F821" s="419">
        <f t="shared" si="17"/>
        <v>-166.65</v>
      </c>
      <c r="BA821" s="663"/>
    </row>
    <row r="822" spans="1:53" x14ac:dyDescent="0.2">
      <c r="A822" s="117">
        <v>2.11</v>
      </c>
      <c r="B822" s="224" t="s">
        <v>43</v>
      </c>
      <c r="C822" s="420">
        <v>-135</v>
      </c>
      <c r="D822" s="117" t="s">
        <v>44</v>
      </c>
      <c r="E822" s="417">
        <v>55.16</v>
      </c>
      <c r="F822" s="419">
        <f t="shared" si="17"/>
        <v>-7446.6</v>
      </c>
      <c r="BA822" s="663"/>
    </row>
    <row r="823" spans="1:53" x14ac:dyDescent="0.2">
      <c r="A823" s="117">
        <v>2.12</v>
      </c>
      <c r="B823" s="224" t="s">
        <v>45</v>
      </c>
      <c r="C823" s="420">
        <v>-240</v>
      </c>
      <c r="D823" s="117" t="s">
        <v>16</v>
      </c>
      <c r="E823" s="417">
        <v>35.770000000000003</v>
      </c>
      <c r="F823" s="419">
        <f t="shared" si="17"/>
        <v>-8584.7999999999993</v>
      </c>
      <c r="BA823" s="663"/>
    </row>
    <row r="824" spans="1:53" x14ac:dyDescent="0.2">
      <c r="A824" s="117">
        <v>2.13</v>
      </c>
      <c r="B824" s="224" t="s">
        <v>46</v>
      </c>
      <c r="C824" s="420">
        <v>-1</v>
      </c>
      <c r="D824" s="117" t="s">
        <v>16</v>
      </c>
      <c r="E824" s="417">
        <v>2298.2600000000002</v>
      </c>
      <c r="F824" s="419">
        <f t="shared" si="17"/>
        <v>-2298.2600000000002</v>
      </c>
      <c r="BA824" s="663"/>
    </row>
    <row r="825" spans="1:53" x14ac:dyDescent="0.2">
      <c r="A825" s="117">
        <v>2.16</v>
      </c>
      <c r="B825" s="224" t="s">
        <v>49</v>
      </c>
      <c r="C825" s="420">
        <v>-1</v>
      </c>
      <c r="D825" s="117" t="s">
        <v>14</v>
      </c>
      <c r="E825" s="417">
        <v>45000</v>
      </c>
      <c r="F825" s="419">
        <f t="shared" si="17"/>
        <v>-45000</v>
      </c>
      <c r="BA825" s="663"/>
    </row>
    <row r="826" spans="1:53" x14ac:dyDescent="0.2">
      <c r="A826" s="117"/>
      <c r="B826" s="224"/>
      <c r="C826" s="420"/>
      <c r="D826" s="117"/>
      <c r="E826" s="417"/>
      <c r="F826" s="419"/>
      <c r="BA826" s="663"/>
    </row>
    <row r="827" spans="1:53" ht="25.5" x14ac:dyDescent="0.2">
      <c r="A827" s="112">
        <v>3</v>
      </c>
      <c r="B827" s="234" t="s">
        <v>50</v>
      </c>
      <c r="C827" s="235"/>
      <c r="D827" s="236"/>
      <c r="E827" s="237"/>
      <c r="F827" s="238"/>
      <c r="BA827" s="663"/>
    </row>
    <row r="828" spans="1:53" ht="165.75" x14ac:dyDescent="0.2">
      <c r="A828" s="117">
        <v>3.17</v>
      </c>
      <c r="B828" s="239" t="s">
        <v>561</v>
      </c>
      <c r="C828" s="420">
        <v>-1</v>
      </c>
      <c r="D828" s="117" t="s">
        <v>71</v>
      </c>
      <c r="E828" s="417">
        <v>1489956.5</v>
      </c>
      <c r="F828" s="419">
        <f t="shared" si="17"/>
        <v>-1489956.5</v>
      </c>
      <c r="BA828" s="663"/>
    </row>
    <row r="829" spans="1:53" ht="127.5" x14ac:dyDescent="0.2">
      <c r="A829" s="117">
        <v>3.18</v>
      </c>
      <c r="B829" s="239" t="s">
        <v>562</v>
      </c>
      <c r="C829" s="420">
        <v>-1</v>
      </c>
      <c r="D829" s="117" t="s">
        <v>71</v>
      </c>
      <c r="E829" s="417">
        <v>278185</v>
      </c>
      <c r="F829" s="419">
        <f t="shared" si="17"/>
        <v>-278185</v>
      </c>
      <c r="BA829" s="663"/>
    </row>
    <row r="830" spans="1:53" x14ac:dyDescent="0.2">
      <c r="A830" s="117">
        <v>3.19</v>
      </c>
      <c r="B830" s="224" t="s">
        <v>52</v>
      </c>
      <c r="C830" s="420">
        <v>-1</v>
      </c>
      <c r="D830" s="117" t="s">
        <v>9</v>
      </c>
      <c r="E830" s="417">
        <v>80000</v>
      </c>
      <c r="F830" s="419">
        <f t="shared" si="17"/>
        <v>-80000</v>
      </c>
      <c r="BA830" s="663"/>
    </row>
    <row r="831" spans="1:53" x14ac:dyDescent="0.2">
      <c r="A831" s="117"/>
      <c r="B831" s="239"/>
      <c r="C831" s="422"/>
      <c r="D831" s="117"/>
      <c r="E831" s="417"/>
      <c r="F831" s="419"/>
      <c r="BA831" s="663"/>
    </row>
    <row r="832" spans="1:53" x14ac:dyDescent="0.2">
      <c r="A832" s="113"/>
      <c r="B832" s="114" t="s">
        <v>637</v>
      </c>
      <c r="C832" s="423"/>
      <c r="D832" s="118"/>
      <c r="E832" s="424"/>
      <c r="F832" s="425">
        <f>SUM(F804:F831)</f>
        <v>-2263158.6799999997</v>
      </c>
      <c r="BA832" s="663"/>
    </row>
    <row r="833" spans="1:812" x14ac:dyDescent="0.2">
      <c r="A833" s="111"/>
      <c r="B833" s="112"/>
      <c r="C833" s="426"/>
      <c r="D833" s="117"/>
      <c r="E833" s="427"/>
      <c r="F833" s="428"/>
      <c r="BA833" s="663"/>
    </row>
    <row r="834" spans="1:812" s="4" customFormat="1" x14ac:dyDescent="0.2">
      <c r="A834" s="228" t="s">
        <v>68</v>
      </c>
      <c r="B834" s="416" t="s">
        <v>69</v>
      </c>
      <c r="C834" s="427"/>
      <c r="D834" s="429"/>
      <c r="E834" s="430"/>
      <c r="F834" s="418"/>
      <c r="AZ834" s="3"/>
      <c r="BA834" s="66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</row>
    <row r="835" spans="1:812" s="4" customFormat="1" ht="5.25" customHeight="1" x14ac:dyDescent="0.2">
      <c r="A835" s="233"/>
      <c r="B835" s="421"/>
      <c r="C835" s="417"/>
      <c r="D835" s="117"/>
      <c r="E835" s="417"/>
      <c r="F835" s="418"/>
      <c r="AZ835" s="3"/>
      <c r="BA835" s="66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</row>
    <row r="836" spans="1:812" s="4" customFormat="1" x14ac:dyDescent="0.2">
      <c r="A836" s="233">
        <v>1</v>
      </c>
      <c r="B836" s="421" t="s">
        <v>70</v>
      </c>
      <c r="C836" s="431">
        <v>-1</v>
      </c>
      <c r="D836" s="429" t="s">
        <v>71</v>
      </c>
      <c r="E836" s="417">
        <v>1200</v>
      </c>
      <c r="F836" s="418">
        <f t="shared" ref="F836:F850" si="18">ROUND(C836*E836,2)</f>
        <v>-1200</v>
      </c>
      <c r="AZ836" s="3"/>
      <c r="BA836" s="66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</row>
    <row r="837" spans="1:812" s="4" customFormat="1" ht="1.5" customHeight="1" x14ac:dyDescent="0.2">
      <c r="A837" s="233"/>
      <c r="B837" s="421"/>
      <c r="C837" s="431"/>
      <c r="D837" s="429"/>
      <c r="E837" s="417"/>
      <c r="F837" s="418">
        <f t="shared" si="18"/>
        <v>0</v>
      </c>
      <c r="AZ837" s="3"/>
      <c r="BA837" s="66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</row>
    <row r="838" spans="1:812" s="4" customFormat="1" x14ac:dyDescent="0.2">
      <c r="A838" s="233">
        <v>2</v>
      </c>
      <c r="B838" s="421" t="s">
        <v>72</v>
      </c>
      <c r="C838" s="431">
        <v>-1</v>
      </c>
      <c r="D838" s="429" t="s">
        <v>71</v>
      </c>
      <c r="E838" s="417">
        <v>2500</v>
      </c>
      <c r="F838" s="418">
        <f t="shared" si="18"/>
        <v>-2500</v>
      </c>
      <c r="AZ838" s="3"/>
      <c r="BA838" s="66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</row>
    <row r="839" spans="1:812" s="4" customFormat="1" ht="3.75" customHeight="1" x14ac:dyDescent="0.2">
      <c r="A839" s="261"/>
      <c r="B839" s="224"/>
      <c r="C839" s="431"/>
      <c r="D839" s="429"/>
      <c r="E839" s="417"/>
      <c r="F839" s="418"/>
      <c r="AZ839" s="3"/>
      <c r="BA839" s="66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</row>
    <row r="840" spans="1:812" s="4" customFormat="1" x14ac:dyDescent="0.2">
      <c r="A840" s="233">
        <v>3</v>
      </c>
      <c r="B840" s="421" t="s">
        <v>73</v>
      </c>
      <c r="C840" s="431"/>
      <c r="D840" s="429"/>
      <c r="E840" s="417"/>
      <c r="F840" s="418"/>
      <c r="AZ840" s="3"/>
      <c r="BA840" s="66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</row>
    <row r="841" spans="1:812" s="4" customFormat="1" x14ac:dyDescent="0.2">
      <c r="A841" s="240">
        <v>3.1</v>
      </c>
      <c r="B841" s="224" t="s">
        <v>74</v>
      </c>
      <c r="C841" s="431">
        <v>-1.7</v>
      </c>
      <c r="D841" s="429" t="s">
        <v>75</v>
      </c>
      <c r="E841" s="417">
        <v>7306.7</v>
      </c>
      <c r="F841" s="418">
        <f t="shared" si="18"/>
        <v>-12421.39</v>
      </c>
      <c r="AZ841" s="3"/>
      <c r="BA841" s="66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</row>
    <row r="842" spans="1:812" s="4" customFormat="1" x14ac:dyDescent="0.2">
      <c r="A842" s="240">
        <v>3.2</v>
      </c>
      <c r="B842" s="224" t="s">
        <v>76</v>
      </c>
      <c r="C842" s="431">
        <v>-0.25</v>
      </c>
      <c r="D842" s="429" t="s">
        <v>75</v>
      </c>
      <c r="E842" s="417">
        <v>21844.13</v>
      </c>
      <c r="F842" s="418">
        <f t="shared" si="18"/>
        <v>-5461.03</v>
      </c>
      <c r="AZ842" s="3"/>
      <c r="BA842" s="66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</row>
    <row r="843" spans="1:812" s="4" customFormat="1" x14ac:dyDescent="0.2">
      <c r="A843" s="240">
        <v>3.3</v>
      </c>
      <c r="B843" s="224" t="s">
        <v>77</v>
      </c>
      <c r="C843" s="431">
        <v>-1.2</v>
      </c>
      <c r="D843" s="429" t="s">
        <v>75</v>
      </c>
      <c r="E843" s="417">
        <v>13001.37</v>
      </c>
      <c r="F843" s="418">
        <f t="shared" si="18"/>
        <v>-15601.64</v>
      </c>
      <c r="AZ843" s="3"/>
      <c r="BA843" s="66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</row>
    <row r="844" spans="1:812" s="4" customFormat="1" x14ac:dyDescent="0.2">
      <c r="A844" s="240">
        <v>3.4</v>
      </c>
      <c r="B844" s="224" t="s">
        <v>78</v>
      </c>
      <c r="C844" s="431">
        <v>-0.16</v>
      </c>
      <c r="D844" s="429" t="s">
        <v>75</v>
      </c>
      <c r="E844" s="417">
        <v>27759.11</v>
      </c>
      <c r="F844" s="418">
        <f t="shared" si="18"/>
        <v>-4441.46</v>
      </c>
      <c r="AZ844" s="3"/>
      <c r="BA844" s="66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</row>
    <row r="845" spans="1:812" s="4" customFormat="1" x14ac:dyDescent="0.2">
      <c r="A845" s="240">
        <v>3.5</v>
      </c>
      <c r="B845" s="224" t="s">
        <v>79</v>
      </c>
      <c r="C845" s="431">
        <v>-7.9</v>
      </c>
      <c r="D845" s="429" t="s">
        <v>80</v>
      </c>
      <c r="E845" s="417">
        <v>6388.97</v>
      </c>
      <c r="F845" s="418">
        <f t="shared" si="18"/>
        <v>-50472.86</v>
      </c>
      <c r="AZ845" s="3"/>
      <c r="BA845" s="66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</row>
    <row r="846" spans="1:812" s="4" customFormat="1" x14ac:dyDescent="0.2">
      <c r="A846" s="240">
        <v>3.6</v>
      </c>
      <c r="B846" s="224" t="s">
        <v>81</v>
      </c>
      <c r="C846" s="431">
        <v>-10.1</v>
      </c>
      <c r="D846" s="429" t="s">
        <v>82</v>
      </c>
      <c r="E846" s="417">
        <v>7917.36</v>
      </c>
      <c r="F846" s="418">
        <f t="shared" si="18"/>
        <v>-79965.34</v>
      </c>
      <c r="AZ846" s="3"/>
      <c r="BA846" s="66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</row>
    <row r="847" spans="1:812" s="4" customFormat="1" x14ac:dyDescent="0.2">
      <c r="A847" s="240">
        <v>3.7</v>
      </c>
      <c r="B847" s="224" t="s">
        <v>83</v>
      </c>
      <c r="C847" s="431">
        <v>-1</v>
      </c>
      <c r="D847" s="429" t="s">
        <v>71</v>
      </c>
      <c r="E847" s="417">
        <v>5850</v>
      </c>
      <c r="F847" s="418">
        <f t="shared" si="18"/>
        <v>-5850</v>
      </c>
      <c r="AZ847" s="3"/>
      <c r="BA847" s="66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</row>
    <row r="848" spans="1:812" s="4" customFormat="1" ht="3" customHeight="1" x14ac:dyDescent="0.2">
      <c r="A848" s="240"/>
      <c r="B848" s="224"/>
      <c r="C848" s="431"/>
      <c r="D848" s="429"/>
      <c r="E848" s="417"/>
      <c r="F848" s="418">
        <f t="shared" si="18"/>
        <v>0</v>
      </c>
      <c r="AZ848" s="3"/>
      <c r="BA848" s="66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</row>
    <row r="849" spans="1:812" s="4" customFormat="1" x14ac:dyDescent="0.2">
      <c r="A849" s="233">
        <v>4</v>
      </c>
      <c r="B849" s="421" t="s">
        <v>84</v>
      </c>
      <c r="C849" s="431">
        <v>-32.75</v>
      </c>
      <c r="D849" s="429" t="s">
        <v>80</v>
      </c>
      <c r="E849" s="417">
        <v>873.13</v>
      </c>
      <c r="F849" s="418">
        <f t="shared" si="18"/>
        <v>-28595.01</v>
      </c>
      <c r="AZ849" s="3"/>
      <c r="BA849" s="66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</row>
    <row r="850" spans="1:812" s="4" customFormat="1" ht="2.25" customHeight="1" x14ac:dyDescent="0.2">
      <c r="A850" s="240"/>
      <c r="B850" s="224"/>
      <c r="C850" s="431"/>
      <c r="D850" s="429"/>
      <c r="E850" s="417"/>
      <c r="F850" s="418">
        <f t="shared" si="18"/>
        <v>0</v>
      </c>
      <c r="AZ850" s="3"/>
      <c r="BA850" s="66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</row>
    <row r="851" spans="1:812" s="4" customFormat="1" x14ac:dyDescent="0.2">
      <c r="A851" s="233">
        <v>5</v>
      </c>
      <c r="B851" s="421" t="s">
        <v>85</v>
      </c>
      <c r="C851" s="431"/>
      <c r="D851" s="429"/>
      <c r="E851" s="417"/>
      <c r="F851" s="418"/>
      <c r="AZ851" s="3"/>
      <c r="BA851" s="66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</row>
    <row r="852" spans="1:812" s="4" customFormat="1" x14ac:dyDescent="0.2">
      <c r="A852" s="240">
        <v>5.0999999999999996</v>
      </c>
      <c r="B852" s="432" t="s">
        <v>86</v>
      </c>
      <c r="C852" s="431">
        <v>-79.349999999999994</v>
      </c>
      <c r="D852" s="429" t="s">
        <v>80</v>
      </c>
      <c r="E852" s="417">
        <v>265.08999999999997</v>
      </c>
      <c r="F852" s="418">
        <f t="shared" ref="F852:F862" si="19">ROUND(C852*E852,2)</f>
        <v>-21034.89</v>
      </c>
      <c r="AZ852" s="3"/>
      <c r="BA852" s="66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</row>
    <row r="853" spans="1:812" s="4" customFormat="1" x14ac:dyDescent="0.2">
      <c r="A853" s="240">
        <v>5.2</v>
      </c>
      <c r="B853" s="224" t="s">
        <v>87</v>
      </c>
      <c r="C853" s="431">
        <v>-11.85</v>
      </c>
      <c r="D853" s="429" t="s">
        <v>80</v>
      </c>
      <c r="E853" s="417">
        <v>425.57</v>
      </c>
      <c r="F853" s="418">
        <f t="shared" si="19"/>
        <v>-5043</v>
      </c>
      <c r="AZ853" s="3"/>
      <c r="BA853" s="66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</row>
    <row r="854" spans="1:812" s="4" customFormat="1" x14ac:dyDescent="0.2">
      <c r="A854" s="240">
        <v>5.3</v>
      </c>
      <c r="B854" s="224" t="s">
        <v>88</v>
      </c>
      <c r="C854" s="431">
        <v>-137.80000000000001</v>
      </c>
      <c r="D854" s="429" t="s">
        <v>82</v>
      </c>
      <c r="E854" s="417">
        <v>84.03</v>
      </c>
      <c r="F854" s="418">
        <f t="shared" si="19"/>
        <v>-11579.33</v>
      </c>
      <c r="AZ854" s="3"/>
      <c r="BA854" s="66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</row>
    <row r="855" spans="1:812" s="4" customFormat="1" x14ac:dyDescent="0.2">
      <c r="A855" s="240">
        <v>5.4</v>
      </c>
      <c r="B855" s="224" t="s">
        <v>89</v>
      </c>
      <c r="C855" s="431">
        <v>-14</v>
      </c>
      <c r="D855" s="429" t="s">
        <v>82</v>
      </c>
      <c r="E855" s="417">
        <v>395.23</v>
      </c>
      <c r="F855" s="418">
        <f t="shared" si="19"/>
        <v>-5533.22</v>
      </c>
      <c r="AZ855" s="3"/>
      <c r="BA855" s="66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</row>
    <row r="856" spans="1:812" s="4" customFormat="1" x14ac:dyDescent="0.2">
      <c r="A856" s="240">
        <v>5.5</v>
      </c>
      <c r="B856" s="224" t="s">
        <v>90</v>
      </c>
      <c r="C856" s="431">
        <v>-79.349999999999994</v>
      </c>
      <c r="D856" s="429" t="s">
        <v>80</v>
      </c>
      <c r="E856" s="417">
        <v>154.91999999999999</v>
      </c>
      <c r="F856" s="418">
        <f t="shared" si="19"/>
        <v>-12292.9</v>
      </c>
      <c r="AZ856" s="3"/>
      <c r="BA856" s="66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</row>
    <row r="857" spans="1:812" s="4" customFormat="1" x14ac:dyDescent="0.2">
      <c r="A857" s="240">
        <v>5.6</v>
      </c>
      <c r="B857" s="224" t="s">
        <v>91</v>
      </c>
      <c r="C857" s="431">
        <v>-19.399999999999999</v>
      </c>
      <c r="D857" s="429" t="s">
        <v>80</v>
      </c>
      <c r="E857" s="417">
        <v>724.54</v>
      </c>
      <c r="F857" s="418">
        <f t="shared" si="19"/>
        <v>-14056.08</v>
      </c>
      <c r="AZ857" s="3"/>
      <c r="BA857" s="66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</row>
    <row r="858" spans="1:812" s="4" customFormat="1" ht="2.25" customHeight="1" x14ac:dyDescent="0.2">
      <c r="A858" s="261"/>
      <c r="B858" s="224"/>
      <c r="C858" s="431"/>
      <c r="D858" s="429"/>
      <c r="E858" s="417"/>
      <c r="F858" s="418">
        <f t="shared" si="19"/>
        <v>0</v>
      </c>
      <c r="AZ858" s="3"/>
      <c r="BA858" s="66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</row>
    <row r="859" spans="1:812" s="4" customFormat="1" x14ac:dyDescent="0.2">
      <c r="A859" s="233">
        <v>6</v>
      </c>
      <c r="B859" s="421" t="s">
        <v>92</v>
      </c>
      <c r="C859" s="431"/>
      <c r="D859" s="429"/>
      <c r="E859" s="417"/>
      <c r="F859" s="418">
        <f t="shared" si="19"/>
        <v>0</v>
      </c>
      <c r="AZ859" s="3"/>
      <c r="BA859" s="66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</row>
    <row r="860" spans="1:812" s="4" customFormat="1" x14ac:dyDescent="0.2">
      <c r="A860" s="240">
        <v>6.1</v>
      </c>
      <c r="B860" s="224" t="s">
        <v>93</v>
      </c>
      <c r="C860" s="431">
        <v>-2.1</v>
      </c>
      <c r="D860" s="429" t="s">
        <v>80</v>
      </c>
      <c r="E860" s="417">
        <v>8250</v>
      </c>
      <c r="F860" s="418">
        <f t="shared" si="19"/>
        <v>-17325</v>
      </c>
      <c r="AZ860" s="3"/>
      <c r="BA860" s="66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</row>
    <row r="861" spans="1:812" s="4" customFormat="1" ht="12" customHeight="1" x14ac:dyDescent="0.2">
      <c r="A861" s="240">
        <v>6.2</v>
      </c>
      <c r="B861" s="224" t="s">
        <v>94</v>
      </c>
      <c r="C861" s="431">
        <v>-28.52</v>
      </c>
      <c r="D861" s="429" t="s">
        <v>95</v>
      </c>
      <c r="E861" s="417">
        <v>475.2</v>
      </c>
      <c r="F861" s="418">
        <f t="shared" si="19"/>
        <v>-13552.7</v>
      </c>
      <c r="AZ861" s="3"/>
      <c r="BA861" s="66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</row>
    <row r="862" spans="1:812" s="10" customFormat="1" ht="15" customHeight="1" x14ac:dyDescent="0.2">
      <c r="A862" s="240">
        <v>6.3</v>
      </c>
      <c r="B862" s="224" t="s">
        <v>96</v>
      </c>
      <c r="C862" s="431">
        <v>-117</v>
      </c>
      <c r="D862" s="429" t="s">
        <v>95</v>
      </c>
      <c r="E862" s="417">
        <v>354.27</v>
      </c>
      <c r="F862" s="418">
        <f t="shared" si="19"/>
        <v>-41449.589999999997</v>
      </c>
      <c r="AZ862" s="54"/>
      <c r="BA862" s="663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  <c r="HB862" s="54"/>
      <c r="HC862" s="54"/>
      <c r="HD862" s="54"/>
      <c r="HE862" s="54"/>
      <c r="HF862" s="54"/>
      <c r="HG862" s="54"/>
      <c r="HH862" s="54"/>
      <c r="HI862" s="54"/>
      <c r="HJ862" s="54"/>
      <c r="HK862" s="54"/>
      <c r="HL862" s="54"/>
      <c r="HM862" s="54"/>
      <c r="HN862" s="54"/>
      <c r="HO862" s="54"/>
      <c r="HP862" s="54"/>
      <c r="HQ862" s="54"/>
      <c r="HR862" s="54"/>
      <c r="HS862" s="54"/>
      <c r="HT862" s="54"/>
      <c r="HU862" s="54"/>
      <c r="HV862" s="54"/>
      <c r="HW862" s="54"/>
      <c r="HX862" s="54"/>
      <c r="HY862" s="54"/>
      <c r="HZ862" s="54"/>
      <c r="IA862" s="54"/>
      <c r="IB862" s="54"/>
      <c r="IC862" s="54"/>
      <c r="ID862" s="54"/>
      <c r="IE862" s="54"/>
      <c r="IF862" s="54"/>
      <c r="IG862" s="54"/>
      <c r="IH862" s="54"/>
      <c r="II862" s="54"/>
      <c r="IJ862" s="54"/>
      <c r="IK862" s="54"/>
      <c r="IL862" s="54"/>
      <c r="IM862" s="54"/>
      <c r="IN862" s="54"/>
      <c r="IO862" s="54"/>
      <c r="IP862" s="54"/>
      <c r="IQ862" s="54"/>
      <c r="IR862" s="54"/>
      <c r="IS862" s="54"/>
      <c r="IT862" s="54"/>
      <c r="IU862" s="54"/>
      <c r="IV862" s="54"/>
      <c r="IW862" s="54"/>
      <c r="IX862" s="54"/>
      <c r="IY862" s="54"/>
      <c r="IZ862" s="54"/>
      <c r="JA862" s="54"/>
      <c r="JB862" s="54"/>
      <c r="JC862" s="54"/>
      <c r="JD862" s="54"/>
      <c r="JE862" s="54"/>
      <c r="JF862" s="54"/>
      <c r="JG862" s="54"/>
      <c r="JH862" s="54"/>
      <c r="JI862" s="54"/>
      <c r="JJ862" s="54"/>
      <c r="JK862" s="54"/>
      <c r="JL862" s="54"/>
      <c r="JM862" s="54"/>
      <c r="JN862" s="54"/>
      <c r="JO862" s="54"/>
      <c r="JP862" s="54"/>
      <c r="JQ862" s="54"/>
      <c r="JR862" s="54"/>
      <c r="JS862" s="54"/>
      <c r="JT862" s="54"/>
      <c r="JU862" s="54"/>
      <c r="JV862" s="54"/>
      <c r="JW862" s="54"/>
      <c r="JX862" s="54"/>
      <c r="JY862" s="54"/>
      <c r="JZ862" s="54"/>
      <c r="KA862" s="54"/>
      <c r="KB862" s="54"/>
      <c r="KC862" s="54"/>
      <c r="KD862" s="54"/>
      <c r="KE862" s="54"/>
      <c r="KF862" s="54"/>
      <c r="KG862" s="54"/>
      <c r="KH862" s="54"/>
      <c r="KI862" s="54"/>
      <c r="KJ862" s="54"/>
      <c r="KK862" s="54"/>
      <c r="KL862" s="54"/>
      <c r="KM862" s="54"/>
      <c r="KN862" s="54"/>
      <c r="KO862" s="54"/>
      <c r="KP862" s="54"/>
      <c r="KQ862" s="54"/>
      <c r="KR862" s="54"/>
      <c r="KS862" s="54"/>
      <c r="KT862" s="54"/>
      <c r="KU862" s="54"/>
      <c r="KV862" s="54"/>
      <c r="KW862" s="54"/>
      <c r="KX862" s="54"/>
      <c r="KY862" s="54"/>
      <c r="KZ862" s="54"/>
      <c r="LA862" s="54"/>
      <c r="LB862" s="54"/>
      <c r="LC862" s="54"/>
      <c r="LD862" s="54"/>
      <c r="LE862" s="54"/>
      <c r="LF862" s="54"/>
      <c r="LG862" s="54"/>
      <c r="LH862" s="54"/>
      <c r="LI862" s="54"/>
      <c r="LJ862" s="54"/>
      <c r="LK862" s="54"/>
      <c r="LL862" s="54"/>
      <c r="LM862" s="54"/>
      <c r="LN862" s="54"/>
      <c r="LO862" s="54"/>
      <c r="LP862" s="54"/>
      <c r="LQ862" s="54"/>
      <c r="LR862" s="54"/>
      <c r="LS862" s="54"/>
      <c r="LT862" s="54"/>
      <c r="LU862" s="54"/>
      <c r="LV862" s="54"/>
      <c r="LW862" s="54"/>
      <c r="LX862" s="54"/>
      <c r="LY862" s="54"/>
      <c r="LZ862" s="54"/>
      <c r="MA862" s="54"/>
      <c r="MB862" s="54"/>
      <c r="MC862" s="54"/>
      <c r="MD862" s="54"/>
      <c r="ME862" s="54"/>
      <c r="MF862" s="54"/>
      <c r="MG862" s="54"/>
      <c r="MH862" s="54"/>
      <c r="MI862" s="54"/>
      <c r="MJ862" s="54"/>
      <c r="MK862" s="54"/>
      <c r="ML862" s="54"/>
      <c r="MM862" s="54"/>
      <c r="MN862" s="54"/>
      <c r="MO862" s="54"/>
      <c r="MP862" s="54"/>
      <c r="MQ862" s="54"/>
      <c r="MR862" s="54"/>
      <c r="MS862" s="54"/>
      <c r="MT862" s="54"/>
      <c r="MU862" s="54"/>
      <c r="MV862" s="54"/>
      <c r="MW862" s="54"/>
      <c r="MX862" s="54"/>
      <c r="MY862" s="54"/>
      <c r="MZ862" s="54"/>
      <c r="NA862" s="54"/>
      <c r="NB862" s="54"/>
      <c r="NC862" s="54"/>
      <c r="ND862" s="54"/>
      <c r="NE862" s="54"/>
      <c r="NF862" s="54"/>
      <c r="NG862" s="54"/>
      <c r="NH862" s="54"/>
      <c r="NI862" s="54"/>
      <c r="NJ862" s="54"/>
      <c r="NK862" s="54"/>
      <c r="NL862" s="54"/>
      <c r="NM862" s="54"/>
      <c r="NN862" s="54"/>
      <c r="NO862" s="54"/>
      <c r="NP862" s="54"/>
      <c r="NQ862" s="54"/>
      <c r="NR862" s="54"/>
      <c r="NS862" s="54"/>
      <c r="NT862" s="54"/>
      <c r="NU862" s="54"/>
      <c r="NV862" s="54"/>
      <c r="NW862" s="54"/>
      <c r="NX862" s="54"/>
      <c r="NY862" s="54"/>
      <c r="NZ862" s="54"/>
      <c r="OA862" s="54"/>
      <c r="OB862" s="54"/>
      <c r="OC862" s="54"/>
      <c r="OD862" s="54"/>
      <c r="OE862" s="54"/>
      <c r="OF862" s="54"/>
      <c r="OG862" s="54"/>
      <c r="OH862" s="54"/>
      <c r="OI862" s="54"/>
      <c r="OJ862" s="54"/>
      <c r="OK862" s="54"/>
      <c r="OL862" s="54"/>
      <c r="OM862" s="54"/>
      <c r="ON862" s="54"/>
      <c r="OO862" s="54"/>
      <c r="OP862" s="54"/>
      <c r="OQ862" s="54"/>
      <c r="OR862" s="54"/>
      <c r="OS862" s="54"/>
      <c r="OT862" s="54"/>
      <c r="OU862" s="54"/>
      <c r="OV862" s="54"/>
      <c r="OW862" s="54"/>
      <c r="OX862" s="54"/>
      <c r="OY862" s="54"/>
      <c r="OZ862" s="54"/>
      <c r="PA862" s="54"/>
      <c r="PB862" s="54"/>
      <c r="PC862" s="54"/>
      <c r="PD862" s="54"/>
      <c r="PE862" s="54"/>
      <c r="PF862" s="54"/>
      <c r="PG862" s="54"/>
      <c r="PH862" s="54"/>
      <c r="PI862" s="54"/>
      <c r="PJ862" s="54"/>
      <c r="PK862" s="54"/>
      <c r="PL862" s="54"/>
      <c r="PM862" s="54"/>
      <c r="PN862" s="54"/>
      <c r="PO862" s="54"/>
      <c r="PP862" s="54"/>
      <c r="PQ862" s="54"/>
      <c r="PR862" s="54"/>
      <c r="PS862" s="54"/>
      <c r="PT862" s="54"/>
      <c r="PU862" s="54"/>
      <c r="PV862" s="54"/>
      <c r="PW862" s="54"/>
      <c r="PX862" s="54"/>
      <c r="PY862" s="54"/>
      <c r="PZ862" s="54"/>
      <c r="QA862" s="54"/>
      <c r="QB862" s="54"/>
      <c r="QC862" s="54"/>
      <c r="QD862" s="54"/>
      <c r="QE862" s="54"/>
      <c r="QF862" s="54"/>
      <c r="QG862" s="54"/>
      <c r="QH862" s="54"/>
      <c r="QI862" s="54"/>
      <c r="QJ862" s="54"/>
      <c r="QK862" s="54"/>
      <c r="QL862" s="54"/>
      <c r="QM862" s="54"/>
      <c r="QN862" s="54"/>
      <c r="QO862" s="54"/>
      <c r="QP862" s="54"/>
      <c r="QQ862" s="54"/>
      <c r="QR862" s="54"/>
      <c r="QS862" s="54"/>
      <c r="QT862" s="54"/>
      <c r="QU862" s="54"/>
      <c r="QV862" s="54"/>
      <c r="QW862" s="54"/>
      <c r="QX862" s="54"/>
      <c r="QY862" s="54"/>
      <c r="QZ862" s="54"/>
      <c r="RA862" s="54"/>
      <c r="RB862" s="54"/>
      <c r="RC862" s="54"/>
      <c r="RD862" s="54"/>
      <c r="RE862" s="54"/>
      <c r="RF862" s="54"/>
      <c r="RG862" s="54"/>
      <c r="RH862" s="54"/>
      <c r="RI862" s="54"/>
      <c r="RJ862" s="54"/>
      <c r="RK862" s="54"/>
      <c r="RL862" s="54"/>
      <c r="RM862" s="54"/>
      <c r="RN862" s="54"/>
      <c r="RO862" s="54"/>
      <c r="RP862" s="54"/>
      <c r="RQ862" s="54"/>
      <c r="RR862" s="54"/>
      <c r="RS862" s="54"/>
      <c r="RT862" s="54"/>
      <c r="RU862" s="54"/>
      <c r="RV862" s="54"/>
      <c r="RW862" s="54"/>
      <c r="RX862" s="54"/>
      <c r="RY862" s="54"/>
      <c r="RZ862" s="54"/>
      <c r="SA862" s="54"/>
      <c r="SB862" s="54"/>
      <c r="SC862" s="54"/>
      <c r="SD862" s="54"/>
      <c r="SE862" s="54"/>
      <c r="SF862" s="54"/>
      <c r="SG862" s="54"/>
      <c r="SH862" s="54"/>
      <c r="SI862" s="54"/>
      <c r="SJ862" s="54"/>
      <c r="SK862" s="54"/>
      <c r="SL862" s="54"/>
      <c r="SM862" s="54"/>
      <c r="SN862" s="54"/>
      <c r="SO862" s="54"/>
      <c r="SP862" s="54"/>
      <c r="SQ862" s="54"/>
      <c r="SR862" s="54"/>
      <c r="SS862" s="54"/>
      <c r="ST862" s="54"/>
      <c r="SU862" s="54"/>
      <c r="SV862" s="54"/>
      <c r="SW862" s="54"/>
      <c r="SX862" s="54"/>
      <c r="SY862" s="54"/>
      <c r="SZ862" s="54"/>
      <c r="TA862" s="54"/>
      <c r="TB862" s="54"/>
      <c r="TC862" s="54"/>
      <c r="TD862" s="54"/>
      <c r="TE862" s="54"/>
      <c r="TF862" s="54"/>
      <c r="TG862" s="54"/>
      <c r="TH862" s="54"/>
      <c r="TI862" s="54"/>
      <c r="TJ862" s="54"/>
      <c r="TK862" s="54"/>
      <c r="TL862" s="54"/>
      <c r="TM862" s="54"/>
      <c r="TN862" s="54"/>
      <c r="TO862" s="54"/>
      <c r="TP862" s="54"/>
      <c r="TQ862" s="54"/>
      <c r="TR862" s="54"/>
      <c r="TS862" s="54"/>
      <c r="TT862" s="54"/>
      <c r="TU862" s="54"/>
      <c r="TV862" s="54"/>
      <c r="TW862" s="54"/>
      <c r="TX862" s="54"/>
      <c r="TY862" s="54"/>
      <c r="TZ862" s="54"/>
      <c r="UA862" s="54"/>
      <c r="UB862" s="54"/>
      <c r="UC862" s="54"/>
      <c r="UD862" s="54"/>
      <c r="UE862" s="54"/>
      <c r="UF862" s="54"/>
      <c r="UG862" s="54"/>
      <c r="UH862" s="54"/>
      <c r="UI862" s="54"/>
      <c r="UJ862" s="54"/>
      <c r="UK862" s="54"/>
      <c r="UL862" s="54"/>
      <c r="UM862" s="54"/>
      <c r="UN862" s="54"/>
      <c r="UO862" s="54"/>
      <c r="UP862" s="54"/>
      <c r="UQ862" s="54"/>
      <c r="UR862" s="54"/>
      <c r="US862" s="54"/>
      <c r="UT862" s="54"/>
      <c r="UU862" s="54"/>
      <c r="UV862" s="54"/>
      <c r="UW862" s="54"/>
      <c r="UX862" s="54"/>
      <c r="UY862" s="54"/>
      <c r="UZ862" s="54"/>
      <c r="VA862" s="54"/>
      <c r="VB862" s="54"/>
      <c r="VC862" s="54"/>
      <c r="VD862" s="54"/>
      <c r="VE862" s="54"/>
      <c r="VF862" s="54"/>
      <c r="VG862" s="54"/>
      <c r="VH862" s="54"/>
      <c r="VI862" s="54"/>
      <c r="VJ862" s="54"/>
      <c r="VK862" s="54"/>
      <c r="VL862" s="54"/>
      <c r="VM862" s="54"/>
      <c r="VN862" s="54"/>
      <c r="VO862" s="54"/>
      <c r="VP862" s="54"/>
      <c r="VQ862" s="54"/>
      <c r="VR862" s="54"/>
      <c r="VS862" s="54"/>
      <c r="VT862" s="54"/>
      <c r="VU862" s="54"/>
      <c r="VV862" s="54"/>
      <c r="VW862" s="54"/>
      <c r="VX862" s="54"/>
      <c r="VY862" s="54"/>
      <c r="VZ862" s="54"/>
      <c r="WA862" s="54"/>
      <c r="WB862" s="54"/>
      <c r="WC862" s="54"/>
      <c r="WD862" s="54"/>
      <c r="WE862" s="54"/>
      <c r="WF862" s="54"/>
      <c r="WG862" s="54"/>
      <c r="WH862" s="54"/>
      <c r="WI862" s="54"/>
      <c r="WJ862" s="54"/>
      <c r="WK862" s="54"/>
      <c r="WL862" s="54"/>
      <c r="WM862" s="54"/>
      <c r="WN862" s="54"/>
      <c r="WO862" s="54"/>
      <c r="WP862" s="54"/>
      <c r="WQ862" s="54"/>
      <c r="WR862" s="54"/>
      <c r="WS862" s="54"/>
      <c r="WT862" s="54"/>
      <c r="WU862" s="54"/>
      <c r="WV862" s="54"/>
      <c r="WW862" s="54"/>
      <c r="WX862" s="54"/>
      <c r="WY862" s="54"/>
      <c r="WZ862" s="54"/>
      <c r="XA862" s="54"/>
      <c r="XB862" s="54"/>
      <c r="XC862" s="54"/>
      <c r="XD862" s="54"/>
      <c r="XE862" s="54"/>
      <c r="XF862" s="54"/>
      <c r="XG862" s="54"/>
      <c r="XH862" s="54"/>
      <c r="XI862" s="54"/>
      <c r="XJ862" s="54"/>
      <c r="XK862" s="54"/>
      <c r="XL862" s="54"/>
      <c r="XM862" s="54"/>
      <c r="XN862" s="54"/>
      <c r="XO862" s="54"/>
      <c r="XP862" s="54"/>
      <c r="XQ862" s="54"/>
      <c r="XR862" s="54"/>
      <c r="XS862" s="54"/>
      <c r="XT862" s="54"/>
      <c r="XU862" s="54"/>
      <c r="XV862" s="54"/>
      <c r="XW862" s="54"/>
      <c r="XX862" s="54"/>
      <c r="XY862" s="54"/>
      <c r="XZ862" s="54"/>
      <c r="YA862" s="54"/>
      <c r="YB862" s="54"/>
      <c r="YC862" s="54"/>
      <c r="YD862" s="54"/>
      <c r="YE862" s="54"/>
      <c r="YF862" s="54"/>
      <c r="YG862" s="54"/>
      <c r="YH862" s="54"/>
      <c r="YI862" s="54"/>
      <c r="YJ862" s="54"/>
      <c r="YK862" s="54"/>
      <c r="YL862" s="54"/>
      <c r="YM862" s="54"/>
      <c r="YN862" s="54"/>
      <c r="YO862" s="54"/>
      <c r="YP862" s="54"/>
      <c r="YQ862" s="54"/>
      <c r="YR862" s="54"/>
      <c r="YS862" s="54"/>
      <c r="YT862" s="54"/>
      <c r="YU862" s="54"/>
      <c r="YV862" s="54"/>
      <c r="YW862" s="54"/>
      <c r="YX862" s="54"/>
      <c r="YY862" s="54"/>
      <c r="YZ862" s="54"/>
      <c r="ZA862" s="54"/>
      <c r="ZB862" s="54"/>
      <c r="ZC862" s="54"/>
      <c r="ZD862" s="54"/>
      <c r="ZE862" s="54"/>
      <c r="ZF862" s="54"/>
      <c r="ZG862" s="54"/>
      <c r="ZH862" s="54"/>
      <c r="ZI862" s="54"/>
      <c r="ZJ862" s="54"/>
      <c r="ZK862" s="54"/>
      <c r="ZL862" s="54"/>
      <c r="ZM862" s="54"/>
      <c r="ZN862" s="54"/>
      <c r="ZO862" s="54"/>
      <c r="ZP862" s="54"/>
      <c r="ZQ862" s="54"/>
      <c r="ZR862" s="54"/>
      <c r="ZS862" s="54"/>
      <c r="ZT862" s="54"/>
      <c r="ZU862" s="54"/>
      <c r="ZV862" s="54"/>
      <c r="ZW862" s="54"/>
      <c r="ZX862" s="54"/>
      <c r="ZY862" s="54"/>
      <c r="ZZ862" s="54"/>
      <c r="AAA862" s="54"/>
      <c r="AAB862" s="54"/>
      <c r="AAC862" s="54"/>
      <c r="AAD862" s="54"/>
      <c r="AAE862" s="54"/>
      <c r="AAF862" s="54"/>
      <c r="AAG862" s="54"/>
      <c r="AAH862" s="54"/>
      <c r="AAI862" s="54"/>
      <c r="AAJ862" s="54"/>
      <c r="AAK862" s="54"/>
      <c r="AAL862" s="54"/>
      <c r="AAM862" s="54"/>
      <c r="AAN862" s="54"/>
      <c r="AAO862" s="54"/>
      <c r="AAP862" s="54"/>
      <c r="AAQ862" s="54"/>
      <c r="AAR862" s="54"/>
      <c r="AAS862" s="54"/>
      <c r="AAT862" s="54"/>
      <c r="AAU862" s="54"/>
      <c r="AAV862" s="54"/>
      <c r="AAW862" s="54"/>
      <c r="AAX862" s="54"/>
      <c r="AAY862" s="54"/>
      <c r="AAZ862" s="54"/>
      <c r="ABA862" s="54"/>
      <c r="ABB862" s="54"/>
      <c r="ABC862" s="54"/>
      <c r="ABD862" s="54"/>
      <c r="ABE862" s="54"/>
      <c r="ABF862" s="54"/>
      <c r="ABG862" s="54"/>
      <c r="ABH862" s="54"/>
      <c r="ABI862" s="54"/>
      <c r="ABJ862" s="54"/>
      <c r="ABK862" s="54"/>
      <c r="ABL862" s="54"/>
      <c r="ABM862" s="54"/>
      <c r="ABN862" s="54"/>
      <c r="ABO862" s="54"/>
      <c r="ABP862" s="54"/>
      <c r="ABQ862" s="54"/>
      <c r="ABR862" s="54"/>
      <c r="ABS862" s="54"/>
      <c r="ABT862" s="54"/>
      <c r="ABU862" s="54"/>
      <c r="ABV862" s="54"/>
      <c r="ABW862" s="54"/>
      <c r="ABX862" s="54"/>
      <c r="ABY862" s="54"/>
      <c r="ABZ862" s="54"/>
      <c r="ACA862" s="54"/>
      <c r="ACB862" s="54"/>
      <c r="ACC862" s="54"/>
      <c r="ACD862" s="54"/>
      <c r="ACE862" s="54"/>
      <c r="ACF862" s="54"/>
      <c r="ACG862" s="54"/>
      <c r="ACH862" s="54"/>
      <c r="ACI862" s="54"/>
      <c r="ACJ862" s="54"/>
      <c r="ACK862" s="54"/>
      <c r="ACL862" s="54"/>
      <c r="ACM862" s="54"/>
      <c r="ACN862" s="54"/>
      <c r="ACO862" s="54"/>
      <c r="ACP862" s="54"/>
      <c r="ACQ862" s="54"/>
      <c r="ACR862" s="54"/>
      <c r="ACS862" s="54"/>
      <c r="ACT862" s="54"/>
      <c r="ACU862" s="54"/>
      <c r="ACV862" s="54"/>
      <c r="ACW862" s="54"/>
      <c r="ACX862" s="54"/>
      <c r="ACY862" s="54"/>
      <c r="ACZ862" s="54"/>
      <c r="ADA862" s="54"/>
      <c r="ADB862" s="54"/>
      <c r="ADC862" s="54"/>
      <c r="ADD862" s="54"/>
      <c r="ADE862" s="54"/>
      <c r="ADF862" s="54"/>
      <c r="ADG862" s="54"/>
      <c r="ADH862" s="54"/>
      <c r="ADI862" s="54"/>
      <c r="ADJ862" s="54"/>
      <c r="ADK862" s="54"/>
      <c r="ADL862" s="54"/>
      <c r="ADM862" s="54"/>
      <c r="ADN862" s="54"/>
      <c r="ADO862" s="54"/>
      <c r="ADP862" s="54"/>
      <c r="ADQ862" s="54"/>
      <c r="ADR862" s="54"/>
      <c r="ADS862" s="54"/>
      <c r="ADT862" s="54"/>
      <c r="ADU862" s="54"/>
      <c r="ADV862" s="54"/>
      <c r="ADW862" s="54"/>
      <c r="ADX862" s="54"/>
      <c r="ADY862" s="54"/>
      <c r="ADZ862" s="54"/>
      <c r="AEA862" s="54"/>
      <c r="AEB862" s="54"/>
      <c r="AEC862" s="54"/>
      <c r="AED862" s="54"/>
      <c r="AEE862" s="54"/>
      <c r="AEF862" s="54"/>
    </row>
    <row r="863" spans="1:812" s="10" customFormat="1" ht="3.75" customHeight="1" x14ac:dyDescent="0.2">
      <c r="A863" s="261"/>
      <c r="B863" s="224"/>
      <c r="C863" s="431"/>
      <c r="D863" s="429"/>
      <c r="E863" s="417"/>
      <c r="F863" s="418"/>
      <c r="AZ863" s="54"/>
      <c r="BA863" s="663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  <c r="HB863" s="54"/>
      <c r="HC863" s="54"/>
      <c r="HD863" s="54"/>
      <c r="HE863" s="54"/>
      <c r="HF863" s="54"/>
      <c r="HG863" s="54"/>
      <c r="HH863" s="54"/>
      <c r="HI863" s="54"/>
      <c r="HJ863" s="54"/>
      <c r="HK863" s="54"/>
      <c r="HL863" s="54"/>
      <c r="HM863" s="54"/>
      <c r="HN863" s="54"/>
      <c r="HO863" s="54"/>
      <c r="HP863" s="54"/>
      <c r="HQ863" s="54"/>
      <c r="HR863" s="54"/>
      <c r="HS863" s="54"/>
      <c r="HT863" s="54"/>
      <c r="HU863" s="54"/>
      <c r="HV863" s="54"/>
      <c r="HW863" s="54"/>
      <c r="HX863" s="54"/>
      <c r="HY863" s="54"/>
      <c r="HZ863" s="54"/>
      <c r="IA863" s="54"/>
      <c r="IB863" s="54"/>
      <c r="IC863" s="54"/>
      <c r="ID863" s="54"/>
      <c r="IE863" s="54"/>
      <c r="IF863" s="54"/>
      <c r="IG863" s="54"/>
      <c r="IH863" s="54"/>
      <c r="II863" s="54"/>
      <c r="IJ863" s="54"/>
      <c r="IK863" s="54"/>
      <c r="IL863" s="54"/>
      <c r="IM863" s="54"/>
      <c r="IN863" s="54"/>
      <c r="IO863" s="54"/>
      <c r="IP863" s="54"/>
      <c r="IQ863" s="54"/>
      <c r="IR863" s="54"/>
      <c r="IS863" s="54"/>
      <c r="IT863" s="54"/>
      <c r="IU863" s="54"/>
      <c r="IV863" s="54"/>
      <c r="IW863" s="54"/>
      <c r="IX863" s="54"/>
      <c r="IY863" s="54"/>
      <c r="IZ863" s="54"/>
      <c r="JA863" s="54"/>
      <c r="JB863" s="54"/>
      <c r="JC863" s="54"/>
      <c r="JD863" s="54"/>
      <c r="JE863" s="54"/>
      <c r="JF863" s="54"/>
      <c r="JG863" s="54"/>
      <c r="JH863" s="54"/>
      <c r="JI863" s="54"/>
      <c r="JJ863" s="54"/>
      <c r="JK863" s="54"/>
      <c r="JL863" s="54"/>
      <c r="JM863" s="54"/>
      <c r="JN863" s="54"/>
      <c r="JO863" s="54"/>
      <c r="JP863" s="54"/>
      <c r="JQ863" s="54"/>
      <c r="JR863" s="54"/>
      <c r="JS863" s="54"/>
      <c r="JT863" s="54"/>
      <c r="JU863" s="54"/>
      <c r="JV863" s="54"/>
      <c r="JW863" s="54"/>
      <c r="JX863" s="54"/>
      <c r="JY863" s="54"/>
      <c r="JZ863" s="54"/>
      <c r="KA863" s="54"/>
      <c r="KB863" s="54"/>
      <c r="KC863" s="54"/>
      <c r="KD863" s="54"/>
      <c r="KE863" s="54"/>
      <c r="KF863" s="54"/>
      <c r="KG863" s="54"/>
      <c r="KH863" s="54"/>
      <c r="KI863" s="54"/>
      <c r="KJ863" s="54"/>
      <c r="KK863" s="54"/>
      <c r="KL863" s="54"/>
      <c r="KM863" s="54"/>
      <c r="KN863" s="54"/>
      <c r="KO863" s="54"/>
      <c r="KP863" s="54"/>
      <c r="KQ863" s="54"/>
      <c r="KR863" s="54"/>
      <c r="KS863" s="54"/>
      <c r="KT863" s="54"/>
      <c r="KU863" s="54"/>
      <c r="KV863" s="54"/>
      <c r="KW863" s="54"/>
      <c r="KX863" s="54"/>
      <c r="KY863" s="54"/>
      <c r="KZ863" s="54"/>
      <c r="LA863" s="54"/>
      <c r="LB863" s="54"/>
      <c r="LC863" s="54"/>
      <c r="LD863" s="54"/>
      <c r="LE863" s="54"/>
      <c r="LF863" s="54"/>
      <c r="LG863" s="54"/>
      <c r="LH863" s="54"/>
      <c r="LI863" s="54"/>
      <c r="LJ863" s="54"/>
      <c r="LK863" s="54"/>
      <c r="LL863" s="54"/>
      <c r="LM863" s="54"/>
      <c r="LN863" s="54"/>
      <c r="LO863" s="54"/>
      <c r="LP863" s="54"/>
      <c r="LQ863" s="54"/>
      <c r="LR863" s="54"/>
      <c r="LS863" s="54"/>
      <c r="LT863" s="54"/>
      <c r="LU863" s="54"/>
      <c r="LV863" s="54"/>
      <c r="LW863" s="54"/>
      <c r="LX863" s="54"/>
      <c r="LY863" s="54"/>
      <c r="LZ863" s="54"/>
      <c r="MA863" s="54"/>
      <c r="MB863" s="54"/>
      <c r="MC863" s="54"/>
      <c r="MD863" s="54"/>
      <c r="ME863" s="54"/>
      <c r="MF863" s="54"/>
      <c r="MG863" s="54"/>
      <c r="MH863" s="54"/>
      <c r="MI863" s="54"/>
      <c r="MJ863" s="54"/>
      <c r="MK863" s="54"/>
      <c r="ML863" s="54"/>
      <c r="MM863" s="54"/>
      <c r="MN863" s="54"/>
      <c r="MO863" s="54"/>
      <c r="MP863" s="54"/>
      <c r="MQ863" s="54"/>
      <c r="MR863" s="54"/>
      <c r="MS863" s="54"/>
      <c r="MT863" s="54"/>
      <c r="MU863" s="54"/>
      <c r="MV863" s="54"/>
      <c r="MW863" s="54"/>
      <c r="MX863" s="54"/>
      <c r="MY863" s="54"/>
      <c r="MZ863" s="54"/>
      <c r="NA863" s="54"/>
      <c r="NB863" s="54"/>
      <c r="NC863" s="54"/>
      <c r="ND863" s="54"/>
      <c r="NE863" s="54"/>
      <c r="NF863" s="54"/>
      <c r="NG863" s="54"/>
      <c r="NH863" s="54"/>
      <c r="NI863" s="54"/>
      <c r="NJ863" s="54"/>
      <c r="NK863" s="54"/>
      <c r="NL863" s="54"/>
      <c r="NM863" s="54"/>
      <c r="NN863" s="54"/>
      <c r="NO863" s="54"/>
      <c r="NP863" s="54"/>
      <c r="NQ863" s="54"/>
      <c r="NR863" s="54"/>
      <c r="NS863" s="54"/>
      <c r="NT863" s="54"/>
      <c r="NU863" s="54"/>
      <c r="NV863" s="54"/>
      <c r="NW863" s="54"/>
      <c r="NX863" s="54"/>
      <c r="NY863" s="54"/>
      <c r="NZ863" s="54"/>
      <c r="OA863" s="54"/>
      <c r="OB863" s="54"/>
      <c r="OC863" s="54"/>
      <c r="OD863" s="54"/>
      <c r="OE863" s="54"/>
      <c r="OF863" s="54"/>
      <c r="OG863" s="54"/>
      <c r="OH863" s="54"/>
      <c r="OI863" s="54"/>
      <c r="OJ863" s="54"/>
      <c r="OK863" s="54"/>
      <c r="OL863" s="54"/>
      <c r="OM863" s="54"/>
      <c r="ON863" s="54"/>
      <c r="OO863" s="54"/>
      <c r="OP863" s="54"/>
      <c r="OQ863" s="54"/>
      <c r="OR863" s="54"/>
      <c r="OS863" s="54"/>
      <c r="OT863" s="54"/>
      <c r="OU863" s="54"/>
      <c r="OV863" s="54"/>
      <c r="OW863" s="54"/>
      <c r="OX863" s="54"/>
      <c r="OY863" s="54"/>
      <c r="OZ863" s="54"/>
      <c r="PA863" s="54"/>
      <c r="PB863" s="54"/>
      <c r="PC863" s="54"/>
      <c r="PD863" s="54"/>
      <c r="PE863" s="54"/>
      <c r="PF863" s="54"/>
      <c r="PG863" s="54"/>
      <c r="PH863" s="54"/>
      <c r="PI863" s="54"/>
      <c r="PJ863" s="54"/>
      <c r="PK863" s="54"/>
      <c r="PL863" s="54"/>
      <c r="PM863" s="54"/>
      <c r="PN863" s="54"/>
      <c r="PO863" s="54"/>
      <c r="PP863" s="54"/>
      <c r="PQ863" s="54"/>
      <c r="PR863" s="54"/>
      <c r="PS863" s="54"/>
      <c r="PT863" s="54"/>
      <c r="PU863" s="54"/>
      <c r="PV863" s="54"/>
      <c r="PW863" s="54"/>
      <c r="PX863" s="54"/>
      <c r="PY863" s="54"/>
      <c r="PZ863" s="54"/>
      <c r="QA863" s="54"/>
      <c r="QB863" s="54"/>
      <c r="QC863" s="54"/>
      <c r="QD863" s="54"/>
      <c r="QE863" s="54"/>
      <c r="QF863" s="54"/>
      <c r="QG863" s="54"/>
      <c r="QH863" s="54"/>
      <c r="QI863" s="54"/>
      <c r="QJ863" s="54"/>
      <c r="QK863" s="54"/>
      <c r="QL863" s="54"/>
      <c r="QM863" s="54"/>
      <c r="QN863" s="54"/>
      <c r="QO863" s="54"/>
      <c r="QP863" s="54"/>
      <c r="QQ863" s="54"/>
      <c r="QR863" s="54"/>
      <c r="QS863" s="54"/>
      <c r="QT863" s="54"/>
      <c r="QU863" s="54"/>
      <c r="QV863" s="54"/>
      <c r="QW863" s="54"/>
      <c r="QX863" s="54"/>
      <c r="QY863" s="54"/>
      <c r="QZ863" s="54"/>
      <c r="RA863" s="54"/>
      <c r="RB863" s="54"/>
      <c r="RC863" s="54"/>
      <c r="RD863" s="54"/>
      <c r="RE863" s="54"/>
      <c r="RF863" s="54"/>
      <c r="RG863" s="54"/>
      <c r="RH863" s="54"/>
      <c r="RI863" s="54"/>
      <c r="RJ863" s="54"/>
      <c r="RK863" s="54"/>
      <c r="RL863" s="54"/>
      <c r="RM863" s="54"/>
      <c r="RN863" s="54"/>
      <c r="RO863" s="54"/>
      <c r="RP863" s="54"/>
      <c r="RQ863" s="54"/>
      <c r="RR863" s="54"/>
      <c r="RS863" s="54"/>
      <c r="RT863" s="54"/>
      <c r="RU863" s="54"/>
      <c r="RV863" s="54"/>
      <c r="RW863" s="54"/>
      <c r="RX863" s="54"/>
      <c r="RY863" s="54"/>
      <c r="RZ863" s="54"/>
      <c r="SA863" s="54"/>
      <c r="SB863" s="54"/>
      <c r="SC863" s="54"/>
      <c r="SD863" s="54"/>
      <c r="SE863" s="54"/>
      <c r="SF863" s="54"/>
      <c r="SG863" s="54"/>
      <c r="SH863" s="54"/>
      <c r="SI863" s="54"/>
      <c r="SJ863" s="54"/>
      <c r="SK863" s="54"/>
      <c r="SL863" s="54"/>
      <c r="SM863" s="54"/>
      <c r="SN863" s="54"/>
      <c r="SO863" s="54"/>
      <c r="SP863" s="54"/>
      <c r="SQ863" s="54"/>
      <c r="SR863" s="54"/>
      <c r="SS863" s="54"/>
      <c r="ST863" s="54"/>
      <c r="SU863" s="54"/>
      <c r="SV863" s="54"/>
      <c r="SW863" s="54"/>
      <c r="SX863" s="54"/>
      <c r="SY863" s="54"/>
      <c r="SZ863" s="54"/>
      <c r="TA863" s="54"/>
      <c r="TB863" s="54"/>
      <c r="TC863" s="54"/>
      <c r="TD863" s="54"/>
      <c r="TE863" s="54"/>
      <c r="TF863" s="54"/>
      <c r="TG863" s="54"/>
      <c r="TH863" s="54"/>
      <c r="TI863" s="54"/>
      <c r="TJ863" s="54"/>
      <c r="TK863" s="54"/>
      <c r="TL863" s="54"/>
      <c r="TM863" s="54"/>
      <c r="TN863" s="54"/>
      <c r="TO863" s="54"/>
      <c r="TP863" s="54"/>
      <c r="TQ863" s="54"/>
      <c r="TR863" s="54"/>
      <c r="TS863" s="54"/>
      <c r="TT863" s="54"/>
      <c r="TU863" s="54"/>
      <c r="TV863" s="54"/>
      <c r="TW863" s="54"/>
      <c r="TX863" s="54"/>
      <c r="TY863" s="54"/>
      <c r="TZ863" s="54"/>
      <c r="UA863" s="54"/>
      <c r="UB863" s="54"/>
      <c r="UC863" s="54"/>
      <c r="UD863" s="54"/>
      <c r="UE863" s="54"/>
      <c r="UF863" s="54"/>
      <c r="UG863" s="54"/>
      <c r="UH863" s="54"/>
      <c r="UI863" s="54"/>
      <c r="UJ863" s="54"/>
      <c r="UK863" s="54"/>
      <c r="UL863" s="54"/>
      <c r="UM863" s="54"/>
      <c r="UN863" s="54"/>
      <c r="UO863" s="54"/>
      <c r="UP863" s="54"/>
      <c r="UQ863" s="54"/>
      <c r="UR863" s="54"/>
      <c r="US863" s="54"/>
      <c r="UT863" s="54"/>
      <c r="UU863" s="54"/>
      <c r="UV863" s="54"/>
      <c r="UW863" s="54"/>
      <c r="UX863" s="54"/>
      <c r="UY863" s="54"/>
      <c r="UZ863" s="54"/>
      <c r="VA863" s="54"/>
      <c r="VB863" s="54"/>
      <c r="VC863" s="54"/>
      <c r="VD863" s="54"/>
      <c r="VE863" s="54"/>
      <c r="VF863" s="54"/>
      <c r="VG863" s="54"/>
      <c r="VH863" s="54"/>
      <c r="VI863" s="54"/>
      <c r="VJ863" s="54"/>
      <c r="VK863" s="54"/>
      <c r="VL863" s="54"/>
      <c r="VM863" s="54"/>
      <c r="VN863" s="54"/>
      <c r="VO863" s="54"/>
      <c r="VP863" s="54"/>
      <c r="VQ863" s="54"/>
      <c r="VR863" s="54"/>
      <c r="VS863" s="54"/>
      <c r="VT863" s="54"/>
      <c r="VU863" s="54"/>
      <c r="VV863" s="54"/>
      <c r="VW863" s="54"/>
      <c r="VX863" s="54"/>
      <c r="VY863" s="54"/>
      <c r="VZ863" s="54"/>
      <c r="WA863" s="54"/>
      <c r="WB863" s="54"/>
      <c r="WC863" s="54"/>
      <c r="WD863" s="54"/>
      <c r="WE863" s="54"/>
      <c r="WF863" s="54"/>
      <c r="WG863" s="54"/>
      <c r="WH863" s="54"/>
      <c r="WI863" s="54"/>
      <c r="WJ863" s="54"/>
      <c r="WK863" s="54"/>
      <c r="WL863" s="54"/>
      <c r="WM863" s="54"/>
      <c r="WN863" s="54"/>
      <c r="WO863" s="54"/>
      <c r="WP863" s="54"/>
      <c r="WQ863" s="54"/>
      <c r="WR863" s="54"/>
      <c r="WS863" s="54"/>
      <c r="WT863" s="54"/>
      <c r="WU863" s="54"/>
      <c r="WV863" s="54"/>
      <c r="WW863" s="54"/>
      <c r="WX863" s="54"/>
      <c r="WY863" s="54"/>
      <c r="WZ863" s="54"/>
      <c r="XA863" s="54"/>
      <c r="XB863" s="54"/>
      <c r="XC863" s="54"/>
      <c r="XD863" s="54"/>
      <c r="XE863" s="54"/>
      <c r="XF863" s="54"/>
      <c r="XG863" s="54"/>
      <c r="XH863" s="54"/>
      <c r="XI863" s="54"/>
      <c r="XJ863" s="54"/>
      <c r="XK863" s="54"/>
      <c r="XL863" s="54"/>
      <c r="XM863" s="54"/>
      <c r="XN863" s="54"/>
      <c r="XO863" s="54"/>
      <c r="XP863" s="54"/>
      <c r="XQ863" s="54"/>
      <c r="XR863" s="54"/>
      <c r="XS863" s="54"/>
      <c r="XT863" s="54"/>
      <c r="XU863" s="54"/>
      <c r="XV863" s="54"/>
      <c r="XW863" s="54"/>
      <c r="XX863" s="54"/>
      <c r="XY863" s="54"/>
      <c r="XZ863" s="54"/>
      <c r="YA863" s="54"/>
      <c r="YB863" s="54"/>
      <c r="YC863" s="54"/>
      <c r="YD863" s="54"/>
      <c r="YE863" s="54"/>
      <c r="YF863" s="54"/>
      <c r="YG863" s="54"/>
      <c r="YH863" s="54"/>
      <c r="YI863" s="54"/>
      <c r="YJ863" s="54"/>
      <c r="YK863" s="54"/>
      <c r="YL863" s="54"/>
      <c r="YM863" s="54"/>
      <c r="YN863" s="54"/>
      <c r="YO863" s="54"/>
      <c r="YP863" s="54"/>
      <c r="YQ863" s="54"/>
      <c r="YR863" s="54"/>
      <c r="YS863" s="54"/>
      <c r="YT863" s="54"/>
      <c r="YU863" s="54"/>
      <c r="YV863" s="54"/>
      <c r="YW863" s="54"/>
      <c r="YX863" s="54"/>
      <c r="YY863" s="54"/>
      <c r="YZ863" s="54"/>
      <c r="ZA863" s="54"/>
      <c r="ZB863" s="54"/>
      <c r="ZC863" s="54"/>
      <c r="ZD863" s="54"/>
      <c r="ZE863" s="54"/>
      <c r="ZF863" s="54"/>
      <c r="ZG863" s="54"/>
      <c r="ZH863" s="54"/>
      <c r="ZI863" s="54"/>
      <c r="ZJ863" s="54"/>
      <c r="ZK863" s="54"/>
      <c r="ZL863" s="54"/>
      <c r="ZM863" s="54"/>
      <c r="ZN863" s="54"/>
      <c r="ZO863" s="54"/>
      <c r="ZP863" s="54"/>
      <c r="ZQ863" s="54"/>
      <c r="ZR863" s="54"/>
      <c r="ZS863" s="54"/>
      <c r="ZT863" s="54"/>
      <c r="ZU863" s="54"/>
      <c r="ZV863" s="54"/>
      <c r="ZW863" s="54"/>
      <c r="ZX863" s="54"/>
      <c r="ZY863" s="54"/>
      <c r="ZZ863" s="54"/>
      <c r="AAA863" s="54"/>
      <c r="AAB863" s="54"/>
      <c r="AAC863" s="54"/>
      <c r="AAD863" s="54"/>
      <c r="AAE863" s="54"/>
      <c r="AAF863" s="54"/>
      <c r="AAG863" s="54"/>
      <c r="AAH863" s="54"/>
      <c r="AAI863" s="54"/>
      <c r="AAJ863" s="54"/>
      <c r="AAK863" s="54"/>
      <c r="AAL863" s="54"/>
      <c r="AAM863" s="54"/>
      <c r="AAN863" s="54"/>
      <c r="AAO863" s="54"/>
      <c r="AAP863" s="54"/>
      <c r="AAQ863" s="54"/>
      <c r="AAR863" s="54"/>
      <c r="AAS863" s="54"/>
      <c r="AAT863" s="54"/>
      <c r="AAU863" s="54"/>
      <c r="AAV863" s="54"/>
      <c r="AAW863" s="54"/>
      <c r="AAX863" s="54"/>
      <c r="AAY863" s="54"/>
      <c r="AAZ863" s="54"/>
      <c r="ABA863" s="54"/>
      <c r="ABB863" s="54"/>
      <c r="ABC863" s="54"/>
      <c r="ABD863" s="54"/>
      <c r="ABE863" s="54"/>
      <c r="ABF863" s="54"/>
      <c r="ABG863" s="54"/>
      <c r="ABH863" s="54"/>
      <c r="ABI863" s="54"/>
      <c r="ABJ863" s="54"/>
      <c r="ABK863" s="54"/>
      <c r="ABL863" s="54"/>
      <c r="ABM863" s="54"/>
      <c r="ABN863" s="54"/>
      <c r="ABO863" s="54"/>
      <c r="ABP863" s="54"/>
      <c r="ABQ863" s="54"/>
      <c r="ABR863" s="54"/>
      <c r="ABS863" s="54"/>
      <c r="ABT863" s="54"/>
      <c r="ABU863" s="54"/>
      <c r="ABV863" s="54"/>
      <c r="ABW863" s="54"/>
      <c r="ABX863" s="54"/>
      <c r="ABY863" s="54"/>
      <c r="ABZ863" s="54"/>
      <c r="ACA863" s="54"/>
      <c r="ACB863" s="54"/>
      <c r="ACC863" s="54"/>
      <c r="ACD863" s="54"/>
      <c r="ACE863" s="54"/>
      <c r="ACF863" s="54"/>
      <c r="ACG863" s="54"/>
      <c r="ACH863" s="54"/>
      <c r="ACI863" s="54"/>
      <c r="ACJ863" s="54"/>
      <c r="ACK863" s="54"/>
      <c r="ACL863" s="54"/>
      <c r="ACM863" s="54"/>
      <c r="ACN863" s="54"/>
      <c r="ACO863" s="54"/>
      <c r="ACP863" s="54"/>
      <c r="ACQ863" s="54"/>
      <c r="ACR863" s="54"/>
      <c r="ACS863" s="54"/>
      <c r="ACT863" s="54"/>
      <c r="ACU863" s="54"/>
      <c r="ACV863" s="54"/>
      <c r="ACW863" s="54"/>
      <c r="ACX863" s="54"/>
      <c r="ACY863" s="54"/>
      <c r="ACZ863" s="54"/>
      <c r="ADA863" s="54"/>
      <c r="ADB863" s="54"/>
      <c r="ADC863" s="54"/>
      <c r="ADD863" s="54"/>
      <c r="ADE863" s="54"/>
      <c r="ADF863" s="54"/>
      <c r="ADG863" s="54"/>
      <c r="ADH863" s="54"/>
      <c r="ADI863" s="54"/>
      <c r="ADJ863" s="54"/>
      <c r="ADK863" s="54"/>
      <c r="ADL863" s="54"/>
      <c r="ADM863" s="54"/>
      <c r="ADN863" s="54"/>
      <c r="ADO863" s="54"/>
      <c r="ADP863" s="54"/>
      <c r="ADQ863" s="54"/>
      <c r="ADR863" s="54"/>
      <c r="ADS863" s="54"/>
      <c r="ADT863" s="54"/>
      <c r="ADU863" s="54"/>
      <c r="ADV863" s="54"/>
      <c r="ADW863" s="54"/>
      <c r="ADX863" s="54"/>
      <c r="ADY863" s="54"/>
      <c r="ADZ863" s="54"/>
      <c r="AEA863" s="54"/>
      <c r="AEB863" s="54"/>
      <c r="AEC863" s="54"/>
      <c r="AED863" s="54"/>
      <c r="AEE863" s="54"/>
      <c r="AEF863" s="54"/>
    </row>
    <row r="864" spans="1:812" s="10" customFormat="1" x14ac:dyDescent="0.2">
      <c r="A864" s="233">
        <v>7</v>
      </c>
      <c r="B864" s="421" t="s">
        <v>97</v>
      </c>
      <c r="C864" s="431"/>
      <c r="D864" s="429"/>
      <c r="E864" s="417"/>
      <c r="F864" s="418"/>
      <c r="AZ864" s="54"/>
      <c r="BA864" s="663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  <c r="HB864" s="54"/>
      <c r="HC864" s="54"/>
      <c r="HD864" s="54"/>
      <c r="HE864" s="54"/>
      <c r="HF864" s="54"/>
      <c r="HG864" s="54"/>
      <c r="HH864" s="54"/>
      <c r="HI864" s="54"/>
      <c r="HJ864" s="54"/>
      <c r="HK864" s="54"/>
      <c r="HL864" s="54"/>
      <c r="HM864" s="54"/>
      <c r="HN864" s="54"/>
      <c r="HO864" s="54"/>
      <c r="HP864" s="54"/>
      <c r="HQ864" s="54"/>
      <c r="HR864" s="54"/>
      <c r="HS864" s="54"/>
      <c r="HT864" s="54"/>
      <c r="HU864" s="54"/>
      <c r="HV864" s="54"/>
      <c r="HW864" s="54"/>
      <c r="HX864" s="54"/>
      <c r="HY864" s="54"/>
      <c r="HZ864" s="54"/>
      <c r="IA864" s="54"/>
      <c r="IB864" s="54"/>
      <c r="IC864" s="54"/>
      <c r="ID864" s="54"/>
      <c r="IE864" s="54"/>
      <c r="IF864" s="54"/>
      <c r="IG864" s="54"/>
      <c r="IH864" s="54"/>
      <c r="II864" s="54"/>
      <c r="IJ864" s="54"/>
      <c r="IK864" s="54"/>
      <c r="IL864" s="54"/>
      <c r="IM864" s="54"/>
      <c r="IN864" s="54"/>
      <c r="IO864" s="54"/>
      <c r="IP864" s="54"/>
      <c r="IQ864" s="54"/>
      <c r="IR864" s="54"/>
      <c r="IS864" s="54"/>
      <c r="IT864" s="54"/>
      <c r="IU864" s="54"/>
      <c r="IV864" s="54"/>
      <c r="IW864" s="54"/>
      <c r="IX864" s="54"/>
      <c r="IY864" s="54"/>
      <c r="IZ864" s="54"/>
      <c r="JA864" s="54"/>
      <c r="JB864" s="54"/>
      <c r="JC864" s="54"/>
      <c r="JD864" s="54"/>
      <c r="JE864" s="54"/>
      <c r="JF864" s="54"/>
      <c r="JG864" s="54"/>
      <c r="JH864" s="54"/>
      <c r="JI864" s="54"/>
      <c r="JJ864" s="54"/>
      <c r="JK864" s="54"/>
      <c r="JL864" s="54"/>
      <c r="JM864" s="54"/>
      <c r="JN864" s="54"/>
      <c r="JO864" s="54"/>
      <c r="JP864" s="54"/>
      <c r="JQ864" s="54"/>
      <c r="JR864" s="54"/>
      <c r="JS864" s="54"/>
      <c r="JT864" s="54"/>
      <c r="JU864" s="54"/>
      <c r="JV864" s="54"/>
      <c r="JW864" s="54"/>
      <c r="JX864" s="54"/>
      <c r="JY864" s="54"/>
      <c r="JZ864" s="54"/>
      <c r="KA864" s="54"/>
      <c r="KB864" s="54"/>
      <c r="KC864" s="54"/>
      <c r="KD864" s="54"/>
      <c r="KE864" s="54"/>
      <c r="KF864" s="54"/>
      <c r="KG864" s="54"/>
      <c r="KH864" s="54"/>
      <c r="KI864" s="54"/>
      <c r="KJ864" s="54"/>
      <c r="KK864" s="54"/>
      <c r="KL864" s="54"/>
      <c r="KM864" s="54"/>
      <c r="KN864" s="54"/>
      <c r="KO864" s="54"/>
      <c r="KP864" s="54"/>
      <c r="KQ864" s="54"/>
      <c r="KR864" s="54"/>
      <c r="KS864" s="54"/>
      <c r="KT864" s="54"/>
      <c r="KU864" s="54"/>
      <c r="KV864" s="54"/>
      <c r="KW864" s="54"/>
      <c r="KX864" s="54"/>
      <c r="KY864" s="54"/>
      <c r="KZ864" s="54"/>
      <c r="LA864" s="54"/>
      <c r="LB864" s="54"/>
      <c r="LC864" s="54"/>
      <c r="LD864" s="54"/>
      <c r="LE864" s="54"/>
      <c r="LF864" s="54"/>
      <c r="LG864" s="54"/>
      <c r="LH864" s="54"/>
      <c r="LI864" s="54"/>
      <c r="LJ864" s="54"/>
      <c r="LK864" s="54"/>
      <c r="LL864" s="54"/>
      <c r="LM864" s="54"/>
      <c r="LN864" s="54"/>
      <c r="LO864" s="54"/>
      <c r="LP864" s="54"/>
      <c r="LQ864" s="54"/>
      <c r="LR864" s="54"/>
      <c r="LS864" s="54"/>
      <c r="LT864" s="54"/>
      <c r="LU864" s="54"/>
      <c r="LV864" s="54"/>
      <c r="LW864" s="54"/>
      <c r="LX864" s="54"/>
      <c r="LY864" s="54"/>
      <c r="LZ864" s="54"/>
      <c r="MA864" s="54"/>
      <c r="MB864" s="54"/>
      <c r="MC864" s="54"/>
      <c r="MD864" s="54"/>
      <c r="ME864" s="54"/>
      <c r="MF864" s="54"/>
      <c r="MG864" s="54"/>
      <c r="MH864" s="54"/>
      <c r="MI864" s="54"/>
      <c r="MJ864" s="54"/>
      <c r="MK864" s="54"/>
      <c r="ML864" s="54"/>
      <c r="MM864" s="54"/>
      <c r="MN864" s="54"/>
      <c r="MO864" s="54"/>
      <c r="MP864" s="54"/>
      <c r="MQ864" s="54"/>
      <c r="MR864" s="54"/>
      <c r="MS864" s="54"/>
      <c r="MT864" s="54"/>
      <c r="MU864" s="54"/>
      <c r="MV864" s="54"/>
      <c r="MW864" s="54"/>
      <c r="MX864" s="54"/>
      <c r="MY864" s="54"/>
      <c r="MZ864" s="54"/>
      <c r="NA864" s="54"/>
      <c r="NB864" s="54"/>
      <c r="NC864" s="54"/>
      <c r="ND864" s="54"/>
      <c r="NE864" s="54"/>
      <c r="NF864" s="54"/>
      <c r="NG864" s="54"/>
      <c r="NH864" s="54"/>
      <c r="NI864" s="54"/>
      <c r="NJ864" s="54"/>
      <c r="NK864" s="54"/>
      <c r="NL864" s="54"/>
      <c r="NM864" s="54"/>
      <c r="NN864" s="54"/>
      <c r="NO864" s="54"/>
      <c r="NP864" s="54"/>
      <c r="NQ864" s="54"/>
      <c r="NR864" s="54"/>
      <c r="NS864" s="54"/>
      <c r="NT864" s="54"/>
      <c r="NU864" s="54"/>
      <c r="NV864" s="54"/>
      <c r="NW864" s="54"/>
      <c r="NX864" s="54"/>
      <c r="NY864" s="54"/>
      <c r="NZ864" s="54"/>
      <c r="OA864" s="54"/>
      <c r="OB864" s="54"/>
      <c r="OC864" s="54"/>
      <c r="OD864" s="54"/>
      <c r="OE864" s="54"/>
      <c r="OF864" s="54"/>
      <c r="OG864" s="54"/>
      <c r="OH864" s="54"/>
      <c r="OI864" s="54"/>
      <c r="OJ864" s="54"/>
      <c r="OK864" s="54"/>
      <c r="OL864" s="54"/>
      <c r="OM864" s="54"/>
      <c r="ON864" s="54"/>
      <c r="OO864" s="54"/>
      <c r="OP864" s="54"/>
      <c r="OQ864" s="54"/>
      <c r="OR864" s="54"/>
      <c r="OS864" s="54"/>
      <c r="OT864" s="54"/>
      <c r="OU864" s="54"/>
      <c r="OV864" s="54"/>
      <c r="OW864" s="54"/>
      <c r="OX864" s="54"/>
      <c r="OY864" s="54"/>
      <c r="OZ864" s="54"/>
      <c r="PA864" s="54"/>
      <c r="PB864" s="54"/>
      <c r="PC864" s="54"/>
      <c r="PD864" s="54"/>
      <c r="PE864" s="54"/>
      <c r="PF864" s="54"/>
      <c r="PG864" s="54"/>
      <c r="PH864" s="54"/>
      <c r="PI864" s="54"/>
      <c r="PJ864" s="54"/>
      <c r="PK864" s="54"/>
      <c r="PL864" s="54"/>
      <c r="PM864" s="54"/>
      <c r="PN864" s="54"/>
      <c r="PO864" s="54"/>
      <c r="PP864" s="54"/>
      <c r="PQ864" s="54"/>
      <c r="PR864" s="54"/>
      <c r="PS864" s="54"/>
      <c r="PT864" s="54"/>
      <c r="PU864" s="54"/>
      <c r="PV864" s="54"/>
      <c r="PW864" s="54"/>
      <c r="PX864" s="54"/>
      <c r="PY864" s="54"/>
      <c r="PZ864" s="54"/>
      <c r="QA864" s="54"/>
      <c r="QB864" s="54"/>
      <c r="QC864" s="54"/>
      <c r="QD864" s="54"/>
      <c r="QE864" s="54"/>
      <c r="QF864" s="54"/>
      <c r="QG864" s="54"/>
      <c r="QH864" s="54"/>
      <c r="QI864" s="54"/>
      <c r="QJ864" s="54"/>
      <c r="QK864" s="54"/>
      <c r="QL864" s="54"/>
      <c r="QM864" s="54"/>
      <c r="QN864" s="54"/>
      <c r="QO864" s="54"/>
      <c r="QP864" s="54"/>
      <c r="QQ864" s="54"/>
      <c r="QR864" s="54"/>
      <c r="QS864" s="54"/>
      <c r="QT864" s="54"/>
      <c r="QU864" s="54"/>
      <c r="QV864" s="54"/>
      <c r="QW864" s="54"/>
      <c r="QX864" s="54"/>
      <c r="QY864" s="54"/>
      <c r="QZ864" s="54"/>
      <c r="RA864" s="54"/>
      <c r="RB864" s="54"/>
      <c r="RC864" s="54"/>
      <c r="RD864" s="54"/>
      <c r="RE864" s="54"/>
      <c r="RF864" s="54"/>
      <c r="RG864" s="54"/>
      <c r="RH864" s="54"/>
      <c r="RI864" s="54"/>
      <c r="RJ864" s="54"/>
      <c r="RK864" s="54"/>
      <c r="RL864" s="54"/>
      <c r="RM864" s="54"/>
      <c r="RN864" s="54"/>
      <c r="RO864" s="54"/>
      <c r="RP864" s="54"/>
      <c r="RQ864" s="54"/>
      <c r="RR864" s="54"/>
      <c r="RS864" s="54"/>
      <c r="RT864" s="54"/>
      <c r="RU864" s="54"/>
      <c r="RV864" s="54"/>
      <c r="RW864" s="54"/>
      <c r="RX864" s="54"/>
      <c r="RY864" s="54"/>
      <c r="RZ864" s="54"/>
      <c r="SA864" s="54"/>
      <c r="SB864" s="54"/>
      <c r="SC864" s="54"/>
      <c r="SD864" s="54"/>
      <c r="SE864" s="54"/>
      <c r="SF864" s="54"/>
      <c r="SG864" s="54"/>
      <c r="SH864" s="54"/>
      <c r="SI864" s="54"/>
      <c r="SJ864" s="54"/>
      <c r="SK864" s="54"/>
      <c r="SL864" s="54"/>
      <c r="SM864" s="54"/>
      <c r="SN864" s="54"/>
      <c r="SO864" s="54"/>
      <c r="SP864" s="54"/>
      <c r="SQ864" s="54"/>
      <c r="SR864" s="54"/>
      <c r="SS864" s="54"/>
      <c r="ST864" s="54"/>
      <c r="SU864" s="54"/>
      <c r="SV864" s="54"/>
      <c r="SW864" s="54"/>
      <c r="SX864" s="54"/>
      <c r="SY864" s="54"/>
      <c r="SZ864" s="54"/>
      <c r="TA864" s="54"/>
      <c r="TB864" s="54"/>
      <c r="TC864" s="54"/>
      <c r="TD864" s="54"/>
      <c r="TE864" s="54"/>
      <c r="TF864" s="54"/>
      <c r="TG864" s="54"/>
      <c r="TH864" s="54"/>
      <c r="TI864" s="54"/>
      <c r="TJ864" s="54"/>
      <c r="TK864" s="54"/>
      <c r="TL864" s="54"/>
      <c r="TM864" s="54"/>
      <c r="TN864" s="54"/>
      <c r="TO864" s="54"/>
      <c r="TP864" s="54"/>
      <c r="TQ864" s="54"/>
      <c r="TR864" s="54"/>
      <c r="TS864" s="54"/>
      <c r="TT864" s="54"/>
      <c r="TU864" s="54"/>
      <c r="TV864" s="54"/>
      <c r="TW864" s="54"/>
      <c r="TX864" s="54"/>
      <c r="TY864" s="54"/>
      <c r="TZ864" s="54"/>
      <c r="UA864" s="54"/>
      <c r="UB864" s="54"/>
      <c r="UC864" s="54"/>
      <c r="UD864" s="54"/>
      <c r="UE864" s="54"/>
      <c r="UF864" s="54"/>
      <c r="UG864" s="54"/>
      <c r="UH864" s="54"/>
      <c r="UI864" s="54"/>
      <c r="UJ864" s="54"/>
      <c r="UK864" s="54"/>
      <c r="UL864" s="54"/>
      <c r="UM864" s="54"/>
      <c r="UN864" s="54"/>
      <c r="UO864" s="54"/>
      <c r="UP864" s="54"/>
      <c r="UQ864" s="54"/>
      <c r="UR864" s="54"/>
      <c r="US864" s="54"/>
      <c r="UT864" s="54"/>
      <c r="UU864" s="54"/>
      <c r="UV864" s="54"/>
      <c r="UW864" s="54"/>
      <c r="UX864" s="54"/>
      <c r="UY864" s="54"/>
      <c r="UZ864" s="54"/>
      <c r="VA864" s="54"/>
      <c r="VB864" s="54"/>
      <c r="VC864" s="54"/>
      <c r="VD864" s="54"/>
      <c r="VE864" s="54"/>
      <c r="VF864" s="54"/>
      <c r="VG864" s="54"/>
      <c r="VH864" s="54"/>
      <c r="VI864" s="54"/>
      <c r="VJ864" s="54"/>
      <c r="VK864" s="54"/>
      <c r="VL864" s="54"/>
      <c r="VM864" s="54"/>
      <c r="VN864" s="54"/>
      <c r="VO864" s="54"/>
      <c r="VP864" s="54"/>
      <c r="VQ864" s="54"/>
      <c r="VR864" s="54"/>
      <c r="VS864" s="54"/>
      <c r="VT864" s="54"/>
      <c r="VU864" s="54"/>
      <c r="VV864" s="54"/>
      <c r="VW864" s="54"/>
      <c r="VX864" s="54"/>
      <c r="VY864" s="54"/>
      <c r="VZ864" s="54"/>
      <c r="WA864" s="54"/>
      <c r="WB864" s="54"/>
      <c r="WC864" s="54"/>
      <c r="WD864" s="54"/>
      <c r="WE864" s="54"/>
      <c r="WF864" s="54"/>
      <c r="WG864" s="54"/>
      <c r="WH864" s="54"/>
      <c r="WI864" s="54"/>
      <c r="WJ864" s="54"/>
      <c r="WK864" s="54"/>
      <c r="WL864" s="54"/>
      <c r="WM864" s="54"/>
      <c r="WN864" s="54"/>
      <c r="WO864" s="54"/>
      <c r="WP864" s="54"/>
      <c r="WQ864" s="54"/>
      <c r="WR864" s="54"/>
      <c r="WS864" s="54"/>
      <c r="WT864" s="54"/>
      <c r="WU864" s="54"/>
      <c r="WV864" s="54"/>
      <c r="WW864" s="54"/>
      <c r="WX864" s="54"/>
      <c r="WY864" s="54"/>
      <c r="WZ864" s="54"/>
      <c r="XA864" s="54"/>
      <c r="XB864" s="54"/>
      <c r="XC864" s="54"/>
      <c r="XD864" s="54"/>
      <c r="XE864" s="54"/>
      <c r="XF864" s="54"/>
      <c r="XG864" s="54"/>
      <c r="XH864" s="54"/>
      <c r="XI864" s="54"/>
      <c r="XJ864" s="54"/>
      <c r="XK864" s="54"/>
      <c r="XL864" s="54"/>
      <c r="XM864" s="54"/>
      <c r="XN864" s="54"/>
      <c r="XO864" s="54"/>
      <c r="XP864" s="54"/>
      <c r="XQ864" s="54"/>
      <c r="XR864" s="54"/>
      <c r="XS864" s="54"/>
      <c r="XT864" s="54"/>
      <c r="XU864" s="54"/>
      <c r="XV864" s="54"/>
      <c r="XW864" s="54"/>
      <c r="XX864" s="54"/>
      <c r="XY864" s="54"/>
      <c r="XZ864" s="54"/>
      <c r="YA864" s="54"/>
      <c r="YB864" s="54"/>
      <c r="YC864" s="54"/>
      <c r="YD864" s="54"/>
      <c r="YE864" s="54"/>
      <c r="YF864" s="54"/>
      <c r="YG864" s="54"/>
      <c r="YH864" s="54"/>
      <c r="YI864" s="54"/>
      <c r="YJ864" s="54"/>
      <c r="YK864" s="54"/>
      <c r="YL864" s="54"/>
      <c r="YM864" s="54"/>
      <c r="YN864" s="54"/>
      <c r="YO864" s="54"/>
      <c r="YP864" s="54"/>
      <c r="YQ864" s="54"/>
      <c r="YR864" s="54"/>
      <c r="YS864" s="54"/>
      <c r="YT864" s="54"/>
      <c r="YU864" s="54"/>
      <c r="YV864" s="54"/>
      <c r="YW864" s="54"/>
      <c r="YX864" s="54"/>
      <c r="YY864" s="54"/>
      <c r="YZ864" s="54"/>
      <c r="ZA864" s="54"/>
      <c r="ZB864" s="54"/>
      <c r="ZC864" s="54"/>
      <c r="ZD864" s="54"/>
      <c r="ZE864" s="54"/>
      <c r="ZF864" s="54"/>
      <c r="ZG864" s="54"/>
      <c r="ZH864" s="54"/>
      <c r="ZI864" s="54"/>
      <c r="ZJ864" s="54"/>
      <c r="ZK864" s="54"/>
      <c r="ZL864" s="54"/>
      <c r="ZM864" s="54"/>
      <c r="ZN864" s="54"/>
      <c r="ZO864" s="54"/>
      <c r="ZP864" s="54"/>
      <c r="ZQ864" s="54"/>
      <c r="ZR864" s="54"/>
      <c r="ZS864" s="54"/>
      <c r="ZT864" s="54"/>
      <c r="ZU864" s="54"/>
      <c r="ZV864" s="54"/>
      <c r="ZW864" s="54"/>
      <c r="ZX864" s="54"/>
      <c r="ZY864" s="54"/>
      <c r="ZZ864" s="54"/>
      <c r="AAA864" s="54"/>
      <c r="AAB864" s="54"/>
      <c r="AAC864" s="54"/>
      <c r="AAD864" s="54"/>
      <c r="AAE864" s="54"/>
      <c r="AAF864" s="54"/>
      <c r="AAG864" s="54"/>
      <c r="AAH864" s="54"/>
      <c r="AAI864" s="54"/>
      <c r="AAJ864" s="54"/>
      <c r="AAK864" s="54"/>
      <c r="AAL864" s="54"/>
      <c r="AAM864" s="54"/>
      <c r="AAN864" s="54"/>
      <c r="AAO864" s="54"/>
      <c r="AAP864" s="54"/>
      <c r="AAQ864" s="54"/>
      <c r="AAR864" s="54"/>
      <c r="AAS864" s="54"/>
      <c r="AAT864" s="54"/>
      <c r="AAU864" s="54"/>
      <c r="AAV864" s="54"/>
      <c r="AAW864" s="54"/>
      <c r="AAX864" s="54"/>
      <c r="AAY864" s="54"/>
      <c r="AAZ864" s="54"/>
      <c r="ABA864" s="54"/>
      <c r="ABB864" s="54"/>
      <c r="ABC864" s="54"/>
      <c r="ABD864" s="54"/>
      <c r="ABE864" s="54"/>
      <c r="ABF864" s="54"/>
      <c r="ABG864" s="54"/>
      <c r="ABH864" s="54"/>
      <c r="ABI864" s="54"/>
      <c r="ABJ864" s="54"/>
      <c r="ABK864" s="54"/>
      <c r="ABL864" s="54"/>
      <c r="ABM864" s="54"/>
      <c r="ABN864" s="54"/>
      <c r="ABO864" s="54"/>
      <c r="ABP864" s="54"/>
      <c r="ABQ864" s="54"/>
      <c r="ABR864" s="54"/>
      <c r="ABS864" s="54"/>
      <c r="ABT864" s="54"/>
      <c r="ABU864" s="54"/>
      <c r="ABV864" s="54"/>
      <c r="ABW864" s="54"/>
      <c r="ABX864" s="54"/>
      <c r="ABY864" s="54"/>
      <c r="ABZ864" s="54"/>
      <c r="ACA864" s="54"/>
      <c r="ACB864" s="54"/>
      <c r="ACC864" s="54"/>
      <c r="ACD864" s="54"/>
      <c r="ACE864" s="54"/>
      <c r="ACF864" s="54"/>
      <c r="ACG864" s="54"/>
      <c r="ACH864" s="54"/>
      <c r="ACI864" s="54"/>
      <c r="ACJ864" s="54"/>
      <c r="ACK864" s="54"/>
      <c r="ACL864" s="54"/>
      <c r="ACM864" s="54"/>
      <c r="ACN864" s="54"/>
      <c r="ACO864" s="54"/>
      <c r="ACP864" s="54"/>
      <c r="ACQ864" s="54"/>
      <c r="ACR864" s="54"/>
      <c r="ACS864" s="54"/>
      <c r="ACT864" s="54"/>
      <c r="ACU864" s="54"/>
      <c r="ACV864" s="54"/>
      <c r="ACW864" s="54"/>
      <c r="ACX864" s="54"/>
      <c r="ACY864" s="54"/>
      <c r="ACZ864" s="54"/>
      <c r="ADA864" s="54"/>
      <c r="ADB864" s="54"/>
      <c r="ADC864" s="54"/>
      <c r="ADD864" s="54"/>
      <c r="ADE864" s="54"/>
      <c r="ADF864" s="54"/>
      <c r="ADG864" s="54"/>
      <c r="ADH864" s="54"/>
      <c r="ADI864" s="54"/>
      <c r="ADJ864" s="54"/>
      <c r="ADK864" s="54"/>
      <c r="ADL864" s="54"/>
      <c r="ADM864" s="54"/>
      <c r="ADN864" s="54"/>
      <c r="ADO864" s="54"/>
      <c r="ADP864" s="54"/>
      <c r="ADQ864" s="54"/>
      <c r="ADR864" s="54"/>
      <c r="ADS864" s="54"/>
      <c r="ADT864" s="54"/>
      <c r="ADU864" s="54"/>
      <c r="ADV864" s="54"/>
      <c r="ADW864" s="54"/>
      <c r="ADX864" s="54"/>
      <c r="ADY864" s="54"/>
      <c r="ADZ864" s="54"/>
      <c r="AEA864" s="54"/>
      <c r="AEB864" s="54"/>
      <c r="AEC864" s="54"/>
      <c r="AED864" s="54"/>
      <c r="AEE864" s="54"/>
      <c r="AEF864" s="54"/>
    </row>
    <row r="865" spans="1:813" s="310" customFormat="1" ht="12.75" customHeight="1" x14ac:dyDescent="0.2">
      <c r="A865" s="240">
        <v>7.1</v>
      </c>
      <c r="B865" s="224" t="s">
        <v>98</v>
      </c>
      <c r="C865" s="431">
        <v>-1</v>
      </c>
      <c r="D865" s="429" t="s">
        <v>99</v>
      </c>
      <c r="E865" s="417">
        <v>3975</v>
      </c>
      <c r="F865" s="418">
        <f t="shared" ref="F865:F867" si="20">ROUND(C865*E865,2)</f>
        <v>-3975</v>
      </c>
      <c r="AZ865" s="26"/>
      <c r="BA865" s="663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SQ865" s="26"/>
      <c r="SR865" s="26"/>
      <c r="SS865" s="26"/>
      <c r="ST865" s="26"/>
      <c r="SU865" s="26"/>
      <c r="SV865" s="26"/>
      <c r="SW865" s="26"/>
      <c r="SX865" s="26"/>
      <c r="SY865" s="26"/>
      <c r="SZ865" s="26"/>
      <c r="TA865" s="26"/>
      <c r="TB865" s="26"/>
      <c r="TC865" s="26"/>
      <c r="TD865" s="26"/>
      <c r="TE865" s="26"/>
      <c r="TF865" s="26"/>
      <c r="TG865" s="26"/>
      <c r="TH865" s="26"/>
      <c r="TI865" s="26"/>
      <c r="TJ865" s="26"/>
      <c r="TK865" s="26"/>
      <c r="TL865" s="26"/>
      <c r="TM865" s="26"/>
      <c r="TN865" s="26"/>
      <c r="TO865" s="26"/>
      <c r="TP865" s="26"/>
      <c r="TQ865" s="26"/>
      <c r="TR865" s="26"/>
      <c r="TS865" s="26"/>
      <c r="TT865" s="26"/>
      <c r="TU865" s="26"/>
      <c r="TV865" s="26"/>
      <c r="TW865" s="26"/>
      <c r="TX865" s="26"/>
      <c r="TY865" s="26"/>
      <c r="TZ865" s="26"/>
      <c r="UA865" s="26"/>
      <c r="UB865" s="26"/>
      <c r="UC865" s="26"/>
      <c r="UD865" s="26"/>
      <c r="UE865" s="26"/>
      <c r="UF865" s="26"/>
      <c r="UG865" s="26"/>
      <c r="UH865" s="26"/>
      <c r="UI865" s="26"/>
      <c r="UJ865" s="26"/>
      <c r="UK865" s="26"/>
      <c r="UL865" s="26"/>
      <c r="UM865" s="26"/>
      <c r="UN865" s="26"/>
      <c r="UO865" s="26"/>
      <c r="UP865" s="26"/>
      <c r="UQ865" s="26"/>
      <c r="UR865" s="26"/>
      <c r="US865" s="26"/>
      <c r="UT865" s="26"/>
      <c r="UU865" s="26"/>
      <c r="UV865" s="26"/>
      <c r="UW865" s="26"/>
      <c r="UX865" s="26"/>
      <c r="UY865" s="26"/>
      <c r="UZ865" s="26"/>
      <c r="VA865" s="26"/>
      <c r="VB865" s="26"/>
      <c r="VC865" s="26"/>
      <c r="VD865" s="26"/>
      <c r="VE865" s="26"/>
      <c r="VF865" s="26"/>
      <c r="VG865" s="26"/>
      <c r="VH865" s="26"/>
      <c r="VI865" s="26"/>
      <c r="VJ865" s="26"/>
      <c r="VK865" s="26"/>
      <c r="VL865" s="26"/>
      <c r="VM865" s="26"/>
      <c r="VN865" s="26"/>
      <c r="VO865" s="26"/>
      <c r="VP865" s="26"/>
      <c r="VQ865" s="26"/>
      <c r="VR865" s="26"/>
      <c r="VS865" s="26"/>
      <c r="VT865" s="26"/>
      <c r="VU865" s="26"/>
      <c r="VV865" s="26"/>
      <c r="VW865" s="26"/>
      <c r="VX865" s="26"/>
      <c r="VY865" s="26"/>
      <c r="VZ865" s="26"/>
      <c r="WA865" s="26"/>
      <c r="WB865" s="26"/>
      <c r="WC865" s="26"/>
      <c r="WD865" s="26"/>
      <c r="WE865" s="26"/>
      <c r="WF865" s="26"/>
      <c r="WG865" s="26"/>
      <c r="WH865" s="26"/>
      <c r="WI865" s="26"/>
      <c r="WJ865" s="26"/>
      <c r="WK865" s="26"/>
      <c r="WL865" s="26"/>
      <c r="WM865" s="26"/>
      <c r="WN865" s="26"/>
      <c r="WO865" s="26"/>
      <c r="WP865" s="26"/>
      <c r="WQ865" s="26"/>
      <c r="WR865" s="26"/>
      <c r="WS865" s="26"/>
      <c r="WT865" s="26"/>
      <c r="WU865" s="26"/>
      <c r="WV865" s="26"/>
      <c r="WW865" s="26"/>
      <c r="WX865" s="26"/>
      <c r="WY865" s="26"/>
      <c r="WZ865" s="26"/>
      <c r="XA865" s="26"/>
      <c r="XB865" s="26"/>
      <c r="XC865" s="26"/>
      <c r="XD865" s="26"/>
      <c r="XE865" s="26"/>
      <c r="XF865" s="26"/>
      <c r="XG865" s="26"/>
      <c r="XH865" s="26"/>
      <c r="XI865" s="26"/>
      <c r="XJ865" s="26"/>
      <c r="XK865" s="26"/>
      <c r="XL865" s="26"/>
      <c r="XM865" s="26"/>
      <c r="XN865" s="26"/>
      <c r="XO865" s="26"/>
      <c r="XP865" s="26"/>
      <c r="XQ865" s="26"/>
      <c r="XR865" s="26"/>
      <c r="XS865" s="26"/>
      <c r="XT865" s="26"/>
      <c r="XU865" s="26"/>
      <c r="XV865" s="26"/>
      <c r="XW865" s="26"/>
      <c r="XX865" s="26"/>
      <c r="XY865" s="26"/>
      <c r="XZ865" s="26"/>
      <c r="YA865" s="26"/>
      <c r="YB865" s="26"/>
      <c r="YC865" s="26"/>
      <c r="YD865" s="26"/>
      <c r="YE865" s="26"/>
      <c r="YF865" s="26"/>
      <c r="YG865" s="26"/>
      <c r="YH865" s="26"/>
      <c r="YI865" s="26"/>
      <c r="YJ865" s="26"/>
      <c r="YK865" s="26"/>
      <c r="YL865" s="26"/>
      <c r="YM865" s="26"/>
      <c r="YN865" s="26"/>
      <c r="YO865" s="26"/>
      <c r="YP865" s="26"/>
      <c r="YQ865" s="26"/>
      <c r="YR865" s="26"/>
      <c r="YS865" s="26"/>
      <c r="YT865" s="26"/>
      <c r="YU865" s="26"/>
      <c r="YV865" s="26"/>
      <c r="YW865" s="26"/>
      <c r="YX865" s="26"/>
      <c r="YY865" s="26"/>
      <c r="YZ865" s="26"/>
      <c r="ZA865" s="26"/>
      <c r="ZB865" s="26"/>
      <c r="ZC865" s="26"/>
      <c r="ZD865" s="26"/>
      <c r="ZE865" s="26"/>
      <c r="ZF865" s="26"/>
      <c r="ZG865" s="26"/>
      <c r="ZH865" s="26"/>
      <c r="ZI865" s="26"/>
      <c r="ZJ865" s="26"/>
      <c r="ZK865" s="26"/>
      <c r="ZL865" s="26"/>
      <c r="ZM865" s="26"/>
      <c r="ZN865" s="26"/>
      <c r="ZO865" s="26"/>
      <c r="ZP865" s="26"/>
      <c r="ZQ865" s="26"/>
      <c r="ZR865" s="26"/>
      <c r="ZS865" s="26"/>
      <c r="ZT865" s="26"/>
      <c r="ZU865" s="26"/>
      <c r="ZV865" s="26"/>
      <c r="ZW865" s="26"/>
      <c r="ZX865" s="26"/>
      <c r="ZY865" s="26"/>
      <c r="ZZ865" s="26"/>
      <c r="AAA865" s="26"/>
      <c r="AAB865" s="26"/>
      <c r="AAC865" s="26"/>
      <c r="AAD865" s="26"/>
      <c r="AAE865" s="26"/>
      <c r="AAF865" s="26"/>
      <c r="AAG865" s="26"/>
      <c r="AAH865" s="26"/>
      <c r="AAI865" s="26"/>
      <c r="AAJ865" s="26"/>
      <c r="AAK865" s="26"/>
      <c r="AAL865" s="26"/>
      <c r="AAM865" s="26"/>
      <c r="AAN865" s="26"/>
      <c r="AAO865" s="26"/>
      <c r="AAP865" s="26"/>
      <c r="AAQ865" s="26"/>
      <c r="AAR865" s="26"/>
      <c r="AAS865" s="26"/>
      <c r="AAT865" s="26"/>
      <c r="AAU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</row>
    <row r="866" spans="1:813" s="3" customFormat="1" x14ac:dyDescent="0.2">
      <c r="A866" s="240">
        <v>7.2</v>
      </c>
      <c r="B866" s="224" t="s">
        <v>100</v>
      </c>
      <c r="C866" s="431">
        <v>-6</v>
      </c>
      <c r="D866" s="429" t="s">
        <v>71</v>
      </c>
      <c r="E866" s="417">
        <v>950</v>
      </c>
      <c r="F866" s="418">
        <f t="shared" si="20"/>
        <v>-5700</v>
      </c>
      <c r="BA866" s="663"/>
    </row>
    <row r="867" spans="1:813" s="3" customFormat="1" x14ac:dyDescent="0.2">
      <c r="A867" s="240">
        <v>7.3</v>
      </c>
      <c r="B867" s="224" t="s">
        <v>101</v>
      </c>
      <c r="C867" s="431">
        <v>-12.7</v>
      </c>
      <c r="D867" s="429" t="s">
        <v>80</v>
      </c>
      <c r="E867" s="417">
        <v>623.38</v>
      </c>
      <c r="F867" s="418">
        <f t="shared" si="20"/>
        <v>-7916.93</v>
      </c>
      <c r="BA867" s="663"/>
    </row>
    <row r="868" spans="1:813" s="11" customFormat="1" x14ac:dyDescent="0.2">
      <c r="A868" s="261"/>
      <c r="B868" s="224"/>
      <c r="C868" s="431"/>
      <c r="D868" s="429"/>
      <c r="E868" s="417"/>
      <c r="F868" s="418"/>
      <c r="G868" s="47"/>
      <c r="AY868" s="43"/>
      <c r="AZ868" s="2"/>
      <c r="BA868" s="663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47"/>
    </row>
    <row r="869" spans="1:813" s="11" customFormat="1" x14ac:dyDescent="0.2">
      <c r="A869" s="233">
        <v>8</v>
      </c>
      <c r="B869" s="421" t="s">
        <v>102</v>
      </c>
      <c r="C869" s="431"/>
      <c r="D869" s="429"/>
      <c r="E869" s="417"/>
      <c r="F869" s="418"/>
      <c r="G869" s="47"/>
      <c r="AY869" s="43"/>
      <c r="AZ869" s="2"/>
      <c r="BA869" s="663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47"/>
    </row>
    <row r="870" spans="1:813" s="11" customFormat="1" x14ac:dyDescent="0.2">
      <c r="A870" s="240">
        <v>8.1</v>
      </c>
      <c r="B870" s="224" t="s">
        <v>103</v>
      </c>
      <c r="C870" s="431">
        <v>-1</v>
      </c>
      <c r="D870" s="429" t="s">
        <v>71</v>
      </c>
      <c r="E870" s="417">
        <v>65782.3</v>
      </c>
      <c r="F870" s="418">
        <f t="shared" ref="F870" si="21">ROUND(C870*E870,2)</f>
        <v>-65782.3</v>
      </c>
      <c r="G870" s="47"/>
      <c r="AY870" s="43"/>
      <c r="AZ870" s="2"/>
      <c r="BA870" s="663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47"/>
    </row>
    <row r="871" spans="1:813" s="11" customFormat="1" x14ac:dyDescent="0.2">
      <c r="A871" s="240"/>
      <c r="B871" s="224"/>
      <c r="C871" s="431"/>
      <c r="D871" s="429"/>
      <c r="E871" s="417"/>
      <c r="F871" s="418"/>
      <c r="G871" s="47"/>
      <c r="AY871" s="43"/>
      <c r="AZ871" s="2"/>
      <c r="BA871" s="663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47"/>
    </row>
    <row r="872" spans="1:813" s="11" customFormat="1" x14ac:dyDescent="0.2">
      <c r="A872" s="233">
        <v>9</v>
      </c>
      <c r="B872" s="234" t="s">
        <v>104</v>
      </c>
      <c r="C872" s="431"/>
      <c r="D872" s="429"/>
      <c r="E872" s="417"/>
      <c r="F872" s="418"/>
      <c r="G872" s="47"/>
      <c r="AY872" s="43"/>
      <c r="AZ872" s="2"/>
      <c r="BA872" s="663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47"/>
    </row>
    <row r="873" spans="1:813" s="11" customFormat="1" ht="25.5" x14ac:dyDescent="0.2">
      <c r="A873" s="240">
        <v>9.1</v>
      </c>
      <c r="B873" s="177" t="s">
        <v>451</v>
      </c>
      <c r="C873" s="431">
        <v>-30.6</v>
      </c>
      <c r="D873" s="429" t="s">
        <v>82</v>
      </c>
      <c r="E873" s="417">
        <v>3573.34</v>
      </c>
      <c r="F873" s="418">
        <f t="shared" ref="F873:F877" si="22">ROUND(C873*E873,2)</f>
        <v>-109344.2</v>
      </c>
      <c r="G873" s="47"/>
      <c r="AY873" s="43"/>
      <c r="AZ873" s="2"/>
      <c r="BA873" s="663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47"/>
    </row>
    <row r="874" spans="1:813" s="11" customFormat="1" x14ac:dyDescent="0.2">
      <c r="A874" s="240">
        <v>9.1999999999999993</v>
      </c>
      <c r="B874" s="224" t="s">
        <v>105</v>
      </c>
      <c r="C874" s="431">
        <v>-5</v>
      </c>
      <c r="D874" s="429" t="s">
        <v>71</v>
      </c>
      <c r="E874" s="417">
        <v>6639.21</v>
      </c>
      <c r="F874" s="418">
        <f t="shared" si="22"/>
        <v>-33196.050000000003</v>
      </c>
      <c r="G874" s="47"/>
      <c r="AY874" s="43"/>
      <c r="AZ874" s="2"/>
      <c r="BA874" s="663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47"/>
    </row>
    <row r="875" spans="1:813" s="11" customFormat="1" x14ac:dyDescent="0.2">
      <c r="A875" s="240">
        <v>9.3000000000000007</v>
      </c>
      <c r="B875" s="224" t="s">
        <v>106</v>
      </c>
      <c r="C875" s="431">
        <v>-6</v>
      </c>
      <c r="D875" s="429" t="s">
        <v>71</v>
      </c>
      <c r="E875" s="417">
        <v>4535.09</v>
      </c>
      <c r="F875" s="418">
        <f t="shared" si="22"/>
        <v>-27210.54</v>
      </c>
      <c r="G875" s="47"/>
      <c r="AY875" s="43"/>
      <c r="AZ875" s="2"/>
      <c r="BA875" s="663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47"/>
    </row>
    <row r="876" spans="1:813" s="11" customFormat="1" x14ac:dyDescent="0.2">
      <c r="A876" s="240">
        <v>9.4</v>
      </c>
      <c r="B876" s="224" t="s">
        <v>107</v>
      </c>
      <c r="C876" s="431">
        <v>-1</v>
      </c>
      <c r="D876" s="429" t="s">
        <v>71</v>
      </c>
      <c r="E876" s="417">
        <v>28150</v>
      </c>
      <c r="F876" s="418">
        <f t="shared" si="22"/>
        <v>-28150</v>
      </c>
      <c r="G876" s="47"/>
      <c r="AY876" s="43"/>
      <c r="AZ876" s="2"/>
      <c r="BA876" s="663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47"/>
    </row>
    <row r="877" spans="1:813" s="11" customFormat="1" x14ac:dyDescent="0.2">
      <c r="A877" s="240">
        <v>9.5</v>
      </c>
      <c r="B877" s="224" t="s">
        <v>108</v>
      </c>
      <c r="C877" s="431">
        <v>-1</v>
      </c>
      <c r="D877" s="429" t="s">
        <v>71</v>
      </c>
      <c r="E877" s="417">
        <v>2500</v>
      </c>
      <c r="F877" s="418">
        <f t="shared" si="22"/>
        <v>-2500</v>
      </c>
      <c r="G877" s="47"/>
      <c r="AY877" s="43"/>
      <c r="AZ877" s="2"/>
      <c r="BA877" s="663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47"/>
    </row>
    <row r="878" spans="1:813" s="11" customFormat="1" x14ac:dyDescent="0.2">
      <c r="A878" s="241"/>
      <c r="B878" s="242"/>
      <c r="C878" s="433"/>
      <c r="D878" s="434"/>
      <c r="E878" s="435"/>
      <c r="F878" s="436"/>
      <c r="G878" s="47"/>
      <c r="AY878" s="43"/>
      <c r="AZ878" s="2"/>
      <c r="BA878" s="663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47"/>
    </row>
    <row r="879" spans="1:813" s="2" customFormat="1" ht="13.5" customHeight="1" x14ac:dyDescent="0.2">
      <c r="A879" s="132"/>
      <c r="B879" s="298" t="s">
        <v>476</v>
      </c>
      <c r="C879" s="299"/>
      <c r="D879" s="300"/>
      <c r="E879" s="133"/>
      <c r="F879" s="301">
        <f>SUM(F834:F878)</f>
        <v>-632150.46</v>
      </c>
      <c r="BA879" s="663"/>
    </row>
    <row r="880" spans="1:813" x14ac:dyDescent="0.2">
      <c r="A880" s="117"/>
      <c r="B880" s="224"/>
      <c r="C880" s="420"/>
      <c r="D880" s="117"/>
      <c r="E880" s="417"/>
      <c r="F880" s="437"/>
      <c r="BA880" s="663"/>
    </row>
    <row r="881" spans="1:53" ht="38.25" x14ac:dyDescent="0.2">
      <c r="A881" s="112" t="s">
        <v>109</v>
      </c>
      <c r="B881" s="170" t="s">
        <v>110</v>
      </c>
      <c r="C881" s="235"/>
      <c r="D881" s="216"/>
      <c r="E881" s="216"/>
      <c r="F881" s="419"/>
      <c r="BA881" s="663"/>
    </row>
    <row r="882" spans="1:53" x14ac:dyDescent="0.2">
      <c r="A882" s="233">
        <v>2</v>
      </c>
      <c r="B882" s="438" t="s">
        <v>112</v>
      </c>
      <c r="C882" s="420"/>
      <c r="D882" s="117"/>
      <c r="E882" s="417"/>
      <c r="F882" s="419"/>
      <c r="BA882" s="663"/>
    </row>
    <row r="883" spans="1:53" x14ac:dyDescent="0.2">
      <c r="A883" s="240">
        <v>2.2000000000000002</v>
      </c>
      <c r="B883" s="276" t="s">
        <v>114</v>
      </c>
      <c r="C883" s="193">
        <v>-2986.4</v>
      </c>
      <c r="D883" s="117" t="s">
        <v>75</v>
      </c>
      <c r="E883" s="223">
        <v>121.14</v>
      </c>
      <c r="F883" s="419">
        <f>ROUND(C883*E883,2)</f>
        <v>-361772.5</v>
      </c>
      <c r="BA883" s="663"/>
    </row>
    <row r="884" spans="1:53" x14ac:dyDescent="0.2">
      <c r="A884" s="112"/>
      <c r="B884" s="170"/>
      <c r="C884" s="235"/>
      <c r="D884" s="216"/>
      <c r="E884" s="216"/>
      <c r="F884" s="419"/>
      <c r="BA884" s="663"/>
    </row>
    <row r="885" spans="1:53" x14ac:dyDescent="0.2">
      <c r="A885" s="243">
        <v>6</v>
      </c>
      <c r="B885" s="170" t="s">
        <v>132</v>
      </c>
      <c r="C885" s="235"/>
      <c r="D885" s="236"/>
      <c r="E885" s="237"/>
      <c r="F885" s="244"/>
      <c r="BA885" s="663"/>
    </row>
    <row r="886" spans="1:53" x14ac:dyDescent="0.2">
      <c r="A886" s="215">
        <f>A885+0.1</f>
        <v>6.1</v>
      </c>
      <c r="B886" s="278" t="s">
        <v>133</v>
      </c>
      <c r="C886" s="420">
        <v>-1</v>
      </c>
      <c r="D886" s="429" t="s">
        <v>14</v>
      </c>
      <c r="E886" s="417">
        <v>24305.75</v>
      </c>
      <c r="F886" s="437">
        <f>ROUND(C886*E886,2)</f>
        <v>-24305.75</v>
      </c>
      <c r="BA886" s="663"/>
    </row>
    <row r="887" spans="1:53" x14ac:dyDescent="0.2">
      <c r="A887" s="215">
        <v>6.2</v>
      </c>
      <c r="B887" s="278" t="s">
        <v>134</v>
      </c>
      <c r="C887" s="420">
        <v>-3</v>
      </c>
      <c r="D887" s="429" t="s">
        <v>14</v>
      </c>
      <c r="E887" s="417">
        <v>18029.18</v>
      </c>
      <c r="F887" s="437">
        <f t="shared" ref="F887:F897" si="23">ROUND(C887*E887,2)</f>
        <v>-54087.54</v>
      </c>
      <c r="BA887" s="663"/>
    </row>
    <row r="888" spans="1:53" x14ac:dyDescent="0.2">
      <c r="A888" s="215">
        <f>A887+0.1</f>
        <v>6.3</v>
      </c>
      <c r="B888" s="278" t="s">
        <v>135</v>
      </c>
      <c r="C888" s="420">
        <v>-1</v>
      </c>
      <c r="D888" s="429" t="s">
        <v>14</v>
      </c>
      <c r="E888" s="417">
        <v>2327.5</v>
      </c>
      <c r="F888" s="437">
        <f t="shared" si="23"/>
        <v>-2327.5</v>
      </c>
      <c r="BA888" s="663"/>
    </row>
    <row r="889" spans="1:53" x14ac:dyDescent="0.2">
      <c r="A889" s="215">
        <f>A888+0.1</f>
        <v>6.3999999999999995</v>
      </c>
      <c r="B889" s="224" t="s">
        <v>136</v>
      </c>
      <c r="C889" s="420">
        <v>-3</v>
      </c>
      <c r="D889" s="429" t="s">
        <v>14</v>
      </c>
      <c r="E889" s="417">
        <v>12251.3</v>
      </c>
      <c r="F889" s="437">
        <f t="shared" si="23"/>
        <v>-36753.9</v>
      </c>
      <c r="BA889" s="663"/>
    </row>
    <row r="890" spans="1:53" x14ac:dyDescent="0.2">
      <c r="A890" s="112"/>
      <c r="B890" s="170"/>
      <c r="C890" s="235"/>
      <c r="D890" s="216"/>
      <c r="E890" s="216"/>
      <c r="F890" s="437"/>
      <c r="BA890" s="663"/>
    </row>
    <row r="891" spans="1:53" x14ac:dyDescent="0.2">
      <c r="A891" s="228">
        <v>7</v>
      </c>
      <c r="B891" s="234" t="s">
        <v>137</v>
      </c>
      <c r="C891" s="245"/>
      <c r="D891" s="194"/>
      <c r="E891" s="246"/>
      <c r="F891" s="437"/>
      <c r="BA891" s="663"/>
    </row>
    <row r="892" spans="1:53" ht="25.5" x14ac:dyDescent="0.2">
      <c r="A892" s="228">
        <v>7.1</v>
      </c>
      <c r="B892" s="170" t="s">
        <v>488</v>
      </c>
      <c r="C892" s="247"/>
      <c r="D892" s="248"/>
      <c r="E892" s="249"/>
      <c r="F892" s="437"/>
      <c r="BA892" s="663"/>
    </row>
    <row r="893" spans="1:53" x14ac:dyDescent="0.2">
      <c r="A893" s="111" t="s">
        <v>138</v>
      </c>
      <c r="B893" s="216" t="s">
        <v>70</v>
      </c>
      <c r="C893" s="250">
        <v>-40</v>
      </c>
      <c r="D893" s="117" t="s">
        <v>82</v>
      </c>
      <c r="E893" s="439">
        <v>5.5</v>
      </c>
      <c r="F893" s="437">
        <f t="shared" si="23"/>
        <v>-220</v>
      </c>
      <c r="BA893" s="663"/>
    </row>
    <row r="894" spans="1:53" x14ac:dyDescent="0.2">
      <c r="A894" s="111" t="s">
        <v>139</v>
      </c>
      <c r="B894" s="216" t="s">
        <v>140</v>
      </c>
      <c r="C894" s="250">
        <v>-40</v>
      </c>
      <c r="D894" s="117" t="s">
        <v>82</v>
      </c>
      <c r="E894" s="439">
        <v>8437.26</v>
      </c>
      <c r="F894" s="437">
        <f t="shared" si="23"/>
        <v>-337490.4</v>
      </c>
      <c r="BA894" s="663"/>
    </row>
    <row r="895" spans="1:53" x14ac:dyDescent="0.2">
      <c r="A895" s="111" t="s">
        <v>147</v>
      </c>
      <c r="B895" s="224" t="s">
        <v>148</v>
      </c>
      <c r="C895" s="250">
        <v>-26</v>
      </c>
      <c r="D895" s="429" t="s">
        <v>181</v>
      </c>
      <c r="E895" s="439">
        <v>174.7</v>
      </c>
      <c r="F895" s="437">
        <f t="shared" si="23"/>
        <v>-4542.2</v>
      </c>
      <c r="BA895" s="663"/>
    </row>
    <row r="896" spans="1:53" x14ac:dyDescent="0.2">
      <c r="A896" s="111" t="s">
        <v>149</v>
      </c>
      <c r="B896" s="216" t="s">
        <v>150</v>
      </c>
      <c r="C896" s="250">
        <v>-33.11</v>
      </c>
      <c r="D896" s="429" t="s">
        <v>181</v>
      </c>
      <c r="E896" s="439">
        <v>174.7</v>
      </c>
      <c r="F896" s="437">
        <f t="shared" si="23"/>
        <v>-5784.32</v>
      </c>
      <c r="BA896" s="663"/>
    </row>
    <row r="897" spans="1:813" x14ac:dyDescent="0.2">
      <c r="A897" s="111" t="s">
        <v>151</v>
      </c>
      <c r="B897" s="224" t="s">
        <v>152</v>
      </c>
      <c r="C897" s="250">
        <v>-0.6</v>
      </c>
      <c r="D897" s="429" t="s">
        <v>14</v>
      </c>
      <c r="E897" s="439">
        <v>45000</v>
      </c>
      <c r="F897" s="437">
        <f t="shared" si="23"/>
        <v>-27000</v>
      </c>
      <c r="BA897" s="663"/>
    </row>
    <row r="898" spans="1:813" x14ac:dyDescent="0.2">
      <c r="A898" s="113"/>
      <c r="B898" s="114" t="s">
        <v>666</v>
      </c>
      <c r="C898" s="423"/>
      <c r="D898" s="118"/>
      <c r="E898" s="424"/>
      <c r="F898" s="440">
        <f>SUM(F883:F897)</f>
        <v>-854284.11</v>
      </c>
      <c r="BA898" s="663"/>
    </row>
    <row r="899" spans="1:813" s="15" customFormat="1" ht="12.75" customHeight="1" x14ac:dyDescent="0.2">
      <c r="A899" s="206"/>
      <c r="B899" s="441"/>
      <c r="C899" s="442"/>
      <c r="D899" s="443"/>
      <c r="E899" s="204"/>
      <c r="F899" s="444"/>
      <c r="G899" s="49"/>
      <c r="AY899" s="45"/>
      <c r="AZ899" s="25"/>
      <c r="BA899" s="663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  <c r="PF899" s="25"/>
      <c r="PG899" s="25"/>
      <c r="PH899" s="25"/>
      <c r="PI899" s="25"/>
      <c r="PJ899" s="25"/>
      <c r="PK899" s="25"/>
      <c r="PL899" s="25"/>
      <c r="PM899" s="25"/>
      <c r="PN899" s="25"/>
      <c r="PO899" s="25"/>
      <c r="PP899" s="25"/>
      <c r="PQ899" s="25"/>
      <c r="PR899" s="25"/>
      <c r="PS899" s="25"/>
      <c r="PT899" s="25"/>
      <c r="PU899" s="25"/>
      <c r="PV899" s="25"/>
      <c r="PW899" s="25"/>
      <c r="PX899" s="25"/>
      <c r="PY899" s="25"/>
      <c r="PZ899" s="25"/>
      <c r="QA899" s="25"/>
      <c r="QB899" s="25"/>
      <c r="QC899" s="25"/>
      <c r="QD899" s="25"/>
      <c r="QE899" s="25"/>
      <c r="QF899" s="25"/>
      <c r="QG899" s="25"/>
      <c r="QH899" s="25"/>
      <c r="QI899" s="25"/>
      <c r="QJ899" s="25"/>
      <c r="QK899" s="25"/>
      <c r="QL899" s="25"/>
      <c r="QM899" s="25"/>
      <c r="QN899" s="25"/>
      <c r="QO899" s="25"/>
      <c r="QP899" s="25"/>
      <c r="QQ899" s="25"/>
      <c r="QR899" s="25"/>
      <c r="QS899" s="25"/>
      <c r="QT899" s="25"/>
      <c r="QU899" s="25"/>
      <c r="QV899" s="25"/>
      <c r="QW899" s="25"/>
      <c r="QX899" s="25"/>
      <c r="QY899" s="25"/>
      <c r="QZ899" s="25"/>
      <c r="RA899" s="25"/>
      <c r="RB899" s="25"/>
      <c r="RC899" s="25"/>
      <c r="RD899" s="25"/>
      <c r="RE899" s="25"/>
      <c r="RF899" s="25"/>
      <c r="RG899" s="25"/>
      <c r="RH899" s="25"/>
      <c r="RI899" s="25"/>
      <c r="RJ899" s="25"/>
      <c r="RK899" s="25"/>
      <c r="RL899" s="25"/>
      <c r="RM899" s="25"/>
      <c r="RN899" s="25"/>
      <c r="RO899" s="25"/>
      <c r="RP899" s="25"/>
      <c r="RQ899" s="25"/>
      <c r="RR899" s="25"/>
      <c r="RS899" s="25"/>
      <c r="RT899" s="25"/>
      <c r="RU899" s="25"/>
      <c r="RV899" s="25"/>
      <c r="RW899" s="25"/>
      <c r="RX899" s="25"/>
      <c r="RY899" s="25"/>
      <c r="RZ899" s="25"/>
      <c r="SA899" s="25"/>
      <c r="SB899" s="25"/>
      <c r="SC899" s="25"/>
      <c r="SD899" s="25"/>
      <c r="SE899" s="25"/>
      <c r="SF899" s="25"/>
      <c r="SG899" s="25"/>
      <c r="SH899" s="25"/>
      <c r="SI899" s="25"/>
      <c r="SJ899" s="25"/>
      <c r="SK899" s="25"/>
      <c r="SL899" s="25"/>
      <c r="SM899" s="25"/>
      <c r="SN899" s="25"/>
      <c r="SO899" s="25"/>
      <c r="SP899" s="25"/>
      <c r="SQ899" s="25"/>
      <c r="SR899" s="25"/>
      <c r="SS899" s="25"/>
      <c r="ST899" s="25"/>
      <c r="SU899" s="25"/>
      <c r="SV899" s="25"/>
      <c r="SW899" s="25"/>
      <c r="SX899" s="25"/>
      <c r="SY899" s="25"/>
      <c r="SZ899" s="25"/>
      <c r="TA899" s="25"/>
      <c r="TB899" s="25"/>
      <c r="TC899" s="25"/>
      <c r="TD899" s="25"/>
      <c r="TE899" s="25"/>
      <c r="TF899" s="25"/>
      <c r="TG899" s="25"/>
      <c r="TH899" s="25"/>
      <c r="TI899" s="25"/>
      <c r="TJ899" s="25"/>
      <c r="TK899" s="25"/>
      <c r="TL899" s="25"/>
      <c r="TM899" s="25"/>
      <c r="TN899" s="25"/>
      <c r="TO899" s="25"/>
      <c r="TP899" s="25"/>
      <c r="TQ899" s="25"/>
      <c r="TR899" s="25"/>
      <c r="TS899" s="25"/>
      <c r="TT899" s="25"/>
      <c r="TU899" s="25"/>
      <c r="TV899" s="25"/>
      <c r="TW899" s="25"/>
      <c r="TX899" s="25"/>
      <c r="TY899" s="25"/>
      <c r="TZ899" s="25"/>
      <c r="UA899" s="25"/>
      <c r="UB899" s="25"/>
      <c r="UC899" s="25"/>
      <c r="UD899" s="25"/>
      <c r="UE899" s="25"/>
      <c r="UF899" s="25"/>
      <c r="UG899" s="25"/>
      <c r="UH899" s="25"/>
      <c r="UI899" s="25"/>
      <c r="UJ899" s="25"/>
      <c r="UK899" s="25"/>
      <c r="UL899" s="25"/>
      <c r="UM899" s="25"/>
      <c r="UN899" s="25"/>
      <c r="UO899" s="25"/>
      <c r="UP899" s="25"/>
      <c r="UQ899" s="25"/>
      <c r="UR899" s="25"/>
      <c r="US899" s="25"/>
      <c r="UT899" s="25"/>
      <c r="UU899" s="25"/>
      <c r="UV899" s="25"/>
      <c r="UW899" s="25"/>
      <c r="UX899" s="25"/>
      <c r="UY899" s="25"/>
      <c r="UZ899" s="25"/>
      <c r="VA899" s="25"/>
      <c r="VB899" s="25"/>
      <c r="VC899" s="25"/>
      <c r="VD899" s="25"/>
      <c r="VE899" s="25"/>
      <c r="VF899" s="25"/>
      <c r="VG899" s="25"/>
      <c r="VH899" s="25"/>
      <c r="VI899" s="25"/>
      <c r="VJ899" s="25"/>
      <c r="VK899" s="25"/>
      <c r="VL899" s="25"/>
      <c r="VM899" s="25"/>
      <c r="VN899" s="25"/>
      <c r="VO899" s="25"/>
      <c r="VP899" s="25"/>
      <c r="VQ899" s="25"/>
      <c r="VR899" s="25"/>
      <c r="VS899" s="25"/>
      <c r="VT899" s="25"/>
      <c r="VU899" s="25"/>
      <c r="VV899" s="25"/>
      <c r="VW899" s="25"/>
      <c r="VX899" s="25"/>
      <c r="VY899" s="25"/>
      <c r="VZ899" s="25"/>
      <c r="WA899" s="25"/>
      <c r="WB899" s="25"/>
      <c r="WC899" s="25"/>
      <c r="WD899" s="25"/>
      <c r="WE899" s="25"/>
      <c r="WF899" s="25"/>
      <c r="WG899" s="25"/>
      <c r="WH899" s="25"/>
      <c r="WI899" s="25"/>
      <c r="WJ899" s="25"/>
      <c r="WK899" s="25"/>
      <c r="WL899" s="25"/>
      <c r="WM899" s="25"/>
      <c r="WN899" s="25"/>
      <c r="WO899" s="25"/>
      <c r="WP899" s="25"/>
      <c r="WQ899" s="25"/>
      <c r="WR899" s="25"/>
      <c r="WS899" s="25"/>
      <c r="WT899" s="25"/>
      <c r="WU899" s="25"/>
      <c r="WV899" s="25"/>
      <c r="WW899" s="25"/>
      <c r="WX899" s="25"/>
      <c r="WY899" s="25"/>
      <c r="WZ899" s="25"/>
      <c r="XA899" s="25"/>
      <c r="XB899" s="25"/>
      <c r="XC899" s="25"/>
      <c r="XD899" s="25"/>
      <c r="XE899" s="25"/>
      <c r="XF899" s="25"/>
      <c r="XG899" s="25"/>
      <c r="XH899" s="25"/>
      <c r="XI899" s="25"/>
      <c r="XJ899" s="25"/>
      <c r="XK899" s="25"/>
      <c r="XL899" s="25"/>
      <c r="XM899" s="25"/>
      <c r="XN899" s="25"/>
      <c r="XO899" s="25"/>
      <c r="XP899" s="25"/>
      <c r="XQ899" s="25"/>
      <c r="XR899" s="25"/>
      <c r="XS899" s="25"/>
      <c r="XT899" s="25"/>
      <c r="XU899" s="25"/>
      <c r="XV899" s="25"/>
      <c r="XW899" s="25"/>
      <c r="XX899" s="25"/>
      <c r="XY899" s="25"/>
      <c r="XZ899" s="25"/>
      <c r="YA899" s="25"/>
      <c r="YB899" s="25"/>
      <c r="YC899" s="25"/>
      <c r="YD899" s="25"/>
      <c r="YE899" s="25"/>
      <c r="YF899" s="25"/>
      <c r="YG899" s="25"/>
      <c r="YH899" s="25"/>
      <c r="YI899" s="25"/>
      <c r="YJ899" s="25"/>
      <c r="YK899" s="25"/>
      <c r="YL899" s="25"/>
      <c r="YM899" s="25"/>
      <c r="YN899" s="25"/>
      <c r="YO899" s="25"/>
      <c r="YP899" s="25"/>
      <c r="YQ899" s="25"/>
      <c r="YR899" s="25"/>
      <c r="YS899" s="25"/>
      <c r="YT899" s="25"/>
      <c r="YU899" s="25"/>
      <c r="YV899" s="25"/>
      <c r="YW899" s="25"/>
      <c r="YX899" s="25"/>
      <c r="YY899" s="25"/>
      <c r="YZ899" s="25"/>
      <c r="ZA899" s="25"/>
      <c r="ZB899" s="25"/>
      <c r="ZC899" s="25"/>
      <c r="ZD899" s="25"/>
      <c r="ZE899" s="25"/>
      <c r="ZF899" s="25"/>
      <c r="ZG899" s="25"/>
      <c r="ZH899" s="25"/>
      <c r="ZI899" s="25"/>
      <c r="ZJ899" s="25"/>
      <c r="ZK899" s="25"/>
      <c r="ZL899" s="25"/>
      <c r="ZM899" s="25"/>
      <c r="ZN899" s="25"/>
      <c r="ZO899" s="25"/>
      <c r="ZP899" s="25"/>
      <c r="ZQ899" s="25"/>
      <c r="ZR899" s="25"/>
      <c r="ZS899" s="25"/>
      <c r="ZT899" s="25"/>
      <c r="ZU899" s="25"/>
      <c r="ZV899" s="25"/>
      <c r="ZW899" s="25"/>
      <c r="ZX899" s="25"/>
      <c r="ZY899" s="25"/>
      <c r="ZZ899" s="25"/>
      <c r="AAA899" s="25"/>
      <c r="AAB899" s="25"/>
      <c r="AAC899" s="25"/>
      <c r="AAD899" s="25"/>
      <c r="AAE899" s="25"/>
      <c r="AAF899" s="25"/>
      <c r="AAG899" s="25"/>
      <c r="AAH899" s="25"/>
      <c r="AAI899" s="25"/>
      <c r="AAJ899" s="25"/>
      <c r="AAK899" s="25"/>
      <c r="AAL899" s="25"/>
      <c r="AAM899" s="25"/>
      <c r="AAN899" s="25"/>
      <c r="AAO899" s="25"/>
      <c r="AAP899" s="25"/>
      <c r="AAQ899" s="25"/>
      <c r="AAR899" s="25"/>
      <c r="AAS899" s="25"/>
      <c r="AAT899" s="25"/>
      <c r="AAU899" s="25"/>
      <c r="AAV899" s="25"/>
      <c r="AAW899" s="25"/>
      <c r="AAX899" s="25"/>
      <c r="AAY899" s="25"/>
      <c r="AAZ899" s="25"/>
      <c r="ABA899" s="25"/>
      <c r="ABB899" s="25"/>
      <c r="ABC899" s="25"/>
      <c r="ABD899" s="25"/>
      <c r="ABE899" s="25"/>
      <c r="ABF899" s="25"/>
      <c r="ABG899" s="25"/>
      <c r="ABH899" s="25"/>
      <c r="ABI899" s="25"/>
      <c r="ABJ899" s="25"/>
      <c r="ABK899" s="25"/>
      <c r="ABL899" s="25"/>
      <c r="ABM899" s="25"/>
      <c r="ABN899" s="25"/>
      <c r="ABO899" s="25"/>
      <c r="ABP899" s="25"/>
      <c r="ABQ899" s="25"/>
      <c r="ABR899" s="25"/>
      <c r="ABS899" s="25"/>
      <c r="ABT899" s="25"/>
      <c r="ABU899" s="25"/>
      <c r="ABV899" s="25"/>
      <c r="ABW899" s="25"/>
      <c r="ABX899" s="25"/>
      <c r="ABY899" s="25"/>
      <c r="ABZ899" s="25"/>
      <c r="ACA899" s="25"/>
      <c r="ACB899" s="25"/>
      <c r="ACC899" s="25"/>
      <c r="ACD899" s="25"/>
      <c r="ACE899" s="25"/>
      <c r="ACF899" s="25"/>
      <c r="ACG899" s="25"/>
      <c r="ACH899" s="25"/>
      <c r="ACI899" s="25"/>
      <c r="ACJ899" s="25"/>
      <c r="ACK899" s="25"/>
      <c r="ACL899" s="25"/>
      <c r="ACM899" s="25"/>
      <c r="ACN899" s="25"/>
      <c r="ACO899" s="25"/>
      <c r="ACP899" s="25"/>
      <c r="ACQ899" s="25"/>
      <c r="ACR899" s="25"/>
      <c r="ACS899" s="25"/>
      <c r="ACT899" s="25"/>
      <c r="ACU899" s="25"/>
      <c r="ACV899" s="25"/>
      <c r="ACW899" s="25"/>
      <c r="ACX899" s="25"/>
      <c r="ACY899" s="25"/>
      <c r="ACZ899" s="25"/>
      <c r="ADA899" s="25"/>
      <c r="ADB899" s="25"/>
      <c r="ADC899" s="25"/>
      <c r="ADD899" s="25"/>
      <c r="ADE899" s="25"/>
      <c r="ADF899" s="25"/>
      <c r="ADG899" s="25"/>
      <c r="ADH899" s="25"/>
      <c r="ADI899" s="25"/>
      <c r="ADJ899" s="25"/>
      <c r="ADK899" s="25"/>
      <c r="ADL899" s="25"/>
      <c r="ADM899" s="25"/>
      <c r="ADN899" s="25"/>
      <c r="ADO899" s="25"/>
      <c r="ADP899" s="25"/>
      <c r="ADQ899" s="25"/>
      <c r="ADR899" s="25"/>
      <c r="ADS899" s="25"/>
      <c r="ADT899" s="25"/>
      <c r="ADU899" s="25"/>
      <c r="ADV899" s="25"/>
      <c r="ADW899" s="25"/>
      <c r="ADX899" s="25"/>
      <c r="ADY899" s="25"/>
      <c r="ADZ899" s="25"/>
      <c r="AEA899" s="25"/>
      <c r="AEB899" s="25"/>
      <c r="AEC899" s="25"/>
      <c r="AED899" s="25"/>
      <c r="AEE899" s="25"/>
      <c r="AEF899" s="25"/>
      <c r="AEG899" s="49"/>
    </row>
    <row r="900" spans="1:813" s="15" customFormat="1" ht="26.25" customHeight="1" x14ac:dyDescent="0.2">
      <c r="A900" s="112" t="s">
        <v>185</v>
      </c>
      <c r="B900" s="170" t="s">
        <v>186</v>
      </c>
      <c r="C900" s="216"/>
      <c r="D900" s="216"/>
      <c r="E900" s="216"/>
      <c r="F900" s="418"/>
      <c r="G900" s="49"/>
      <c r="AY900" s="45"/>
      <c r="AZ900" s="25"/>
      <c r="BA900" s="663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  <c r="PF900" s="25"/>
      <c r="PG900" s="25"/>
      <c r="PH900" s="25"/>
      <c r="PI900" s="25"/>
      <c r="PJ900" s="25"/>
      <c r="PK900" s="25"/>
      <c r="PL900" s="25"/>
      <c r="PM900" s="25"/>
      <c r="PN900" s="25"/>
      <c r="PO900" s="25"/>
      <c r="PP900" s="25"/>
      <c r="PQ900" s="25"/>
      <c r="PR900" s="25"/>
      <c r="PS900" s="25"/>
      <c r="PT900" s="25"/>
      <c r="PU900" s="25"/>
      <c r="PV900" s="25"/>
      <c r="PW900" s="25"/>
      <c r="PX900" s="25"/>
      <c r="PY900" s="25"/>
      <c r="PZ900" s="25"/>
      <c r="QA900" s="25"/>
      <c r="QB900" s="25"/>
      <c r="QC900" s="25"/>
      <c r="QD900" s="25"/>
      <c r="QE900" s="25"/>
      <c r="QF900" s="25"/>
      <c r="QG900" s="25"/>
      <c r="QH900" s="25"/>
      <c r="QI900" s="25"/>
      <c r="QJ900" s="25"/>
      <c r="QK900" s="25"/>
      <c r="QL900" s="25"/>
      <c r="QM900" s="25"/>
      <c r="QN900" s="25"/>
      <c r="QO900" s="25"/>
      <c r="QP900" s="25"/>
      <c r="QQ900" s="25"/>
      <c r="QR900" s="25"/>
      <c r="QS900" s="25"/>
      <c r="QT900" s="25"/>
      <c r="QU900" s="25"/>
      <c r="QV900" s="25"/>
      <c r="QW900" s="25"/>
      <c r="QX900" s="25"/>
      <c r="QY900" s="25"/>
      <c r="QZ900" s="25"/>
      <c r="RA900" s="25"/>
      <c r="RB900" s="25"/>
      <c r="RC900" s="25"/>
      <c r="RD900" s="25"/>
      <c r="RE900" s="25"/>
      <c r="RF900" s="25"/>
      <c r="RG900" s="25"/>
      <c r="RH900" s="25"/>
      <c r="RI900" s="25"/>
      <c r="RJ900" s="25"/>
      <c r="RK900" s="25"/>
      <c r="RL900" s="25"/>
      <c r="RM900" s="25"/>
      <c r="RN900" s="25"/>
      <c r="RO900" s="25"/>
      <c r="RP900" s="25"/>
      <c r="RQ900" s="25"/>
      <c r="RR900" s="25"/>
      <c r="RS900" s="25"/>
      <c r="RT900" s="25"/>
      <c r="RU900" s="25"/>
      <c r="RV900" s="25"/>
      <c r="RW900" s="25"/>
      <c r="RX900" s="25"/>
      <c r="RY900" s="25"/>
      <c r="RZ900" s="25"/>
      <c r="SA900" s="25"/>
      <c r="SB900" s="25"/>
      <c r="SC900" s="25"/>
      <c r="SD900" s="25"/>
      <c r="SE900" s="25"/>
      <c r="SF900" s="25"/>
      <c r="SG900" s="25"/>
      <c r="SH900" s="25"/>
      <c r="SI900" s="25"/>
      <c r="SJ900" s="25"/>
      <c r="SK900" s="25"/>
      <c r="SL900" s="25"/>
      <c r="SM900" s="25"/>
      <c r="SN900" s="25"/>
      <c r="SO900" s="25"/>
      <c r="SP900" s="25"/>
      <c r="SQ900" s="25"/>
      <c r="SR900" s="25"/>
      <c r="SS900" s="25"/>
      <c r="ST900" s="25"/>
      <c r="SU900" s="25"/>
      <c r="SV900" s="25"/>
      <c r="SW900" s="25"/>
      <c r="SX900" s="25"/>
      <c r="SY900" s="25"/>
      <c r="SZ900" s="25"/>
      <c r="TA900" s="25"/>
      <c r="TB900" s="25"/>
      <c r="TC900" s="25"/>
      <c r="TD900" s="25"/>
      <c r="TE900" s="25"/>
      <c r="TF900" s="25"/>
      <c r="TG900" s="25"/>
      <c r="TH900" s="25"/>
      <c r="TI900" s="25"/>
      <c r="TJ900" s="25"/>
      <c r="TK900" s="25"/>
      <c r="TL900" s="25"/>
      <c r="TM900" s="25"/>
      <c r="TN900" s="25"/>
      <c r="TO900" s="25"/>
      <c r="TP900" s="25"/>
      <c r="TQ900" s="25"/>
      <c r="TR900" s="25"/>
      <c r="TS900" s="25"/>
      <c r="TT900" s="25"/>
      <c r="TU900" s="25"/>
      <c r="TV900" s="25"/>
      <c r="TW900" s="25"/>
      <c r="TX900" s="25"/>
      <c r="TY900" s="25"/>
      <c r="TZ900" s="25"/>
      <c r="UA900" s="25"/>
      <c r="UB900" s="25"/>
      <c r="UC900" s="25"/>
      <c r="UD900" s="25"/>
      <c r="UE900" s="25"/>
      <c r="UF900" s="25"/>
      <c r="UG900" s="25"/>
      <c r="UH900" s="25"/>
      <c r="UI900" s="25"/>
      <c r="UJ900" s="25"/>
      <c r="UK900" s="25"/>
      <c r="UL900" s="25"/>
      <c r="UM900" s="25"/>
      <c r="UN900" s="25"/>
      <c r="UO900" s="25"/>
      <c r="UP900" s="25"/>
      <c r="UQ900" s="25"/>
      <c r="UR900" s="25"/>
      <c r="US900" s="25"/>
      <c r="UT900" s="25"/>
      <c r="UU900" s="25"/>
      <c r="UV900" s="25"/>
      <c r="UW900" s="25"/>
      <c r="UX900" s="25"/>
      <c r="UY900" s="25"/>
      <c r="UZ900" s="25"/>
      <c r="VA900" s="25"/>
      <c r="VB900" s="25"/>
      <c r="VC900" s="25"/>
      <c r="VD900" s="25"/>
      <c r="VE900" s="25"/>
      <c r="VF900" s="25"/>
      <c r="VG900" s="25"/>
      <c r="VH900" s="25"/>
      <c r="VI900" s="25"/>
      <c r="VJ900" s="25"/>
      <c r="VK900" s="25"/>
      <c r="VL900" s="25"/>
      <c r="VM900" s="25"/>
      <c r="VN900" s="25"/>
      <c r="VO900" s="25"/>
      <c r="VP900" s="25"/>
      <c r="VQ900" s="25"/>
      <c r="VR900" s="25"/>
      <c r="VS900" s="25"/>
      <c r="VT900" s="25"/>
      <c r="VU900" s="25"/>
      <c r="VV900" s="25"/>
      <c r="VW900" s="25"/>
      <c r="VX900" s="25"/>
      <c r="VY900" s="25"/>
      <c r="VZ900" s="25"/>
      <c r="WA900" s="25"/>
      <c r="WB900" s="25"/>
      <c r="WC900" s="25"/>
      <c r="WD900" s="25"/>
      <c r="WE900" s="25"/>
      <c r="WF900" s="25"/>
      <c r="WG900" s="25"/>
      <c r="WH900" s="25"/>
      <c r="WI900" s="25"/>
      <c r="WJ900" s="25"/>
      <c r="WK900" s="25"/>
      <c r="WL900" s="25"/>
      <c r="WM900" s="25"/>
      <c r="WN900" s="25"/>
      <c r="WO900" s="25"/>
      <c r="WP900" s="25"/>
      <c r="WQ900" s="25"/>
      <c r="WR900" s="25"/>
      <c r="WS900" s="25"/>
      <c r="WT900" s="25"/>
      <c r="WU900" s="25"/>
      <c r="WV900" s="25"/>
      <c r="WW900" s="25"/>
      <c r="WX900" s="25"/>
      <c r="WY900" s="25"/>
      <c r="WZ900" s="25"/>
      <c r="XA900" s="25"/>
      <c r="XB900" s="25"/>
      <c r="XC900" s="25"/>
      <c r="XD900" s="25"/>
      <c r="XE900" s="25"/>
      <c r="XF900" s="25"/>
      <c r="XG900" s="25"/>
      <c r="XH900" s="25"/>
      <c r="XI900" s="25"/>
      <c r="XJ900" s="25"/>
      <c r="XK900" s="25"/>
      <c r="XL900" s="25"/>
      <c r="XM900" s="25"/>
      <c r="XN900" s="25"/>
      <c r="XO900" s="25"/>
      <c r="XP900" s="25"/>
      <c r="XQ900" s="25"/>
      <c r="XR900" s="25"/>
      <c r="XS900" s="25"/>
      <c r="XT900" s="25"/>
      <c r="XU900" s="25"/>
      <c r="XV900" s="25"/>
      <c r="XW900" s="25"/>
      <c r="XX900" s="25"/>
      <c r="XY900" s="25"/>
      <c r="XZ900" s="25"/>
      <c r="YA900" s="25"/>
      <c r="YB900" s="25"/>
      <c r="YC900" s="25"/>
      <c r="YD900" s="25"/>
      <c r="YE900" s="25"/>
      <c r="YF900" s="25"/>
      <c r="YG900" s="25"/>
      <c r="YH900" s="25"/>
      <c r="YI900" s="25"/>
      <c r="YJ900" s="25"/>
      <c r="YK900" s="25"/>
      <c r="YL900" s="25"/>
      <c r="YM900" s="25"/>
      <c r="YN900" s="25"/>
      <c r="YO900" s="25"/>
      <c r="YP900" s="25"/>
      <c r="YQ900" s="25"/>
      <c r="YR900" s="25"/>
      <c r="YS900" s="25"/>
      <c r="YT900" s="25"/>
      <c r="YU900" s="25"/>
      <c r="YV900" s="25"/>
      <c r="YW900" s="25"/>
      <c r="YX900" s="25"/>
      <c r="YY900" s="25"/>
      <c r="YZ900" s="25"/>
      <c r="ZA900" s="25"/>
      <c r="ZB900" s="25"/>
      <c r="ZC900" s="25"/>
      <c r="ZD900" s="25"/>
      <c r="ZE900" s="25"/>
      <c r="ZF900" s="25"/>
      <c r="ZG900" s="25"/>
      <c r="ZH900" s="25"/>
      <c r="ZI900" s="25"/>
      <c r="ZJ900" s="25"/>
      <c r="ZK900" s="25"/>
      <c r="ZL900" s="25"/>
      <c r="ZM900" s="25"/>
      <c r="ZN900" s="25"/>
      <c r="ZO900" s="25"/>
      <c r="ZP900" s="25"/>
      <c r="ZQ900" s="25"/>
      <c r="ZR900" s="25"/>
      <c r="ZS900" s="25"/>
      <c r="ZT900" s="25"/>
      <c r="ZU900" s="25"/>
      <c r="ZV900" s="25"/>
      <c r="ZW900" s="25"/>
      <c r="ZX900" s="25"/>
      <c r="ZY900" s="25"/>
      <c r="ZZ900" s="25"/>
      <c r="AAA900" s="25"/>
      <c r="AAB900" s="25"/>
      <c r="AAC900" s="25"/>
      <c r="AAD900" s="25"/>
      <c r="AAE900" s="25"/>
      <c r="AAF900" s="25"/>
      <c r="AAG900" s="25"/>
      <c r="AAH900" s="25"/>
      <c r="AAI900" s="25"/>
      <c r="AAJ900" s="25"/>
      <c r="AAK900" s="25"/>
      <c r="AAL900" s="25"/>
      <c r="AAM900" s="25"/>
      <c r="AAN900" s="25"/>
      <c r="AAO900" s="25"/>
      <c r="AAP900" s="25"/>
      <c r="AAQ900" s="25"/>
      <c r="AAR900" s="25"/>
      <c r="AAS900" s="25"/>
      <c r="AAT900" s="25"/>
      <c r="AAU900" s="25"/>
      <c r="AAV900" s="25"/>
      <c r="AAW900" s="25"/>
      <c r="AAX900" s="25"/>
      <c r="AAY900" s="25"/>
      <c r="AAZ900" s="25"/>
      <c r="ABA900" s="25"/>
      <c r="ABB900" s="25"/>
      <c r="ABC900" s="25"/>
      <c r="ABD900" s="25"/>
      <c r="ABE900" s="25"/>
      <c r="ABF900" s="25"/>
      <c r="ABG900" s="25"/>
      <c r="ABH900" s="25"/>
      <c r="ABI900" s="25"/>
      <c r="ABJ900" s="25"/>
      <c r="ABK900" s="25"/>
      <c r="ABL900" s="25"/>
      <c r="ABM900" s="25"/>
      <c r="ABN900" s="25"/>
      <c r="ABO900" s="25"/>
      <c r="ABP900" s="25"/>
      <c r="ABQ900" s="25"/>
      <c r="ABR900" s="25"/>
      <c r="ABS900" s="25"/>
      <c r="ABT900" s="25"/>
      <c r="ABU900" s="25"/>
      <c r="ABV900" s="25"/>
      <c r="ABW900" s="25"/>
      <c r="ABX900" s="25"/>
      <c r="ABY900" s="25"/>
      <c r="ABZ900" s="25"/>
      <c r="ACA900" s="25"/>
      <c r="ACB900" s="25"/>
      <c r="ACC900" s="25"/>
      <c r="ACD900" s="25"/>
      <c r="ACE900" s="25"/>
      <c r="ACF900" s="25"/>
      <c r="ACG900" s="25"/>
      <c r="ACH900" s="25"/>
      <c r="ACI900" s="25"/>
      <c r="ACJ900" s="25"/>
      <c r="ACK900" s="25"/>
      <c r="ACL900" s="25"/>
      <c r="ACM900" s="25"/>
      <c r="ACN900" s="25"/>
      <c r="ACO900" s="25"/>
      <c r="ACP900" s="25"/>
      <c r="ACQ900" s="25"/>
      <c r="ACR900" s="25"/>
      <c r="ACS900" s="25"/>
      <c r="ACT900" s="25"/>
      <c r="ACU900" s="25"/>
      <c r="ACV900" s="25"/>
      <c r="ACW900" s="25"/>
      <c r="ACX900" s="25"/>
      <c r="ACY900" s="25"/>
      <c r="ACZ900" s="25"/>
      <c r="ADA900" s="25"/>
      <c r="ADB900" s="25"/>
      <c r="ADC900" s="25"/>
      <c r="ADD900" s="25"/>
      <c r="ADE900" s="25"/>
      <c r="ADF900" s="25"/>
      <c r="ADG900" s="25"/>
      <c r="ADH900" s="25"/>
      <c r="ADI900" s="25"/>
      <c r="ADJ900" s="25"/>
      <c r="ADK900" s="25"/>
      <c r="ADL900" s="25"/>
      <c r="ADM900" s="25"/>
      <c r="ADN900" s="25"/>
      <c r="ADO900" s="25"/>
      <c r="ADP900" s="25"/>
      <c r="ADQ900" s="25"/>
      <c r="ADR900" s="25"/>
      <c r="ADS900" s="25"/>
      <c r="ADT900" s="25"/>
      <c r="ADU900" s="25"/>
      <c r="ADV900" s="25"/>
      <c r="ADW900" s="25"/>
      <c r="ADX900" s="25"/>
      <c r="ADY900" s="25"/>
      <c r="ADZ900" s="25"/>
      <c r="AEA900" s="25"/>
      <c r="AEB900" s="25"/>
      <c r="AEC900" s="25"/>
      <c r="AED900" s="25"/>
      <c r="AEE900" s="25"/>
      <c r="AEF900" s="25"/>
      <c r="AEG900" s="49"/>
    </row>
    <row r="901" spans="1:813" s="15" customFormat="1" ht="12.75" customHeight="1" x14ac:dyDescent="0.2">
      <c r="A901" s="445"/>
      <c r="B901" s="446"/>
      <c r="C901" s="447"/>
      <c r="D901" s="447"/>
      <c r="E901" s="447"/>
      <c r="F901" s="418"/>
      <c r="G901" s="49"/>
      <c r="AY901" s="45"/>
      <c r="AZ901" s="25"/>
      <c r="BA901" s="663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  <c r="PF901" s="25"/>
      <c r="PG901" s="25"/>
      <c r="PH901" s="25"/>
      <c r="PI901" s="25"/>
      <c r="PJ901" s="25"/>
      <c r="PK901" s="25"/>
      <c r="PL901" s="25"/>
      <c r="PM901" s="25"/>
      <c r="PN901" s="25"/>
      <c r="PO901" s="25"/>
      <c r="PP901" s="25"/>
      <c r="PQ901" s="25"/>
      <c r="PR901" s="25"/>
      <c r="PS901" s="25"/>
      <c r="PT901" s="25"/>
      <c r="PU901" s="25"/>
      <c r="PV901" s="25"/>
      <c r="PW901" s="25"/>
      <c r="PX901" s="25"/>
      <c r="PY901" s="25"/>
      <c r="PZ901" s="25"/>
      <c r="QA901" s="25"/>
      <c r="QB901" s="25"/>
      <c r="QC901" s="25"/>
      <c r="QD901" s="25"/>
      <c r="QE901" s="25"/>
      <c r="QF901" s="25"/>
      <c r="QG901" s="25"/>
      <c r="QH901" s="25"/>
      <c r="QI901" s="25"/>
      <c r="QJ901" s="25"/>
      <c r="QK901" s="25"/>
      <c r="QL901" s="25"/>
      <c r="QM901" s="25"/>
      <c r="QN901" s="25"/>
      <c r="QO901" s="25"/>
      <c r="QP901" s="25"/>
      <c r="QQ901" s="25"/>
      <c r="QR901" s="25"/>
      <c r="QS901" s="25"/>
      <c r="QT901" s="25"/>
      <c r="QU901" s="25"/>
      <c r="QV901" s="25"/>
      <c r="QW901" s="25"/>
      <c r="QX901" s="25"/>
      <c r="QY901" s="25"/>
      <c r="QZ901" s="25"/>
      <c r="RA901" s="25"/>
      <c r="RB901" s="25"/>
      <c r="RC901" s="25"/>
      <c r="RD901" s="25"/>
      <c r="RE901" s="25"/>
      <c r="RF901" s="25"/>
      <c r="RG901" s="25"/>
      <c r="RH901" s="25"/>
      <c r="RI901" s="25"/>
      <c r="RJ901" s="25"/>
      <c r="RK901" s="25"/>
      <c r="RL901" s="25"/>
      <c r="RM901" s="25"/>
      <c r="RN901" s="25"/>
      <c r="RO901" s="25"/>
      <c r="RP901" s="25"/>
      <c r="RQ901" s="25"/>
      <c r="RR901" s="25"/>
      <c r="RS901" s="25"/>
      <c r="RT901" s="25"/>
      <c r="RU901" s="25"/>
      <c r="RV901" s="25"/>
      <c r="RW901" s="25"/>
      <c r="RX901" s="25"/>
      <c r="RY901" s="25"/>
      <c r="RZ901" s="25"/>
      <c r="SA901" s="25"/>
      <c r="SB901" s="25"/>
      <c r="SC901" s="25"/>
      <c r="SD901" s="25"/>
      <c r="SE901" s="25"/>
      <c r="SF901" s="25"/>
      <c r="SG901" s="25"/>
      <c r="SH901" s="25"/>
      <c r="SI901" s="25"/>
      <c r="SJ901" s="25"/>
      <c r="SK901" s="25"/>
      <c r="SL901" s="25"/>
      <c r="SM901" s="25"/>
      <c r="SN901" s="25"/>
      <c r="SO901" s="25"/>
      <c r="SP901" s="25"/>
      <c r="SQ901" s="25"/>
      <c r="SR901" s="25"/>
      <c r="SS901" s="25"/>
      <c r="ST901" s="25"/>
      <c r="SU901" s="25"/>
      <c r="SV901" s="25"/>
      <c r="SW901" s="25"/>
      <c r="SX901" s="25"/>
      <c r="SY901" s="25"/>
      <c r="SZ901" s="25"/>
      <c r="TA901" s="25"/>
      <c r="TB901" s="25"/>
      <c r="TC901" s="25"/>
      <c r="TD901" s="25"/>
      <c r="TE901" s="25"/>
      <c r="TF901" s="25"/>
      <c r="TG901" s="25"/>
      <c r="TH901" s="25"/>
      <c r="TI901" s="25"/>
      <c r="TJ901" s="25"/>
      <c r="TK901" s="25"/>
      <c r="TL901" s="25"/>
      <c r="TM901" s="25"/>
      <c r="TN901" s="25"/>
      <c r="TO901" s="25"/>
      <c r="TP901" s="25"/>
      <c r="TQ901" s="25"/>
      <c r="TR901" s="25"/>
      <c r="TS901" s="25"/>
      <c r="TT901" s="25"/>
      <c r="TU901" s="25"/>
      <c r="TV901" s="25"/>
      <c r="TW901" s="25"/>
      <c r="TX901" s="25"/>
      <c r="TY901" s="25"/>
      <c r="TZ901" s="25"/>
      <c r="UA901" s="25"/>
      <c r="UB901" s="25"/>
      <c r="UC901" s="25"/>
      <c r="UD901" s="25"/>
      <c r="UE901" s="25"/>
      <c r="UF901" s="25"/>
      <c r="UG901" s="25"/>
      <c r="UH901" s="25"/>
      <c r="UI901" s="25"/>
      <c r="UJ901" s="25"/>
      <c r="UK901" s="25"/>
      <c r="UL901" s="25"/>
      <c r="UM901" s="25"/>
      <c r="UN901" s="25"/>
      <c r="UO901" s="25"/>
      <c r="UP901" s="25"/>
      <c r="UQ901" s="25"/>
      <c r="UR901" s="25"/>
      <c r="US901" s="25"/>
      <c r="UT901" s="25"/>
      <c r="UU901" s="25"/>
      <c r="UV901" s="25"/>
      <c r="UW901" s="25"/>
      <c r="UX901" s="25"/>
      <c r="UY901" s="25"/>
      <c r="UZ901" s="25"/>
      <c r="VA901" s="25"/>
      <c r="VB901" s="25"/>
      <c r="VC901" s="25"/>
      <c r="VD901" s="25"/>
      <c r="VE901" s="25"/>
      <c r="VF901" s="25"/>
      <c r="VG901" s="25"/>
      <c r="VH901" s="25"/>
      <c r="VI901" s="25"/>
      <c r="VJ901" s="25"/>
      <c r="VK901" s="25"/>
      <c r="VL901" s="25"/>
      <c r="VM901" s="25"/>
      <c r="VN901" s="25"/>
      <c r="VO901" s="25"/>
      <c r="VP901" s="25"/>
      <c r="VQ901" s="25"/>
      <c r="VR901" s="25"/>
      <c r="VS901" s="25"/>
      <c r="VT901" s="25"/>
      <c r="VU901" s="25"/>
      <c r="VV901" s="25"/>
      <c r="VW901" s="25"/>
      <c r="VX901" s="25"/>
      <c r="VY901" s="25"/>
      <c r="VZ901" s="25"/>
      <c r="WA901" s="25"/>
      <c r="WB901" s="25"/>
      <c r="WC901" s="25"/>
      <c r="WD901" s="25"/>
      <c r="WE901" s="25"/>
      <c r="WF901" s="25"/>
      <c r="WG901" s="25"/>
      <c r="WH901" s="25"/>
      <c r="WI901" s="25"/>
      <c r="WJ901" s="25"/>
      <c r="WK901" s="25"/>
      <c r="WL901" s="25"/>
      <c r="WM901" s="25"/>
      <c r="WN901" s="25"/>
      <c r="WO901" s="25"/>
      <c r="WP901" s="25"/>
      <c r="WQ901" s="25"/>
      <c r="WR901" s="25"/>
      <c r="WS901" s="25"/>
      <c r="WT901" s="25"/>
      <c r="WU901" s="25"/>
      <c r="WV901" s="25"/>
      <c r="WW901" s="25"/>
      <c r="WX901" s="25"/>
      <c r="WY901" s="25"/>
      <c r="WZ901" s="25"/>
      <c r="XA901" s="25"/>
      <c r="XB901" s="25"/>
      <c r="XC901" s="25"/>
      <c r="XD901" s="25"/>
      <c r="XE901" s="25"/>
      <c r="XF901" s="25"/>
      <c r="XG901" s="25"/>
      <c r="XH901" s="25"/>
      <c r="XI901" s="25"/>
      <c r="XJ901" s="25"/>
      <c r="XK901" s="25"/>
      <c r="XL901" s="25"/>
      <c r="XM901" s="25"/>
      <c r="XN901" s="25"/>
      <c r="XO901" s="25"/>
      <c r="XP901" s="25"/>
      <c r="XQ901" s="25"/>
      <c r="XR901" s="25"/>
      <c r="XS901" s="25"/>
      <c r="XT901" s="25"/>
      <c r="XU901" s="25"/>
      <c r="XV901" s="25"/>
      <c r="XW901" s="25"/>
      <c r="XX901" s="25"/>
      <c r="XY901" s="25"/>
      <c r="XZ901" s="25"/>
      <c r="YA901" s="25"/>
      <c r="YB901" s="25"/>
      <c r="YC901" s="25"/>
      <c r="YD901" s="25"/>
      <c r="YE901" s="25"/>
      <c r="YF901" s="25"/>
      <c r="YG901" s="25"/>
      <c r="YH901" s="25"/>
      <c r="YI901" s="25"/>
      <c r="YJ901" s="25"/>
      <c r="YK901" s="25"/>
      <c r="YL901" s="25"/>
      <c r="YM901" s="25"/>
      <c r="YN901" s="25"/>
      <c r="YO901" s="25"/>
      <c r="YP901" s="25"/>
      <c r="YQ901" s="25"/>
      <c r="YR901" s="25"/>
      <c r="YS901" s="25"/>
      <c r="YT901" s="25"/>
      <c r="YU901" s="25"/>
      <c r="YV901" s="25"/>
      <c r="YW901" s="25"/>
      <c r="YX901" s="25"/>
      <c r="YY901" s="25"/>
      <c r="YZ901" s="25"/>
      <c r="ZA901" s="25"/>
      <c r="ZB901" s="25"/>
      <c r="ZC901" s="25"/>
      <c r="ZD901" s="25"/>
      <c r="ZE901" s="25"/>
      <c r="ZF901" s="25"/>
      <c r="ZG901" s="25"/>
      <c r="ZH901" s="25"/>
      <c r="ZI901" s="25"/>
      <c r="ZJ901" s="25"/>
      <c r="ZK901" s="25"/>
      <c r="ZL901" s="25"/>
      <c r="ZM901" s="25"/>
      <c r="ZN901" s="25"/>
      <c r="ZO901" s="25"/>
      <c r="ZP901" s="25"/>
      <c r="ZQ901" s="25"/>
      <c r="ZR901" s="25"/>
      <c r="ZS901" s="25"/>
      <c r="ZT901" s="25"/>
      <c r="ZU901" s="25"/>
      <c r="ZV901" s="25"/>
      <c r="ZW901" s="25"/>
      <c r="ZX901" s="25"/>
      <c r="ZY901" s="25"/>
      <c r="ZZ901" s="25"/>
      <c r="AAA901" s="25"/>
      <c r="AAB901" s="25"/>
      <c r="AAC901" s="25"/>
      <c r="AAD901" s="25"/>
      <c r="AAE901" s="25"/>
      <c r="AAF901" s="25"/>
      <c r="AAG901" s="25"/>
      <c r="AAH901" s="25"/>
      <c r="AAI901" s="25"/>
      <c r="AAJ901" s="25"/>
      <c r="AAK901" s="25"/>
      <c r="AAL901" s="25"/>
      <c r="AAM901" s="25"/>
      <c r="AAN901" s="25"/>
      <c r="AAO901" s="25"/>
      <c r="AAP901" s="25"/>
      <c r="AAQ901" s="25"/>
      <c r="AAR901" s="25"/>
      <c r="AAS901" s="25"/>
      <c r="AAT901" s="25"/>
      <c r="AAU901" s="25"/>
      <c r="AAV901" s="25"/>
      <c r="AAW901" s="25"/>
      <c r="AAX901" s="25"/>
      <c r="AAY901" s="25"/>
      <c r="AAZ901" s="25"/>
      <c r="ABA901" s="25"/>
      <c r="ABB901" s="25"/>
      <c r="ABC901" s="25"/>
      <c r="ABD901" s="25"/>
      <c r="ABE901" s="25"/>
      <c r="ABF901" s="25"/>
      <c r="ABG901" s="25"/>
      <c r="ABH901" s="25"/>
      <c r="ABI901" s="25"/>
      <c r="ABJ901" s="25"/>
      <c r="ABK901" s="25"/>
      <c r="ABL901" s="25"/>
      <c r="ABM901" s="25"/>
      <c r="ABN901" s="25"/>
      <c r="ABO901" s="25"/>
      <c r="ABP901" s="25"/>
      <c r="ABQ901" s="25"/>
      <c r="ABR901" s="25"/>
      <c r="ABS901" s="25"/>
      <c r="ABT901" s="25"/>
      <c r="ABU901" s="25"/>
      <c r="ABV901" s="25"/>
      <c r="ABW901" s="25"/>
      <c r="ABX901" s="25"/>
      <c r="ABY901" s="25"/>
      <c r="ABZ901" s="25"/>
      <c r="ACA901" s="25"/>
      <c r="ACB901" s="25"/>
      <c r="ACC901" s="25"/>
      <c r="ACD901" s="25"/>
      <c r="ACE901" s="25"/>
      <c r="ACF901" s="25"/>
      <c r="ACG901" s="25"/>
      <c r="ACH901" s="25"/>
      <c r="ACI901" s="25"/>
      <c r="ACJ901" s="25"/>
      <c r="ACK901" s="25"/>
      <c r="ACL901" s="25"/>
      <c r="ACM901" s="25"/>
      <c r="ACN901" s="25"/>
      <c r="ACO901" s="25"/>
      <c r="ACP901" s="25"/>
      <c r="ACQ901" s="25"/>
      <c r="ACR901" s="25"/>
      <c r="ACS901" s="25"/>
      <c r="ACT901" s="25"/>
      <c r="ACU901" s="25"/>
      <c r="ACV901" s="25"/>
      <c r="ACW901" s="25"/>
      <c r="ACX901" s="25"/>
      <c r="ACY901" s="25"/>
      <c r="ACZ901" s="25"/>
      <c r="ADA901" s="25"/>
      <c r="ADB901" s="25"/>
      <c r="ADC901" s="25"/>
      <c r="ADD901" s="25"/>
      <c r="ADE901" s="25"/>
      <c r="ADF901" s="25"/>
      <c r="ADG901" s="25"/>
      <c r="ADH901" s="25"/>
      <c r="ADI901" s="25"/>
      <c r="ADJ901" s="25"/>
      <c r="ADK901" s="25"/>
      <c r="ADL901" s="25"/>
      <c r="ADM901" s="25"/>
      <c r="ADN901" s="25"/>
      <c r="ADO901" s="25"/>
      <c r="ADP901" s="25"/>
      <c r="ADQ901" s="25"/>
      <c r="ADR901" s="25"/>
      <c r="ADS901" s="25"/>
      <c r="ADT901" s="25"/>
      <c r="ADU901" s="25"/>
      <c r="ADV901" s="25"/>
      <c r="ADW901" s="25"/>
      <c r="ADX901" s="25"/>
      <c r="ADY901" s="25"/>
      <c r="ADZ901" s="25"/>
      <c r="AEA901" s="25"/>
      <c r="AEB901" s="25"/>
      <c r="AEC901" s="25"/>
      <c r="AED901" s="25"/>
      <c r="AEE901" s="25"/>
      <c r="AEF901" s="25"/>
      <c r="AEG901" s="49"/>
    </row>
    <row r="902" spans="1:813" s="15" customFormat="1" ht="12.75" customHeight="1" x14ac:dyDescent="0.2">
      <c r="A902" s="233">
        <v>1</v>
      </c>
      <c r="B902" s="416" t="s">
        <v>70</v>
      </c>
      <c r="C902" s="193">
        <v>-1805</v>
      </c>
      <c r="D902" s="117" t="s">
        <v>111</v>
      </c>
      <c r="E902" s="448">
        <v>5.5</v>
      </c>
      <c r="F902" s="418">
        <f t="shared" ref="F902" si="24">ROUND(C902*E902,2)</f>
        <v>-9927.5</v>
      </c>
      <c r="G902" s="49"/>
      <c r="AY902" s="45"/>
      <c r="AZ902" s="25"/>
      <c r="BA902" s="663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  <c r="PF902" s="25"/>
      <c r="PG902" s="25"/>
      <c r="PH902" s="25"/>
      <c r="PI902" s="25"/>
      <c r="PJ902" s="25"/>
      <c r="PK902" s="25"/>
      <c r="PL902" s="25"/>
      <c r="PM902" s="25"/>
      <c r="PN902" s="25"/>
      <c r="PO902" s="25"/>
      <c r="PP902" s="25"/>
      <c r="PQ902" s="25"/>
      <c r="PR902" s="25"/>
      <c r="PS902" s="25"/>
      <c r="PT902" s="25"/>
      <c r="PU902" s="25"/>
      <c r="PV902" s="25"/>
      <c r="PW902" s="25"/>
      <c r="PX902" s="25"/>
      <c r="PY902" s="25"/>
      <c r="PZ902" s="25"/>
      <c r="QA902" s="25"/>
      <c r="QB902" s="25"/>
      <c r="QC902" s="25"/>
      <c r="QD902" s="25"/>
      <c r="QE902" s="25"/>
      <c r="QF902" s="25"/>
      <c r="QG902" s="25"/>
      <c r="QH902" s="25"/>
      <c r="QI902" s="25"/>
      <c r="QJ902" s="25"/>
      <c r="QK902" s="25"/>
      <c r="QL902" s="25"/>
      <c r="QM902" s="25"/>
      <c r="QN902" s="25"/>
      <c r="QO902" s="25"/>
      <c r="QP902" s="25"/>
      <c r="QQ902" s="25"/>
      <c r="QR902" s="25"/>
      <c r="QS902" s="25"/>
      <c r="QT902" s="25"/>
      <c r="QU902" s="25"/>
      <c r="QV902" s="25"/>
      <c r="QW902" s="25"/>
      <c r="QX902" s="25"/>
      <c r="QY902" s="25"/>
      <c r="QZ902" s="25"/>
      <c r="RA902" s="25"/>
      <c r="RB902" s="25"/>
      <c r="RC902" s="25"/>
      <c r="RD902" s="25"/>
      <c r="RE902" s="25"/>
      <c r="RF902" s="25"/>
      <c r="RG902" s="25"/>
      <c r="RH902" s="25"/>
      <c r="RI902" s="25"/>
      <c r="RJ902" s="25"/>
      <c r="RK902" s="25"/>
      <c r="RL902" s="25"/>
      <c r="RM902" s="25"/>
      <c r="RN902" s="25"/>
      <c r="RO902" s="25"/>
      <c r="RP902" s="25"/>
      <c r="RQ902" s="25"/>
      <c r="RR902" s="25"/>
      <c r="RS902" s="25"/>
      <c r="RT902" s="25"/>
      <c r="RU902" s="25"/>
      <c r="RV902" s="25"/>
      <c r="RW902" s="25"/>
      <c r="RX902" s="25"/>
      <c r="RY902" s="25"/>
      <c r="RZ902" s="25"/>
      <c r="SA902" s="25"/>
      <c r="SB902" s="25"/>
      <c r="SC902" s="25"/>
      <c r="SD902" s="25"/>
      <c r="SE902" s="25"/>
      <c r="SF902" s="25"/>
      <c r="SG902" s="25"/>
      <c r="SH902" s="25"/>
      <c r="SI902" s="25"/>
      <c r="SJ902" s="25"/>
      <c r="SK902" s="25"/>
      <c r="SL902" s="25"/>
      <c r="SM902" s="25"/>
      <c r="SN902" s="25"/>
      <c r="SO902" s="25"/>
      <c r="SP902" s="25"/>
      <c r="SQ902" s="25"/>
      <c r="SR902" s="25"/>
      <c r="SS902" s="25"/>
      <c r="ST902" s="25"/>
      <c r="SU902" s="25"/>
      <c r="SV902" s="25"/>
      <c r="SW902" s="25"/>
      <c r="SX902" s="25"/>
      <c r="SY902" s="25"/>
      <c r="SZ902" s="25"/>
      <c r="TA902" s="25"/>
      <c r="TB902" s="25"/>
      <c r="TC902" s="25"/>
      <c r="TD902" s="25"/>
      <c r="TE902" s="25"/>
      <c r="TF902" s="25"/>
      <c r="TG902" s="25"/>
      <c r="TH902" s="25"/>
      <c r="TI902" s="25"/>
      <c r="TJ902" s="25"/>
      <c r="TK902" s="25"/>
      <c r="TL902" s="25"/>
      <c r="TM902" s="25"/>
      <c r="TN902" s="25"/>
      <c r="TO902" s="25"/>
      <c r="TP902" s="25"/>
      <c r="TQ902" s="25"/>
      <c r="TR902" s="25"/>
      <c r="TS902" s="25"/>
      <c r="TT902" s="25"/>
      <c r="TU902" s="25"/>
      <c r="TV902" s="25"/>
      <c r="TW902" s="25"/>
      <c r="TX902" s="25"/>
      <c r="TY902" s="25"/>
      <c r="TZ902" s="25"/>
      <c r="UA902" s="25"/>
      <c r="UB902" s="25"/>
      <c r="UC902" s="25"/>
      <c r="UD902" s="25"/>
      <c r="UE902" s="25"/>
      <c r="UF902" s="25"/>
      <c r="UG902" s="25"/>
      <c r="UH902" s="25"/>
      <c r="UI902" s="25"/>
      <c r="UJ902" s="25"/>
      <c r="UK902" s="25"/>
      <c r="UL902" s="25"/>
      <c r="UM902" s="25"/>
      <c r="UN902" s="25"/>
      <c r="UO902" s="25"/>
      <c r="UP902" s="25"/>
      <c r="UQ902" s="25"/>
      <c r="UR902" s="25"/>
      <c r="US902" s="25"/>
      <c r="UT902" s="25"/>
      <c r="UU902" s="25"/>
      <c r="UV902" s="25"/>
      <c r="UW902" s="25"/>
      <c r="UX902" s="25"/>
      <c r="UY902" s="25"/>
      <c r="UZ902" s="25"/>
      <c r="VA902" s="25"/>
      <c r="VB902" s="25"/>
      <c r="VC902" s="25"/>
      <c r="VD902" s="25"/>
      <c r="VE902" s="25"/>
      <c r="VF902" s="25"/>
      <c r="VG902" s="25"/>
      <c r="VH902" s="25"/>
      <c r="VI902" s="25"/>
      <c r="VJ902" s="25"/>
      <c r="VK902" s="25"/>
      <c r="VL902" s="25"/>
      <c r="VM902" s="25"/>
      <c r="VN902" s="25"/>
      <c r="VO902" s="25"/>
      <c r="VP902" s="25"/>
      <c r="VQ902" s="25"/>
      <c r="VR902" s="25"/>
      <c r="VS902" s="25"/>
      <c r="VT902" s="25"/>
      <c r="VU902" s="25"/>
      <c r="VV902" s="25"/>
      <c r="VW902" s="25"/>
      <c r="VX902" s="25"/>
      <c r="VY902" s="25"/>
      <c r="VZ902" s="25"/>
      <c r="WA902" s="25"/>
      <c r="WB902" s="25"/>
      <c r="WC902" s="25"/>
      <c r="WD902" s="25"/>
      <c r="WE902" s="25"/>
      <c r="WF902" s="25"/>
      <c r="WG902" s="25"/>
      <c r="WH902" s="25"/>
      <c r="WI902" s="25"/>
      <c r="WJ902" s="25"/>
      <c r="WK902" s="25"/>
      <c r="WL902" s="25"/>
      <c r="WM902" s="25"/>
      <c r="WN902" s="25"/>
      <c r="WO902" s="25"/>
      <c r="WP902" s="25"/>
      <c r="WQ902" s="25"/>
      <c r="WR902" s="25"/>
      <c r="WS902" s="25"/>
      <c r="WT902" s="25"/>
      <c r="WU902" s="25"/>
      <c r="WV902" s="25"/>
      <c r="WW902" s="25"/>
      <c r="WX902" s="25"/>
      <c r="WY902" s="25"/>
      <c r="WZ902" s="25"/>
      <c r="XA902" s="25"/>
      <c r="XB902" s="25"/>
      <c r="XC902" s="25"/>
      <c r="XD902" s="25"/>
      <c r="XE902" s="25"/>
      <c r="XF902" s="25"/>
      <c r="XG902" s="25"/>
      <c r="XH902" s="25"/>
      <c r="XI902" s="25"/>
      <c r="XJ902" s="25"/>
      <c r="XK902" s="25"/>
      <c r="XL902" s="25"/>
      <c r="XM902" s="25"/>
      <c r="XN902" s="25"/>
      <c r="XO902" s="25"/>
      <c r="XP902" s="25"/>
      <c r="XQ902" s="25"/>
      <c r="XR902" s="25"/>
      <c r="XS902" s="25"/>
      <c r="XT902" s="25"/>
      <c r="XU902" s="25"/>
      <c r="XV902" s="25"/>
      <c r="XW902" s="25"/>
      <c r="XX902" s="25"/>
      <c r="XY902" s="25"/>
      <c r="XZ902" s="25"/>
      <c r="YA902" s="25"/>
      <c r="YB902" s="25"/>
      <c r="YC902" s="25"/>
      <c r="YD902" s="25"/>
      <c r="YE902" s="25"/>
      <c r="YF902" s="25"/>
      <c r="YG902" s="25"/>
      <c r="YH902" s="25"/>
      <c r="YI902" s="25"/>
      <c r="YJ902" s="25"/>
      <c r="YK902" s="25"/>
      <c r="YL902" s="25"/>
      <c r="YM902" s="25"/>
      <c r="YN902" s="25"/>
      <c r="YO902" s="25"/>
      <c r="YP902" s="25"/>
      <c r="YQ902" s="25"/>
      <c r="YR902" s="25"/>
      <c r="YS902" s="25"/>
      <c r="YT902" s="25"/>
      <c r="YU902" s="25"/>
      <c r="YV902" s="25"/>
      <c r="YW902" s="25"/>
      <c r="YX902" s="25"/>
      <c r="YY902" s="25"/>
      <c r="YZ902" s="25"/>
      <c r="ZA902" s="25"/>
      <c r="ZB902" s="25"/>
      <c r="ZC902" s="25"/>
      <c r="ZD902" s="25"/>
      <c r="ZE902" s="25"/>
      <c r="ZF902" s="25"/>
      <c r="ZG902" s="25"/>
      <c r="ZH902" s="25"/>
      <c r="ZI902" s="25"/>
      <c r="ZJ902" s="25"/>
      <c r="ZK902" s="25"/>
      <c r="ZL902" s="25"/>
      <c r="ZM902" s="25"/>
      <c r="ZN902" s="25"/>
      <c r="ZO902" s="25"/>
      <c r="ZP902" s="25"/>
      <c r="ZQ902" s="25"/>
      <c r="ZR902" s="25"/>
      <c r="ZS902" s="25"/>
      <c r="ZT902" s="25"/>
      <c r="ZU902" s="25"/>
      <c r="ZV902" s="25"/>
      <c r="ZW902" s="25"/>
      <c r="ZX902" s="25"/>
      <c r="ZY902" s="25"/>
      <c r="ZZ902" s="25"/>
      <c r="AAA902" s="25"/>
      <c r="AAB902" s="25"/>
      <c r="AAC902" s="25"/>
      <c r="AAD902" s="25"/>
      <c r="AAE902" s="25"/>
      <c r="AAF902" s="25"/>
      <c r="AAG902" s="25"/>
      <c r="AAH902" s="25"/>
      <c r="AAI902" s="25"/>
      <c r="AAJ902" s="25"/>
      <c r="AAK902" s="25"/>
      <c r="AAL902" s="25"/>
      <c r="AAM902" s="25"/>
      <c r="AAN902" s="25"/>
      <c r="AAO902" s="25"/>
      <c r="AAP902" s="25"/>
      <c r="AAQ902" s="25"/>
      <c r="AAR902" s="25"/>
      <c r="AAS902" s="25"/>
      <c r="AAT902" s="25"/>
      <c r="AAU902" s="25"/>
      <c r="AAV902" s="25"/>
      <c r="AAW902" s="25"/>
      <c r="AAX902" s="25"/>
      <c r="AAY902" s="25"/>
      <c r="AAZ902" s="25"/>
      <c r="ABA902" s="25"/>
      <c r="ABB902" s="25"/>
      <c r="ABC902" s="25"/>
      <c r="ABD902" s="25"/>
      <c r="ABE902" s="25"/>
      <c r="ABF902" s="25"/>
      <c r="ABG902" s="25"/>
      <c r="ABH902" s="25"/>
      <c r="ABI902" s="25"/>
      <c r="ABJ902" s="25"/>
      <c r="ABK902" s="25"/>
      <c r="ABL902" s="25"/>
      <c r="ABM902" s="25"/>
      <c r="ABN902" s="25"/>
      <c r="ABO902" s="25"/>
      <c r="ABP902" s="25"/>
      <c r="ABQ902" s="25"/>
      <c r="ABR902" s="25"/>
      <c r="ABS902" s="25"/>
      <c r="ABT902" s="25"/>
      <c r="ABU902" s="25"/>
      <c r="ABV902" s="25"/>
      <c r="ABW902" s="25"/>
      <c r="ABX902" s="25"/>
      <c r="ABY902" s="25"/>
      <c r="ABZ902" s="25"/>
      <c r="ACA902" s="25"/>
      <c r="ACB902" s="25"/>
      <c r="ACC902" s="25"/>
      <c r="ACD902" s="25"/>
      <c r="ACE902" s="25"/>
      <c r="ACF902" s="25"/>
      <c r="ACG902" s="25"/>
      <c r="ACH902" s="25"/>
      <c r="ACI902" s="25"/>
      <c r="ACJ902" s="25"/>
      <c r="ACK902" s="25"/>
      <c r="ACL902" s="25"/>
      <c r="ACM902" s="25"/>
      <c r="ACN902" s="25"/>
      <c r="ACO902" s="25"/>
      <c r="ACP902" s="25"/>
      <c r="ACQ902" s="25"/>
      <c r="ACR902" s="25"/>
      <c r="ACS902" s="25"/>
      <c r="ACT902" s="25"/>
      <c r="ACU902" s="25"/>
      <c r="ACV902" s="25"/>
      <c r="ACW902" s="25"/>
      <c r="ACX902" s="25"/>
      <c r="ACY902" s="25"/>
      <c r="ACZ902" s="25"/>
      <c r="ADA902" s="25"/>
      <c r="ADB902" s="25"/>
      <c r="ADC902" s="25"/>
      <c r="ADD902" s="25"/>
      <c r="ADE902" s="25"/>
      <c r="ADF902" s="25"/>
      <c r="ADG902" s="25"/>
      <c r="ADH902" s="25"/>
      <c r="ADI902" s="25"/>
      <c r="ADJ902" s="25"/>
      <c r="ADK902" s="25"/>
      <c r="ADL902" s="25"/>
      <c r="ADM902" s="25"/>
      <c r="ADN902" s="25"/>
      <c r="ADO902" s="25"/>
      <c r="ADP902" s="25"/>
      <c r="ADQ902" s="25"/>
      <c r="ADR902" s="25"/>
      <c r="ADS902" s="25"/>
      <c r="ADT902" s="25"/>
      <c r="ADU902" s="25"/>
      <c r="ADV902" s="25"/>
      <c r="ADW902" s="25"/>
      <c r="ADX902" s="25"/>
      <c r="ADY902" s="25"/>
      <c r="ADZ902" s="25"/>
      <c r="AEA902" s="25"/>
      <c r="AEB902" s="25"/>
      <c r="AEC902" s="25"/>
      <c r="AED902" s="25"/>
      <c r="AEE902" s="25"/>
      <c r="AEF902" s="25"/>
      <c r="AEG902" s="49"/>
    </row>
    <row r="903" spans="1:813" s="15" customFormat="1" ht="12.75" customHeight="1" x14ac:dyDescent="0.2">
      <c r="A903" s="449"/>
      <c r="B903" s="278"/>
      <c r="C903" s="193"/>
      <c r="D903" s="117"/>
      <c r="E903" s="448"/>
      <c r="F903" s="418"/>
      <c r="G903" s="49"/>
      <c r="AY903" s="45"/>
      <c r="AZ903" s="25"/>
      <c r="BA903" s="663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  <c r="PF903" s="25"/>
      <c r="PG903" s="25"/>
      <c r="PH903" s="25"/>
      <c r="PI903" s="25"/>
      <c r="PJ903" s="25"/>
      <c r="PK903" s="25"/>
      <c r="PL903" s="25"/>
      <c r="PM903" s="25"/>
      <c r="PN903" s="25"/>
      <c r="PO903" s="25"/>
      <c r="PP903" s="25"/>
      <c r="PQ903" s="25"/>
      <c r="PR903" s="25"/>
      <c r="PS903" s="25"/>
      <c r="PT903" s="25"/>
      <c r="PU903" s="25"/>
      <c r="PV903" s="25"/>
      <c r="PW903" s="25"/>
      <c r="PX903" s="25"/>
      <c r="PY903" s="25"/>
      <c r="PZ903" s="25"/>
      <c r="QA903" s="25"/>
      <c r="QB903" s="25"/>
      <c r="QC903" s="25"/>
      <c r="QD903" s="25"/>
      <c r="QE903" s="25"/>
      <c r="QF903" s="25"/>
      <c r="QG903" s="25"/>
      <c r="QH903" s="25"/>
      <c r="QI903" s="25"/>
      <c r="QJ903" s="25"/>
      <c r="QK903" s="25"/>
      <c r="QL903" s="25"/>
      <c r="QM903" s="25"/>
      <c r="QN903" s="25"/>
      <c r="QO903" s="25"/>
      <c r="QP903" s="25"/>
      <c r="QQ903" s="25"/>
      <c r="QR903" s="25"/>
      <c r="QS903" s="25"/>
      <c r="QT903" s="25"/>
      <c r="QU903" s="25"/>
      <c r="QV903" s="25"/>
      <c r="QW903" s="25"/>
      <c r="QX903" s="25"/>
      <c r="QY903" s="25"/>
      <c r="QZ903" s="25"/>
      <c r="RA903" s="25"/>
      <c r="RB903" s="25"/>
      <c r="RC903" s="25"/>
      <c r="RD903" s="25"/>
      <c r="RE903" s="25"/>
      <c r="RF903" s="25"/>
      <c r="RG903" s="25"/>
      <c r="RH903" s="25"/>
      <c r="RI903" s="25"/>
      <c r="RJ903" s="25"/>
      <c r="RK903" s="25"/>
      <c r="RL903" s="25"/>
      <c r="RM903" s="25"/>
      <c r="RN903" s="25"/>
      <c r="RO903" s="25"/>
      <c r="RP903" s="25"/>
      <c r="RQ903" s="25"/>
      <c r="RR903" s="25"/>
      <c r="RS903" s="25"/>
      <c r="RT903" s="25"/>
      <c r="RU903" s="25"/>
      <c r="RV903" s="25"/>
      <c r="RW903" s="25"/>
      <c r="RX903" s="25"/>
      <c r="RY903" s="25"/>
      <c r="RZ903" s="25"/>
      <c r="SA903" s="25"/>
      <c r="SB903" s="25"/>
      <c r="SC903" s="25"/>
      <c r="SD903" s="25"/>
      <c r="SE903" s="25"/>
      <c r="SF903" s="25"/>
      <c r="SG903" s="25"/>
      <c r="SH903" s="25"/>
      <c r="SI903" s="25"/>
      <c r="SJ903" s="25"/>
      <c r="SK903" s="25"/>
      <c r="SL903" s="25"/>
      <c r="SM903" s="25"/>
      <c r="SN903" s="25"/>
      <c r="SO903" s="25"/>
      <c r="SP903" s="25"/>
      <c r="SQ903" s="25"/>
      <c r="SR903" s="25"/>
      <c r="SS903" s="25"/>
      <c r="ST903" s="25"/>
      <c r="SU903" s="25"/>
      <c r="SV903" s="25"/>
      <c r="SW903" s="25"/>
      <c r="SX903" s="25"/>
      <c r="SY903" s="25"/>
      <c r="SZ903" s="25"/>
      <c r="TA903" s="25"/>
      <c r="TB903" s="25"/>
      <c r="TC903" s="25"/>
      <c r="TD903" s="25"/>
      <c r="TE903" s="25"/>
      <c r="TF903" s="25"/>
      <c r="TG903" s="25"/>
      <c r="TH903" s="25"/>
      <c r="TI903" s="25"/>
      <c r="TJ903" s="25"/>
      <c r="TK903" s="25"/>
      <c r="TL903" s="25"/>
      <c r="TM903" s="25"/>
      <c r="TN903" s="25"/>
      <c r="TO903" s="25"/>
      <c r="TP903" s="25"/>
      <c r="TQ903" s="25"/>
      <c r="TR903" s="25"/>
      <c r="TS903" s="25"/>
      <c r="TT903" s="25"/>
      <c r="TU903" s="25"/>
      <c r="TV903" s="25"/>
      <c r="TW903" s="25"/>
      <c r="TX903" s="25"/>
      <c r="TY903" s="25"/>
      <c r="TZ903" s="25"/>
      <c r="UA903" s="25"/>
      <c r="UB903" s="25"/>
      <c r="UC903" s="25"/>
      <c r="UD903" s="25"/>
      <c r="UE903" s="25"/>
      <c r="UF903" s="25"/>
      <c r="UG903" s="25"/>
      <c r="UH903" s="25"/>
      <c r="UI903" s="25"/>
      <c r="UJ903" s="25"/>
      <c r="UK903" s="25"/>
      <c r="UL903" s="25"/>
      <c r="UM903" s="25"/>
      <c r="UN903" s="25"/>
      <c r="UO903" s="25"/>
      <c r="UP903" s="25"/>
      <c r="UQ903" s="25"/>
      <c r="UR903" s="25"/>
      <c r="US903" s="25"/>
      <c r="UT903" s="25"/>
      <c r="UU903" s="25"/>
      <c r="UV903" s="25"/>
      <c r="UW903" s="25"/>
      <c r="UX903" s="25"/>
      <c r="UY903" s="25"/>
      <c r="UZ903" s="25"/>
      <c r="VA903" s="25"/>
      <c r="VB903" s="25"/>
      <c r="VC903" s="25"/>
      <c r="VD903" s="25"/>
      <c r="VE903" s="25"/>
      <c r="VF903" s="25"/>
      <c r="VG903" s="25"/>
      <c r="VH903" s="25"/>
      <c r="VI903" s="25"/>
      <c r="VJ903" s="25"/>
      <c r="VK903" s="25"/>
      <c r="VL903" s="25"/>
      <c r="VM903" s="25"/>
      <c r="VN903" s="25"/>
      <c r="VO903" s="25"/>
      <c r="VP903" s="25"/>
      <c r="VQ903" s="25"/>
      <c r="VR903" s="25"/>
      <c r="VS903" s="25"/>
      <c r="VT903" s="25"/>
      <c r="VU903" s="25"/>
      <c r="VV903" s="25"/>
      <c r="VW903" s="25"/>
      <c r="VX903" s="25"/>
      <c r="VY903" s="25"/>
      <c r="VZ903" s="25"/>
      <c r="WA903" s="25"/>
      <c r="WB903" s="25"/>
      <c r="WC903" s="25"/>
      <c r="WD903" s="25"/>
      <c r="WE903" s="25"/>
      <c r="WF903" s="25"/>
      <c r="WG903" s="25"/>
      <c r="WH903" s="25"/>
      <c r="WI903" s="25"/>
      <c r="WJ903" s="25"/>
      <c r="WK903" s="25"/>
      <c r="WL903" s="25"/>
      <c r="WM903" s="25"/>
      <c r="WN903" s="25"/>
      <c r="WO903" s="25"/>
      <c r="WP903" s="25"/>
      <c r="WQ903" s="25"/>
      <c r="WR903" s="25"/>
      <c r="WS903" s="25"/>
      <c r="WT903" s="25"/>
      <c r="WU903" s="25"/>
      <c r="WV903" s="25"/>
      <c r="WW903" s="25"/>
      <c r="WX903" s="25"/>
      <c r="WY903" s="25"/>
      <c r="WZ903" s="25"/>
      <c r="XA903" s="25"/>
      <c r="XB903" s="25"/>
      <c r="XC903" s="25"/>
      <c r="XD903" s="25"/>
      <c r="XE903" s="25"/>
      <c r="XF903" s="25"/>
      <c r="XG903" s="25"/>
      <c r="XH903" s="25"/>
      <c r="XI903" s="25"/>
      <c r="XJ903" s="25"/>
      <c r="XK903" s="25"/>
      <c r="XL903" s="25"/>
      <c r="XM903" s="25"/>
      <c r="XN903" s="25"/>
      <c r="XO903" s="25"/>
      <c r="XP903" s="25"/>
      <c r="XQ903" s="25"/>
      <c r="XR903" s="25"/>
      <c r="XS903" s="25"/>
      <c r="XT903" s="25"/>
      <c r="XU903" s="25"/>
      <c r="XV903" s="25"/>
      <c r="XW903" s="25"/>
      <c r="XX903" s="25"/>
      <c r="XY903" s="25"/>
      <c r="XZ903" s="25"/>
      <c r="YA903" s="25"/>
      <c r="YB903" s="25"/>
      <c r="YC903" s="25"/>
      <c r="YD903" s="25"/>
      <c r="YE903" s="25"/>
      <c r="YF903" s="25"/>
      <c r="YG903" s="25"/>
      <c r="YH903" s="25"/>
      <c r="YI903" s="25"/>
      <c r="YJ903" s="25"/>
      <c r="YK903" s="25"/>
      <c r="YL903" s="25"/>
      <c r="YM903" s="25"/>
      <c r="YN903" s="25"/>
      <c r="YO903" s="25"/>
      <c r="YP903" s="25"/>
      <c r="YQ903" s="25"/>
      <c r="YR903" s="25"/>
      <c r="YS903" s="25"/>
      <c r="YT903" s="25"/>
      <c r="YU903" s="25"/>
      <c r="YV903" s="25"/>
      <c r="YW903" s="25"/>
      <c r="YX903" s="25"/>
      <c r="YY903" s="25"/>
      <c r="YZ903" s="25"/>
      <c r="ZA903" s="25"/>
      <c r="ZB903" s="25"/>
      <c r="ZC903" s="25"/>
      <c r="ZD903" s="25"/>
      <c r="ZE903" s="25"/>
      <c r="ZF903" s="25"/>
      <c r="ZG903" s="25"/>
      <c r="ZH903" s="25"/>
      <c r="ZI903" s="25"/>
      <c r="ZJ903" s="25"/>
      <c r="ZK903" s="25"/>
      <c r="ZL903" s="25"/>
      <c r="ZM903" s="25"/>
      <c r="ZN903" s="25"/>
      <c r="ZO903" s="25"/>
      <c r="ZP903" s="25"/>
      <c r="ZQ903" s="25"/>
      <c r="ZR903" s="25"/>
      <c r="ZS903" s="25"/>
      <c r="ZT903" s="25"/>
      <c r="ZU903" s="25"/>
      <c r="ZV903" s="25"/>
      <c r="ZW903" s="25"/>
      <c r="ZX903" s="25"/>
      <c r="ZY903" s="25"/>
      <c r="ZZ903" s="25"/>
      <c r="AAA903" s="25"/>
      <c r="AAB903" s="25"/>
      <c r="AAC903" s="25"/>
      <c r="AAD903" s="25"/>
      <c r="AAE903" s="25"/>
      <c r="AAF903" s="25"/>
      <c r="AAG903" s="25"/>
      <c r="AAH903" s="25"/>
      <c r="AAI903" s="25"/>
      <c r="AAJ903" s="25"/>
      <c r="AAK903" s="25"/>
      <c r="AAL903" s="25"/>
      <c r="AAM903" s="25"/>
      <c r="AAN903" s="25"/>
      <c r="AAO903" s="25"/>
      <c r="AAP903" s="25"/>
      <c r="AAQ903" s="25"/>
      <c r="AAR903" s="25"/>
      <c r="AAS903" s="25"/>
      <c r="AAT903" s="25"/>
      <c r="AAU903" s="25"/>
      <c r="AAV903" s="25"/>
      <c r="AAW903" s="25"/>
      <c r="AAX903" s="25"/>
      <c r="AAY903" s="25"/>
      <c r="AAZ903" s="25"/>
      <c r="ABA903" s="25"/>
      <c r="ABB903" s="25"/>
      <c r="ABC903" s="25"/>
      <c r="ABD903" s="25"/>
      <c r="ABE903" s="25"/>
      <c r="ABF903" s="25"/>
      <c r="ABG903" s="25"/>
      <c r="ABH903" s="25"/>
      <c r="ABI903" s="25"/>
      <c r="ABJ903" s="25"/>
      <c r="ABK903" s="25"/>
      <c r="ABL903" s="25"/>
      <c r="ABM903" s="25"/>
      <c r="ABN903" s="25"/>
      <c r="ABO903" s="25"/>
      <c r="ABP903" s="25"/>
      <c r="ABQ903" s="25"/>
      <c r="ABR903" s="25"/>
      <c r="ABS903" s="25"/>
      <c r="ABT903" s="25"/>
      <c r="ABU903" s="25"/>
      <c r="ABV903" s="25"/>
      <c r="ABW903" s="25"/>
      <c r="ABX903" s="25"/>
      <c r="ABY903" s="25"/>
      <c r="ABZ903" s="25"/>
      <c r="ACA903" s="25"/>
      <c r="ACB903" s="25"/>
      <c r="ACC903" s="25"/>
      <c r="ACD903" s="25"/>
      <c r="ACE903" s="25"/>
      <c r="ACF903" s="25"/>
      <c r="ACG903" s="25"/>
      <c r="ACH903" s="25"/>
      <c r="ACI903" s="25"/>
      <c r="ACJ903" s="25"/>
      <c r="ACK903" s="25"/>
      <c r="ACL903" s="25"/>
      <c r="ACM903" s="25"/>
      <c r="ACN903" s="25"/>
      <c r="ACO903" s="25"/>
      <c r="ACP903" s="25"/>
      <c r="ACQ903" s="25"/>
      <c r="ACR903" s="25"/>
      <c r="ACS903" s="25"/>
      <c r="ACT903" s="25"/>
      <c r="ACU903" s="25"/>
      <c r="ACV903" s="25"/>
      <c r="ACW903" s="25"/>
      <c r="ACX903" s="25"/>
      <c r="ACY903" s="25"/>
      <c r="ACZ903" s="25"/>
      <c r="ADA903" s="25"/>
      <c r="ADB903" s="25"/>
      <c r="ADC903" s="25"/>
      <c r="ADD903" s="25"/>
      <c r="ADE903" s="25"/>
      <c r="ADF903" s="25"/>
      <c r="ADG903" s="25"/>
      <c r="ADH903" s="25"/>
      <c r="ADI903" s="25"/>
      <c r="ADJ903" s="25"/>
      <c r="ADK903" s="25"/>
      <c r="ADL903" s="25"/>
      <c r="ADM903" s="25"/>
      <c r="ADN903" s="25"/>
      <c r="ADO903" s="25"/>
      <c r="ADP903" s="25"/>
      <c r="ADQ903" s="25"/>
      <c r="ADR903" s="25"/>
      <c r="ADS903" s="25"/>
      <c r="ADT903" s="25"/>
      <c r="ADU903" s="25"/>
      <c r="ADV903" s="25"/>
      <c r="ADW903" s="25"/>
      <c r="ADX903" s="25"/>
      <c r="ADY903" s="25"/>
      <c r="ADZ903" s="25"/>
      <c r="AEA903" s="25"/>
      <c r="AEB903" s="25"/>
      <c r="AEC903" s="25"/>
      <c r="AED903" s="25"/>
      <c r="AEE903" s="25"/>
      <c r="AEF903" s="25"/>
      <c r="AEG903" s="49"/>
    </row>
    <row r="904" spans="1:813" s="15" customFormat="1" ht="12.75" customHeight="1" x14ac:dyDescent="0.2">
      <c r="A904" s="233">
        <v>2</v>
      </c>
      <c r="B904" s="438" t="s">
        <v>112</v>
      </c>
      <c r="C904" s="193"/>
      <c r="D904" s="117"/>
      <c r="E904" s="448"/>
      <c r="F904" s="418"/>
      <c r="G904" s="49"/>
      <c r="AY904" s="45"/>
      <c r="AZ904" s="25"/>
      <c r="BA904" s="663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  <c r="PF904" s="25"/>
      <c r="PG904" s="25"/>
      <c r="PH904" s="25"/>
      <c r="PI904" s="25"/>
      <c r="PJ904" s="25"/>
      <c r="PK904" s="25"/>
      <c r="PL904" s="25"/>
      <c r="PM904" s="25"/>
      <c r="PN904" s="25"/>
      <c r="PO904" s="25"/>
      <c r="PP904" s="25"/>
      <c r="PQ904" s="25"/>
      <c r="PR904" s="25"/>
      <c r="PS904" s="25"/>
      <c r="PT904" s="25"/>
      <c r="PU904" s="25"/>
      <c r="PV904" s="25"/>
      <c r="PW904" s="25"/>
      <c r="PX904" s="25"/>
      <c r="PY904" s="25"/>
      <c r="PZ904" s="25"/>
      <c r="QA904" s="25"/>
      <c r="QB904" s="25"/>
      <c r="QC904" s="25"/>
      <c r="QD904" s="25"/>
      <c r="QE904" s="25"/>
      <c r="QF904" s="25"/>
      <c r="QG904" s="25"/>
      <c r="QH904" s="25"/>
      <c r="QI904" s="25"/>
      <c r="QJ904" s="25"/>
      <c r="QK904" s="25"/>
      <c r="QL904" s="25"/>
      <c r="QM904" s="25"/>
      <c r="QN904" s="25"/>
      <c r="QO904" s="25"/>
      <c r="QP904" s="25"/>
      <c r="QQ904" s="25"/>
      <c r="QR904" s="25"/>
      <c r="QS904" s="25"/>
      <c r="QT904" s="25"/>
      <c r="QU904" s="25"/>
      <c r="QV904" s="25"/>
      <c r="QW904" s="25"/>
      <c r="QX904" s="25"/>
      <c r="QY904" s="25"/>
      <c r="QZ904" s="25"/>
      <c r="RA904" s="25"/>
      <c r="RB904" s="25"/>
      <c r="RC904" s="25"/>
      <c r="RD904" s="25"/>
      <c r="RE904" s="25"/>
      <c r="RF904" s="25"/>
      <c r="RG904" s="25"/>
      <c r="RH904" s="25"/>
      <c r="RI904" s="25"/>
      <c r="RJ904" s="25"/>
      <c r="RK904" s="25"/>
      <c r="RL904" s="25"/>
      <c r="RM904" s="25"/>
      <c r="RN904" s="25"/>
      <c r="RO904" s="25"/>
      <c r="RP904" s="25"/>
      <c r="RQ904" s="25"/>
      <c r="RR904" s="25"/>
      <c r="RS904" s="25"/>
      <c r="RT904" s="25"/>
      <c r="RU904" s="25"/>
      <c r="RV904" s="25"/>
      <c r="RW904" s="25"/>
      <c r="RX904" s="25"/>
      <c r="RY904" s="25"/>
      <c r="RZ904" s="25"/>
      <c r="SA904" s="25"/>
      <c r="SB904" s="25"/>
      <c r="SC904" s="25"/>
      <c r="SD904" s="25"/>
      <c r="SE904" s="25"/>
      <c r="SF904" s="25"/>
      <c r="SG904" s="25"/>
      <c r="SH904" s="25"/>
      <c r="SI904" s="25"/>
      <c r="SJ904" s="25"/>
      <c r="SK904" s="25"/>
      <c r="SL904" s="25"/>
      <c r="SM904" s="25"/>
      <c r="SN904" s="25"/>
      <c r="SO904" s="25"/>
      <c r="SP904" s="25"/>
      <c r="SQ904" s="25"/>
      <c r="SR904" s="25"/>
      <c r="SS904" s="25"/>
      <c r="ST904" s="25"/>
      <c r="SU904" s="25"/>
      <c r="SV904" s="25"/>
      <c r="SW904" s="25"/>
      <c r="SX904" s="25"/>
      <c r="SY904" s="25"/>
      <c r="SZ904" s="25"/>
      <c r="TA904" s="25"/>
      <c r="TB904" s="25"/>
      <c r="TC904" s="25"/>
      <c r="TD904" s="25"/>
      <c r="TE904" s="25"/>
      <c r="TF904" s="25"/>
      <c r="TG904" s="25"/>
      <c r="TH904" s="25"/>
      <c r="TI904" s="25"/>
      <c r="TJ904" s="25"/>
      <c r="TK904" s="25"/>
      <c r="TL904" s="25"/>
      <c r="TM904" s="25"/>
      <c r="TN904" s="25"/>
      <c r="TO904" s="25"/>
      <c r="TP904" s="25"/>
      <c r="TQ904" s="25"/>
      <c r="TR904" s="25"/>
      <c r="TS904" s="25"/>
      <c r="TT904" s="25"/>
      <c r="TU904" s="25"/>
      <c r="TV904" s="25"/>
      <c r="TW904" s="25"/>
      <c r="TX904" s="25"/>
      <c r="TY904" s="25"/>
      <c r="TZ904" s="25"/>
      <c r="UA904" s="25"/>
      <c r="UB904" s="25"/>
      <c r="UC904" s="25"/>
      <c r="UD904" s="25"/>
      <c r="UE904" s="25"/>
      <c r="UF904" s="25"/>
      <c r="UG904" s="25"/>
      <c r="UH904" s="25"/>
      <c r="UI904" s="25"/>
      <c r="UJ904" s="25"/>
      <c r="UK904" s="25"/>
      <c r="UL904" s="25"/>
      <c r="UM904" s="25"/>
      <c r="UN904" s="25"/>
      <c r="UO904" s="25"/>
      <c r="UP904" s="25"/>
      <c r="UQ904" s="25"/>
      <c r="UR904" s="25"/>
      <c r="US904" s="25"/>
      <c r="UT904" s="25"/>
      <c r="UU904" s="25"/>
      <c r="UV904" s="25"/>
      <c r="UW904" s="25"/>
      <c r="UX904" s="25"/>
      <c r="UY904" s="25"/>
      <c r="UZ904" s="25"/>
      <c r="VA904" s="25"/>
      <c r="VB904" s="25"/>
      <c r="VC904" s="25"/>
      <c r="VD904" s="25"/>
      <c r="VE904" s="25"/>
      <c r="VF904" s="25"/>
      <c r="VG904" s="25"/>
      <c r="VH904" s="25"/>
      <c r="VI904" s="25"/>
      <c r="VJ904" s="25"/>
      <c r="VK904" s="25"/>
      <c r="VL904" s="25"/>
      <c r="VM904" s="25"/>
      <c r="VN904" s="25"/>
      <c r="VO904" s="25"/>
      <c r="VP904" s="25"/>
      <c r="VQ904" s="25"/>
      <c r="VR904" s="25"/>
      <c r="VS904" s="25"/>
      <c r="VT904" s="25"/>
      <c r="VU904" s="25"/>
      <c r="VV904" s="25"/>
      <c r="VW904" s="25"/>
      <c r="VX904" s="25"/>
      <c r="VY904" s="25"/>
      <c r="VZ904" s="25"/>
      <c r="WA904" s="25"/>
      <c r="WB904" s="25"/>
      <c r="WC904" s="25"/>
      <c r="WD904" s="25"/>
      <c r="WE904" s="25"/>
      <c r="WF904" s="25"/>
      <c r="WG904" s="25"/>
      <c r="WH904" s="25"/>
      <c r="WI904" s="25"/>
      <c r="WJ904" s="25"/>
      <c r="WK904" s="25"/>
      <c r="WL904" s="25"/>
      <c r="WM904" s="25"/>
      <c r="WN904" s="25"/>
      <c r="WO904" s="25"/>
      <c r="WP904" s="25"/>
      <c r="WQ904" s="25"/>
      <c r="WR904" s="25"/>
      <c r="WS904" s="25"/>
      <c r="WT904" s="25"/>
      <c r="WU904" s="25"/>
      <c r="WV904" s="25"/>
      <c r="WW904" s="25"/>
      <c r="WX904" s="25"/>
      <c r="WY904" s="25"/>
      <c r="WZ904" s="25"/>
      <c r="XA904" s="25"/>
      <c r="XB904" s="25"/>
      <c r="XC904" s="25"/>
      <c r="XD904" s="25"/>
      <c r="XE904" s="25"/>
      <c r="XF904" s="25"/>
      <c r="XG904" s="25"/>
      <c r="XH904" s="25"/>
      <c r="XI904" s="25"/>
      <c r="XJ904" s="25"/>
      <c r="XK904" s="25"/>
      <c r="XL904" s="25"/>
      <c r="XM904" s="25"/>
      <c r="XN904" s="25"/>
      <c r="XO904" s="25"/>
      <c r="XP904" s="25"/>
      <c r="XQ904" s="25"/>
      <c r="XR904" s="25"/>
      <c r="XS904" s="25"/>
      <c r="XT904" s="25"/>
      <c r="XU904" s="25"/>
      <c r="XV904" s="25"/>
      <c r="XW904" s="25"/>
      <c r="XX904" s="25"/>
      <c r="XY904" s="25"/>
      <c r="XZ904" s="25"/>
      <c r="YA904" s="25"/>
      <c r="YB904" s="25"/>
      <c r="YC904" s="25"/>
      <c r="YD904" s="25"/>
      <c r="YE904" s="25"/>
      <c r="YF904" s="25"/>
      <c r="YG904" s="25"/>
      <c r="YH904" s="25"/>
      <c r="YI904" s="25"/>
      <c r="YJ904" s="25"/>
      <c r="YK904" s="25"/>
      <c r="YL904" s="25"/>
      <c r="YM904" s="25"/>
      <c r="YN904" s="25"/>
      <c r="YO904" s="25"/>
      <c r="YP904" s="25"/>
      <c r="YQ904" s="25"/>
      <c r="YR904" s="25"/>
      <c r="YS904" s="25"/>
      <c r="YT904" s="25"/>
      <c r="YU904" s="25"/>
      <c r="YV904" s="25"/>
      <c r="YW904" s="25"/>
      <c r="YX904" s="25"/>
      <c r="YY904" s="25"/>
      <c r="YZ904" s="25"/>
      <c r="ZA904" s="25"/>
      <c r="ZB904" s="25"/>
      <c r="ZC904" s="25"/>
      <c r="ZD904" s="25"/>
      <c r="ZE904" s="25"/>
      <c r="ZF904" s="25"/>
      <c r="ZG904" s="25"/>
      <c r="ZH904" s="25"/>
      <c r="ZI904" s="25"/>
      <c r="ZJ904" s="25"/>
      <c r="ZK904" s="25"/>
      <c r="ZL904" s="25"/>
      <c r="ZM904" s="25"/>
      <c r="ZN904" s="25"/>
      <c r="ZO904" s="25"/>
      <c r="ZP904" s="25"/>
      <c r="ZQ904" s="25"/>
      <c r="ZR904" s="25"/>
      <c r="ZS904" s="25"/>
      <c r="ZT904" s="25"/>
      <c r="ZU904" s="25"/>
      <c r="ZV904" s="25"/>
      <c r="ZW904" s="25"/>
      <c r="ZX904" s="25"/>
      <c r="ZY904" s="25"/>
      <c r="ZZ904" s="25"/>
      <c r="AAA904" s="25"/>
      <c r="AAB904" s="25"/>
      <c r="AAC904" s="25"/>
      <c r="AAD904" s="25"/>
      <c r="AAE904" s="25"/>
      <c r="AAF904" s="25"/>
      <c r="AAG904" s="25"/>
      <c r="AAH904" s="25"/>
      <c r="AAI904" s="25"/>
      <c r="AAJ904" s="25"/>
      <c r="AAK904" s="25"/>
      <c r="AAL904" s="25"/>
      <c r="AAM904" s="25"/>
      <c r="AAN904" s="25"/>
      <c r="AAO904" s="25"/>
      <c r="AAP904" s="25"/>
      <c r="AAQ904" s="25"/>
      <c r="AAR904" s="25"/>
      <c r="AAS904" s="25"/>
      <c r="AAT904" s="25"/>
      <c r="AAU904" s="25"/>
      <c r="AAV904" s="25"/>
      <c r="AAW904" s="25"/>
      <c r="AAX904" s="25"/>
      <c r="AAY904" s="25"/>
      <c r="AAZ904" s="25"/>
      <c r="ABA904" s="25"/>
      <c r="ABB904" s="25"/>
      <c r="ABC904" s="25"/>
      <c r="ABD904" s="25"/>
      <c r="ABE904" s="25"/>
      <c r="ABF904" s="25"/>
      <c r="ABG904" s="25"/>
      <c r="ABH904" s="25"/>
      <c r="ABI904" s="25"/>
      <c r="ABJ904" s="25"/>
      <c r="ABK904" s="25"/>
      <c r="ABL904" s="25"/>
      <c r="ABM904" s="25"/>
      <c r="ABN904" s="25"/>
      <c r="ABO904" s="25"/>
      <c r="ABP904" s="25"/>
      <c r="ABQ904" s="25"/>
      <c r="ABR904" s="25"/>
      <c r="ABS904" s="25"/>
      <c r="ABT904" s="25"/>
      <c r="ABU904" s="25"/>
      <c r="ABV904" s="25"/>
      <c r="ABW904" s="25"/>
      <c r="ABX904" s="25"/>
      <c r="ABY904" s="25"/>
      <c r="ABZ904" s="25"/>
      <c r="ACA904" s="25"/>
      <c r="ACB904" s="25"/>
      <c r="ACC904" s="25"/>
      <c r="ACD904" s="25"/>
      <c r="ACE904" s="25"/>
      <c r="ACF904" s="25"/>
      <c r="ACG904" s="25"/>
      <c r="ACH904" s="25"/>
      <c r="ACI904" s="25"/>
      <c r="ACJ904" s="25"/>
      <c r="ACK904" s="25"/>
      <c r="ACL904" s="25"/>
      <c r="ACM904" s="25"/>
      <c r="ACN904" s="25"/>
      <c r="ACO904" s="25"/>
      <c r="ACP904" s="25"/>
      <c r="ACQ904" s="25"/>
      <c r="ACR904" s="25"/>
      <c r="ACS904" s="25"/>
      <c r="ACT904" s="25"/>
      <c r="ACU904" s="25"/>
      <c r="ACV904" s="25"/>
      <c r="ACW904" s="25"/>
      <c r="ACX904" s="25"/>
      <c r="ACY904" s="25"/>
      <c r="ACZ904" s="25"/>
      <c r="ADA904" s="25"/>
      <c r="ADB904" s="25"/>
      <c r="ADC904" s="25"/>
      <c r="ADD904" s="25"/>
      <c r="ADE904" s="25"/>
      <c r="ADF904" s="25"/>
      <c r="ADG904" s="25"/>
      <c r="ADH904" s="25"/>
      <c r="ADI904" s="25"/>
      <c r="ADJ904" s="25"/>
      <c r="ADK904" s="25"/>
      <c r="ADL904" s="25"/>
      <c r="ADM904" s="25"/>
      <c r="ADN904" s="25"/>
      <c r="ADO904" s="25"/>
      <c r="ADP904" s="25"/>
      <c r="ADQ904" s="25"/>
      <c r="ADR904" s="25"/>
      <c r="ADS904" s="25"/>
      <c r="ADT904" s="25"/>
      <c r="ADU904" s="25"/>
      <c r="ADV904" s="25"/>
      <c r="ADW904" s="25"/>
      <c r="ADX904" s="25"/>
      <c r="ADY904" s="25"/>
      <c r="ADZ904" s="25"/>
      <c r="AEA904" s="25"/>
      <c r="AEB904" s="25"/>
      <c r="AEC904" s="25"/>
      <c r="AED904" s="25"/>
      <c r="AEE904" s="25"/>
      <c r="AEF904" s="25"/>
      <c r="AEG904" s="49"/>
    </row>
    <row r="905" spans="1:813" s="15" customFormat="1" ht="12.75" customHeight="1" x14ac:dyDescent="0.2">
      <c r="A905" s="240">
        <v>2.1</v>
      </c>
      <c r="B905" s="276" t="s">
        <v>113</v>
      </c>
      <c r="C905" s="193">
        <v>-1191.3</v>
      </c>
      <c r="D905" s="117" t="s">
        <v>75</v>
      </c>
      <c r="E905" s="448">
        <v>165.11</v>
      </c>
      <c r="F905" s="418">
        <f t="shared" ref="F905:F909" si="25">ROUND(C905*E905,2)</f>
        <v>-196695.54</v>
      </c>
      <c r="G905" s="49"/>
      <c r="AY905" s="45"/>
      <c r="AZ905" s="25"/>
      <c r="BA905" s="663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  <c r="PF905" s="25"/>
      <c r="PG905" s="25"/>
      <c r="PH905" s="25"/>
      <c r="PI905" s="25"/>
      <c r="PJ905" s="25"/>
      <c r="PK905" s="25"/>
      <c r="PL905" s="25"/>
      <c r="PM905" s="25"/>
      <c r="PN905" s="25"/>
      <c r="PO905" s="25"/>
      <c r="PP905" s="25"/>
      <c r="PQ905" s="25"/>
      <c r="PR905" s="25"/>
      <c r="PS905" s="25"/>
      <c r="PT905" s="25"/>
      <c r="PU905" s="25"/>
      <c r="PV905" s="25"/>
      <c r="PW905" s="25"/>
      <c r="PX905" s="25"/>
      <c r="PY905" s="25"/>
      <c r="PZ905" s="25"/>
      <c r="QA905" s="25"/>
      <c r="QB905" s="25"/>
      <c r="QC905" s="25"/>
      <c r="QD905" s="25"/>
      <c r="QE905" s="25"/>
      <c r="QF905" s="25"/>
      <c r="QG905" s="25"/>
      <c r="QH905" s="25"/>
      <c r="QI905" s="25"/>
      <c r="QJ905" s="25"/>
      <c r="QK905" s="25"/>
      <c r="QL905" s="25"/>
      <c r="QM905" s="25"/>
      <c r="QN905" s="25"/>
      <c r="QO905" s="25"/>
      <c r="QP905" s="25"/>
      <c r="QQ905" s="25"/>
      <c r="QR905" s="25"/>
      <c r="QS905" s="25"/>
      <c r="QT905" s="25"/>
      <c r="QU905" s="25"/>
      <c r="QV905" s="25"/>
      <c r="QW905" s="25"/>
      <c r="QX905" s="25"/>
      <c r="QY905" s="25"/>
      <c r="QZ905" s="25"/>
      <c r="RA905" s="25"/>
      <c r="RB905" s="25"/>
      <c r="RC905" s="25"/>
      <c r="RD905" s="25"/>
      <c r="RE905" s="25"/>
      <c r="RF905" s="25"/>
      <c r="RG905" s="25"/>
      <c r="RH905" s="25"/>
      <c r="RI905" s="25"/>
      <c r="RJ905" s="25"/>
      <c r="RK905" s="25"/>
      <c r="RL905" s="25"/>
      <c r="RM905" s="25"/>
      <c r="RN905" s="25"/>
      <c r="RO905" s="25"/>
      <c r="RP905" s="25"/>
      <c r="RQ905" s="25"/>
      <c r="RR905" s="25"/>
      <c r="RS905" s="25"/>
      <c r="RT905" s="25"/>
      <c r="RU905" s="25"/>
      <c r="RV905" s="25"/>
      <c r="RW905" s="25"/>
      <c r="RX905" s="25"/>
      <c r="RY905" s="25"/>
      <c r="RZ905" s="25"/>
      <c r="SA905" s="25"/>
      <c r="SB905" s="25"/>
      <c r="SC905" s="25"/>
      <c r="SD905" s="25"/>
      <c r="SE905" s="25"/>
      <c r="SF905" s="25"/>
      <c r="SG905" s="25"/>
      <c r="SH905" s="25"/>
      <c r="SI905" s="25"/>
      <c r="SJ905" s="25"/>
      <c r="SK905" s="25"/>
      <c r="SL905" s="25"/>
      <c r="SM905" s="25"/>
      <c r="SN905" s="25"/>
      <c r="SO905" s="25"/>
      <c r="SP905" s="25"/>
      <c r="SQ905" s="25"/>
      <c r="SR905" s="25"/>
      <c r="SS905" s="25"/>
      <c r="ST905" s="25"/>
      <c r="SU905" s="25"/>
      <c r="SV905" s="25"/>
      <c r="SW905" s="25"/>
      <c r="SX905" s="25"/>
      <c r="SY905" s="25"/>
      <c r="SZ905" s="25"/>
      <c r="TA905" s="25"/>
      <c r="TB905" s="25"/>
      <c r="TC905" s="25"/>
      <c r="TD905" s="25"/>
      <c r="TE905" s="25"/>
      <c r="TF905" s="25"/>
      <c r="TG905" s="25"/>
      <c r="TH905" s="25"/>
      <c r="TI905" s="25"/>
      <c r="TJ905" s="25"/>
      <c r="TK905" s="25"/>
      <c r="TL905" s="25"/>
      <c r="TM905" s="25"/>
      <c r="TN905" s="25"/>
      <c r="TO905" s="25"/>
      <c r="TP905" s="25"/>
      <c r="TQ905" s="25"/>
      <c r="TR905" s="25"/>
      <c r="TS905" s="25"/>
      <c r="TT905" s="25"/>
      <c r="TU905" s="25"/>
      <c r="TV905" s="25"/>
      <c r="TW905" s="25"/>
      <c r="TX905" s="25"/>
      <c r="TY905" s="25"/>
      <c r="TZ905" s="25"/>
      <c r="UA905" s="25"/>
      <c r="UB905" s="25"/>
      <c r="UC905" s="25"/>
      <c r="UD905" s="25"/>
      <c r="UE905" s="25"/>
      <c r="UF905" s="25"/>
      <c r="UG905" s="25"/>
      <c r="UH905" s="25"/>
      <c r="UI905" s="25"/>
      <c r="UJ905" s="25"/>
      <c r="UK905" s="25"/>
      <c r="UL905" s="25"/>
      <c r="UM905" s="25"/>
      <c r="UN905" s="25"/>
      <c r="UO905" s="25"/>
      <c r="UP905" s="25"/>
      <c r="UQ905" s="25"/>
      <c r="UR905" s="25"/>
      <c r="US905" s="25"/>
      <c r="UT905" s="25"/>
      <c r="UU905" s="25"/>
      <c r="UV905" s="25"/>
      <c r="UW905" s="25"/>
      <c r="UX905" s="25"/>
      <c r="UY905" s="25"/>
      <c r="UZ905" s="25"/>
      <c r="VA905" s="25"/>
      <c r="VB905" s="25"/>
      <c r="VC905" s="25"/>
      <c r="VD905" s="25"/>
      <c r="VE905" s="25"/>
      <c r="VF905" s="25"/>
      <c r="VG905" s="25"/>
      <c r="VH905" s="25"/>
      <c r="VI905" s="25"/>
      <c r="VJ905" s="25"/>
      <c r="VK905" s="25"/>
      <c r="VL905" s="25"/>
      <c r="VM905" s="25"/>
      <c r="VN905" s="25"/>
      <c r="VO905" s="25"/>
      <c r="VP905" s="25"/>
      <c r="VQ905" s="25"/>
      <c r="VR905" s="25"/>
      <c r="VS905" s="25"/>
      <c r="VT905" s="25"/>
      <c r="VU905" s="25"/>
      <c r="VV905" s="25"/>
      <c r="VW905" s="25"/>
      <c r="VX905" s="25"/>
      <c r="VY905" s="25"/>
      <c r="VZ905" s="25"/>
      <c r="WA905" s="25"/>
      <c r="WB905" s="25"/>
      <c r="WC905" s="25"/>
      <c r="WD905" s="25"/>
      <c r="WE905" s="25"/>
      <c r="WF905" s="25"/>
      <c r="WG905" s="25"/>
      <c r="WH905" s="25"/>
      <c r="WI905" s="25"/>
      <c r="WJ905" s="25"/>
      <c r="WK905" s="25"/>
      <c r="WL905" s="25"/>
      <c r="WM905" s="25"/>
      <c r="WN905" s="25"/>
      <c r="WO905" s="25"/>
      <c r="WP905" s="25"/>
      <c r="WQ905" s="25"/>
      <c r="WR905" s="25"/>
      <c r="WS905" s="25"/>
      <c r="WT905" s="25"/>
      <c r="WU905" s="25"/>
      <c r="WV905" s="25"/>
      <c r="WW905" s="25"/>
      <c r="WX905" s="25"/>
      <c r="WY905" s="25"/>
      <c r="WZ905" s="25"/>
      <c r="XA905" s="25"/>
      <c r="XB905" s="25"/>
      <c r="XC905" s="25"/>
      <c r="XD905" s="25"/>
      <c r="XE905" s="25"/>
      <c r="XF905" s="25"/>
      <c r="XG905" s="25"/>
      <c r="XH905" s="25"/>
      <c r="XI905" s="25"/>
      <c r="XJ905" s="25"/>
      <c r="XK905" s="25"/>
      <c r="XL905" s="25"/>
      <c r="XM905" s="25"/>
      <c r="XN905" s="25"/>
      <c r="XO905" s="25"/>
      <c r="XP905" s="25"/>
      <c r="XQ905" s="25"/>
      <c r="XR905" s="25"/>
      <c r="XS905" s="25"/>
      <c r="XT905" s="25"/>
      <c r="XU905" s="25"/>
      <c r="XV905" s="25"/>
      <c r="XW905" s="25"/>
      <c r="XX905" s="25"/>
      <c r="XY905" s="25"/>
      <c r="XZ905" s="25"/>
      <c r="YA905" s="25"/>
      <c r="YB905" s="25"/>
      <c r="YC905" s="25"/>
      <c r="YD905" s="25"/>
      <c r="YE905" s="25"/>
      <c r="YF905" s="25"/>
      <c r="YG905" s="25"/>
      <c r="YH905" s="25"/>
      <c r="YI905" s="25"/>
      <c r="YJ905" s="25"/>
      <c r="YK905" s="25"/>
      <c r="YL905" s="25"/>
      <c r="YM905" s="25"/>
      <c r="YN905" s="25"/>
      <c r="YO905" s="25"/>
      <c r="YP905" s="25"/>
      <c r="YQ905" s="25"/>
      <c r="YR905" s="25"/>
      <c r="YS905" s="25"/>
      <c r="YT905" s="25"/>
      <c r="YU905" s="25"/>
      <c r="YV905" s="25"/>
      <c r="YW905" s="25"/>
      <c r="YX905" s="25"/>
      <c r="YY905" s="25"/>
      <c r="YZ905" s="25"/>
      <c r="ZA905" s="25"/>
      <c r="ZB905" s="25"/>
      <c r="ZC905" s="25"/>
      <c r="ZD905" s="25"/>
      <c r="ZE905" s="25"/>
      <c r="ZF905" s="25"/>
      <c r="ZG905" s="25"/>
      <c r="ZH905" s="25"/>
      <c r="ZI905" s="25"/>
      <c r="ZJ905" s="25"/>
      <c r="ZK905" s="25"/>
      <c r="ZL905" s="25"/>
      <c r="ZM905" s="25"/>
      <c r="ZN905" s="25"/>
      <c r="ZO905" s="25"/>
      <c r="ZP905" s="25"/>
      <c r="ZQ905" s="25"/>
      <c r="ZR905" s="25"/>
      <c r="ZS905" s="25"/>
      <c r="ZT905" s="25"/>
      <c r="ZU905" s="25"/>
      <c r="ZV905" s="25"/>
      <c r="ZW905" s="25"/>
      <c r="ZX905" s="25"/>
      <c r="ZY905" s="25"/>
      <c r="ZZ905" s="25"/>
      <c r="AAA905" s="25"/>
      <c r="AAB905" s="25"/>
      <c r="AAC905" s="25"/>
      <c r="AAD905" s="25"/>
      <c r="AAE905" s="25"/>
      <c r="AAF905" s="25"/>
      <c r="AAG905" s="25"/>
      <c r="AAH905" s="25"/>
      <c r="AAI905" s="25"/>
      <c r="AAJ905" s="25"/>
      <c r="AAK905" s="25"/>
      <c r="AAL905" s="25"/>
      <c r="AAM905" s="25"/>
      <c r="AAN905" s="25"/>
      <c r="AAO905" s="25"/>
      <c r="AAP905" s="25"/>
      <c r="AAQ905" s="25"/>
      <c r="AAR905" s="25"/>
      <c r="AAS905" s="25"/>
      <c r="AAT905" s="25"/>
      <c r="AAU905" s="25"/>
      <c r="AAV905" s="25"/>
      <c r="AAW905" s="25"/>
      <c r="AAX905" s="25"/>
      <c r="AAY905" s="25"/>
      <c r="AAZ905" s="25"/>
      <c r="ABA905" s="25"/>
      <c r="ABB905" s="25"/>
      <c r="ABC905" s="25"/>
      <c r="ABD905" s="25"/>
      <c r="ABE905" s="25"/>
      <c r="ABF905" s="25"/>
      <c r="ABG905" s="25"/>
      <c r="ABH905" s="25"/>
      <c r="ABI905" s="25"/>
      <c r="ABJ905" s="25"/>
      <c r="ABK905" s="25"/>
      <c r="ABL905" s="25"/>
      <c r="ABM905" s="25"/>
      <c r="ABN905" s="25"/>
      <c r="ABO905" s="25"/>
      <c r="ABP905" s="25"/>
      <c r="ABQ905" s="25"/>
      <c r="ABR905" s="25"/>
      <c r="ABS905" s="25"/>
      <c r="ABT905" s="25"/>
      <c r="ABU905" s="25"/>
      <c r="ABV905" s="25"/>
      <c r="ABW905" s="25"/>
      <c r="ABX905" s="25"/>
      <c r="ABY905" s="25"/>
      <c r="ABZ905" s="25"/>
      <c r="ACA905" s="25"/>
      <c r="ACB905" s="25"/>
      <c r="ACC905" s="25"/>
      <c r="ACD905" s="25"/>
      <c r="ACE905" s="25"/>
      <c r="ACF905" s="25"/>
      <c r="ACG905" s="25"/>
      <c r="ACH905" s="25"/>
      <c r="ACI905" s="25"/>
      <c r="ACJ905" s="25"/>
      <c r="ACK905" s="25"/>
      <c r="ACL905" s="25"/>
      <c r="ACM905" s="25"/>
      <c r="ACN905" s="25"/>
      <c r="ACO905" s="25"/>
      <c r="ACP905" s="25"/>
      <c r="ACQ905" s="25"/>
      <c r="ACR905" s="25"/>
      <c r="ACS905" s="25"/>
      <c r="ACT905" s="25"/>
      <c r="ACU905" s="25"/>
      <c r="ACV905" s="25"/>
      <c r="ACW905" s="25"/>
      <c r="ACX905" s="25"/>
      <c r="ACY905" s="25"/>
      <c r="ACZ905" s="25"/>
      <c r="ADA905" s="25"/>
      <c r="ADB905" s="25"/>
      <c r="ADC905" s="25"/>
      <c r="ADD905" s="25"/>
      <c r="ADE905" s="25"/>
      <c r="ADF905" s="25"/>
      <c r="ADG905" s="25"/>
      <c r="ADH905" s="25"/>
      <c r="ADI905" s="25"/>
      <c r="ADJ905" s="25"/>
      <c r="ADK905" s="25"/>
      <c r="ADL905" s="25"/>
      <c r="ADM905" s="25"/>
      <c r="ADN905" s="25"/>
      <c r="ADO905" s="25"/>
      <c r="ADP905" s="25"/>
      <c r="ADQ905" s="25"/>
      <c r="ADR905" s="25"/>
      <c r="ADS905" s="25"/>
      <c r="ADT905" s="25"/>
      <c r="ADU905" s="25"/>
      <c r="ADV905" s="25"/>
      <c r="ADW905" s="25"/>
      <c r="ADX905" s="25"/>
      <c r="ADY905" s="25"/>
      <c r="ADZ905" s="25"/>
      <c r="AEA905" s="25"/>
      <c r="AEB905" s="25"/>
      <c r="AEC905" s="25"/>
      <c r="AED905" s="25"/>
      <c r="AEE905" s="25"/>
      <c r="AEF905" s="25"/>
      <c r="AEG905" s="49"/>
    </row>
    <row r="906" spans="1:813" s="15" customFormat="1" ht="12.75" customHeight="1" x14ac:dyDescent="0.2">
      <c r="A906" s="240">
        <v>2.2000000000000002</v>
      </c>
      <c r="B906" s="276" t="s">
        <v>114</v>
      </c>
      <c r="C906" s="193">
        <v>-2030.7</v>
      </c>
      <c r="D906" s="117" t="s">
        <v>75</v>
      </c>
      <c r="E906" s="448">
        <v>121.14</v>
      </c>
      <c r="F906" s="418">
        <f t="shared" si="25"/>
        <v>-245999</v>
      </c>
      <c r="G906" s="49"/>
      <c r="AY906" s="45"/>
      <c r="AZ906" s="25"/>
      <c r="BA906" s="663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  <c r="PF906" s="25"/>
      <c r="PG906" s="25"/>
      <c r="PH906" s="25"/>
      <c r="PI906" s="25"/>
      <c r="PJ906" s="25"/>
      <c r="PK906" s="25"/>
      <c r="PL906" s="25"/>
      <c r="PM906" s="25"/>
      <c r="PN906" s="25"/>
      <c r="PO906" s="25"/>
      <c r="PP906" s="25"/>
      <c r="PQ906" s="25"/>
      <c r="PR906" s="25"/>
      <c r="PS906" s="25"/>
      <c r="PT906" s="25"/>
      <c r="PU906" s="25"/>
      <c r="PV906" s="25"/>
      <c r="PW906" s="25"/>
      <c r="PX906" s="25"/>
      <c r="PY906" s="25"/>
      <c r="PZ906" s="25"/>
      <c r="QA906" s="25"/>
      <c r="QB906" s="25"/>
      <c r="QC906" s="25"/>
      <c r="QD906" s="25"/>
      <c r="QE906" s="25"/>
      <c r="QF906" s="25"/>
      <c r="QG906" s="25"/>
      <c r="QH906" s="25"/>
      <c r="QI906" s="25"/>
      <c r="QJ906" s="25"/>
      <c r="QK906" s="25"/>
      <c r="QL906" s="25"/>
      <c r="QM906" s="25"/>
      <c r="QN906" s="25"/>
      <c r="QO906" s="25"/>
      <c r="QP906" s="25"/>
      <c r="QQ906" s="25"/>
      <c r="QR906" s="25"/>
      <c r="QS906" s="25"/>
      <c r="QT906" s="25"/>
      <c r="QU906" s="25"/>
      <c r="QV906" s="25"/>
      <c r="QW906" s="25"/>
      <c r="QX906" s="25"/>
      <c r="QY906" s="25"/>
      <c r="QZ906" s="25"/>
      <c r="RA906" s="25"/>
      <c r="RB906" s="25"/>
      <c r="RC906" s="25"/>
      <c r="RD906" s="25"/>
      <c r="RE906" s="25"/>
      <c r="RF906" s="25"/>
      <c r="RG906" s="25"/>
      <c r="RH906" s="25"/>
      <c r="RI906" s="25"/>
      <c r="RJ906" s="25"/>
      <c r="RK906" s="25"/>
      <c r="RL906" s="25"/>
      <c r="RM906" s="25"/>
      <c r="RN906" s="25"/>
      <c r="RO906" s="25"/>
      <c r="RP906" s="25"/>
      <c r="RQ906" s="25"/>
      <c r="RR906" s="25"/>
      <c r="RS906" s="25"/>
      <c r="RT906" s="25"/>
      <c r="RU906" s="25"/>
      <c r="RV906" s="25"/>
      <c r="RW906" s="25"/>
      <c r="RX906" s="25"/>
      <c r="RY906" s="25"/>
      <c r="RZ906" s="25"/>
      <c r="SA906" s="25"/>
      <c r="SB906" s="25"/>
      <c r="SC906" s="25"/>
      <c r="SD906" s="25"/>
      <c r="SE906" s="25"/>
      <c r="SF906" s="25"/>
      <c r="SG906" s="25"/>
      <c r="SH906" s="25"/>
      <c r="SI906" s="25"/>
      <c r="SJ906" s="25"/>
      <c r="SK906" s="25"/>
      <c r="SL906" s="25"/>
      <c r="SM906" s="25"/>
      <c r="SN906" s="25"/>
      <c r="SO906" s="25"/>
      <c r="SP906" s="25"/>
      <c r="SQ906" s="25"/>
      <c r="SR906" s="25"/>
      <c r="SS906" s="25"/>
      <c r="ST906" s="25"/>
      <c r="SU906" s="25"/>
      <c r="SV906" s="25"/>
      <c r="SW906" s="25"/>
      <c r="SX906" s="25"/>
      <c r="SY906" s="25"/>
      <c r="SZ906" s="25"/>
      <c r="TA906" s="25"/>
      <c r="TB906" s="25"/>
      <c r="TC906" s="25"/>
      <c r="TD906" s="25"/>
      <c r="TE906" s="25"/>
      <c r="TF906" s="25"/>
      <c r="TG906" s="25"/>
      <c r="TH906" s="25"/>
      <c r="TI906" s="25"/>
      <c r="TJ906" s="25"/>
      <c r="TK906" s="25"/>
      <c r="TL906" s="25"/>
      <c r="TM906" s="25"/>
      <c r="TN906" s="25"/>
      <c r="TO906" s="25"/>
      <c r="TP906" s="25"/>
      <c r="TQ906" s="25"/>
      <c r="TR906" s="25"/>
      <c r="TS906" s="25"/>
      <c r="TT906" s="25"/>
      <c r="TU906" s="25"/>
      <c r="TV906" s="25"/>
      <c r="TW906" s="25"/>
      <c r="TX906" s="25"/>
      <c r="TY906" s="25"/>
      <c r="TZ906" s="25"/>
      <c r="UA906" s="25"/>
      <c r="UB906" s="25"/>
      <c r="UC906" s="25"/>
      <c r="UD906" s="25"/>
      <c r="UE906" s="25"/>
      <c r="UF906" s="25"/>
      <c r="UG906" s="25"/>
      <c r="UH906" s="25"/>
      <c r="UI906" s="25"/>
      <c r="UJ906" s="25"/>
      <c r="UK906" s="25"/>
      <c r="UL906" s="25"/>
      <c r="UM906" s="25"/>
      <c r="UN906" s="25"/>
      <c r="UO906" s="25"/>
      <c r="UP906" s="25"/>
      <c r="UQ906" s="25"/>
      <c r="UR906" s="25"/>
      <c r="US906" s="25"/>
      <c r="UT906" s="25"/>
      <c r="UU906" s="25"/>
      <c r="UV906" s="25"/>
      <c r="UW906" s="25"/>
      <c r="UX906" s="25"/>
      <c r="UY906" s="25"/>
      <c r="UZ906" s="25"/>
      <c r="VA906" s="25"/>
      <c r="VB906" s="25"/>
      <c r="VC906" s="25"/>
      <c r="VD906" s="25"/>
      <c r="VE906" s="25"/>
      <c r="VF906" s="25"/>
      <c r="VG906" s="25"/>
      <c r="VH906" s="25"/>
      <c r="VI906" s="25"/>
      <c r="VJ906" s="25"/>
      <c r="VK906" s="25"/>
      <c r="VL906" s="25"/>
      <c r="VM906" s="25"/>
      <c r="VN906" s="25"/>
      <c r="VO906" s="25"/>
      <c r="VP906" s="25"/>
      <c r="VQ906" s="25"/>
      <c r="VR906" s="25"/>
      <c r="VS906" s="25"/>
      <c r="VT906" s="25"/>
      <c r="VU906" s="25"/>
      <c r="VV906" s="25"/>
      <c r="VW906" s="25"/>
      <c r="VX906" s="25"/>
      <c r="VY906" s="25"/>
      <c r="VZ906" s="25"/>
      <c r="WA906" s="25"/>
      <c r="WB906" s="25"/>
      <c r="WC906" s="25"/>
      <c r="WD906" s="25"/>
      <c r="WE906" s="25"/>
      <c r="WF906" s="25"/>
      <c r="WG906" s="25"/>
      <c r="WH906" s="25"/>
      <c r="WI906" s="25"/>
      <c r="WJ906" s="25"/>
      <c r="WK906" s="25"/>
      <c r="WL906" s="25"/>
      <c r="WM906" s="25"/>
      <c r="WN906" s="25"/>
      <c r="WO906" s="25"/>
      <c r="WP906" s="25"/>
      <c r="WQ906" s="25"/>
      <c r="WR906" s="25"/>
      <c r="WS906" s="25"/>
      <c r="WT906" s="25"/>
      <c r="WU906" s="25"/>
      <c r="WV906" s="25"/>
      <c r="WW906" s="25"/>
      <c r="WX906" s="25"/>
      <c r="WY906" s="25"/>
      <c r="WZ906" s="25"/>
      <c r="XA906" s="25"/>
      <c r="XB906" s="25"/>
      <c r="XC906" s="25"/>
      <c r="XD906" s="25"/>
      <c r="XE906" s="25"/>
      <c r="XF906" s="25"/>
      <c r="XG906" s="25"/>
      <c r="XH906" s="25"/>
      <c r="XI906" s="25"/>
      <c r="XJ906" s="25"/>
      <c r="XK906" s="25"/>
      <c r="XL906" s="25"/>
      <c r="XM906" s="25"/>
      <c r="XN906" s="25"/>
      <c r="XO906" s="25"/>
      <c r="XP906" s="25"/>
      <c r="XQ906" s="25"/>
      <c r="XR906" s="25"/>
      <c r="XS906" s="25"/>
      <c r="XT906" s="25"/>
      <c r="XU906" s="25"/>
      <c r="XV906" s="25"/>
      <c r="XW906" s="25"/>
      <c r="XX906" s="25"/>
      <c r="XY906" s="25"/>
      <c r="XZ906" s="25"/>
      <c r="YA906" s="25"/>
      <c r="YB906" s="25"/>
      <c r="YC906" s="25"/>
      <c r="YD906" s="25"/>
      <c r="YE906" s="25"/>
      <c r="YF906" s="25"/>
      <c r="YG906" s="25"/>
      <c r="YH906" s="25"/>
      <c r="YI906" s="25"/>
      <c r="YJ906" s="25"/>
      <c r="YK906" s="25"/>
      <c r="YL906" s="25"/>
      <c r="YM906" s="25"/>
      <c r="YN906" s="25"/>
      <c r="YO906" s="25"/>
      <c r="YP906" s="25"/>
      <c r="YQ906" s="25"/>
      <c r="YR906" s="25"/>
      <c r="YS906" s="25"/>
      <c r="YT906" s="25"/>
      <c r="YU906" s="25"/>
      <c r="YV906" s="25"/>
      <c r="YW906" s="25"/>
      <c r="YX906" s="25"/>
      <c r="YY906" s="25"/>
      <c r="YZ906" s="25"/>
      <c r="ZA906" s="25"/>
      <c r="ZB906" s="25"/>
      <c r="ZC906" s="25"/>
      <c r="ZD906" s="25"/>
      <c r="ZE906" s="25"/>
      <c r="ZF906" s="25"/>
      <c r="ZG906" s="25"/>
      <c r="ZH906" s="25"/>
      <c r="ZI906" s="25"/>
      <c r="ZJ906" s="25"/>
      <c r="ZK906" s="25"/>
      <c r="ZL906" s="25"/>
      <c r="ZM906" s="25"/>
      <c r="ZN906" s="25"/>
      <c r="ZO906" s="25"/>
      <c r="ZP906" s="25"/>
      <c r="ZQ906" s="25"/>
      <c r="ZR906" s="25"/>
      <c r="ZS906" s="25"/>
      <c r="ZT906" s="25"/>
      <c r="ZU906" s="25"/>
      <c r="ZV906" s="25"/>
      <c r="ZW906" s="25"/>
      <c r="ZX906" s="25"/>
      <c r="ZY906" s="25"/>
      <c r="ZZ906" s="25"/>
      <c r="AAA906" s="25"/>
      <c r="AAB906" s="25"/>
      <c r="AAC906" s="25"/>
      <c r="AAD906" s="25"/>
      <c r="AAE906" s="25"/>
      <c r="AAF906" s="25"/>
      <c r="AAG906" s="25"/>
      <c r="AAH906" s="25"/>
      <c r="AAI906" s="25"/>
      <c r="AAJ906" s="25"/>
      <c r="AAK906" s="25"/>
      <c r="AAL906" s="25"/>
      <c r="AAM906" s="25"/>
      <c r="AAN906" s="25"/>
      <c r="AAO906" s="25"/>
      <c r="AAP906" s="25"/>
      <c r="AAQ906" s="25"/>
      <c r="AAR906" s="25"/>
      <c r="AAS906" s="25"/>
      <c r="AAT906" s="25"/>
      <c r="AAU906" s="25"/>
      <c r="AAV906" s="25"/>
      <c r="AAW906" s="25"/>
      <c r="AAX906" s="25"/>
      <c r="AAY906" s="25"/>
      <c r="AAZ906" s="25"/>
      <c r="ABA906" s="25"/>
      <c r="ABB906" s="25"/>
      <c r="ABC906" s="25"/>
      <c r="ABD906" s="25"/>
      <c r="ABE906" s="25"/>
      <c r="ABF906" s="25"/>
      <c r="ABG906" s="25"/>
      <c r="ABH906" s="25"/>
      <c r="ABI906" s="25"/>
      <c r="ABJ906" s="25"/>
      <c r="ABK906" s="25"/>
      <c r="ABL906" s="25"/>
      <c r="ABM906" s="25"/>
      <c r="ABN906" s="25"/>
      <c r="ABO906" s="25"/>
      <c r="ABP906" s="25"/>
      <c r="ABQ906" s="25"/>
      <c r="ABR906" s="25"/>
      <c r="ABS906" s="25"/>
      <c r="ABT906" s="25"/>
      <c r="ABU906" s="25"/>
      <c r="ABV906" s="25"/>
      <c r="ABW906" s="25"/>
      <c r="ABX906" s="25"/>
      <c r="ABY906" s="25"/>
      <c r="ABZ906" s="25"/>
      <c r="ACA906" s="25"/>
      <c r="ACB906" s="25"/>
      <c r="ACC906" s="25"/>
      <c r="ACD906" s="25"/>
      <c r="ACE906" s="25"/>
      <c r="ACF906" s="25"/>
      <c r="ACG906" s="25"/>
      <c r="ACH906" s="25"/>
      <c r="ACI906" s="25"/>
      <c r="ACJ906" s="25"/>
      <c r="ACK906" s="25"/>
      <c r="ACL906" s="25"/>
      <c r="ACM906" s="25"/>
      <c r="ACN906" s="25"/>
      <c r="ACO906" s="25"/>
      <c r="ACP906" s="25"/>
      <c r="ACQ906" s="25"/>
      <c r="ACR906" s="25"/>
      <c r="ACS906" s="25"/>
      <c r="ACT906" s="25"/>
      <c r="ACU906" s="25"/>
      <c r="ACV906" s="25"/>
      <c r="ACW906" s="25"/>
      <c r="ACX906" s="25"/>
      <c r="ACY906" s="25"/>
      <c r="ACZ906" s="25"/>
      <c r="ADA906" s="25"/>
      <c r="ADB906" s="25"/>
      <c r="ADC906" s="25"/>
      <c r="ADD906" s="25"/>
      <c r="ADE906" s="25"/>
      <c r="ADF906" s="25"/>
      <c r="ADG906" s="25"/>
      <c r="ADH906" s="25"/>
      <c r="ADI906" s="25"/>
      <c r="ADJ906" s="25"/>
      <c r="ADK906" s="25"/>
      <c r="ADL906" s="25"/>
      <c r="ADM906" s="25"/>
      <c r="ADN906" s="25"/>
      <c r="ADO906" s="25"/>
      <c r="ADP906" s="25"/>
      <c r="ADQ906" s="25"/>
      <c r="ADR906" s="25"/>
      <c r="ADS906" s="25"/>
      <c r="ADT906" s="25"/>
      <c r="ADU906" s="25"/>
      <c r="ADV906" s="25"/>
      <c r="ADW906" s="25"/>
      <c r="ADX906" s="25"/>
      <c r="ADY906" s="25"/>
      <c r="ADZ906" s="25"/>
      <c r="AEA906" s="25"/>
      <c r="AEB906" s="25"/>
      <c r="AEC906" s="25"/>
      <c r="AED906" s="25"/>
      <c r="AEE906" s="25"/>
      <c r="AEF906" s="25"/>
      <c r="AEG906" s="49"/>
    </row>
    <row r="907" spans="1:813" s="15" customFormat="1" ht="12.75" customHeight="1" x14ac:dyDescent="0.2">
      <c r="A907" s="240">
        <v>2.2999999999999998</v>
      </c>
      <c r="B907" s="276" t="s">
        <v>115</v>
      </c>
      <c r="C907" s="193">
        <v>-108.3</v>
      </c>
      <c r="D907" s="117" t="s">
        <v>75</v>
      </c>
      <c r="E907" s="448">
        <v>927</v>
      </c>
      <c r="F907" s="418">
        <f t="shared" si="25"/>
        <v>-100394.1</v>
      </c>
      <c r="G907" s="49"/>
      <c r="AY907" s="45"/>
      <c r="AZ907" s="25"/>
      <c r="BA907" s="663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  <c r="PF907" s="25"/>
      <c r="PG907" s="25"/>
      <c r="PH907" s="25"/>
      <c r="PI907" s="25"/>
      <c r="PJ907" s="25"/>
      <c r="PK907" s="25"/>
      <c r="PL907" s="25"/>
      <c r="PM907" s="25"/>
      <c r="PN907" s="25"/>
      <c r="PO907" s="25"/>
      <c r="PP907" s="25"/>
      <c r="PQ907" s="25"/>
      <c r="PR907" s="25"/>
      <c r="PS907" s="25"/>
      <c r="PT907" s="25"/>
      <c r="PU907" s="25"/>
      <c r="PV907" s="25"/>
      <c r="PW907" s="25"/>
      <c r="PX907" s="25"/>
      <c r="PY907" s="25"/>
      <c r="PZ907" s="25"/>
      <c r="QA907" s="25"/>
      <c r="QB907" s="25"/>
      <c r="QC907" s="25"/>
      <c r="QD907" s="25"/>
      <c r="QE907" s="25"/>
      <c r="QF907" s="25"/>
      <c r="QG907" s="25"/>
      <c r="QH907" s="25"/>
      <c r="QI907" s="25"/>
      <c r="QJ907" s="25"/>
      <c r="QK907" s="25"/>
      <c r="QL907" s="25"/>
      <c r="QM907" s="25"/>
      <c r="QN907" s="25"/>
      <c r="QO907" s="25"/>
      <c r="QP907" s="25"/>
      <c r="QQ907" s="25"/>
      <c r="QR907" s="25"/>
      <c r="QS907" s="25"/>
      <c r="QT907" s="25"/>
      <c r="QU907" s="25"/>
      <c r="QV907" s="25"/>
      <c r="QW907" s="25"/>
      <c r="QX907" s="25"/>
      <c r="QY907" s="25"/>
      <c r="QZ907" s="25"/>
      <c r="RA907" s="25"/>
      <c r="RB907" s="25"/>
      <c r="RC907" s="25"/>
      <c r="RD907" s="25"/>
      <c r="RE907" s="25"/>
      <c r="RF907" s="25"/>
      <c r="RG907" s="25"/>
      <c r="RH907" s="25"/>
      <c r="RI907" s="25"/>
      <c r="RJ907" s="25"/>
      <c r="RK907" s="25"/>
      <c r="RL907" s="25"/>
      <c r="RM907" s="25"/>
      <c r="RN907" s="25"/>
      <c r="RO907" s="25"/>
      <c r="RP907" s="25"/>
      <c r="RQ907" s="25"/>
      <c r="RR907" s="25"/>
      <c r="RS907" s="25"/>
      <c r="RT907" s="25"/>
      <c r="RU907" s="25"/>
      <c r="RV907" s="25"/>
      <c r="RW907" s="25"/>
      <c r="RX907" s="25"/>
      <c r="RY907" s="25"/>
      <c r="RZ907" s="25"/>
      <c r="SA907" s="25"/>
      <c r="SB907" s="25"/>
      <c r="SC907" s="25"/>
      <c r="SD907" s="25"/>
      <c r="SE907" s="25"/>
      <c r="SF907" s="25"/>
      <c r="SG907" s="25"/>
      <c r="SH907" s="25"/>
      <c r="SI907" s="25"/>
      <c r="SJ907" s="25"/>
      <c r="SK907" s="25"/>
      <c r="SL907" s="25"/>
      <c r="SM907" s="25"/>
      <c r="SN907" s="25"/>
      <c r="SO907" s="25"/>
      <c r="SP907" s="25"/>
      <c r="SQ907" s="25"/>
      <c r="SR907" s="25"/>
      <c r="SS907" s="25"/>
      <c r="ST907" s="25"/>
      <c r="SU907" s="25"/>
      <c r="SV907" s="25"/>
      <c r="SW907" s="25"/>
      <c r="SX907" s="25"/>
      <c r="SY907" s="25"/>
      <c r="SZ907" s="25"/>
      <c r="TA907" s="25"/>
      <c r="TB907" s="25"/>
      <c r="TC907" s="25"/>
      <c r="TD907" s="25"/>
      <c r="TE907" s="25"/>
      <c r="TF907" s="25"/>
      <c r="TG907" s="25"/>
      <c r="TH907" s="25"/>
      <c r="TI907" s="25"/>
      <c r="TJ907" s="25"/>
      <c r="TK907" s="25"/>
      <c r="TL907" s="25"/>
      <c r="TM907" s="25"/>
      <c r="TN907" s="25"/>
      <c r="TO907" s="25"/>
      <c r="TP907" s="25"/>
      <c r="TQ907" s="25"/>
      <c r="TR907" s="25"/>
      <c r="TS907" s="25"/>
      <c r="TT907" s="25"/>
      <c r="TU907" s="25"/>
      <c r="TV907" s="25"/>
      <c r="TW907" s="25"/>
      <c r="TX907" s="25"/>
      <c r="TY907" s="25"/>
      <c r="TZ907" s="25"/>
      <c r="UA907" s="25"/>
      <c r="UB907" s="25"/>
      <c r="UC907" s="25"/>
      <c r="UD907" s="25"/>
      <c r="UE907" s="25"/>
      <c r="UF907" s="25"/>
      <c r="UG907" s="25"/>
      <c r="UH907" s="25"/>
      <c r="UI907" s="25"/>
      <c r="UJ907" s="25"/>
      <c r="UK907" s="25"/>
      <c r="UL907" s="25"/>
      <c r="UM907" s="25"/>
      <c r="UN907" s="25"/>
      <c r="UO907" s="25"/>
      <c r="UP907" s="25"/>
      <c r="UQ907" s="25"/>
      <c r="UR907" s="25"/>
      <c r="US907" s="25"/>
      <c r="UT907" s="25"/>
      <c r="UU907" s="25"/>
      <c r="UV907" s="25"/>
      <c r="UW907" s="25"/>
      <c r="UX907" s="25"/>
      <c r="UY907" s="25"/>
      <c r="UZ907" s="25"/>
      <c r="VA907" s="25"/>
      <c r="VB907" s="25"/>
      <c r="VC907" s="25"/>
      <c r="VD907" s="25"/>
      <c r="VE907" s="25"/>
      <c r="VF907" s="25"/>
      <c r="VG907" s="25"/>
      <c r="VH907" s="25"/>
      <c r="VI907" s="25"/>
      <c r="VJ907" s="25"/>
      <c r="VK907" s="25"/>
      <c r="VL907" s="25"/>
      <c r="VM907" s="25"/>
      <c r="VN907" s="25"/>
      <c r="VO907" s="25"/>
      <c r="VP907" s="25"/>
      <c r="VQ907" s="25"/>
      <c r="VR907" s="25"/>
      <c r="VS907" s="25"/>
      <c r="VT907" s="25"/>
      <c r="VU907" s="25"/>
      <c r="VV907" s="25"/>
      <c r="VW907" s="25"/>
      <c r="VX907" s="25"/>
      <c r="VY907" s="25"/>
      <c r="VZ907" s="25"/>
      <c r="WA907" s="25"/>
      <c r="WB907" s="25"/>
      <c r="WC907" s="25"/>
      <c r="WD907" s="25"/>
      <c r="WE907" s="25"/>
      <c r="WF907" s="25"/>
      <c r="WG907" s="25"/>
      <c r="WH907" s="25"/>
      <c r="WI907" s="25"/>
      <c r="WJ907" s="25"/>
      <c r="WK907" s="25"/>
      <c r="WL907" s="25"/>
      <c r="WM907" s="25"/>
      <c r="WN907" s="25"/>
      <c r="WO907" s="25"/>
      <c r="WP907" s="25"/>
      <c r="WQ907" s="25"/>
      <c r="WR907" s="25"/>
      <c r="WS907" s="25"/>
      <c r="WT907" s="25"/>
      <c r="WU907" s="25"/>
      <c r="WV907" s="25"/>
      <c r="WW907" s="25"/>
      <c r="WX907" s="25"/>
      <c r="WY907" s="25"/>
      <c r="WZ907" s="25"/>
      <c r="XA907" s="25"/>
      <c r="XB907" s="25"/>
      <c r="XC907" s="25"/>
      <c r="XD907" s="25"/>
      <c r="XE907" s="25"/>
      <c r="XF907" s="25"/>
      <c r="XG907" s="25"/>
      <c r="XH907" s="25"/>
      <c r="XI907" s="25"/>
      <c r="XJ907" s="25"/>
      <c r="XK907" s="25"/>
      <c r="XL907" s="25"/>
      <c r="XM907" s="25"/>
      <c r="XN907" s="25"/>
      <c r="XO907" s="25"/>
      <c r="XP907" s="25"/>
      <c r="XQ907" s="25"/>
      <c r="XR907" s="25"/>
      <c r="XS907" s="25"/>
      <c r="XT907" s="25"/>
      <c r="XU907" s="25"/>
      <c r="XV907" s="25"/>
      <c r="XW907" s="25"/>
      <c r="XX907" s="25"/>
      <c r="XY907" s="25"/>
      <c r="XZ907" s="25"/>
      <c r="YA907" s="25"/>
      <c r="YB907" s="25"/>
      <c r="YC907" s="25"/>
      <c r="YD907" s="25"/>
      <c r="YE907" s="25"/>
      <c r="YF907" s="25"/>
      <c r="YG907" s="25"/>
      <c r="YH907" s="25"/>
      <c r="YI907" s="25"/>
      <c r="YJ907" s="25"/>
      <c r="YK907" s="25"/>
      <c r="YL907" s="25"/>
      <c r="YM907" s="25"/>
      <c r="YN907" s="25"/>
      <c r="YO907" s="25"/>
      <c r="YP907" s="25"/>
      <c r="YQ907" s="25"/>
      <c r="YR907" s="25"/>
      <c r="YS907" s="25"/>
      <c r="YT907" s="25"/>
      <c r="YU907" s="25"/>
      <c r="YV907" s="25"/>
      <c r="YW907" s="25"/>
      <c r="YX907" s="25"/>
      <c r="YY907" s="25"/>
      <c r="YZ907" s="25"/>
      <c r="ZA907" s="25"/>
      <c r="ZB907" s="25"/>
      <c r="ZC907" s="25"/>
      <c r="ZD907" s="25"/>
      <c r="ZE907" s="25"/>
      <c r="ZF907" s="25"/>
      <c r="ZG907" s="25"/>
      <c r="ZH907" s="25"/>
      <c r="ZI907" s="25"/>
      <c r="ZJ907" s="25"/>
      <c r="ZK907" s="25"/>
      <c r="ZL907" s="25"/>
      <c r="ZM907" s="25"/>
      <c r="ZN907" s="25"/>
      <c r="ZO907" s="25"/>
      <c r="ZP907" s="25"/>
      <c r="ZQ907" s="25"/>
      <c r="ZR907" s="25"/>
      <c r="ZS907" s="25"/>
      <c r="ZT907" s="25"/>
      <c r="ZU907" s="25"/>
      <c r="ZV907" s="25"/>
      <c r="ZW907" s="25"/>
      <c r="ZX907" s="25"/>
      <c r="ZY907" s="25"/>
      <c r="ZZ907" s="25"/>
      <c r="AAA907" s="25"/>
      <c r="AAB907" s="25"/>
      <c r="AAC907" s="25"/>
      <c r="AAD907" s="25"/>
      <c r="AAE907" s="25"/>
      <c r="AAF907" s="25"/>
      <c r="AAG907" s="25"/>
      <c r="AAH907" s="25"/>
      <c r="AAI907" s="25"/>
      <c r="AAJ907" s="25"/>
      <c r="AAK907" s="25"/>
      <c r="AAL907" s="25"/>
      <c r="AAM907" s="25"/>
      <c r="AAN907" s="25"/>
      <c r="AAO907" s="25"/>
      <c r="AAP907" s="25"/>
      <c r="AAQ907" s="25"/>
      <c r="AAR907" s="25"/>
      <c r="AAS907" s="25"/>
      <c r="AAT907" s="25"/>
      <c r="AAU907" s="25"/>
      <c r="AAV907" s="25"/>
      <c r="AAW907" s="25"/>
      <c r="AAX907" s="25"/>
      <c r="AAY907" s="25"/>
      <c r="AAZ907" s="25"/>
      <c r="ABA907" s="25"/>
      <c r="ABB907" s="25"/>
      <c r="ABC907" s="25"/>
      <c r="ABD907" s="25"/>
      <c r="ABE907" s="25"/>
      <c r="ABF907" s="25"/>
      <c r="ABG907" s="25"/>
      <c r="ABH907" s="25"/>
      <c r="ABI907" s="25"/>
      <c r="ABJ907" s="25"/>
      <c r="ABK907" s="25"/>
      <c r="ABL907" s="25"/>
      <c r="ABM907" s="25"/>
      <c r="ABN907" s="25"/>
      <c r="ABO907" s="25"/>
      <c r="ABP907" s="25"/>
      <c r="ABQ907" s="25"/>
      <c r="ABR907" s="25"/>
      <c r="ABS907" s="25"/>
      <c r="ABT907" s="25"/>
      <c r="ABU907" s="25"/>
      <c r="ABV907" s="25"/>
      <c r="ABW907" s="25"/>
      <c r="ABX907" s="25"/>
      <c r="ABY907" s="25"/>
      <c r="ABZ907" s="25"/>
      <c r="ACA907" s="25"/>
      <c r="ACB907" s="25"/>
      <c r="ACC907" s="25"/>
      <c r="ACD907" s="25"/>
      <c r="ACE907" s="25"/>
      <c r="ACF907" s="25"/>
      <c r="ACG907" s="25"/>
      <c r="ACH907" s="25"/>
      <c r="ACI907" s="25"/>
      <c r="ACJ907" s="25"/>
      <c r="ACK907" s="25"/>
      <c r="ACL907" s="25"/>
      <c r="ACM907" s="25"/>
      <c r="ACN907" s="25"/>
      <c r="ACO907" s="25"/>
      <c r="ACP907" s="25"/>
      <c r="ACQ907" s="25"/>
      <c r="ACR907" s="25"/>
      <c r="ACS907" s="25"/>
      <c r="ACT907" s="25"/>
      <c r="ACU907" s="25"/>
      <c r="ACV907" s="25"/>
      <c r="ACW907" s="25"/>
      <c r="ACX907" s="25"/>
      <c r="ACY907" s="25"/>
      <c r="ACZ907" s="25"/>
      <c r="ADA907" s="25"/>
      <c r="ADB907" s="25"/>
      <c r="ADC907" s="25"/>
      <c r="ADD907" s="25"/>
      <c r="ADE907" s="25"/>
      <c r="ADF907" s="25"/>
      <c r="ADG907" s="25"/>
      <c r="ADH907" s="25"/>
      <c r="ADI907" s="25"/>
      <c r="ADJ907" s="25"/>
      <c r="ADK907" s="25"/>
      <c r="ADL907" s="25"/>
      <c r="ADM907" s="25"/>
      <c r="ADN907" s="25"/>
      <c r="ADO907" s="25"/>
      <c r="ADP907" s="25"/>
      <c r="ADQ907" s="25"/>
      <c r="ADR907" s="25"/>
      <c r="ADS907" s="25"/>
      <c r="ADT907" s="25"/>
      <c r="ADU907" s="25"/>
      <c r="ADV907" s="25"/>
      <c r="ADW907" s="25"/>
      <c r="ADX907" s="25"/>
      <c r="ADY907" s="25"/>
      <c r="ADZ907" s="25"/>
      <c r="AEA907" s="25"/>
      <c r="AEB907" s="25"/>
      <c r="AEC907" s="25"/>
      <c r="AED907" s="25"/>
      <c r="AEE907" s="25"/>
      <c r="AEF907" s="25"/>
      <c r="AEG907" s="49"/>
    </row>
    <row r="908" spans="1:813" s="15" customFormat="1" ht="12.75" customHeight="1" x14ac:dyDescent="0.2">
      <c r="A908" s="240">
        <v>2.4</v>
      </c>
      <c r="B908" s="278" t="s">
        <v>116</v>
      </c>
      <c r="C908" s="193">
        <v>-1014.96</v>
      </c>
      <c r="D908" s="117" t="s">
        <v>75</v>
      </c>
      <c r="E908" s="448">
        <v>134.34</v>
      </c>
      <c r="F908" s="418">
        <f t="shared" si="25"/>
        <v>-136349.73000000001</v>
      </c>
      <c r="G908" s="49"/>
      <c r="AY908" s="45"/>
      <c r="AZ908" s="25"/>
      <c r="BA908" s="663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  <c r="PF908" s="25"/>
      <c r="PG908" s="25"/>
      <c r="PH908" s="25"/>
      <c r="PI908" s="25"/>
      <c r="PJ908" s="25"/>
      <c r="PK908" s="25"/>
      <c r="PL908" s="25"/>
      <c r="PM908" s="25"/>
      <c r="PN908" s="25"/>
      <c r="PO908" s="25"/>
      <c r="PP908" s="25"/>
      <c r="PQ908" s="25"/>
      <c r="PR908" s="25"/>
      <c r="PS908" s="25"/>
      <c r="PT908" s="25"/>
      <c r="PU908" s="25"/>
      <c r="PV908" s="25"/>
      <c r="PW908" s="25"/>
      <c r="PX908" s="25"/>
      <c r="PY908" s="25"/>
      <c r="PZ908" s="25"/>
      <c r="QA908" s="25"/>
      <c r="QB908" s="25"/>
      <c r="QC908" s="25"/>
      <c r="QD908" s="25"/>
      <c r="QE908" s="25"/>
      <c r="QF908" s="25"/>
      <c r="QG908" s="25"/>
      <c r="QH908" s="25"/>
      <c r="QI908" s="25"/>
      <c r="QJ908" s="25"/>
      <c r="QK908" s="25"/>
      <c r="QL908" s="25"/>
      <c r="QM908" s="25"/>
      <c r="QN908" s="25"/>
      <c r="QO908" s="25"/>
      <c r="QP908" s="25"/>
      <c r="QQ908" s="25"/>
      <c r="QR908" s="25"/>
      <c r="QS908" s="25"/>
      <c r="QT908" s="25"/>
      <c r="QU908" s="25"/>
      <c r="QV908" s="25"/>
      <c r="QW908" s="25"/>
      <c r="QX908" s="25"/>
      <c r="QY908" s="25"/>
      <c r="QZ908" s="25"/>
      <c r="RA908" s="25"/>
      <c r="RB908" s="25"/>
      <c r="RC908" s="25"/>
      <c r="RD908" s="25"/>
      <c r="RE908" s="25"/>
      <c r="RF908" s="25"/>
      <c r="RG908" s="25"/>
      <c r="RH908" s="25"/>
      <c r="RI908" s="25"/>
      <c r="RJ908" s="25"/>
      <c r="RK908" s="25"/>
      <c r="RL908" s="25"/>
      <c r="RM908" s="25"/>
      <c r="RN908" s="25"/>
      <c r="RO908" s="25"/>
      <c r="RP908" s="25"/>
      <c r="RQ908" s="25"/>
      <c r="RR908" s="25"/>
      <c r="RS908" s="25"/>
      <c r="RT908" s="25"/>
      <c r="RU908" s="25"/>
      <c r="RV908" s="25"/>
      <c r="RW908" s="25"/>
      <c r="RX908" s="25"/>
      <c r="RY908" s="25"/>
      <c r="RZ908" s="25"/>
      <c r="SA908" s="25"/>
      <c r="SB908" s="25"/>
      <c r="SC908" s="25"/>
      <c r="SD908" s="25"/>
      <c r="SE908" s="25"/>
      <c r="SF908" s="25"/>
      <c r="SG908" s="25"/>
      <c r="SH908" s="25"/>
      <c r="SI908" s="25"/>
      <c r="SJ908" s="25"/>
      <c r="SK908" s="25"/>
      <c r="SL908" s="25"/>
      <c r="SM908" s="25"/>
      <c r="SN908" s="25"/>
      <c r="SO908" s="25"/>
      <c r="SP908" s="25"/>
      <c r="SQ908" s="25"/>
      <c r="SR908" s="25"/>
      <c r="SS908" s="25"/>
      <c r="ST908" s="25"/>
      <c r="SU908" s="25"/>
      <c r="SV908" s="25"/>
      <c r="SW908" s="25"/>
      <c r="SX908" s="25"/>
      <c r="SY908" s="25"/>
      <c r="SZ908" s="25"/>
      <c r="TA908" s="25"/>
      <c r="TB908" s="25"/>
      <c r="TC908" s="25"/>
      <c r="TD908" s="25"/>
      <c r="TE908" s="25"/>
      <c r="TF908" s="25"/>
      <c r="TG908" s="25"/>
      <c r="TH908" s="25"/>
      <c r="TI908" s="25"/>
      <c r="TJ908" s="25"/>
      <c r="TK908" s="25"/>
      <c r="TL908" s="25"/>
      <c r="TM908" s="25"/>
      <c r="TN908" s="25"/>
      <c r="TO908" s="25"/>
      <c r="TP908" s="25"/>
      <c r="TQ908" s="25"/>
      <c r="TR908" s="25"/>
      <c r="TS908" s="25"/>
      <c r="TT908" s="25"/>
      <c r="TU908" s="25"/>
      <c r="TV908" s="25"/>
      <c r="TW908" s="25"/>
      <c r="TX908" s="25"/>
      <c r="TY908" s="25"/>
      <c r="TZ908" s="25"/>
      <c r="UA908" s="25"/>
      <c r="UB908" s="25"/>
      <c r="UC908" s="25"/>
      <c r="UD908" s="25"/>
      <c r="UE908" s="25"/>
      <c r="UF908" s="25"/>
      <c r="UG908" s="25"/>
      <c r="UH908" s="25"/>
      <c r="UI908" s="25"/>
      <c r="UJ908" s="25"/>
      <c r="UK908" s="25"/>
      <c r="UL908" s="25"/>
      <c r="UM908" s="25"/>
      <c r="UN908" s="25"/>
      <c r="UO908" s="25"/>
      <c r="UP908" s="25"/>
      <c r="UQ908" s="25"/>
      <c r="UR908" s="25"/>
      <c r="US908" s="25"/>
      <c r="UT908" s="25"/>
      <c r="UU908" s="25"/>
      <c r="UV908" s="25"/>
      <c r="UW908" s="25"/>
      <c r="UX908" s="25"/>
      <c r="UY908" s="25"/>
      <c r="UZ908" s="25"/>
      <c r="VA908" s="25"/>
      <c r="VB908" s="25"/>
      <c r="VC908" s="25"/>
      <c r="VD908" s="25"/>
      <c r="VE908" s="25"/>
      <c r="VF908" s="25"/>
      <c r="VG908" s="25"/>
      <c r="VH908" s="25"/>
      <c r="VI908" s="25"/>
      <c r="VJ908" s="25"/>
      <c r="VK908" s="25"/>
      <c r="VL908" s="25"/>
      <c r="VM908" s="25"/>
      <c r="VN908" s="25"/>
      <c r="VO908" s="25"/>
      <c r="VP908" s="25"/>
      <c r="VQ908" s="25"/>
      <c r="VR908" s="25"/>
      <c r="VS908" s="25"/>
      <c r="VT908" s="25"/>
      <c r="VU908" s="25"/>
      <c r="VV908" s="25"/>
      <c r="VW908" s="25"/>
      <c r="VX908" s="25"/>
      <c r="VY908" s="25"/>
      <c r="VZ908" s="25"/>
      <c r="WA908" s="25"/>
      <c r="WB908" s="25"/>
      <c r="WC908" s="25"/>
      <c r="WD908" s="25"/>
      <c r="WE908" s="25"/>
      <c r="WF908" s="25"/>
      <c r="WG908" s="25"/>
      <c r="WH908" s="25"/>
      <c r="WI908" s="25"/>
      <c r="WJ908" s="25"/>
      <c r="WK908" s="25"/>
      <c r="WL908" s="25"/>
      <c r="WM908" s="25"/>
      <c r="WN908" s="25"/>
      <c r="WO908" s="25"/>
      <c r="WP908" s="25"/>
      <c r="WQ908" s="25"/>
      <c r="WR908" s="25"/>
      <c r="WS908" s="25"/>
      <c r="WT908" s="25"/>
      <c r="WU908" s="25"/>
      <c r="WV908" s="25"/>
      <c r="WW908" s="25"/>
      <c r="WX908" s="25"/>
      <c r="WY908" s="25"/>
      <c r="WZ908" s="25"/>
      <c r="XA908" s="25"/>
      <c r="XB908" s="25"/>
      <c r="XC908" s="25"/>
      <c r="XD908" s="25"/>
      <c r="XE908" s="25"/>
      <c r="XF908" s="25"/>
      <c r="XG908" s="25"/>
      <c r="XH908" s="25"/>
      <c r="XI908" s="25"/>
      <c r="XJ908" s="25"/>
      <c r="XK908" s="25"/>
      <c r="XL908" s="25"/>
      <c r="XM908" s="25"/>
      <c r="XN908" s="25"/>
      <c r="XO908" s="25"/>
      <c r="XP908" s="25"/>
      <c r="XQ908" s="25"/>
      <c r="XR908" s="25"/>
      <c r="XS908" s="25"/>
      <c r="XT908" s="25"/>
      <c r="XU908" s="25"/>
      <c r="XV908" s="25"/>
      <c r="XW908" s="25"/>
      <c r="XX908" s="25"/>
      <c r="XY908" s="25"/>
      <c r="XZ908" s="25"/>
      <c r="YA908" s="25"/>
      <c r="YB908" s="25"/>
      <c r="YC908" s="25"/>
      <c r="YD908" s="25"/>
      <c r="YE908" s="25"/>
      <c r="YF908" s="25"/>
      <c r="YG908" s="25"/>
      <c r="YH908" s="25"/>
      <c r="YI908" s="25"/>
      <c r="YJ908" s="25"/>
      <c r="YK908" s="25"/>
      <c r="YL908" s="25"/>
      <c r="YM908" s="25"/>
      <c r="YN908" s="25"/>
      <c r="YO908" s="25"/>
      <c r="YP908" s="25"/>
      <c r="YQ908" s="25"/>
      <c r="YR908" s="25"/>
      <c r="YS908" s="25"/>
      <c r="YT908" s="25"/>
      <c r="YU908" s="25"/>
      <c r="YV908" s="25"/>
      <c r="YW908" s="25"/>
      <c r="YX908" s="25"/>
      <c r="YY908" s="25"/>
      <c r="YZ908" s="25"/>
      <c r="ZA908" s="25"/>
      <c r="ZB908" s="25"/>
      <c r="ZC908" s="25"/>
      <c r="ZD908" s="25"/>
      <c r="ZE908" s="25"/>
      <c r="ZF908" s="25"/>
      <c r="ZG908" s="25"/>
      <c r="ZH908" s="25"/>
      <c r="ZI908" s="25"/>
      <c r="ZJ908" s="25"/>
      <c r="ZK908" s="25"/>
      <c r="ZL908" s="25"/>
      <c r="ZM908" s="25"/>
      <c r="ZN908" s="25"/>
      <c r="ZO908" s="25"/>
      <c r="ZP908" s="25"/>
      <c r="ZQ908" s="25"/>
      <c r="ZR908" s="25"/>
      <c r="ZS908" s="25"/>
      <c r="ZT908" s="25"/>
      <c r="ZU908" s="25"/>
      <c r="ZV908" s="25"/>
      <c r="ZW908" s="25"/>
      <c r="ZX908" s="25"/>
      <c r="ZY908" s="25"/>
      <c r="ZZ908" s="25"/>
      <c r="AAA908" s="25"/>
      <c r="AAB908" s="25"/>
      <c r="AAC908" s="25"/>
      <c r="AAD908" s="25"/>
      <c r="AAE908" s="25"/>
      <c r="AAF908" s="25"/>
      <c r="AAG908" s="25"/>
      <c r="AAH908" s="25"/>
      <c r="AAI908" s="25"/>
      <c r="AAJ908" s="25"/>
      <c r="AAK908" s="25"/>
      <c r="AAL908" s="25"/>
      <c r="AAM908" s="25"/>
      <c r="AAN908" s="25"/>
      <c r="AAO908" s="25"/>
      <c r="AAP908" s="25"/>
      <c r="AAQ908" s="25"/>
      <c r="AAR908" s="25"/>
      <c r="AAS908" s="25"/>
      <c r="AAT908" s="25"/>
      <c r="AAU908" s="25"/>
      <c r="AAV908" s="25"/>
      <c r="AAW908" s="25"/>
      <c r="AAX908" s="25"/>
      <c r="AAY908" s="25"/>
      <c r="AAZ908" s="25"/>
      <c r="ABA908" s="25"/>
      <c r="ABB908" s="25"/>
      <c r="ABC908" s="25"/>
      <c r="ABD908" s="25"/>
      <c r="ABE908" s="25"/>
      <c r="ABF908" s="25"/>
      <c r="ABG908" s="25"/>
      <c r="ABH908" s="25"/>
      <c r="ABI908" s="25"/>
      <c r="ABJ908" s="25"/>
      <c r="ABK908" s="25"/>
      <c r="ABL908" s="25"/>
      <c r="ABM908" s="25"/>
      <c r="ABN908" s="25"/>
      <c r="ABO908" s="25"/>
      <c r="ABP908" s="25"/>
      <c r="ABQ908" s="25"/>
      <c r="ABR908" s="25"/>
      <c r="ABS908" s="25"/>
      <c r="ABT908" s="25"/>
      <c r="ABU908" s="25"/>
      <c r="ABV908" s="25"/>
      <c r="ABW908" s="25"/>
      <c r="ABX908" s="25"/>
      <c r="ABY908" s="25"/>
      <c r="ABZ908" s="25"/>
      <c r="ACA908" s="25"/>
      <c r="ACB908" s="25"/>
      <c r="ACC908" s="25"/>
      <c r="ACD908" s="25"/>
      <c r="ACE908" s="25"/>
      <c r="ACF908" s="25"/>
      <c r="ACG908" s="25"/>
      <c r="ACH908" s="25"/>
      <c r="ACI908" s="25"/>
      <c r="ACJ908" s="25"/>
      <c r="ACK908" s="25"/>
      <c r="ACL908" s="25"/>
      <c r="ACM908" s="25"/>
      <c r="ACN908" s="25"/>
      <c r="ACO908" s="25"/>
      <c r="ACP908" s="25"/>
      <c r="ACQ908" s="25"/>
      <c r="ACR908" s="25"/>
      <c r="ACS908" s="25"/>
      <c r="ACT908" s="25"/>
      <c r="ACU908" s="25"/>
      <c r="ACV908" s="25"/>
      <c r="ACW908" s="25"/>
      <c r="ACX908" s="25"/>
      <c r="ACY908" s="25"/>
      <c r="ACZ908" s="25"/>
      <c r="ADA908" s="25"/>
      <c r="ADB908" s="25"/>
      <c r="ADC908" s="25"/>
      <c r="ADD908" s="25"/>
      <c r="ADE908" s="25"/>
      <c r="ADF908" s="25"/>
      <c r="ADG908" s="25"/>
      <c r="ADH908" s="25"/>
      <c r="ADI908" s="25"/>
      <c r="ADJ908" s="25"/>
      <c r="ADK908" s="25"/>
      <c r="ADL908" s="25"/>
      <c r="ADM908" s="25"/>
      <c r="ADN908" s="25"/>
      <c r="ADO908" s="25"/>
      <c r="ADP908" s="25"/>
      <c r="ADQ908" s="25"/>
      <c r="ADR908" s="25"/>
      <c r="ADS908" s="25"/>
      <c r="ADT908" s="25"/>
      <c r="ADU908" s="25"/>
      <c r="ADV908" s="25"/>
      <c r="ADW908" s="25"/>
      <c r="ADX908" s="25"/>
      <c r="ADY908" s="25"/>
      <c r="ADZ908" s="25"/>
      <c r="AEA908" s="25"/>
      <c r="AEB908" s="25"/>
      <c r="AEC908" s="25"/>
      <c r="AED908" s="25"/>
      <c r="AEE908" s="25"/>
      <c r="AEF908" s="25"/>
      <c r="AEG908" s="49"/>
    </row>
    <row r="909" spans="1:813" s="15" customFormat="1" ht="12.75" customHeight="1" x14ac:dyDescent="0.2">
      <c r="A909" s="240">
        <v>2.5</v>
      </c>
      <c r="B909" s="278" t="s">
        <v>117</v>
      </c>
      <c r="C909" s="193">
        <v>-211.61</v>
      </c>
      <c r="D909" s="117" t="s">
        <v>75</v>
      </c>
      <c r="E909" s="448">
        <v>185.17</v>
      </c>
      <c r="F909" s="418">
        <f t="shared" si="25"/>
        <v>-39183.82</v>
      </c>
      <c r="G909" s="49"/>
      <c r="AY909" s="45"/>
      <c r="AZ909" s="25"/>
      <c r="BA909" s="663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  <c r="PF909" s="25"/>
      <c r="PG909" s="25"/>
      <c r="PH909" s="25"/>
      <c r="PI909" s="25"/>
      <c r="PJ909" s="25"/>
      <c r="PK909" s="25"/>
      <c r="PL909" s="25"/>
      <c r="PM909" s="25"/>
      <c r="PN909" s="25"/>
      <c r="PO909" s="25"/>
      <c r="PP909" s="25"/>
      <c r="PQ909" s="25"/>
      <c r="PR909" s="25"/>
      <c r="PS909" s="25"/>
      <c r="PT909" s="25"/>
      <c r="PU909" s="25"/>
      <c r="PV909" s="25"/>
      <c r="PW909" s="25"/>
      <c r="PX909" s="25"/>
      <c r="PY909" s="25"/>
      <c r="PZ909" s="25"/>
      <c r="QA909" s="25"/>
      <c r="QB909" s="25"/>
      <c r="QC909" s="25"/>
      <c r="QD909" s="25"/>
      <c r="QE909" s="25"/>
      <c r="QF909" s="25"/>
      <c r="QG909" s="25"/>
      <c r="QH909" s="25"/>
      <c r="QI909" s="25"/>
      <c r="QJ909" s="25"/>
      <c r="QK909" s="25"/>
      <c r="QL909" s="25"/>
      <c r="QM909" s="25"/>
      <c r="QN909" s="25"/>
      <c r="QO909" s="25"/>
      <c r="QP909" s="25"/>
      <c r="QQ909" s="25"/>
      <c r="QR909" s="25"/>
      <c r="QS909" s="25"/>
      <c r="QT909" s="25"/>
      <c r="QU909" s="25"/>
      <c r="QV909" s="25"/>
      <c r="QW909" s="25"/>
      <c r="QX909" s="25"/>
      <c r="QY909" s="25"/>
      <c r="QZ909" s="25"/>
      <c r="RA909" s="25"/>
      <c r="RB909" s="25"/>
      <c r="RC909" s="25"/>
      <c r="RD909" s="25"/>
      <c r="RE909" s="25"/>
      <c r="RF909" s="25"/>
      <c r="RG909" s="25"/>
      <c r="RH909" s="25"/>
      <c r="RI909" s="25"/>
      <c r="RJ909" s="25"/>
      <c r="RK909" s="25"/>
      <c r="RL909" s="25"/>
      <c r="RM909" s="25"/>
      <c r="RN909" s="25"/>
      <c r="RO909" s="25"/>
      <c r="RP909" s="25"/>
      <c r="RQ909" s="25"/>
      <c r="RR909" s="25"/>
      <c r="RS909" s="25"/>
      <c r="RT909" s="25"/>
      <c r="RU909" s="25"/>
      <c r="RV909" s="25"/>
      <c r="RW909" s="25"/>
      <c r="RX909" s="25"/>
      <c r="RY909" s="25"/>
      <c r="RZ909" s="25"/>
      <c r="SA909" s="25"/>
      <c r="SB909" s="25"/>
      <c r="SC909" s="25"/>
      <c r="SD909" s="25"/>
      <c r="SE909" s="25"/>
      <c r="SF909" s="25"/>
      <c r="SG909" s="25"/>
      <c r="SH909" s="25"/>
      <c r="SI909" s="25"/>
      <c r="SJ909" s="25"/>
      <c r="SK909" s="25"/>
      <c r="SL909" s="25"/>
      <c r="SM909" s="25"/>
      <c r="SN909" s="25"/>
      <c r="SO909" s="25"/>
      <c r="SP909" s="25"/>
      <c r="SQ909" s="25"/>
      <c r="SR909" s="25"/>
      <c r="SS909" s="25"/>
      <c r="ST909" s="25"/>
      <c r="SU909" s="25"/>
      <c r="SV909" s="25"/>
      <c r="SW909" s="25"/>
      <c r="SX909" s="25"/>
      <c r="SY909" s="25"/>
      <c r="SZ909" s="25"/>
      <c r="TA909" s="25"/>
      <c r="TB909" s="25"/>
      <c r="TC909" s="25"/>
      <c r="TD909" s="25"/>
      <c r="TE909" s="25"/>
      <c r="TF909" s="25"/>
      <c r="TG909" s="25"/>
      <c r="TH909" s="25"/>
      <c r="TI909" s="25"/>
      <c r="TJ909" s="25"/>
      <c r="TK909" s="25"/>
      <c r="TL909" s="25"/>
      <c r="TM909" s="25"/>
      <c r="TN909" s="25"/>
      <c r="TO909" s="25"/>
      <c r="TP909" s="25"/>
      <c r="TQ909" s="25"/>
      <c r="TR909" s="25"/>
      <c r="TS909" s="25"/>
      <c r="TT909" s="25"/>
      <c r="TU909" s="25"/>
      <c r="TV909" s="25"/>
      <c r="TW909" s="25"/>
      <c r="TX909" s="25"/>
      <c r="TY909" s="25"/>
      <c r="TZ909" s="25"/>
      <c r="UA909" s="25"/>
      <c r="UB909" s="25"/>
      <c r="UC909" s="25"/>
      <c r="UD909" s="25"/>
      <c r="UE909" s="25"/>
      <c r="UF909" s="25"/>
      <c r="UG909" s="25"/>
      <c r="UH909" s="25"/>
      <c r="UI909" s="25"/>
      <c r="UJ909" s="25"/>
      <c r="UK909" s="25"/>
      <c r="UL909" s="25"/>
      <c r="UM909" s="25"/>
      <c r="UN909" s="25"/>
      <c r="UO909" s="25"/>
      <c r="UP909" s="25"/>
      <c r="UQ909" s="25"/>
      <c r="UR909" s="25"/>
      <c r="US909" s="25"/>
      <c r="UT909" s="25"/>
      <c r="UU909" s="25"/>
      <c r="UV909" s="25"/>
      <c r="UW909" s="25"/>
      <c r="UX909" s="25"/>
      <c r="UY909" s="25"/>
      <c r="UZ909" s="25"/>
      <c r="VA909" s="25"/>
      <c r="VB909" s="25"/>
      <c r="VC909" s="25"/>
      <c r="VD909" s="25"/>
      <c r="VE909" s="25"/>
      <c r="VF909" s="25"/>
      <c r="VG909" s="25"/>
      <c r="VH909" s="25"/>
      <c r="VI909" s="25"/>
      <c r="VJ909" s="25"/>
      <c r="VK909" s="25"/>
      <c r="VL909" s="25"/>
      <c r="VM909" s="25"/>
      <c r="VN909" s="25"/>
      <c r="VO909" s="25"/>
      <c r="VP909" s="25"/>
      <c r="VQ909" s="25"/>
      <c r="VR909" s="25"/>
      <c r="VS909" s="25"/>
      <c r="VT909" s="25"/>
      <c r="VU909" s="25"/>
      <c r="VV909" s="25"/>
      <c r="VW909" s="25"/>
      <c r="VX909" s="25"/>
      <c r="VY909" s="25"/>
      <c r="VZ909" s="25"/>
      <c r="WA909" s="25"/>
      <c r="WB909" s="25"/>
      <c r="WC909" s="25"/>
      <c r="WD909" s="25"/>
      <c r="WE909" s="25"/>
      <c r="WF909" s="25"/>
      <c r="WG909" s="25"/>
      <c r="WH909" s="25"/>
      <c r="WI909" s="25"/>
      <c r="WJ909" s="25"/>
      <c r="WK909" s="25"/>
      <c r="WL909" s="25"/>
      <c r="WM909" s="25"/>
      <c r="WN909" s="25"/>
      <c r="WO909" s="25"/>
      <c r="WP909" s="25"/>
      <c r="WQ909" s="25"/>
      <c r="WR909" s="25"/>
      <c r="WS909" s="25"/>
      <c r="WT909" s="25"/>
      <c r="WU909" s="25"/>
      <c r="WV909" s="25"/>
      <c r="WW909" s="25"/>
      <c r="WX909" s="25"/>
      <c r="WY909" s="25"/>
      <c r="WZ909" s="25"/>
      <c r="XA909" s="25"/>
      <c r="XB909" s="25"/>
      <c r="XC909" s="25"/>
      <c r="XD909" s="25"/>
      <c r="XE909" s="25"/>
      <c r="XF909" s="25"/>
      <c r="XG909" s="25"/>
      <c r="XH909" s="25"/>
      <c r="XI909" s="25"/>
      <c r="XJ909" s="25"/>
      <c r="XK909" s="25"/>
      <c r="XL909" s="25"/>
      <c r="XM909" s="25"/>
      <c r="XN909" s="25"/>
      <c r="XO909" s="25"/>
      <c r="XP909" s="25"/>
      <c r="XQ909" s="25"/>
      <c r="XR909" s="25"/>
      <c r="XS909" s="25"/>
      <c r="XT909" s="25"/>
      <c r="XU909" s="25"/>
      <c r="XV909" s="25"/>
      <c r="XW909" s="25"/>
      <c r="XX909" s="25"/>
      <c r="XY909" s="25"/>
      <c r="XZ909" s="25"/>
      <c r="YA909" s="25"/>
      <c r="YB909" s="25"/>
      <c r="YC909" s="25"/>
      <c r="YD909" s="25"/>
      <c r="YE909" s="25"/>
      <c r="YF909" s="25"/>
      <c r="YG909" s="25"/>
      <c r="YH909" s="25"/>
      <c r="YI909" s="25"/>
      <c r="YJ909" s="25"/>
      <c r="YK909" s="25"/>
      <c r="YL909" s="25"/>
      <c r="YM909" s="25"/>
      <c r="YN909" s="25"/>
      <c r="YO909" s="25"/>
      <c r="YP909" s="25"/>
      <c r="YQ909" s="25"/>
      <c r="YR909" s="25"/>
      <c r="YS909" s="25"/>
      <c r="YT909" s="25"/>
      <c r="YU909" s="25"/>
      <c r="YV909" s="25"/>
      <c r="YW909" s="25"/>
      <c r="YX909" s="25"/>
      <c r="YY909" s="25"/>
      <c r="YZ909" s="25"/>
      <c r="ZA909" s="25"/>
      <c r="ZB909" s="25"/>
      <c r="ZC909" s="25"/>
      <c r="ZD909" s="25"/>
      <c r="ZE909" s="25"/>
      <c r="ZF909" s="25"/>
      <c r="ZG909" s="25"/>
      <c r="ZH909" s="25"/>
      <c r="ZI909" s="25"/>
      <c r="ZJ909" s="25"/>
      <c r="ZK909" s="25"/>
      <c r="ZL909" s="25"/>
      <c r="ZM909" s="25"/>
      <c r="ZN909" s="25"/>
      <c r="ZO909" s="25"/>
      <c r="ZP909" s="25"/>
      <c r="ZQ909" s="25"/>
      <c r="ZR909" s="25"/>
      <c r="ZS909" s="25"/>
      <c r="ZT909" s="25"/>
      <c r="ZU909" s="25"/>
      <c r="ZV909" s="25"/>
      <c r="ZW909" s="25"/>
      <c r="ZX909" s="25"/>
      <c r="ZY909" s="25"/>
      <c r="ZZ909" s="25"/>
      <c r="AAA909" s="25"/>
      <c r="AAB909" s="25"/>
      <c r="AAC909" s="25"/>
      <c r="AAD909" s="25"/>
      <c r="AAE909" s="25"/>
      <c r="AAF909" s="25"/>
      <c r="AAG909" s="25"/>
      <c r="AAH909" s="25"/>
      <c r="AAI909" s="25"/>
      <c r="AAJ909" s="25"/>
      <c r="AAK909" s="25"/>
      <c r="AAL909" s="25"/>
      <c r="AAM909" s="25"/>
      <c r="AAN909" s="25"/>
      <c r="AAO909" s="25"/>
      <c r="AAP909" s="25"/>
      <c r="AAQ909" s="25"/>
      <c r="AAR909" s="25"/>
      <c r="AAS909" s="25"/>
      <c r="AAT909" s="25"/>
      <c r="AAU909" s="25"/>
      <c r="AAV909" s="25"/>
      <c r="AAW909" s="25"/>
      <c r="AAX909" s="25"/>
      <c r="AAY909" s="25"/>
      <c r="AAZ909" s="25"/>
      <c r="ABA909" s="25"/>
      <c r="ABB909" s="25"/>
      <c r="ABC909" s="25"/>
      <c r="ABD909" s="25"/>
      <c r="ABE909" s="25"/>
      <c r="ABF909" s="25"/>
      <c r="ABG909" s="25"/>
      <c r="ABH909" s="25"/>
      <c r="ABI909" s="25"/>
      <c r="ABJ909" s="25"/>
      <c r="ABK909" s="25"/>
      <c r="ABL909" s="25"/>
      <c r="ABM909" s="25"/>
      <c r="ABN909" s="25"/>
      <c r="ABO909" s="25"/>
      <c r="ABP909" s="25"/>
      <c r="ABQ909" s="25"/>
      <c r="ABR909" s="25"/>
      <c r="ABS909" s="25"/>
      <c r="ABT909" s="25"/>
      <c r="ABU909" s="25"/>
      <c r="ABV909" s="25"/>
      <c r="ABW909" s="25"/>
      <c r="ABX909" s="25"/>
      <c r="ABY909" s="25"/>
      <c r="ABZ909" s="25"/>
      <c r="ACA909" s="25"/>
      <c r="ACB909" s="25"/>
      <c r="ACC909" s="25"/>
      <c r="ACD909" s="25"/>
      <c r="ACE909" s="25"/>
      <c r="ACF909" s="25"/>
      <c r="ACG909" s="25"/>
      <c r="ACH909" s="25"/>
      <c r="ACI909" s="25"/>
      <c r="ACJ909" s="25"/>
      <c r="ACK909" s="25"/>
      <c r="ACL909" s="25"/>
      <c r="ACM909" s="25"/>
      <c r="ACN909" s="25"/>
      <c r="ACO909" s="25"/>
      <c r="ACP909" s="25"/>
      <c r="ACQ909" s="25"/>
      <c r="ACR909" s="25"/>
      <c r="ACS909" s="25"/>
      <c r="ACT909" s="25"/>
      <c r="ACU909" s="25"/>
      <c r="ACV909" s="25"/>
      <c r="ACW909" s="25"/>
      <c r="ACX909" s="25"/>
      <c r="ACY909" s="25"/>
      <c r="ACZ909" s="25"/>
      <c r="ADA909" s="25"/>
      <c r="ADB909" s="25"/>
      <c r="ADC909" s="25"/>
      <c r="ADD909" s="25"/>
      <c r="ADE909" s="25"/>
      <c r="ADF909" s="25"/>
      <c r="ADG909" s="25"/>
      <c r="ADH909" s="25"/>
      <c r="ADI909" s="25"/>
      <c r="ADJ909" s="25"/>
      <c r="ADK909" s="25"/>
      <c r="ADL909" s="25"/>
      <c r="ADM909" s="25"/>
      <c r="ADN909" s="25"/>
      <c r="ADO909" s="25"/>
      <c r="ADP909" s="25"/>
      <c r="ADQ909" s="25"/>
      <c r="ADR909" s="25"/>
      <c r="ADS909" s="25"/>
      <c r="ADT909" s="25"/>
      <c r="ADU909" s="25"/>
      <c r="ADV909" s="25"/>
      <c r="ADW909" s="25"/>
      <c r="ADX909" s="25"/>
      <c r="ADY909" s="25"/>
      <c r="ADZ909" s="25"/>
      <c r="AEA909" s="25"/>
      <c r="AEB909" s="25"/>
      <c r="AEC909" s="25"/>
      <c r="AED909" s="25"/>
      <c r="AEE909" s="25"/>
      <c r="AEF909" s="25"/>
      <c r="AEG909" s="49"/>
    </row>
    <row r="910" spans="1:813" s="15" customFormat="1" ht="12.75" customHeight="1" x14ac:dyDescent="0.2">
      <c r="A910" s="240"/>
      <c r="B910" s="278"/>
      <c r="C910" s="193"/>
      <c r="D910" s="117"/>
      <c r="E910" s="448"/>
      <c r="F910" s="418"/>
      <c r="G910" s="49"/>
      <c r="AY910" s="45"/>
      <c r="AZ910" s="25"/>
      <c r="BA910" s="663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  <c r="PF910" s="25"/>
      <c r="PG910" s="25"/>
      <c r="PH910" s="25"/>
      <c r="PI910" s="25"/>
      <c r="PJ910" s="25"/>
      <c r="PK910" s="25"/>
      <c r="PL910" s="25"/>
      <c r="PM910" s="25"/>
      <c r="PN910" s="25"/>
      <c r="PO910" s="25"/>
      <c r="PP910" s="25"/>
      <c r="PQ910" s="25"/>
      <c r="PR910" s="25"/>
      <c r="PS910" s="25"/>
      <c r="PT910" s="25"/>
      <c r="PU910" s="25"/>
      <c r="PV910" s="25"/>
      <c r="PW910" s="25"/>
      <c r="PX910" s="25"/>
      <c r="PY910" s="25"/>
      <c r="PZ910" s="25"/>
      <c r="QA910" s="25"/>
      <c r="QB910" s="25"/>
      <c r="QC910" s="25"/>
      <c r="QD910" s="25"/>
      <c r="QE910" s="25"/>
      <c r="QF910" s="25"/>
      <c r="QG910" s="25"/>
      <c r="QH910" s="25"/>
      <c r="QI910" s="25"/>
      <c r="QJ910" s="25"/>
      <c r="QK910" s="25"/>
      <c r="QL910" s="25"/>
      <c r="QM910" s="25"/>
      <c r="QN910" s="25"/>
      <c r="QO910" s="25"/>
      <c r="QP910" s="25"/>
      <c r="QQ910" s="25"/>
      <c r="QR910" s="25"/>
      <c r="QS910" s="25"/>
      <c r="QT910" s="25"/>
      <c r="QU910" s="25"/>
      <c r="QV910" s="25"/>
      <c r="QW910" s="25"/>
      <c r="QX910" s="25"/>
      <c r="QY910" s="25"/>
      <c r="QZ910" s="25"/>
      <c r="RA910" s="25"/>
      <c r="RB910" s="25"/>
      <c r="RC910" s="25"/>
      <c r="RD910" s="25"/>
      <c r="RE910" s="25"/>
      <c r="RF910" s="25"/>
      <c r="RG910" s="25"/>
      <c r="RH910" s="25"/>
      <c r="RI910" s="25"/>
      <c r="RJ910" s="25"/>
      <c r="RK910" s="25"/>
      <c r="RL910" s="25"/>
      <c r="RM910" s="25"/>
      <c r="RN910" s="25"/>
      <c r="RO910" s="25"/>
      <c r="RP910" s="25"/>
      <c r="RQ910" s="25"/>
      <c r="RR910" s="25"/>
      <c r="RS910" s="25"/>
      <c r="RT910" s="25"/>
      <c r="RU910" s="25"/>
      <c r="RV910" s="25"/>
      <c r="RW910" s="25"/>
      <c r="RX910" s="25"/>
      <c r="RY910" s="25"/>
      <c r="RZ910" s="25"/>
      <c r="SA910" s="25"/>
      <c r="SB910" s="25"/>
      <c r="SC910" s="25"/>
      <c r="SD910" s="25"/>
      <c r="SE910" s="25"/>
      <c r="SF910" s="25"/>
      <c r="SG910" s="25"/>
      <c r="SH910" s="25"/>
      <c r="SI910" s="25"/>
      <c r="SJ910" s="25"/>
      <c r="SK910" s="25"/>
      <c r="SL910" s="25"/>
      <c r="SM910" s="25"/>
      <c r="SN910" s="25"/>
      <c r="SO910" s="25"/>
      <c r="SP910" s="25"/>
      <c r="SQ910" s="25"/>
      <c r="SR910" s="25"/>
      <c r="SS910" s="25"/>
      <c r="ST910" s="25"/>
      <c r="SU910" s="25"/>
      <c r="SV910" s="25"/>
      <c r="SW910" s="25"/>
      <c r="SX910" s="25"/>
      <c r="SY910" s="25"/>
      <c r="SZ910" s="25"/>
      <c r="TA910" s="25"/>
      <c r="TB910" s="25"/>
      <c r="TC910" s="25"/>
      <c r="TD910" s="25"/>
      <c r="TE910" s="25"/>
      <c r="TF910" s="25"/>
      <c r="TG910" s="25"/>
      <c r="TH910" s="25"/>
      <c r="TI910" s="25"/>
      <c r="TJ910" s="25"/>
      <c r="TK910" s="25"/>
      <c r="TL910" s="25"/>
      <c r="TM910" s="25"/>
      <c r="TN910" s="25"/>
      <c r="TO910" s="25"/>
      <c r="TP910" s="25"/>
      <c r="TQ910" s="25"/>
      <c r="TR910" s="25"/>
      <c r="TS910" s="25"/>
      <c r="TT910" s="25"/>
      <c r="TU910" s="25"/>
      <c r="TV910" s="25"/>
      <c r="TW910" s="25"/>
      <c r="TX910" s="25"/>
      <c r="TY910" s="25"/>
      <c r="TZ910" s="25"/>
      <c r="UA910" s="25"/>
      <c r="UB910" s="25"/>
      <c r="UC910" s="25"/>
      <c r="UD910" s="25"/>
      <c r="UE910" s="25"/>
      <c r="UF910" s="25"/>
      <c r="UG910" s="25"/>
      <c r="UH910" s="25"/>
      <c r="UI910" s="25"/>
      <c r="UJ910" s="25"/>
      <c r="UK910" s="25"/>
      <c r="UL910" s="25"/>
      <c r="UM910" s="25"/>
      <c r="UN910" s="25"/>
      <c r="UO910" s="25"/>
      <c r="UP910" s="25"/>
      <c r="UQ910" s="25"/>
      <c r="UR910" s="25"/>
      <c r="US910" s="25"/>
      <c r="UT910" s="25"/>
      <c r="UU910" s="25"/>
      <c r="UV910" s="25"/>
      <c r="UW910" s="25"/>
      <c r="UX910" s="25"/>
      <c r="UY910" s="25"/>
      <c r="UZ910" s="25"/>
      <c r="VA910" s="25"/>
      <c r="VB910" s="25"/>
      <c r="VC910" s="25"/>
      <c r="VD910" s="25"/>
      <c r="VE910" s="25"/>
      <c r="VF910" s="25"/>
      <c r="VG910" s="25"/>
      <c r="VH910" s="25"/>
      <c r="VI910" s="25"/>
      <c r="VJ910" s="25"/>
      <c r="VK910" s="25"/>
      <c r="VL910" s="25"/>
      <c r="VM910" s="25"/>
      <c r="VN910" s="25"/>
      <c r="VO910" s="25"/>
      <c r="VP910" s="25"/>
      <c r="VQ910" s="25"/>
      <c r="VR910" s="25"/>
      <c r="VS910" s="25"/>
      <c r="VT910" s="25"/>
      <c r="VU910" s="25"/>
      <c r="VV910" s="25"/>
      <c r="VW910" s="25"/>
      <c r="VX910" s="25"/>
      <c r="VY910" s="25"/>
      <c r="VZ910" s="25"/>
      <c r="WA910" s="25"/>
      <c r="WB910" s="25"/>
      <c r="WC910" s="25"/>
      <c r="WD910" s="25"/>
      <c r="WE910" s="25"/>
      <c r="WF910" s="25"/>
      <c r="WG910" s="25"/>
      <c r="WH910" s="25"/>
      <c r="WI910" s="25"/>
      <c r="WJ910" s="25"/>
      <c r="WK910" s="25"/>
      <c r="WL910" s="25"/>
      <c r="WM910" s="25"/>
      <c r="WN910" s="25"/>
      <c r="WO910" s="25"/>
      <c r="WP910" s="25"/>
      <c r="WQ910" s="25"/>
      <c r="WR910" s="25"/>
      <c r="WS910" s="25"/>
      <c r="WT910" s="25"/>
      <c r="WU910" s="25"/>
      <c r="WV910" s="25"/>
      <c r="WW910" s="25"/>
      <c r="WX910" s="25"/>
      <c r="WY910" s="25"/>
      <c r="WZ910" s="25"/>
      <c r="XA910" s="25"/>
      <c r="XB910" s="25"/>
      <c r="XC910" s="25"/>
      <c r="XD910" s="25"/>
      <c r="XE910" s="25"/>
      <c r="XF910" s="25"/>
      <c r="XG910" s="25"/>
      <c r="XH910" s="25"/>
      <c r="XI910" s="25"/>
      <c r="XJ910" s="25"/>
      <c r="XK910" s="25"/>
      <c r="XL910" s="25"/>
      <c r="XM910" s="25"/>
      <c r="XN910" s="25"/>
      <c r="XO910" s="25"/>
      <c r="XP910" s="25"/>
      <c r="XQ910" s="25"/>
      <c r="XR910" s="25"/>
      <c r="XS910" s="25"/>
      <c r="XT910" s="25"/>
      <c r="XU910" s="25"/>
      <c r="XV910" s="25"/>
      <c r="XW910" s="25"/>
      <c r="XX910" s="25"/>
      <c r="XY910" s="25"/>
      <c r="XZ910" s="25"/>
      <c r="YA910" s="25"/>
      <c r="YB910" s="25"/>
      <c r="YC910" s="25"/>
      <c r="YD910" s="25"/>
      <c r="YE910" s="25"/>
      <c r="YF910" s="25"/>
      <c r="YG910" s="25"/>
      <c r="YH910" s="25"/>
      <c r="YI910" s="25"/>
      <c r="YJ910" s="25"/>
      <c r="YK910" s="25"/>
      <c r="YL910" s="25"/>
      <c r="YM910" s="25"/>
      <c r="YN910" s="25"/>
      <c r="YO910" s="25"/>
      <c r="YP910" s="25"/>
      <c r="YQ910" s="25"/>
      <c r="YR910" s="25"/>
      <c r="YS910" s="25"/>
      <c r="YT910" s="25"/>
      <c r="YU910" s="25"/>
      <c r="YV910" s="25"/>
      <c r="YW910" s="25"/>
      <c r="YX910" s="25"/>
      <c r="YY910" s="25"/>
      <c r="YZ910" s="25"/>
      <c r="ZA910" s="25"/>
      <c r="ZB910" s="25"/>
      <c r="ZC910" s="25"/>
      <c r="ZD910" s="25"/>
      <c r="ZE910" s="25"/>
      <c r="ZF910" s="25"/>
      <c r="ZG910" s="25"/>
      <c r="ZH910" s="25"/>
      <c r="ZI910" s="25"/>
      <c r="ZJ910" s="25"/>
      <c r="ZK910" s="25"/>
      <c r="ZL910" s="25"/>
      <c r="ZM910" s="25"/>
      <c r="ZN910" s="25"/>
      <c r="ZO910" s="25"/>
      <c r="ZP910" s="25"/>
      <c r="ZQ910" s="25"/>
      <c r="ZR910" s="25"/>
      <c r="ZS910" s="25"/>
      <c r="ZT910" s="25"/>
      <c r="ZU910" s="25"/>
      <c r="ZV910" s="25"/>
      <c r="ZW910" s="25"/>
      <c r="ZX910" s="25"/>
      <c r="ZY910" s="25"/>
      <c r="ZZ910" s="25"/>
      <c r="AAA910" s="25"/>
      <c r="AAB910" s="25"/>
      <c r="AAC910" s="25"/>
      <c r="AAD910" s="25"/>
      <c r="AAE910" s="25"/>
      <c r="AAF910" s="25"/>
      <c r="AAG910" s="25"/>
      <c r="AAH910" s="25"/>
      <c r="AAI910" s="25"/>
      <c r="AAJ910" s="25"/>
      <c r="AAK910" s="25"/>
      <c r="AAL910" s="25"/>
      <c r="AAM910" s="25"/>
      <c r="AAN910" s="25"/>
      <c r="AAO910" s="25"/>
      <c r="AAP910" s="25"/>
      <c r="AAQ910" s="25"/>
      <c r="AAR910" s="25"/>
      <c r="AAS910" s="25"/>
      <c r="AAT910" s="25"/>
      <c r="AAU910" s="25"/>
      <c r="AAV910" s="25"/>
      <c r="AAW910" s="25"/>
      <c r="AAX910" s="25"/>
      <c r="AAY910" s="25"/>
      <c r="AAZ910" s="25"/>
      <c r="ABA910" s="25"/>
      <c r="ABB910" s="25"/>
      <c r="ABC910" s="25"/>
      <c r="ABD910" s="25"/>
      <c r="ABE910" s="25"/>
      <c r="ABF910" s="25"/>
      <c r="ABG910" s="25"/>
      <c r="ABH910" s="25"/>
      <c r="ABI910" s="25"/>
      <c r="ABJ910" s="25"/>
      <c r="ABK910" s="25"/>
      <c r="ABL910" s="25"/>
      <c r="ABM910" s="25"/>
      <c r="ABN910" s="25"/>
      <c r="ABO910" s="25"/>
      <c r="ABP910" s="25"/>
      <c r="ABQ910" s="25"/>
      <c r="ABR910" s="25"/>
      <c r="ABS910" s="25"/>
      <c r="ABT910" s="25"/>
      <c r="ABU910" s="25"/>
      <c r="ABV910" s="25"/>
      <c r="ABW910" s="25"/>
      <c r="ABX910" s="25"/>
      <c r="ABY910" s="25"/>
      <c r="ABZ910" s="25"/>
      <c r="ACA910" s="25"/>
      <c r="ACB910" s="25"/>
      <c r="ACC910" s="25"/>
      <c r="ACD910" s="25"/>
      <c r="ACE910" s="25"/>
      <c r="ACF910" s="25"/>
      <c r="ACG910" s="25"/>
      <c r="ACH910" s="25"/>
      <c r="ACI910" s="25"/>
      <c r="ACJ910" s="25"/>
      <c r="ACK910" s="25"/>
      <c r="ACL910" s="25"/>
      <c r="ACM910" s="25"/>
      <c r="ACN910" s="25"/>
      <c r="ACO910" s="25"/>
      <c r="ACP910" s="25"/>
      <c r="ACQ910" s="25"/>
      <c r="ACR910" s="25"/>
      <c r="ACS910" s="25"/>
      <c r="ACT910" s="25"/>
      <c r="ACU910" s="25"/>
      <c r="ACV910" s="25"/>
      <c r="ACW910" s="25"/>
      <c r="ACX910" s="25"/>
      <c r="ACY910" s="25"/>
      <c r="ACZ910" s="25"/>
      <c r="ADA910" s="25"/>
      <c r="ADB910" s="25"/>
      <c r="ADC910" s="25"/>
      <c r="ADD910" s="25"/>
      <c r="ADE910" s="25"/>
      <c r="ADF910" s="25"/>
      <c r="ADG910" s="25"/>
      <c r="ADH910" s="25"/>
      <c r="ADI910" s="25"/>
      <c r="ADJ910" s="25"/>
      <c r="ADK910" s="25"/>
      <c r="ADL910" s="25"/>
      <c r="ADM910" s="25"/>
      <c r="ADN910" s="25"/>
      <c r="ADO910" s="25"/>
      <c r="ADP910" s="25"/>
      <c r="ADQ910" s="25"/>
      <c r="ADR910" s="25"/>
      <c r="ADS910" s="25"/>
      <c r="ADT910" s="25"/>
      <c r="ADU910" s="25"/>
      <c r="ADV910" s="25"/>
      <c r="ADW910" s="25"/>
      <c r="ADX910" s="25"/>
      <c r="ADY910" s="25"/>
      <c r="ADZ910" s="25"/>
      <c r="AEA910" s="25"/>
      <c r="AEB910" s="25"/>
      <c r="AEC910" s="25"/>
      <c r="AED910" s="25"/>
      <c r="AEE910" s="25"/>
      <c r="AEF910" s="25"/>
      <c r="AEG910" s="49"/>
    </row>
    <row r="911" spans="1:813" s="15" customFormat="1" ht="12.75" customHeight="1" x14ac:dyDescent="0.2">
      <c r="A911" s="233">
        <v>3</v>
      </c>
      <c r="B911" s="416" t="s">
        <v>118</v>
      </c>
      <c r="C911" s="193"/>
      <c r="D911" s="117"/>
      <c r="E911" s="448"/>
      <c r="F911" s="418"/>
      <c r="G911" s="49"/>
      <c r="AY911" s="45"/>
      <c r="AZ911" s="25"/>
      <c r="BA911" s="663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  <c r="PF911" s="25"/>
      <c r="PG911" s="25"/>
      <c r="PH911" s="25"/>
      <c r="PI911" s="25"/>
      <c r="PJ911" s="25"/>
      <c r="PK911" s="25"/>
      <c r="PL911" s="25"/>
      <c r="PM911" s="25"/>
      <c r="PN911" s="25"/>
      <c r="PO911" s="25"/>
      <c r="PP911" s="25"/>
      <c r="PQ911" s="25"/>
      <c r="PR911" s="25"/>
      <c r="PS911" s="25"/>
      <c r="PT911" s="25"/>
      <c r="PU911" s="25"/>
      <c r="PV911" s="25"/>
      <c r="PW911" s="25"/>
      <c r="PX911" s="25"/>
      <c r="PY911" s="25"/>
      <c r="PZ911" s="25"/>
      <c r="QA911" s="25"/>
      <c r="QB911" s="25"/>
      <c r="QC911" s="25"/>
      <c r="QD911" s="25"/>
      <c r="QE911" s="25"/>
      <c r="QF911" s="25"/>
      <c r="QG911" s="25"/>
      <c r="QH911" s="25"/>
      <c r="QI911" s="25"/>
      <c r="QJ911" s="25"/>
      <c r="QK911" s="25"/>
      <c r="QL911" s="25"/>
      <c r="QM911" s="25"/>
      <c r="QN911" s="25"/>
      <c r="QO911" s="25"/>
      <c r="QP911" s="25"/>
      <c r="QQ911" s="25"/>
      <c r="QR911" s="25"/>
      <c r="QS911" s="25"/>
      <c r="QT911" s="25"/>
      <c r="QU911" s="25"/>
      <c r="QV911" s="25"/>
      <c r="QW911" s="25"/>
      <c r="QX911" s="25"/>
      <c r="QY911" s="25"/>
      <c r="QZ911" s="25"/>
      <c r="RA911" s="25"/>
      <c r="RB911" s="25"/>
      <c r="RC911" s="25"/>
      <c r="RD911" s="25"/>
      <c r="RE911" s="25"/>
      <c r="RF911" s="25"/>
      <c r="RG911" s="25"/>
      <c r="RH911" s="25"/>
      <c r="RI911" s="25"/>
      <c r="RJ911" s="25"/>
      <c r="RK911" s="25"/>
      <c r="RL911" s="25"/>
      <c r="RM911" s="25"/>
      <c r="RN911" s="25"/>
      <c r="RO911" s="25"/>
      <c r="RP911" s="25"/>
      <c r="RQ911" s="25"/>
      <c r="RR911" s="25"/>
      <c r="RS911" s="25"/>
      <c r="RT911" s="25"/>
      <c r="RU911" s="25"/>
      <c r="RV911" s="25"/>
      <c r="RW911" s="25"/>
      <c r="RX911" s="25"/>
      <c r="RY911" s="25"/>
      <c r="RZ911" s="25"/>
      <c r="SA911" s="25"/>
      <c r="SB911" s="25"/>
      <c r="SC911" s="25"/>
      <c r="SD911" s="25"/>
      <c r="SE911" s="25"/>
      <c r="SF911" s="25"/>
      <c r="SG911" s="25"/>
      <c r="SH911" s="25"/>
      <c r="SI911" s="25"/>
      <c r="SJ911" s="25"/>
      <c r="SK911" s="25"/>
      <c r="SL911" s="25"/>
      <c r="SM911" s="25"/>
      <c r="SN911" s="25"/>
      <c r="SO911" s="25"/>
      <c r="SP911" s="25"/>
      <c r="SQ911" s="25"/>
      <c r="SR911" s="25"/>
      <c r="SS911" s="25"/>
      <c r="ST911" s="25"/>
      <c r="SU911" s="25"/>
      <c r="SV911" s="25"/>
      <c r="SW911" s="25"/>
      <c r="SX911" s="25"/>
      <c r="SY911" s="25"/>
      <c r="SZ911" s="25"/>
      <c r="TA911" s="25"/>
      <c r="TB911" s="25"/>
      <c r="TC911" s="25"/>
      <c r="TD911" s="25"/>
      <c r="TE911" s="25"/>
      <c r="TF911" s="25"/>
      <c r="TG911" s="25"/>
      <c r="TH911" s="25"/>
      <c r="TI911" s="25"/>
      <c r="TJ911" s="25"/>
      <c r="TK911" s="25"/>
      <c r="TL911" s="25"/>
      <c r="TM911" s="25"/>
      <c r="TN911" s="25"/>
      <c r="TO911" s="25"/>
      <c r="TP911" s="25"/>
      <c r="TQ911" s="25"/>
      <c r="TR911" s="25"/>
      <c r="TS911" s="25"/>
      <c r="TT911" s="25"/>
      <c r="TU911" s="25"/>
      <c r="TV911" s="25"/>
      <c r="TW911" s="25"/>
      <c r="TX911" s="25"/>
      <c r="TY911" s="25"/>
      <c r="TZ911" s="25"/>
      <c r="UA911" s="25"/>
      <c r="UB911" s="25"/>
      <c r="UC911" s="25"/>
      <c r="UD911" s="25"/>
      <c r="UE911" s="25"/>
      <c r="UF911" s="25"/>
      <c r="UG911" s="25"/>
      <c r="UH911" s="25"/>
      <c r="UI911" s="25"/>
      <c r="UJ911" s="25"/>
      <c r="UK911" s="25"/>
      <c r="UL911" s="25"/>
      <c r="UM911" s="25"/>
      <c r="UN911" s="25"/>
      <c r="UO911" s="25"/>
      <c r="UP911" s="25"/>
      <c r="UQ911" s="25"/>
      <c r="UR911" s="25"/>
      <c r="US911" s="25"/>
      <c r="UT911" s="25"/>
      <c r="UU911" s="25"/>
      <c r="UV911" s="25"/>
      <c r="UW911" s="25"/>
      <c r="UX911" s="25"/>
      <c r="UY911" s="25"/>
      <c r="UZ911" s="25"/>
      <c r="VA911" s="25"/>
      <c r="VB911" s="25"/>
      <c r="VC911" s="25"/>
      <c r="VD911" s="25"/>
      <c r="VE911" s="25"/>
      <c r="VF911" s="25"/>
      <c r="VG911" s="25"/>
      <c r="VH911" s="25"/>
      <c r="VI911" s="25"/>
      <c r="VJ911" s="25"/>
      <c r="VK911" s="25"/>
      <c r="VL911" s="25"/>
      <c r="VM911" s="25"/>
      <c r="VN911" s="25"/>
      <c r="VO911" s="25"/>
      <c r="VP911" s="25"/>
      <c r="VQ911" s="25"/>
      <c r="VR911" s="25"/>
      <c r="VS911" s="25"/>
      <c r="VT911" s="25"/>
      <c r="VU911" s="25"/>
      <c r="VV911" s="25"/>
      <c r="VW911" s="25"/>
      <c r="VX911" s="25"/>
      <c r="VY911" s="25"/>
      <c r="VZ911" s="25"/>
      <c r="WA911" s="25"/>
      <c r="WB911" s="25"/>
      <c r="WC911" s="25"/>
      <c r="WD911" s="25"/>
      <c r="WE911" s="25"/>
      <c r="WF911" s="25"/>
      <c r="WG911" s="25"/>
      <c r="WH911" s="25"/>
      <c r="WI911" s="25"/>
      <c r="WJ911" s="25"/>
      <c r="WK911" s="25"/>
      <c r="WL911" s="25"/>
      <c r="WM911" s="25"/>
      <c r="WN911" s="25"/>
      <c r="WO911" s="25"/>
      <c r="WP911" s="25"/>
      <c r="WQ911" s="25"/>
      <c r="WR911" s="25"/>
      <c r="WS911" s="25"/>
      <c r="WT911" s="25"/>
      <c r="WU911" s="25"/>
      <c r="WV911" s="25"/>
      <c r="WW911" s="25"/>
      <c r="WX911" s="25"/>
      <c r="WY911" s="25"/>
      <c r="WZ911" s="25"/>
      <c r="XA911" s="25"/>
      <c r="XB911" s="25"/>
      <c r="XC911" s="25"/>
      <c r="XD911" s="25"/>
      <c r="XE911" s="25"/>
      <c r="XF911" s="25"/>
      <c r="XG911" s="25"/>
      <c r="XH911" s="25"/>
      <c r="XI911" s="25"/>
      <c r="XJ911" s="25"/>
      <c r="XK911" s="25"/>
      <c r="XL911" s="25"/>
      <c r="XM911" s="25"/>
      <c r="XN911" s="25"/>
      <c r="XO911" s="25"/>
      <c r="XP911" s="25"/>
      <c r="XQ911" s="25"/>
      <c r="XR911" s="25"/>
      <c r="XS911" s="25"/>
      <c r="XT911" s="25"/>
      <c r="XU911" s="25"/>
      <c r="XV911" s="25"/>
      <c r="XW911" s="25"/>
      <c r="XX911" s="25"/>
      <c r="XY911" s="25"/>
      <c r="XZ911" s="25"/>
      <c r="YA911" s="25"/>
      <c r="YB911" s="25"/>
      <c r="YC911" s="25"/>
      <c r="YD911" s="25"/>
      <c r="YE911" s="25"/>
      <c r="YF911" s="25"/>
      <c r="YG911" s="25"/>
      <c r="YH911" s="25"/>
      <c r="YI911" s="25"/>
      <c r="YJ911" s="25"/>
      <c r="YK911" s="25"/>
      <c r="YL911" s="25"/>
      <c r="YM911" s="25"/>
      <c r="YN911" s="25"/>
      <c r="YO911" s="25"/>
      <c r="YP911" s="25"/>
      <c r="YQ911" s="25"/>
      <c r="YR911" s="25"/>
      <c r="YS911" s="25"/>
      <c r="YT911" s="25"/>
      <c r="YU911" s="25"/>
      <c r="YV911" s="25"/>
      <c r="YW911" s="25"/>
      <c r="YX911" s="25"/>
      <c r="YY911" s="25"/>
      <c r="YZ911" s="25"/>
      <c r="ZA911" s="25"/>
      <c r="ZB911" s="25"/>
      <c r="ZC911" s="25"/>
      <c r="ZD911" s="25"/>
      <c r="ZE911" s="25"/>
      <c r="ZF911" s="25"/>
      <c r="ZG911" s="25"/>
      <c r="ZH911" s="25"/>
      <c r="ZI911" s="25"/>
      <c r="ZJ911" s="25"/>
      <c r="ZK911" s="25"/>
      <c r="ZL911" s="25"/>
      <c r="ZM911" s="25"/>
      <c r="ZN911" s="25"/>
      <c r="ZO911" s="25"/>
      <c r="ZP911" s="25"/>
      <c r="ZQ911" s="25"/>
      <c r="ZR911" s="25"/>
      <c r="ZS911" s="25"/>
      <c r="ZT911" s="25"/>
      <c r="ZU911" s="25"/>
      <c r="ZV911" s="25"/>
      <c r="ZW911" s="25"/>
      <c r="ZX911" s="25"/>
      <c r="ZY911" s="25"/>
      <c r="ZZ911" s="25"/>
      <c r="AAA911" s="25"/>
      <c r="AAB911" s="25"/>
      <c r="AAC911" s="25"/>
      <c r="AAD911" s="25"/>
      <c r="AAE911" s="25"/>
      <c r="AAF911" s="25"/>
      <c r="AAG911" s="25"/>
      <c r="AAH911" s="25"/>
      <c r="AAI911" s="25"/>
      <c r="AAJ911" s="25"/>
      <c r="AAK911" s="25"/>
      <c r="AAL911" s="25"/>
      <c r="AAM911" s="25"/>
      <c r="AAN911" s="25"/>
      <c r="AAO911" s="25"/>
      <c r="AAP911" s="25"/>
      <c r="AAQ911" s="25"/>
      <c r="AAR911" s="25"/>
      <c r="AAS911" s="25"/>
      <c r="AAT911" s="25"/>
      <c r="AAU911" s="25"/>
      <c r="AAV911" s="25"/>
      <c r="AAW911" s="25"/>
      <c r="AAX911" s="25"/>
      <c r="AAY911" s="25"/>
      <c r="AAZ911" s="25"/>
      <c r="ABA911" s="25"/>
      <c r="ABB911" s="25"/>
      <c r="ABC911" s="25"/>
      <c r="ABD911" s="25"/>
      <c r="ABE911" s="25"/>
      <c r="ABF911" s="25"/>
      <c r="ABG911" s="25"/>
      <c r="ABH911" s="25"/>
      <c r="ABI911" s="25"/>
      <c r="ABJ911" s="25"/>
      <c r="ABK911" s="25"/>
      <c r="ABL911" s="25"/>
      <c r="ABM911" s="25"/>
      <c r="ABN911" s="25"/>
      <c r="ABO911" s="25"/>
      <c r="ABP911" s="25"/>
      <c r="ABQ911" s="25"/>
      <c r="ABR911" s="25"/>
      <c r="ABS911" s="25"/>
      <c r="ABT911" s="25"/>
      <c r="ABU911" s="25"/>
      <c r="ABV911" s="25"/>
      <c r="ABW911" s="25"/>
      <c r="ABX911" s="25"/>
      <c r="ABY911" s="25"/>
      <c r="ABZ911" s="25"/>
      <c r="ACA911" s="25"/>
      <c r="ACB911" s="25"/>
      <c r="ACC911" s="25"/>
      <c r="ACD911" s="25"/>
      <c r="ACE911" s="25"/>
      <c r="ACF911" s="25"/>
      <c r="ACG911" s="25"/>
      <c r="ACH911" s="25"/>
      <c r="ACI911" s="25"/>
      <c r="ACJ911" s="25"/>
      <c r="ACK911" s="25"/>
      <c r="ACL911" s="25"/>
      <c r="ACM911" s="25"/>
      <c r="ACN911" s="25"/>
      <c r="ACO911" s="25"/>
      <c r="ACP911" s="25"/>
      <c r="ACQ911" s="25"/>
      <c r="ACR911" s="25"/>
      <c r="ACS911" s="25"/>
      <c r="ACT911" s="25"/>
      <c r="ACU911" s="25"/>
      <c r="ACV911" s="25"/>
      <c r="ACW911" s="25"/>
      <c r="ACX911" s="25"/>
      <c r="ACY911" s="25"/>
      <c r="ACZ911" s="25"/>
      <c r="ADA911" s="25"/>
      <c r="ADB911" s="25"/>
      <c r="ADC911" s="25"/>
      <c r="ADD911" s="25"/>
      <c r="ADE911" s="25"/>
      <c r="ADF911" s="25"/>
      <c r="ADG911" s="25"/>
      <c r="ADH911" s="25"/>
      <c r="ADI911" s="25"/>
      <c r="ADJ911" s="25"/>
      <c r="ADK911" s="25"/>
      <c r="ADL911" s="25"/>
      <c r="ADM911" s="25"/>
      <c r="ADN911" s="25"/>
      <c r="ADO911" s="25"/>
      <c r="ADP911" s="25"/>
      <c r="ADQ911" s="25"/>
      <c r="ADR911" s="25"/>
      <c r="ADS911" s="25"/>
      <c r="ADT911" s="25"/>
      <c r="ADU911" s="25"/>
      <c r="ADV911" s="25"/>
      <c r="ADW911" s="25"/>
      <c r="ADX911" s="25"/>
      <c r="ADY911" s="25"/>
      <c r="ADZ911" s="25"/>
      <c r="AEA911" s="25"/>
      <c r="AEB911" s="25"/>
      <c r="AEC911" s="25"/>
      <c r="AED911" s="25"/>
      <c r="AEE911" s="25"/>
      <c r="AEF911" s="25"/>
      <c r="AEG911" s="49"/>
    </row>
    <row r="912" spans="1:813" s="15" customFormat="1" ht="12.75" customHeight="1" x14ac:dyDescent="0.2">
      <c r="A912" s="240">
        <v>3.1</v>
      </c>
      <c r="B912" s="177" t="s">
        <v>187</v>
      </c>
      <c r="C912" s="193">
        <v>-1841.11</v>
      </c>
      <c r="D912" s="117" t="s">
        <v>120</v>
      </c>
      <c r="E912" s="448">
        <v>338.66</v>
      </c>
      <c r="F912" s="418">
        <f t="shared" ref="F912" si="26">ROUND(C912*E912,2)</f>
        <v>-623510.31000000006</v>
      </c>
      <c r="G912" s="49"/>
      <c r="AY912" s="45"/>
      <c r="AZ912" s="25"/>
      <c r="BA912" s="663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  <c r="PF912" s="25"/>
      <c r="PG912" s="25"/>
      <c r="PH912" s="25"/>
      <c r="PI912" s="25"/>
      <c r="PJ912" s="25"/>
      <c r="PK912" s="25"/>
      <c r="PL912" s="25"/>
      <c r="PM912" s="25"/>
      <c r="PN912" s="25"/>
      <c r="PO912" s="25"/>
      <c r="PP912" s="25"/>
      <c r="PQ912" s="25"/>
      <c r="PR912" s="25"/>
      <c r="PS912" s="25"/>
      <c r="PT912" s="25"/>
      <c r="PU912" s="25"/>
      <c r="PV912" s="25"/>
      <c r="PW912" s="25"/>
      <c r="PX912" s="25"/>
      <c r="PY912" s="25"/>
      <c r="PZ912" s="25"/>
      <c r="QA912" s="25"/>
      <c r="QB912" s="25"/>
      <c r="QC912" s="25"/>
      <c r="QD912" s="25"/>
      <c r="QE912" s="25"/>
      <c r="QF912" s="25"/>
      <c r="QG912" s="25"/>
      <c r="QH912" s="25"/>
      <c r="QI912" s="25"/>
      <c r="QJ912" s="25"/>
      <c r="QK912" s="25"/>
      <c r="QL912" s="25"/>
      <c r="QM912" s="25"/>
      <c r="QN912" s="25"/>
      <c r="QO912" s="25"/>
      <c r="QP912" s="25"/>
      <c r="QQ912" s="25"/>
      <c r="QR912" s="25"/>
      <c r="QS912" s="25"/>
      <c r="QT912" s="25"/>
      <c r="QU912" s="25"/>
      <c r="QV912" s="25"/>
      <c r="QW912" s="25"/>
      <c r="QX912" s="25"/>
      <c r="QY912" s="25"/>
      <c r="QZ912" s="25"/>
      <c r="RA912" s="25"/>
      <c r="RB912" s="25"/>
      <c r="RC912" s="25"/>
      <c r="RD912" s="25"/>
      <c r="RE912" s="25"/>
      <c r="RF912" s="25"/>
      <c r="RG912" s="25"/>
      <c r="RH912" s="25"/>
      <c r="RI912" s="25"/>
      <c r="RJ912" s="25"/>
      <c r="RK912" s="25"/>
      <c r="RL912" s="25"/>
      <c r="RM912" s="25"/>
      <c r="RN912" s="25"/>
      <c r="RO912" s="25"/>
      <c r="RP912" s="25"/>
      <c r="RQ912" s="25"/>
      <c r="RR912" s="25"/>
      <c r="RS912" s="25"/>
      <c r="RT912" s="25"/>
      <c r="RU912" s="25"/>
      <c r="RV912" s="25"/>
      <c r="RW912" s="25"/>
      <c r="RX912" s="25"/>
      <c r="RY912" s="25"/>
      <c r="RZ912" s="25"/>
      <c r="SA912" s="25"/>
      <c r="SB912" s="25"/>
      <c r="SC912" s="25"/>
      <c r="SD912" s="25"/>
      <c r="SE912" s="25"/>
      <c r="SF912" s="25"/>
      <c r="SG912" s="25"/>
      <c r="SH912" s="25"/>
      <c r="SI912" s="25"/>
      <c r="SJ912" s="25"/>
      <c r="SK912" s="25"/>
      <c r="SL912" s="25"/>
      <c r="SM912" s="25"/>
      <c r="SN912" s="25"/>
      <c r="SO912" s="25"/>
      <c r="SP912" s="25"/>
      <c r="SQ912" s="25"/>
      <c r="SR912" s="25"/>
      <c r="SS912" s="25"/>
      <c r="ST912" s="25"/>
      <c r="SU912" s="25"/>
      <c r="SV912" s="25"/>
      <c r="SW912" s="25"/>
      <c r="SX912" s="25"/>
      <c r="SY912" s="25"/>
      <c r="SZ912" s="25"/>
      <c r="TA912" s="25"/>
      <c r="TB912" s="25"/>
      <c r="TC912" s="25"/>
      <c r="TD912" s="25"/>
      <c r="TE912" s="25"/>
      <c r="TF912" s="25"/>
      <c r="TG912" s="25"/>
      <c r="TH912" s="25"/>
      <c r="TI912" s="25"/>
      <c r="TJ912" s="25"/>
      <c r="TK912" s="25"/>
      <c r="TL912" s="25"/>
      <c r="TM912" s="25"/>
      <c r="TN912" s="25"/>
      <c r="TO912" s="25"/>
      <c r="TP912" s="25"/>
      <c r="TQ912" s="25"/>
      <c r="TR912" s="25"/>
      <c r="TS912" s="25"/>
      <c r="TT912" s="25"/>
      <c r="TU912" s="25"/>
      <c r="TV912" s="25"/>
      <c r="TW912" s="25"/>
      <c r="TX912" s="25"/>
      <c r="TY912" s="25"/>
      <c r="TZ912" s="25"/>
      <c r="UA912" s="25"/>
      <c r="UB912" s="25"/>
      <c r="UC912" s="25"/>
      <c r="UD912" s="25"/>
      <c r="UE912" s="25"/>
      <c r="UF912" s="25"/>
      <c r="UG912" s="25"/>
      <c r="UH912" s="25"/>
      <c r="UI912" s="25"/>
      <c r="UJ912" s="25"/>
      <c r="UK912" s="25"/>
      <c r="UL912" s="25"/>
      <c r="UM912" s="25"/>
      <c r="UN912" s="25"/>
      <c r="UO912" s="25"/>
      <c r="UP912" s="25"/>
      <c r="UQ912" s="25"/>
      <c r="UR912" s="25"/>
      <c r="US912" s="25"/>
      <c r="UT912" s="25"/>
      <c r="UU912" s="25"/>
      <c r="UV912" s="25"/>
      <c r="UW912" s="25"/>
      <c r="UX912" s="25"/>
      <c r="UY912" s="25"/>
      <c r="UZ912" s="25"/>
      <c r="VA912" s="25"/>
      <c r="VB912" s="25"/>
      <c r="VC912" s="25"/>
      <c r="VD912" s="25"/>
      <c r="VE912" s="25"/>
      <c r="VF912" s="25"/>
      <c r="VG912" s="25"/>
      <c r="VH912" s="25"/>
      <c r="VI912" s="25"/>
      <c r="VJ912" s="25"/>
      <c r="VK912" s="25"/>
      <c r="VL912" s="25"/>
      <c r="VM912" s="25"/>
      <c r="VN912" s="25"/>
      <c r="VO912" s="25"/>
      <c r="VP912" s="25"/>
      <c r="VQ912" s="25"/>
      <c r="VR912" s="25"/>
      <c r="VS912" s="25"/>
      <c r="VT912" s="25"/>
      <c r="VU912" s="25"/>
      <c r="VV912" s="25"/>
      <c r="VW912" s="25"/>
      <c r="VX912" s="25"/>
      <c r="VY912" s="25"/>
      <c r="VZ912" s="25"/>
      <c r="WA912" s="25"/>
      <c r="WB912" s="25"/>
      <c r="WC912" s="25"/>
      <c r="WD912" s="25"/>
      <c r="WE912" s="25"/>
      <c r="WF912" s="25"/>
      <c r="WG912" s="25"/>
      <c r="WH912" s="25"/>
      <c r="WI912" s="25"/>
      <c r="WJ912" s="25"/>
      <c r="WK912" s="25"/>
      <c r="WL912" s="25"/>
      <c r="WM912" s="25"/>
      <c r="WN912" s="25"/>
      <c r="WO912" s="25"/>
      <c r="WP912" s="25"/>
      <c r="WQ912" s="25"/>
      <c r="WR912" s="25"/>
      <c r="WS912" s="25"/>
      <c r="WT912" s="25"/>
      <c r="WU912" s="25"/>
      <c r="WV912" s="25"/>
      <c r="WW912" s="25"/>
      <c r="WX912" s="25"/>
      <c r="WY912" s="25"/>
      <c r="WZ912" s="25"/>
      <c r="XA912" s="25"/>
      <c r="XB912" s="25"/>
      <c r="XC912" s="25"/>
      <c r="XD912" s="25"/>
      <c r="XE912" s="25"/>
      <c r="XF912" s="25"/>
      <c r="XG912" s="25"/>
      <c r="XH912" s="25"/>
      <c r="XI912" s="25"/>
      <c r="XJ912" s="25"/>
      <c r="XK912" s="25"/>
      <c r="XL912" s="25"/>
      <c r="XM912" s="25"/>
      <c r="XN912" s="25"/>
      <c r="XO912" s="25"/>
      <c r="XP912" s="25"/>
      <c r="XQ912" s="25"/>
      <c r="XR912" s="25"/>
      <c r="XS912" s="25"/>
      <c r="XT912" s="25"/>
      <c r="XU912" s="25"/>
      <c r="XV912" s="25"/>
      <c r="XW912" s="25"/>
      <c r="XX912" s="25"/>
      <c r="XY912" s="25"/>
      <c r="XZ912" s="25"/>
      <c r="YA912" s="25"/>
      <c r="YB912" s="25"/>
      <c r="YC912" s="25"/>
      <c r="YD912" s="25"/>
      <c r="YE912" s="25"/>
      <c r="YF912" s="25"/>
      <c r="YG912" s="25"/>
      <c r="YH912" s="25"/>
      <c r="YI912" s="25"/>
      <c r="YJ912" s="25"/>
      <c r="YK912" s="25"/>
      <c r="YL912" s="25"/>
      <c r="YM912" s="25"/>
      <c r="YN912" s="25"/>
      <c r="YO912" s="25"/>
      <c r="YP912" s="25"/>
      <c r="YQ912" s="25"/>
      <c r="YR912" s="25"/>
      <c r="YS912" s="25"/>
      <c r="YT912" s="25"/>
      <c r="YU912" s="25"/>
      <c r="YV912" s="25"/>
      <c r="YW912" s="25"/>
      <c r="YX912" s="25"/>
      <c r="YY912" s="25"/>
      <c r="YZ912" s="25"/>
      <c r="ZA912" s="25"/>
      <c r="ZB912" s="25"/>
      <c r="ZC912" s="25"/>
      <c r="ZD912" s="25"/>
      <c r="ZE912" s="25"/>
      <c r="ZF912" s="25"/>
      <c r="ZG912" s="25"/>
      <c r="ZH912" s="25"/>
      <c r="ZI912" s="25"/>
      <c r="ZJ912" s="25"/>
      <c r="ZK912" s="25"/>
      <c r="ZL912" s="25"/>
      <c r="ZM912" s="25"/>
      <c r="ZN912" s="25"/>
      <c r="ZO912" s="25"/>
      <c r="ZP912" s="25"/>
      <c r="ZQ912" s="25"/>
      <c r="ZR912" s="25"/>
      <c r="ZS912" s="25"/>
      <c r="ZT912" s="25"/>
      <c r="ZU912" s="25"/>
      <c r="ZV912" s="25"/>
      <c r="ZW912" s="25"/>
      <c r="ZX912" s="25"/>
      <c r="ZY912" s="25"/>
      <c r="ZZ912" s="25"/>
      <c r="AAA912" s="25"/>
      <c r="AAB912" s="25"/>
      <c r="AAC912" s="25"/>
      <c r="AAD912" s="25"/>
      <c r="AAE912" s="25"/>
      <c r="AAF912" s="25"/>
      <c r="AAG912" s="25"/>
      <c r="AAH912" s="25"/>
      <c r="AAI912" s="25"/>
      <c r="AAJ912" s="25"/>
      <c r="AAK912" s="25"/>
      <c r="AAL912" s="25"/>
      <c r="AAM912" s="25"/>
      <c r="AAN912" s="25"/>
      <c r="AAO912" s="25"/>
      <c r="AAP912" s="25"/>
      <c r="AAQ912" s="25"/>
      <c r="AAR912" s="25"/>
      <c r="AAS912" s="25"/>
      <c r="AAT912" s="25"/>
      <c r="AAU912" s="25"/>
      <c r="AAV912" s="25"/>
      <c r="AAW912" s="25"/>
      <c r="AAX912" s="25"/>
      <c r="AAY912" s="25"/>
      <c r="AAZ912" s="25"/>
      <c r="ABA912" s="25"/>
      <c r="ABB912" s="25"/>
      <c r="ABC912" s="25"/>
      <c r="ABD912" s="25"/>
      <c r="ABE912" s="25"/>
      <c r="ABF912" s="25"/>
      <c r="ABG912" s="25"/>
      <c r="ABH912" s="25"/>
      <c r="ABI912" s="25"/>
      <c r="ABJ912" s="25"/>
      <c r="ABK912" s="25"/>
      <c r="ABL912" s="25"/>
      <c r="ABM912" s="25"/>
      <c r="ABN912" s="25"/>
      <c r="ABO912" s="25"/>
      <c r="ABP912" s="25"/>
      <c r="ABQ912" s="25"/>
      <c r="ABR912" s="25"/>
      <c r="ABS912" s="25"/>
      <c r="ABT912" s="25"/>
      <c r="ABU912" s="25"/>
      <c r="ABV912" s="25"/>
      <c r="ABW912" s="25"/>
      <c r="ABX912" s="25"/>
      <c r="ABY912" s="25"/>
      <c r="ABZ912" s="25"/>
      <c r="ACA912" s="25"/>
      <c r="ACB912" s="25"/>
      <c r="ACC912" s="25"/>
      <c r="ACD912" s="25"/>
      <c r="ACE912" s="25"/>
      <c r="ACF912" s="25"/>
      <c r="ACG912" s="25"/>
      <c r="ACH912" s="25"/>
      <c r="ACI912" s="25"/>
      <c r="ACJ912" s="25"/>
      <c r="ACK912" s="25"/>
      <c r="ACL912" s="25"/>
      <c r="ACM912" s="25"/>
      <c r="ACN912" s="25"/>
      <c r="ACO912" s="25"/>
      <c r="ACP912" s="25"/>
      <c r="ACQ912" s="25"/>
      <c r="ACR912" s="25"/>
      <c r="ACS912" s="25"/>
      <c r="ACT912" s="25"/>
      <c r="ACU912" s="25"/>
      <c r="ACV912" s="25"/>
      <c r="ACW912" s="25"/>
      <c r="ACX912" s="25"/>
      <c r="ACY912" s="25"/>
      <c r="ACZ912" s="25"/>
      <c r="ADA912" s="25"/>
      <c r="ADB912" s="25"/>
      <c r="ADC912" s="25"/>
      <c r="ADD912" s="25"/>
      <c r="ADE912" s="25"/>
      <c r="ADF912" s="25"/>
      <c r="ADG912" s="25"/>
      <c r="ADH912" s="25"/>
      <c r="ADI912" s="25"/>
      <c r="ADJ912" s="25"/>
      <c r="ADK912" s="25"/>
      <c r="ADL912" s="25"/>
      <c r="ADM912" s="25"/>
      <c r="ADN912" s="25"/>
      <c r="ADO912" s="25"/>
      <c r="ADP912" s="25"/>
      <c r="ADQ912" s="25"/>
      <c r="ADR912" s="25"/>
      <c r="ADS912" s="25"/>
      <c r="ADT912" s="25"/>
      <c r="ADU912" s="25"/>
      <c r="ADV912" s="25"/>
      <c r="ADW912" s="25"/>
      <c r="ADX912" s="25"/>
      <c r="ADY912" s="25"/>
      <c r="ADZ912" s="25"/>
      <c r="AEA912" s="25"/>
      <c r="AEB912" s="25"/>
      <c r="AEC912" s="25"/>
      <c r="AED912" s="25"/>
      <c r="AEE912" s="25"/>
      <c r="AEF912" s="25"/>
      <c r="AEG912" s="49"/>
    </row>
    <row r="913" spans="1:813" s="15" customFormat="1" ht="12.75" customHeight="1" x14ac:dyDescent="0.2">
      <c r="A913" s="240" t="s">
        <v>121</v>
      </c>
      <c r="B913" s="278"/>
      <c r="C913" s="193"/>
      <c r="D913" s="117"/>
      <c r="E913" s="448"/>
      <c r="F913" s="418"/>
      <c r="G913" s="49"/>
      <c r="AY913" s="45"/>
      <c r="AZ913" s="25"/>
      <c r="BA913" s="663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  <c r="PF913" s="25"/>
      <c r="PG913" s="25"/>
      <c r="PH913" s="25"/>
      <c r="PI913" s="25"/>
      <c r="PJ913" s="25"/>
      <c r="PK913" s="25"/>
      <c r="PL913" s="25"/>
      <c r="PM913" s="25"/>
      <c r="PN913" s="25"/>
      <c r="PO913" s="25"/>
      <c r="PP913" s="25"/>
      <c r="PQ913" s="25"/>
      <c r="PR913" s="25"/>
      <c r="PS913" s="25"/>
      <c r="PT913" s="25"/>
      <c r="PU913" s="25"/>
      <c r="PV913" s="25"/>
      <c r="PW913" s="25"/>
      <c r="PX913" s="25"/>
      <c r="PY913" s="25"/>
      <c r="PZ913" s="25"/>
      <c r="QA913" s="25"/>
      <c r="QB913" s="25"/>
      <c r="QC913" s="25"/>
      <c r="QD913" s="25"/>
      <c r="QE913" s="25"/>
      <c r="QF913" s="25"/>
      <c r="QG913" s="25"/>
      <c r="QH913" s="25"/>
      <c r="QI913" s="25"/>
      <c r="QJ913" s="25"/>
      <c r="QK913" s="25"/>
      <c r="QL913" s="25"/>
      <c r="QM913" s="25"/>
      <c r="QN913" s="25"/>
      <c r="QO913" s="25"/>
      <c r="QP913" s="25"/>
      <c r="QQ913" s="25"/>
      <c r="QR913" s="25"/>
      <c r="QS913" s="25"/>
      <c r="QT913" s="25"/>
      <c r="QU913" s="25"/>
      <c r="QV913" s="25"/>
      <c r="QW913" s="25"/>
      <c r="QX913" s="25"/>
      <c r="QY913" s="25"/>
      <c r="QZ913" s="25"/>
      <c r="RA913" s="25"/>
      <c r="RB913" s="25"/>
      <c r="RC913" s="25"/>
      <c r="RD913" s="25"/>
      <c r="RE913" s="25"/>
      <c r="RF913" s="25"/>
      <c r="RG913" s="25"/>
      <c r="RH913" s="25"/>
      <c r="RI913" s="25"/>
      <c r="RJ913" s="25"/>
      <c r="RK913" s="25"/>
      <c r="RL913" s="25"/>
      <c r="RM913" s="25"/>
      <c r="RN913" s="25"/>
      <c r="RO913" s="25"/>
      <c r="RP913" s="25"/>
      <c r="RQ913" s="25"/>
      <c r="RR913" s="25"/>
      <c r="RS913" s="25"/>
      <c r="RT913" s="25"/>
      <c r="RU913" s="25"/>
      <c r="RV913" s="25"/>
      <c r="RW913" s="25"/>
      <c r="RX913" s="25"/>
      <c r="RY913" s="25"/>
      <c r="RZ913" s="25"/>
      <c r="SA913" s="25"/>
      <c r="SB913" s="25"/>
      <c r="SC913" s="25"/>
      <c r="SD913" s="25"/>
      <c r="SE913" s="25"/>
      <c r="SF913" s="25"/>
      <c r="SG913" s="25"/>
      <c r="SH913" s="25"/>
      <c r="SI913" s="25"/>
      <c r="SJ913" s="25"/>
      <c r="SK913" s="25"/>
      <c r="SL913" s="25"/>
      <c r="SM913" s="25"/>
      <c r="SN913" s="25"/>
      <c r="SO913" s="25"/>
      <c r="SP913" s="25"/>
      <c r="SQ913" s="25"/>
      <c r="SR913" s="25"/>
      <c r="SS913" s="25"/>
      <c r="ST913" s="25"/>
      <c r="SU913" s="25"/>
      <c r="SV913" s="25"/>
      <c r="SW913" s="25"/>
      <c r="SX913" s="25"/>
      <c r="SY913" s="25"/>
      <c r="SZ913" s="25"/>
      <c r="TA913" s="25"/>
      <c r="TB913" s="25"/>
      <c r="TC913" s="25"/>
      <c r="TD913" s="25"/>
      <c r="TE913" s="25"/>
      <c r="TF913" s="25"/>
      <c r="TG913" s="25"/>
      <c r="TH913" s="25"/>
      <c r="TI913" s="25"/>
      <c r="TJ913" s="25"/>
      <c r="TK913" s="25"/>
      <c r="TL913" s="25"/>
      <c r="TM913" s="25"/>
      <c r="TN913" s="25"/>
      <c r="TO913" s="25"/>
      <c r="TP913" s="25"/>
      <c r="TQ913" s="25"/>
      <c r="TR913" s="25"/>
      <c r="TS913" s="25"/>
      <c r="TT913" s="25"/>
      <c r="TU913" s="25"/>
      <c r="TV913" s="25"/>
      <c r="TW913" s="25"/>
      <c r="TX913" s="25"/>
      <c r="TY913" s="25"/>
      <c r="TZ913" s="25"/>
      <c r="UA913" s="25"/>
      <c r="UB913" s="25"/>
      <c r="UC913" s="25"/>
      <c r="UD913" s="25"/>
      <c r="UE913" s="25"/>
      <c r="UF913" s="25"/>
      <c r="UG913" s="25"/>
      <c r="UH913" s="25"/>
      <c r="UI913" s="25"/>
      <c r="UJ913" s="25"/>
      <c r="UK913" s="25"/>
      <c r="UL913" s="25"/>
      <c r="UM913" s="25"/>
      <c r="UN913" s="25"/>
      <c r="UO913" s="25"/>
      <c r="UP913" s="25"/>
      <c r="UQ913" s="25"/>
      <c r="UR913" s="25"/>
      <c r="US913" s="25"/>
      <c r="UT913" s="25"/>
      <c r="UU913" s="25"/>
      <c r="UV913" s="25"/>
      <c r="UW913" s="25"/>
      <c r="UX913" s="25"/>
      <c r="UY913" s="25"/>
      <c r="UZ913" s="25"/>
      <c r="VA913" s="25"/>
      <c r="VB913" s="25"/>
      <c r="VC913" s="25"/>
      <c r="VD913" s="25"/>
      <c r="VE913" s="25"/>
      <c r="VF913" s="25"/>
      <c r="VG913" s="25"/>
      <c r="VH913" s="25"/>
      <c r="VI913" s="25"/>
      <c r="VJ913" s="25"/>
      <c r="VK913" s="25"/>
      <c r="VL913" s="25"/>
      <c r="VM913" s="25"/>
      <c r="VN913" s="25"/>
      <c r="VO913" s="25"/>
      <c r="VP913" s="25"/>
      <c r="VQ913" s="25"/>
      <c r="VR913" s="25"/>
      <c r="VS913" s="25"/>
      <c r="VT913" s="25"/>
      <c r="VU913" s="25"/>
      <c r="VV913" s="25"/>
      <c r="VW913" s="25"/>
      <c r="VX913" s="25"/>
      <c r="VY913" s="25"/>
      <c r="VZ913" s="25"/>
      <c r="WA913" s="25"/>
      <c r="WB913" s="25"/>
      <c r="WC913" s="25"/>
      <c r="WD913" s="25"/>
      <c r="WE913" s="25"/>
      <c r="WF913" s="25"/>
      <c r="WG913" s="25"/>
      <c r="WH913" s="25"/>
      <c r="WI913" s="25"/>
      <c r="WJ913" s="25"/>
      <c r="WK913" s="25"/>
      <c r="WL913" s="25"/>
      <c r="WM913" s="25"/>
      <c r="WN913" s="25"/>
      <c r="WO913" s="25"/>
      <c r="WP913" s="25"/>
      <c r="WQ913" s="25"/>
      <c r="WR913" s="25"/>
      <c r="WS913" s="25"/>
      <c r="WT913" s="25"/>
      <c r="WU913" s="25"/>
      <c r="WV913" s="25"/>
      <c r="WW913" s="25"/>
      <c r="WX913" s="25"/>
      <c r="WY913" s="25"/>
      <c r="WZ913" s="25"/>
      <c r="XA913" s="25"/>
      <c r="XB913" s="25"/>
      <c r="XC913" s="25"/>
      <c r="XD913" s="25"/>
      <c r="XE913" s="25"/>
      <c r="XF913" s="25"/>
      <c r="XG913" s="25"/>
      <c r="XH913" s="25"/>
      <c r="XI913" s="25"/>
      <c r="XJ913" s="25"/>
      <c r="XK913" s="25"/>
      <c r="XL913" s="25"/>
      <c r="XM913" s="25"/>
      <c r="XN913" s="25"/>
      <c r="XO913" s="25"/>
      <c r="XP913" s="25"/>
      <c r="XQ913" s="25"/>
      <c r="XR913" s="25"/>
      <c r="XS913" s="25"/>
      <c r="XT913" s="25"/>
      <c r="XU913" s="25"/>
      <c r="XV913" s="25"/>
      <c r="XW913" s="25"/>
      <c r="XX913" s="25"/>
      <c r="XY913" s="25"/>
      <c r="XZ913" s="25"/>
      <c r="YA913" s="25"/>
      <c r="YB913" s="25"/>
      <c r="YC913" s="25"/>
      <c r="YD913" s="25"/>
      <c r="YE913" s="25"/>
      <c r="YF913" s="25"/>
      <c r="YG913" s="25"/>
      <c r="YH913" s="25"/>
      <c r="YI913" s="25"/>
      <c r="YJ913" s="25"/>
      <c r="YK913" s="25"/>
      <c r="YL913" s="25"/>
      <c r="YM913" s="25"/>
      <c r="YN913" s="25"/>
      <c r="YO913" s="25"/>
      <c r="YP913" s="25"/>
      <c r="YQ913" s="25"/>
      <c r="YR913" s="25"/>
      <c r="YS913" s="25"/>
      <c r="YT913" s="25"/>
      <c r="YU913" s="25"/>
      <c r="YV913" s="25"/>
      <c r="YW913" s="25"/>
      <c r="YX913" s="25"/>
      <c r="YY913" s="25"/>
      <c r="YZ913" s="25"/>
      <c r="ZA913" s="25"/>
      <c r="ZB913" s="25"/>
      <c r="ZC913" s="25"/>
      <c r="ZD913" s="25"/>
      <c r="ZE913" s="25"/>
      <c r="ZF913" s="25"/>
      <c r="ZG913" s="25"/>
      <c r="ZH913" s="25"/>
      <c r="ZI913" s="25"/>
      <c r="ZJ913" s="25"/>
      <c r="ZK913" s="25"/>
      <c r="ZL913" s="25"/>
      <c r="ZM913" s="25"/>
      <c r="ZN913" s="25"/>
      <c r="ZO913" s="25"/>
      <c r="ZP913" s="25"/>
      <c r="ZQ913" s="25"/>
      <c r="ZR913" s="25"/>
      <c r="ZS913" s="25"/>
      <c r="ZT913" s="25"/>
      <c r="ZU913" s="25"/>
      <c r="ZV913" s="25"/>
      <c r="ZW913" s="25"/>
      <c r="ZX913" s="25"/>
      <c r="ZY913" s="25"/>
      <c r="ZZ913" s="25"/>
      <c r="AAA913" s="25"/>
      <c r="AAB913" s="25"/>
      <c r="AAC913" s="25"/>
      <c r="AAD913" s="25"/>
      <c r="AAE913" s="25"/>
      <c r="AAF913" s="25"/>
      <c r="AAG913" s="25"/>
      <c r="AAH913" s="25"/>
      <c r="AAI913" s="25"/>
      <c r="AAJ913" s="25"/>
      <c r="AAK913" s="25"/>
      <c r="AAL913" s="25"/>
      <c r="AAM913" s="25"/>
      <c r="AAN913" s="25"/>
      <c r="AAO913" s="25"/>
      <c r="AAP913" s="25"/>
      <c r="AAQ913" s="25"/>
      <c r="AAR913" s="25"/>
      <c r="AAS913" s="25"/>
      <c r="AAT913" s="25"/>
      <c r="AAU913" s="25"/>
      <c r="AAV913" s="25"/>
      <c r="AAW913" s="25"/>
      <c r="AAX913" s="25"/>
      <c r="AAY913" s="25"/>
      <c r="AAZ913" s="25"/>
      <c r="ABA913" s="25"/>
      <c r="ABB913" s="25"/>
      <c r="ABC913" s="25"/>
      <c r="ABD913" s="25"/>
      <c r="ABE913" s="25"/>
      <c r="ABF913" s="25"/>
      <c r="ABG913" s="25"/>
      <c r="ABH913" s="25"/>
      <c r="ABI913" s="25"/>
      <c r="ABJ913" s="25"/>
      <c r="ABK913" s="25"/>
      <c r="ABL913" s="25"/>
      <c r="ABM913" s="25"/>
      <c r="ABN913" s="25"/>
      <c r="ABO913" s="25"/>
      <c r="ABP913" s="25"/>
      <c r="ABQ913" s="25"/>
      <c r="ABR913" s="25"/>
      <c r="ABS913" s="25"/>
      <c r="ABT913" s="25"/>
      <c r="ABU913" s="25"/>
      <c r="ABV913" s="25"/>
      <c r="ABW913" s="25"/>
      <c r="ABX913" s="25"/>
      <c r="ABY913" s="25"/>
      <c r="ABZ913" s="25"/>
      <c r="ACA913" s="25"/>
      <c r="ACB913" s="25"/>
      <c r="ACC913" s="25"/>
      <c r="ACD913" s="25"/>
      <c r="ACE913" s="25"/>
      <c r="ACF913" s="25"/>
      <c r="ACG913" s="25"/>
      <c r="ACH913" s="25"/>
      <c r="ACI913" s="25"/>
      <c r="ACJ913" s="25"/>
      <c r="ACK913" s="25"/>
      <c r="ACL913" s="25"/>
      <c r="ACM913" s="25"/>
      <c r="ACN913" s="25"/>
      <c r="ACO913" s="25"/>
      <c r="ACP913" s="25"/>
      <c r="ACQ913" s="25"/>
      <c r="ACR913" s="25"/>
      <c r="ACS913" s="25"/>
      <c r="ACT913" s="25"/>
      <c r="ACU913" s="25"/>
      <c r="ACV913" s="25"/>
      <c r="ACW913" s="25"/>
      <c r="ACX913" s="25"/>
      <c r="ACY913" s="25"/>
      <c r="ACZ913" s="25"/>
      <c r="ADA913" s="25"/>
      <c r="ADB913" s="25"/>
      <c r="ADC913" s="25"/>
      <c r="ADD913" s="25"/>
      <c r="ADE913" s="25"/>
      <c r="ADF913" s="25"/>
      <c r="ADG913" s="25"/>
      <c r="ADH913" s="25"/>
      <c r="ADI913" s="25"/>
      <c r="ADJ913" s="25"/>
      <c r="ADK913" s="25"/>
      <c r="ADL913" s="25"/>
      <c r="ADM913" s="25"/>
      <c r="ADN913" s="25"/>
      <c r="ADO913" s="25"/>
      <c r="ADP913" s="25"/>
      <c r="ADQ913" s="25"/>
      <c r="ADR913" s="25"/>
      <c r="ADS913" s="25"/>
      <c r="ADT913" s="25"/>
      <c r="ADU913" s="25"/>
      <c r="ADV913" s="25"/>
      <c r="ADW913" s="25"/>
      <c r="ADX913" s="25"/>
      <c r="ADY913" s="25"/>
      <c r="ADZ913" s="25"/>
      <c r="AEA913" s="25"/>
      <c r="AEB913" s="25"/>
      <c r="AEC913" s="25"/>
      <c r="AED913" s="25"/>
      <c r="AEE913" s="25"/>
      <c r="AEF913" s="25"/>
      <c r="AEG913" s="49"/>
    </row>
    <row r="914" spans="1:813" s="15" customFormat="1" ht="12.75" customHeight="1" x14ac:dyDescent="0.2">
      <c r="A914" s="450">
        <v>4</v>
      </c>
      <c r="B914" s="451" t="s">
        <v>122</v>
      </c>
      <c r="C914" s="193"/>
      <c r="D914" s="117"/>
      <c r="E914" s="448"/>
      <c r="F914" s="418"/>
      <c r="G914" s="49"/>
      <c r="AY914" s="45"/>
      <c r="AZ914" s="25"/>
      <c r="BA914" s="663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  <c r="PF914" s="25"/>
      <c r="PG914" s="25"/>
      <c r="PH914" s="25"/>
      <c r="PI914" s="25"/>
      <c r="PJ914" s="25"/>
      <c r="PK914" s="25"/>
      <c r="PL914" s="25"/>
      <c r="PM914" s="25"/>
      <c r="PN914" s="25"/>
      <c r="PO914" s="25"/>
      <c r="PP914" s="25"/>
      <c r="PQ914" s="25"/>
      <c r="PR914" s="25"/>
      <c r="PS914" s="25"/>
      <c r="PT914" s="25"/>
      <c r="PU914" s="25"/>
      <c r="PV914" s="25"/>
      <c r="PW914" s="25"/>
      <c r="PX914" s="25"/>
      <c r="PY914" s="25"/>
      <c r="PZ914" s="25"/>
      <c r="QA914" s="25"/>
      <c r="QB914" s="25"/>
      <c r="QC914" s="25"/>
      <c r="QD914" s="25"/>
      <c r="QE914" s="25"/>
      <c r="QF914" s="25"/>
      <c r="QG914" s="25"/>
      <c r="QH914" s="25"/>
      <c r="QI914" s="25"/>
      <c r="QJ914" s="25"/>
      <c r="QK914" s="25"/>
      <c r="QL914" s="25"/>
      <c r="QM914" s="25"/>
      <c r="QN914" s="25"/>
      <c r="QO914" s="25"/>
      <c r="QP914" s="25"/>
      <c r="QQ914" s="25"/>
      <c r="QR914" s="25"/>
      <c r="QS914" s="25"/>
      <c r="QT914" s="25"/>
      <c r="QU914" s="25"/>
      <c r="QV914" s="25"/>
      <c r="QW914" s="25"/>
      <c r="QX914" s="25"/>
      <c r="QY914" s="25"/>
      <c r="QZ914" s="25"/>
      <c r="RA914" s="25"/>
      <c r="RB914" s="25"/>
      <c r="RC914" s="25"/>
      <c r="RD914" s="25"/>
      <c r="RE914" s="25"/>
      <c r="RF914" s="25"/>
      <c r="RG914" s="25"/>
      <c r="RH914" s="25"/>
      <c r="RI914" s="25"/>
      <c r="RJ914" s="25"/>
      <c r="RK914" s="25"/>
      <c r="RL914" s="25"/>
      <c r="RM914" s="25"/>
      <c r="RN914" s="25"/>
      <c r="RO914" s="25"/>
      <c r="RP914" s="25"/>
      <c r="RQ914" s="25"/>
      <c r="RR914" s="25"/>
      <c r="RS914" s="25"/>
      <c r="RT914" s="25"/>
      <c r="RU914" s="25"/>
      <c r="RV914" s="25"/>
      <c r="RW914" s="25"/>
      <c r="RX914" s="25"/>
      <c r="RY914" s="25"/>
      <c r="RZ914" s="25"/>
      <c r="SA914" s="25"/>
      <c r="SB914" s="25"/>
      <c r="SC914" s="25"/>
      <c r="SD914" s="25"/>
      <c r="SE914" s="25"/>
      <c r="SF914" s="25"/>
      <c r="SG914" s="25"/>
      <c r="SH914" s="25"/>
      <c r="SI914" s="25"/>
      <c r="SJ914" s="25"/>
      <c r="SK914" s="25"/>
      <c r="SL914" s="25"/>
      <c r="SM914" s="25"/>
      <c r="SN914" s="25"/>
      <c r="SO914" s="25"/>
      <c r="SP914" s="25"/>
      <c r="SQ914" s="25"/>
      <c r="SR914" s="25"/>
      <c r="SS914" s="25"/>
      <c r="ST914" s="25"/>
      <c r="SU914" s="25"/>
      <c r="SV914" s="25"/>
      <c r="SW914" s="25"/>
      <c r="SX914" s="25"/>
      <c r="SY914" s="25"/>
      <c r="SZ914" s="25"/>
      <c r="TA914" s="25"/>
      <c r="TB914" s="25"/>
      <c r="TC914" s="25"/>
      <c r="TD914" s="25"/>
      <c r="TE914" s="25"/>
      <c r="TF914" s="25"/>
      <c r="TG914" s="25"/>
      <c r="TH914" s="25"/>
      <c r="TI914" s="25"/>
      <c r="TJ914" s="25"/>
      <c r="TK914" s="25"/>
      <c r="TL914" s="25"/>
      <c r="TM914" s="25"/>
      <c r="TN914" s="25"/>
      <c r="TO914" s="25"/>
      <c r="TP914" s="25"/>
      <c r="TQ914" s="25"/>
      <c r="TR914" s="25"/>
      <c r="TS914" s="25"/>
      <c r="TT914" s="25"/>
      <c r="TU914" s="25"/>
      <c r="TV914" s="25"/>
      <c r="TW914" s="25"/>
      <c r="TX914" s="25"/>
      <c r="TY914" s="25"/>
      <c r="TZ914" s="25"/>
      <c r="UA914" s="25"/>
      <c r="UB914" s="25"/>
      <c r="UC914" s="25"/>
      <c r="UD914" s="25"/>
      <c r="UE914" s="25"/>
      <c r="UF914" s="25"/>
      <c r="UG914" s="25"/>
      <c r="UH914" s="25"/>
      <c r="UI914" s="25"/>
      <c r="UJ914" s="25"/>
      <c r="UK914" s="25"/>
      <c r="UL914" s="25"/>
      <c r="UM914" s="25"/>
      <c r="UN914" s="25"/>
      <c r="UO914" s="25"/>
      <c r="UP914" s="25"/>
      <c r="UQ914" s="25"/>
      <c r="UR914" s="25"/>
      <c r="US914" s="25"/>
      <c r="UT914" s="25"/>
      <c r="UU914" s="25"/>
      <c r="UV914" s="25"/>
      <c r="UW914" s="25"/>
      <c r="UX914" s="25"/>
      <c r="UY914" s="25"/>
      <c r="UZ914" s="25"/>
      <c r="VA914" s="25"/>
      <c r="VB914" s="25"/>
      <c r="VC914" s="25"/>
      <c r="VD914" s="25"/>
      <c r="VE914" s="25"/>
      <c r="VF914" s="25"/>
      <c r="VG914" s="25"/>
      <c r="VH914" s="25"/>
      <c r="VI914" s="25"/>
      <c r="VJ914" s="25"/>
      <c r="VK914" s="25"/>
      <c r="VL914" s="25"/>
      <c r="VM914" s="25"/>
      <c r="VN914" s="25"/>
      <c r="VO914" s="25"/>
      <c r="VP914" s="25"/>
      <c r="VQ914" s="25"/>
      <c r="VR914" s="25"/>
      <c r="VS914" s="25"/>
      <c r="VT914" s="25"/>
      <c r="VU914" s="25"/>
      <c r="VV914" s="25"/>
      <c r="VW914" s="25"/>
      <c r="VX914" s="25"/>
      <c r="VY914" s="25"/>
      <c r="VZ914" s="25"/>
      <c r="WA914" s="25"/>
      <c r="WB914" s="25"/>
      <c r="WC914" s="25"/>
      <c r="WD914" s="25"/>
      <c r="WE914" s="25"/>
      <c r="WF914" s="25"/>
      <c r="WG914" s="25"/>
      <c r="WH914" s="25"/>
      <c r="WI914" s="25"/>
      <c r="WJ914" s="25"/>
      <c r="WK914" s="25"/>
      <c r="WL914" s="25"/>
      <c r="WM914" s="25"/>
      <c r="WN914" s="25"/>
      <c r="WO914" s="25"/>
      <c r="WP914" s="25"/>
      <c r="WQ914" s="25"/>
      <c r="WR914" s="25"/>
      <c r="WS914" s="25"/>
      <c r="WT914" s="25"/>
      <c r="WU914" s="25"/>
      <c r="WV914" s="25"/>
      <c r="WW914" s="25"/>
      <c r="WX914" s="25"/>
      <c r="WY914" s="25"/>
      <c r="WZ914" s="25"/>
      <c r="XA914" s="25"/>
      <c r="XB914" s="25"/>
      <c r="XC914" s="25"/>
      <c r="XD914" s="25"/>
      <c r="XE914" s="25"/>
      <c r="XF914" s="25"/>
      <c r="XG914" s="25"/>
      <c r="XH914" s="25"/>
      <c r="XI914" s="25"/>
      <c r="XJ914" s="25"/>
      <c r="XK914" s="25"/>
      <c r="XL914" s="25"/>
      <c r="XM914" s="25"/>
      <c r="XN914" s="25"/>
      <c r="XO914" s="25"/>
      <c r="XP914" s="25"/>
      <c r="XQ914" s="25"/>
      <c r="XR914" s="25"/>
      <c r="XS914" s="25"/>
      <c r="XT914" s="25"/>
      <c r="XU914" s="25"/>
      <c r="XV914" s="25"/>
      <c r="XW914" s="25"/>
      <c r="XX914" s="25"/>
      <c r="XY914" s="25"/>
      <c r="XZ914" s="25"/>
      <c r="YA914" s="25"/>
      <c r="YB914" s="25"/>
      <c r="YC914" s="25"/>
      <c r="YD914" s="25"/>
      <c r="YE914" s="25"/>
      <c r="YF914" s="25"/>
      <c r="YG914" s="25"/>
      <c r="YH914" s="25"/>
      <c r="YI914" s="25"/>
      <c r="YJ914" s="25"/>
      <c r="YK914" s="25"/>
      <c r="YL914" s="25"/>
      <c r="YM914" s="25"/>
      <c r="YN914" s="25"/>
      <c r="YO914" s="25"/>
      <c r="YP914" s="25"/>
      <c r="YQ914" s="25"/>
      <c r="YR914" s="25"/>
      <c r="YS914" s="25"/>
      <c r="YT914" s="25"/>
      <c r="YU914" s="25"/>
      <c r="YV914" s="25"/>
      <c r="YW914" s="25"/>
      <c r="YX914" s="25"/>
      <c r="YY914" s="25"/>
      <c r="YZ914" s="25"/>
      <c r="ZA914" s="25"/>
      <c r="ZB914" s="25"/>
      <c r="ZC914" s="25"/>
      <c r="ZD914" s="25"/>
      <c r="ZE914" s="25"/>
      <c r="ZF914" s="25"/>
      <c r="ZG914" s="25"/>
      <c r="ZH914" s="25"/>
      <c r="ZI914" s="25"/>
      <c r="ZJ914" s="25"/>
      <c r="ZK914" s="25"/>
      <c r="ZL914" s="25"/>
      <c r="ZM914" s="25"/>
      <c r="ZN914" s="25"/>
      <c r="ZO914" s="25"/>
      <c r="ZP914" s="25"/>
      <c r="ZQ914" s="25"/>
      <c r="ZR914" s="25"/>
      <c r="ZS914" s="25"/>
      <c r="ZT914" s="25"/>
      <c r="ZU914" s="25"/>
      <c r="ZV914" s="25"/>
      <c r="ZW914" s="25"/>
      <c r="ZX914" s="25"/>
      <c r="ZY914" s="25"/>
      <c r="ZZ914" s="25"/>
      <c r="AAA914" s="25"/>
      <c r="AAB914" s="25"/>
      <c r="AAC914" s="25"/>
      <c r="AAD914" s="25"/>
      <c r="AAE914" s="25"/>
      <c r="AAF914" s="25"/>
      <c r="AAG914" s="25"/>
      <c r="AAH914" s="25"/>
      <c r="AAI914" s="25"/>
      <c r="AAJ914" s="25"/>
      <c r="AAK914" s="25"/>
      <c r="AAL914" s="25"/>
      <c r="AAM914" s="25"/>
      <c r="AAN914" s="25"/>
      <c r="AAO914" s="25"/>
      <c r="AAP914" s="25"/>
      <c r="AAQ914" s="25"/>
      <c r="AAR914" s="25"/>
      <c r="AAS914" s="25"/>
      <c r="AAT914" s="25"/>
      <c r="AAU914" s="25"/>
      <c r="AAV914" s="25"/>
      <c r="AAW914" s="25"/>
      <c r="AAX914" s="25"/>
      <c r="AAY914" s="25"/>
      <c r="AAZ914" s="25"/>
      <c r="ABA914" s="25"/>
      <c r="ABB914" s="25"/>
      <c r="ABC914" s="25"/>
      <c r="ABD914" s="25"/>
      <c r="ABE914" s="25"/>
      <c r="ABF914" s="25"/>
      <c r="ABG914" s="25"/>
      <c r="ABH914" s="25"/>
      <c r="ABI914" s="25"/>
      <c r="ABJ914" s="25"/>
      <c r="ABK914" s="25"/>
      <c r="ABL914" s="25"/>
      <c r="ABM914" s="25"/>
      <c r="ABN914" s="25"/>
      <c r="ABO914" s="25"/>
      <c r="ABP914" s="25"/>
      <c r="ABQ914" s="25"/>
      <c r="ABR914" s="25"/>
      <c r="ABS914" s="25"/>
      <c r="ABT914" s="25"/>
      <c r="ABU914" s="25"/>
      <c r="ABV914" s="25"/>
      <c r="ABW914" s="25"/>
      <c r="ABX914" s="25"/>
      <c r="ABY914" s="25"/>
      <c r="ABZ914" s="25"/>
      <c r="ACA914" s="25"/>
      <c r="ACB914" s="25"/>
      <c r="ACC914" s="25"/>
      <c r="ACD914" s="25"/>
      <c r="ACE914" s="25"/>
      <c r="ACF914" s="25"/>
      <c r="ACG914" s="25"/>
      <c r="ACH914" s="25"/>
      <c r="ACI914" s="25"/>
      <c r="ACJ914" s="25"/>
      <c r="ACK914" s="25"/>
      <c r="ACL914" s="25"/>
      <c r="ACM914" s="25"/>
      <c r="ACN914" s="25"/>
      <c r="ACO914" s="25"/>
      <c r="ACP914" s="25"/>
      <c r="ACQ914" s="25"/>
      <c r="ACR914" s="25"/>
      <c r="ACS914" s="25"/>
      <c r="ACT914" s="25"/>
      <c r="ACU914" s="25"/>
      <c r="ACV914" s="25"/>
      <c r="ACW914" s="25"/>
      <c r="ACX914" s="25"/>
      <c r="ACY914" s="25"/>
      <c r="ACZ914" s="25"/>
      <c r="ADA914" s="25"/>
      <c r="ADB914" s="25"/>
      <c r="ADC914" s="25"/>
      <c r="ADD914" s="25"/>
      <c r="ADE914" s="25"/>
      <c r="ADF914" s="25"/>
      <c r="ADG914" s="25"/>
      <c r="ADH914" s="25"/>
      <c r="ADI914" s="25"/>
      <c r="ADJ914" s="25"/>
      <c r="ADK914" s="25"/>
      <c r="ADL914" s="25"/>
      <c r="ADM914" s="25"/>
      <c r="ADN914" s="25"/>
      <c r="ADO914" s="25"/>
      <c r="ADP914" s="25"/>
      <c r="ADQ914" s="25"/>
      <c r="ADR914" s="25"/>
      <c r="ADS914" s="25"/>
      <c r="ADT914" s="25"/>
      <c r="ADU914" s="25"/>
      <c r="ADV914" s="25"/>
      <c r="ADW914" s="25"/>
      <c r="ADX914" s="25"/>
      <c r="ADY914" s="25"/>
      <c r="ADZ914" s="25"/>
      <c r="AEA914" s="25"/>
      <c r="AEB914" s="25"/>
      <c r="AEC914" s="25"/>
      <c r="AED914" s="25"/>
      <c r="AEE914" s="25"/>
      <c r="AEF914" s="25"/>
      <c r="AEG914" s="49"/>
    </row>
    <row r="915" spans="1:813" s="15" customFormat="1" ht="12.75" customHeight="1" x14ac:dyDescent="0.2">
      <c r="A915" s="240">
        <v>4.0999999999999996</v>
      </c>
      <c r="B915" s="177" t="s">
        <v>187</v>
      </c>
      <c r="C915" s="193">
        <v>-1841.11</v>
      </c>
      <c r="D915" s="117" t="s">
        <v>120</v>
      </c>
      <c r="E915" s="448">
        <v>20.3</v>
      </c>
      <c r="F915" s="418">
        <f t="shared" ref="F915" si="27">ROUND(C915*E915,2)</f>
        <v>-37374.53</v>
      </c>
      <c r="G915" s="49"/>
      <c r="AY915" s="45"/>
      <c r="AZ915" s="25"/>
      <c r="BA915" s="663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  <c r="PF915" s="25"/>
      <c r="PG915" s="25"/>
      <c r="PH915" s="25"/>
      <c r="PI915" s="25"/>
      <c r="PJ915" s="25"/>
      <c r="PK915" s="25"/>
      <c r="PL915" s="25"/>
      <c r="PM915" s="25"/>
      <c r="PN915" s="25"/>
      <c r="PO915" s="25"/>
      <c r="PP915" s="25"/>
      <c r="PQ915" s="25"/>
      <c r="PR915" s="25"/>
      <c r="PS915" s="25"/>
      <c r="PT915" s="25"/>
      <c r="PU915" s="25"/>
      <c r="PV915" s="25"/>
      <c r="PW915" s="25"/>
      <c r="PX915" s="25"/>
      <c r="PY915" s="25"/>
      <c r="PZ915" s="25"/>
      <c r="QA915" s="25"/>
      <c r="QB915" s="25"/>
      <c r="QC915" s="25"/>
      <c r="QD915" s="25"/>
      <c r="QE915" s="25"/>
      <c r="QF915" s="25"/>
      <c r="QG915" s="25"/>
      <c r="QH915" s="25"/>
      <c r="QI915" s="25"/>
      <c r="QJ915" s="25"/>
      <c r="QK915" s="25"/>
      <c r="QL915" s="25"/>
      <c r="QM915" s="25"/>
      <c r="QN915" s="25"/>
      <c r="QO915" s="25"/>
      <c r="QP915" s="25"/>
      <c r="QQ915" s="25"/>
      <c r="QR915" s="25"/>
      <c r="QS915" s="25"/>
      <c r="QT915" s="25"/>
      <c r="QU915" s="25"/>
      <c r="QV915" s="25"/>
      <c r="QW915" s="25"/>
      <c r="QX915" s="25"/>
      <c r="QY915" s="25"/>
      <c r="QZ915" s="25"/>
      <c r="RA915" s="25"/>
      <c r="RB915" s="25"/>
      <c r="RC915" s="25"/>
      <c r="RD915" s="25"/>
      <c r="RE915" s="25"/>
      <c r="RF915" s="25"/>
      <c r="RG915" s="25"/>
      <c r="RH915" s="25"/>
      <c r="RI915" s="25"/>
      <c r="RJ915" s="25"/>
      <c r="RK915" s="25"/>
      <c r="RL915" s="25"/>
      <c r="RM915" s="25"/>
      <c r="RN915" s="25"/>
      <c r="RO915" s="25"/>
      <c r="RP915" s="25"/>
      <c r="RQ915" s="25"/>
      <c r="RR915" s="25"/>
      <c r="RS915" s="25"/>
      <c r="RT915" s="25"/>
      <c r="RU915" s="25"/>
      <c r="RV915" s="25"/>
      <c r="RW915" s="25"/>
      <c r="RX915" s="25"/>
      <c r="RY915" s="25"/>
      <c r="RZ915" s="25"/>
      <c r="SA915" s="25"/>
      <c r="SB915" s="25"/>
      <c r="SC915" s="25"/>
      <c r="SD915" s="25"/>
      <c r="SE915" s="25"/>
      <c r="SF915" s="25"/>
      <c r="SG915" s="25"/>
      <c r="SH915" s="25"/>
      <c r="SI915" s="25"/>
      <c r="SJ915" s="25"/>
      <c r="SK915" s="25"/>
      <c r="SL915" s="25"/>
      <c r="SM915" s="25"/>
      <c r="SN915" s="25"/>
      <c r="SO915" s="25"/>
      <c r="SP915" s="25"/>
      <c r="SQ915" s="25"/>
      <c r="SR915" s="25"/>
      <c r="SS915" s="25"/>
      <c r="ST915" s="25"/>
      <c r="SU915" s="25"/>
      <c r="SV915" s="25"/>
      <c r="SW915" s="25"/>
      <c r="SX915" s="25"/>
      <c r="SY915" s="25"/>
      <c r="SZ915" s="25"/>
      <c r="TA915" s="25"/>
      <c r="TB915" s="25"/>
      <c r="TC915" s="25"/>
      <c r="TD915" s="25"/>
      <c r="TE915" s="25"/>
      <c r="TF915" s="25"/>
      <c r="TG915" s="25"/>
      <c r="TH915" s="25"/>
      <c r="TI915" s="25"/>
      <c r="TJ915" s="25"/>
      <c r="TK915" s="25"/>
      <c r="TL915" s="25"/>
      <c r="TM915" s="25"/>
      <c r="TN915" s="25"/>
      <c r="TO915" s="25"/>
      <c r="TP915" s="25"/>
      <c r="TQ915" s="25"/>
      <c r="TR915" s="25"/>
      <c r="TS915" s="25"/>
      <c r="TT915" s="25"/>
      <c r="TU915" s="25"/>
      <c r="TV915" s="25"/>
      <c r="TW915" s="25"/>
      <c r="TX915" s="25"/>
      <c r="TY915" s="25"/>
      <c r="TZ915" s="25"/>
      <c r="UA915" s="25"/>
      <c r="UB915" s="25"/>
      <c r="UC915" s="25"/>
      <c r="UD915" s="25"/>
      <c r="UE915" s="25"/>
      <c r="UF915" s="25"/>
      <c r="UG915" s="25"/>
      <c r="UH915" s="25"/>
      <c r="UI915" s="25"/>
      <c r="UJ915" s="25"/>
      <c r="UK915" s="25"/>
      <c r="UL915" s="25"/>
      <c r="UM915" s="25"/>
      <c r="UN915" s="25"/>
      <c r="UO915" s="25"/>
      <c r="UP915" s="25"/>
      <c r="UQ915" s="25"/>
      <c r="UR915" s="25"/>
      <c r="US915" s="25"/>
      <c r="UT915" s="25"/>
      <c r="UU915" s="25"/>
      <c r="UV915" s="25"/>
      <c r="UW915" s="25"/>
      <c r="UX915" s="25"/>
      <c r="UY915" s="25"/>
      <c r="UZ915" s="25"/>
      <c r="VA915" s="25"/>
      <c r="VB915" s="25"/>
      <c r="VC915" s="25"/>
      <c r="VD915" s="25"/>
      <c r="VE915" s="25"/>
      <c r="VF915" s="25"/>
      <c r="VG915" s="25"/>
      <c r="VH915" s="25"/>
      <c r="VI915" s="25"/>
      <c r="VJ915" s="25"/>
      <c r="VK915" s="25"/>
      <c r="VL915" s="25"/>
      <c r="VM915" s="25"/>
      <c r="VN915" s="25"/>
      <c r="VO915" s="25"/>
      <c r="VP915" s="25"/>
      <c r="VQ915" s="25"/>
      <c r="VR915" s="25"/>
      <c r="VS915" s="25"/>
      <c r="VT915" s="25"/>
      <c r="VU915" s="25"/>
      <c r="VV915" s="25"/>
      <c r="VW915" s="25"/>
      <c r="VX915" s="25"/>
      <c r="VY915" s="25"/>
      <c r="VZ915" s="25"/>
      <c r="WA915" s="25"/>
      <c r="WB915" s="25"/>
      <c r="WC915" s="25"/>
      <c r="WD915" s="25"/>
      <c r="WE915" s="25"/>
      <c r="WF915" s="25"/>
      <c r="WG915" s="25"/>
      <c r="WH915" s="25"/>
      <c r="WI915" s="25"/>
      <c r="WJ915" s="25"/>
      <c r="WK915" s="25"/>
      <c r="WL915" s="25"/>
      <c r="WM915" s="25"/>
      <c r="WN915" s="25"/>
      <c r="WO915" s="25"/>
      <c r="WP915" s="25"/>
      <c r="WQ915" s="25"/>
      <c r="WR915" s="25"/>
      <c r="WS915" s="25"/>
      <c r="WT915" s="25"/>
      <c r="WU915" s="25"/>
      <c r="WV915" s="25"/>
      <c r="WW915" s="25"/>
      <c r="WX915" s="25"/>
      <c r="WY915" s="25"/>
      <c r="WZ915" s="25"/>
      <c r="XA915" s="25"/>
      <c r="XB915" s="25"/>
      <c r="XC915" s="25"/>
      <c r="XD915" s="25"/>
      <c r="XE915" s="25"/>
      <c r="XF915" s="25"/>
      <c r="XG915" s="25"/>
      <c r="XH915" s="25"/>
      <c r="XI915" s="25"/>
      <c r="XJ915" s="25"/>
      <c r="XK915" s="25"/>
      <c r="XL915" s="25"/>
      <c r="XM915" s="25"/>
      <c r="XN915" s="25"/>
      <c r="XO915" s="25"/>
      <c r="XP915" s="25"/>
      <c r="XQ915" s="25"/>
      <c r="XR915" s="25"/>
      <c r="XS915" s="25"/>
      <c r="XT915" s="25"/>
      <c r="XU915" s="25"/>
      <c r="XV915" s="25"/>
      <c r="XW915" s="25"/>
      <c r="XX915" s="25"/>
      <c r="XY915" s="25"/>
      <c r="XZ915" s="25"/>
      <c r="YA915" s="25"/>
      <c r="YB915" s="25"/>
      <c r="YC915" s="25"/>
      <c r="YD915" s="25"/>
      <c r="YE915" s="25"/>
      <c r="YF915" s="25"/>
      <c r="YG915" s="25"/>
      <c r="YH915" s="25"/>
      <c r="YI915" s="25"/>
      <c r="YJ915" s="25"/>
      <c r="YK915" s="25"/>
      <c r="YL915" s="25"/>
      <c r="YM915" s="25"/>
      <c r="YN915" s="25"/>
      <c r="YO915" s="25"/>
      <c r="YP915" s="25"/>
      <c r="YQ915" s="25"/>
      <c r="YR915" s="25"/>
      <c r="YS915" s="25"/>
      <c r="YT915" s="25"/>
      <c r="YU915" s="25"/>
      <c r="YV915" s="25"/>
      <c r="YW915" s="25"/>
      <c r="YX915" s="25"/>
      <c r="YY915" s="25"/>
      <c r="YZ915" s="25"/>
      <c r="ZA915" s="25"/>
      <c r="ZB915" s="25"/>
      <c r="ZC915" s="25"/>
      <c r="ZD915" s="25"/>
      <c r="ZE915" s="25"/>
      <c r="ZF915" s="25"/>
      <c r="ZG915" s="25"/>
      <c r="ZH915" s="25"/>
      <c r="ZI915" s="25"/>
      <c r="ZJ915" s="25"/>
      <c r="ZK915" s="25"/>
      <c r="ZL915" s="25"/>
      <c r="ZM915" s="25"/>
      <c r="ZN915" s="25"/>
      <c r="ZO915" s="25"/>
      <c r="ZP915" s="25"/>
      <c r="ZQ915" s="25"/>
      <c r="ZR915" s="25"/>
      <c r="ZS915" s="25"/>
      <c r="ZT915" s="25"/>
      <c r="ZU915" s="25"/>
      <c r="ZV915" s="25"/>
      <c r="ZW915" s="25"/>
      <c r="ZX915" s="25"/>
      <c r="ZY915" s="25"/>
      <c r="ZZ915" s="25"/>
      <c r="AAA915" s="25"/>
      <c r="AAB915" s="25"/>
      <c r="AAC915" s="25"/>
      <c r="AAD915" s="25"/>
      <c r="AAE915" s="25"/>
      <c r="AAF915" s="25"/>
      <c r="AAG915" s="25"/>
      <c r="AAH915" s="25"/>
      <c r="AAI915" s="25"/>
      <c r="AAJ915" s="25"/>
      <c r="AAK915" s="25"/>
      <c r="AAL915" s="25"/>
      <c r="AAM915" s="25"/>
      <c r="AAN915" s="25"/>
      <c r="AAO915" s="25"/>
      <c r="AAP915" s="25"/>
      <c r="AAQ915" s="25"/>
      <c r="AAR915" s="25"/>
      <c r="AAS915" s="25"/>
      <c r="AAT915" s="25"/>
      <c r="AAU915" s="25"/>
      <c r="AAV915" s="25"/>
      <c r="AAW915" s="25"/>
      <c r="AAX915" s="25"/>
      <c r="AAY915" s="25"/>
      <c r="AAZ915" s="25"/>
      <c r="ABA915" s="25"/>
      <c r="ABB915" s="25"/>
      <c r="ABC915" s="25"/>
      <c r="ABD915" s="25"/>
      <c r="ABE915" s="25"/>
      <c r="ABF915" s="25"/>
      <c r="ABG915" s="25"/>
      <c r="ABH915" s="25"/>
      <c r="ABI915" s="25"/>
      <c r="ABJ915" s="25"/>
      <c r="ABK915" s="25"/>
      <c r="ABL915" s="25"/>
      <c r="ABM915" s="25"/>
      <c r="ABN915" s="25"/>
      <c r="ABO915" s="25"/>
      <c r="ABP915" s="25"/>
      <c r="ABQ915" s="25"/>
      <c r="ABR915" s="25"/>
      <c r="ABS915" s="25"/>
      <c r="ABT915" s="25"/>
      <c r="ABU915" s="25"/>
      <c r="ABV915" s="25"/>
      <c r="ABW915" s="25"/>
      <c r="ABX915" s="25"/>
      <c r="ABY915" s="25"/>
      <c r="ABZ915" s="25"/>
      <c r="ACA915" s="25"/>
      <c r="ACB915" s="25"/>
      <c r="ACC915" s="25"/>
      <c r="ACD915" s="25"/>
      <c r="ACE915" s="25"/>
      <c r="ACF915" s="25"/>
      <c r="ACG915" s="25"/>
      <c r="ACH915" s="25"/>
      <c r="ACI915" s="25"/>
      <c r="ACJ915" s="25"/>
      <c r="ACK915" s="25"/>
      <c r="ACL915" s="25"/>
      <c r="ACM915" s="25"/>
      <c r="ACN915" s="25"/>
      <c r="ACO915" s="25"/>
      <c r="ACP915" s="25"/>
      <c r="ACQ915" s="25"/>
      <c r="ACR915" s="25"/>
      <c r="ACS915" s="25"/>
      <c r="ACT915" s="25"/>
      <c r="ACU915" s="25"/>
      <c r="ACV915" s="25"/>
      <c r="ACW915" s="25"/>
      <c r="ACX915" s="25"/>
      <c r="ACY915" s="25"/>
      <c r="ACZ915" s="25"/>
      <c r="ADA915" s="25"/>
      <c r="ADB915" s="25"/>
      <c r="ADC915" s="25"/>
      <c r="ADD915" s="25"/>
      <c r="ADE915" s="25"/>
      <c r="ADF915" s="25"/>
      <c r="ADG915" s="25"/>
      <c r="ADH915" s="25"/>
      <c r="ADI915" s="25"/>
      <c r="ADJ915" s="25"/>
      <c r="ADK915" s="25"/>
      <c r="ADL915" s="25"/>
      <c r="ADM915" s="25"/>
      <c r="ADN915" s="25"/>
      <c r="ADO915" s="25"/>
      <c r="ADP915" s="25"/>
      <c r="ADQ915" s="25"/>
      <c r="ADR915" s="25"/>
      <c r="ADS915" s="25"/>
      <c r="ADT915" s="25"/>
      <c r="ADU915" s="25"/>
      <c r="ADV915" s="25"/>
      <c r="ADW915" s="25"/>
      <c r="ADX915" s="25"/>
      <c r="ADY915" s="25"/>
      <c r="ADZ915" s="25"/>
      <c r="AEA915" s="25"/>
      <c r="AEB915" s="25"/>
      <c r="AEC915" s="25"/>
      <c r="AED915" s="25"/>
      <c r="AEE915" s="25"/>
      <c r="AEF915" s="25"/>
      <c r="AEG915" s="49"/>
    </row>
    <row r="916" spans="1:813" s="15" customFormat="1" ht="12.75" customHeight="1" x14ac:dyDescent="0.2">
      <c r="A916" s="452"/>
      <c r="B916" s="278"/>
      <c r="C916" s="223"/>
      <c r="D916" s="117"/>
      <c r="E916" s="448"/>
      <c r="F916" s="418"/>
      <c r="G916" s="49"/>
      <c r="AY916" s="45"/>
      <c r="AZ916" s="25"/>
      <c r="BA916" s="663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  <c r="PF916" s="25"/>
      <c r="PG916" s="25"/>
      <c r="PH916" s="25"/>
      <c r="PI916" s="25"/>
      <c r="PJ916" s="25"/>
      <c r="PK916" s="25"/>
      <c r="PL916" s="25"/>
      <c r="PM916" s="25"/>
      <c r="PN916" s="25"/>
      <c r="PO916" s="25"/>
      <c r="PP916" s="25"/>
      <c r="PQ916" s="25"/>
      <c r="PR916" s="25"/>
      <c r="PS916" s="25"/>
      <c r="PT916" s="25"/>
      <c r="PU916" s="25"/>
      <c r="PV916" s="25"/>
      <c r="PW916" s="25"/>
      <c r="PX916" s="25"/>
      <c r="PY916" s="25"/>
      <c r="PZ916" s="25"/>
      <c r="QA916" s="25"/>
      <c r="QB916" s="25"/>
      <c r="QC916" s="25"/>
      <c r="QD916" s="25"/>
      <c r="QE916" s="25"/>
      <c r="QF916" s="25"/>
      <c r="QG916" s="25"/>
      <c r="QH916" s="25"/>
      <c r="QI916" s="25"/>
      <c r="QJ916" s="25"/>
      <c r="QK916" s="25"/>
      <c r="QL916" s="25"/>
      <c r="QM916" s="25"/>
      <c r="QN916" s="25"/>
      <c r="QO916" s="25"/>
      <c r="QP916" s="25"/>
      <c r="QQ916" s="25"/>
      <c r="QR916" s="25"/>
      <c r="QS916" s="25"/>
      <c r="QT916" s="25"/>
      <c r="QU916" s="25"/>
      <c r="QV916" s="25"/>
      <c r="QW916" s="25"/>
      <c r="QX916" s="25"/>
      <c r="QY916" s="25"/>
      <c r="QZ916" s="25"/>
      <c r="RA916" s="25"/>
      <c r="RB916" s="25"/>
      <c r="RC916" s="25"/>
      <c r="RD916" s="25"/>
      <c r="RE916" s="25"/>
      <c r="RF916" s="25"/>
      <c r="RG916" s="25"/>
      <c r="RH916" s="25"/>
      <c r="RI916" s="25"/>
      <c r="RJ916" s="25"/>
      <c r="RK916" s="25"/>
      <c r="RL916" s="25"/>
      <c r="RM916" s="25"/>
      <c r="RN916" s="25"/>
      <c r="RO916" s="25"/>
      <c r="RP916" s="25"/>
      <c r="RQ916" s="25"/>
      <c r="RR916" s="25"/>
      <c r="RS916" s="25"/>
      <c r="RT916" s="25"/>
      <c r="RU916" s="25"/>
      <c r="RV916" s="25"/>
      <c r="RW916" s="25"/>
      <c r="RX916" s="25"/>
      <c r="RY916" s="25"/>
      <c r="RZ916" s="25"/>
      <c r="SA916" s="25"/>
      <c r="SB916" s="25"/>
      <c r="SC916" s="25"/>
      <c r="SD916" s="25"/>
      <c r="SE916" s="25"/>
      <c r="SF916" s="25"/>
      <c r="SG916" s="25"/>
      <c r="SH916" s="25"/>
      <c r="SI916" s="25"/>
      <c r="SJ916" s="25"/>
      <c r="SK916" s="25"/>
      <c r="SL916" s="25"/>
      <c r="SM916" s="25"/>
      <c r="SN916" s="25"/>
      <c r="SO916" s="25"/>
      <c r="SP916" s="25"/>
      <c r="SQ916" s="25"/>
      <c r="SR916" s="25"/>
      <c r="SS916" s="25"/>
      <c r="ST916" s="25"/>
      <c r="SU916" s="25"/>
      <c r="SV916" s="25"/>
      <c r="SW916" s="25"/>
      <c r="SX916" s="25"/>
      <c r="SY916" s="25"/>
      <c r="SZ916" s="25"/>
      <c r="TA916" s="25"/>
      <c r="TB916" s="25"/>
      <c r="TC916" s="25"/>
      <c r="TD916" s="25"/>
      <c r="TE916" s="25"/>
      <c r="TF916" s="25"/>
      <c r="TG916" s="25"/>
      <c r="TH916" s="25"/>
      <c r="TI916" s="25"/>
      <c r="TJ916" s="25"/>
      <c r="TK916" s="25"/>
      <c r="TL916" s="25"/>
      <c r="TM916" s="25"/>
      <c r="TN916" s="25"/>
      <c r="TO916" s="25"/>
      <c r="TP916" s="25"/>
      <c r="TQ916" s="25"/>
      <c r="TR916" s="25"/>
      <c r="TS916" s="25"/>
      <c r="TT916" s="25"/>
      <c r="TU916" s="25"/>
      <c r="TV916" s="25"/>
      <c r="TW916" s="25"/>
      <c r="TX916" s="25"/>
      <c r="TY916" s="25"/>
      <c r="TZ916" s="25"/>
      <c r="UA916" s="25"/>
      <c r="UB916" s="25"/>
      <c r="UC916" s="25"/>
      <c r="UD916" s="25"/>
      <c r="UE916" s="25"/>
      <c r="UF916" s="25"/>
      <c r="UG916" s="25"/>
      <c r="UH916" s="25"/>
      <c r="UI916" s="25"/>
      <c r="UJ916" s="25"/>
      <c r="UK916" s="25"/>
      <c r="UL916" s="25"/>
      <c r="UM916" s="25"/>
      <c r="UN916" s="25"/>
      <c r="UO916" s="25"/>
      <c r="UP916" s="25"/>
      <c r="UQ916" s="25"/>
      <c r="UR916" s="25"/>
      <c r="US916" s="25"/>
      <c r="UT916" s="25"/>
      <c r="UU916" s="25"/>
      <c r="UV916" s="25"/>
      <c r="UW916" s="25"/>
      <c r="UX916" s="25"/>
      <c r="UY916" s="25"/>
      <c r="UZ916" s="25"/>
      <c r="VA916" s="25"/>
      <c r="VB916" s="25"/>
      <c r="VC916" s="25"/>
      <c r="VD916" s="25"/>
      <c r="VE916" s="25"/>
      <c r="VF916" s="25"/>
      <c r="VG916" s="25"/>
      <c r="VH916" s="25"/>
      <c r="VI916" s="25"/>
      <c r="VJ916" s="25"/>
      <c r="VK916" s="25"/>
      <c r="VL916" s="25"/>
      <c r="VM916" s="25"/>
      <c r="VN916" s="25"/>
      <c r="VO916" s="25"/>
      <c r="VP916" s="25"/>
      <c r="VQ916" s="25"/>
      <c r="VR916" s="25"/>
      <c r="VS916" s="25"/>
      <c r="VT916" s="25"/>
      <c r="VU916" s="25"/>
      <c r="VV916" s="25"/>
      <c r="VW916" s="25"/>
      <c r="VX916" s="25"/>
      <c r="VY916" s="25"/>
      <c r="VZ916" s="25"/>
      <c r="WA916" s="25"/>
      <c r="WB916" s="25"/>
      <c r="WC916" s="25"/>
      <c r="WD916" s="25"/>
      <c r="WE916" s="25"/>
      <c r="WF916" s="25"/>
      <c r="WG916" s="25"/>
      <c r="WH916" s="25"/>
      <c r="WI916" s="25"/>
      <c r="WJ916" s="25"/>
      <c r="WK916" s="25"/>
      <c r="WL916" s="25"/>
      <c r="WM916" s="25"/>
      <c r="WN916" s="25"/>
      <c r="WO916" s="25"/>
      <c r="WP916" s="25"/>
      <c r="WQ916" s="25"/>
      <c r="WR916" s="25"/>
      <c r="WS916" s="25"/>
      <c r="WT916" s="25"/>
      <c r="WU916" s="25"/>
      <c r="WV916" s="25"/>
      <c r="WW916" s="25"/>
      <c r="WX916" s="25"/>
      <c r="WY916" s="25"/>
      <c r="WZ916" s="25"/>
      <c r="XA916" s="25"/>
      <c r="XB916" s="25"/>
      <c r="XC916" s="25"/>
      <c r="XD916" s="25"/>
      <c r="XE916" s="25"/>
      <c r="XF916" s="25"/>
      <c r="XG916" s="25"/>
      <c r="XH916" s="25"/>
      <c r="XI916" s="25"/>
      <c r="XJ916" s="25"/>
      <c r="XK916" s="25"/>
      <c r="XL916" s="25"/>
      <c r="XM916" s="25"/>
      <c r="XN916" s="25"/>
      <c r="XO916" s="25"/>
      <c r="XP916" s="25"/>
      <c r="XQ916" s="25"/>
      <c r="XR916" s="25"/>
      <c r="XS916" s="25"/>
      <c r="XT916" s="25"/>
      <c r="XU916" s="25"/>
      <c r="XV916" s="25"/>
      <c r="XW916" s="25"/>
      <c r="XX916" s="25"/>
      <c r="XY916" s="25"/>
      <c r="XZ916" s="25"/>
      <c r="YA916" s="25"/>
      <c r="YB916" s="25"/>
      <c r="YC916" s="25"/>
      <c r="YD916" s="25"/>
      <c r="YE916" s="25"/>
      <c r="YF916" s="25"/>
      <c r="YG916" s="25"/>
      <c r="YH916" s="25"/>
      <c r="YI916" s="25"/>
      <c r="YJ916" s="25"/>
      <c r="YK916" s="25"/>
      <c r="YL916" s="25"/>
      <c r="YM916" s="25"/>
      <c r="YN916" s="25"/>
      <c r="YO916" s="25"/>
      <c r="YP916" s="25"/>
      <c r="YQ916" s="25"/>
      <c r="YR916" s="25"/>
      <c r="YS916" s="25"/>
      <c r="YT916" s="25"/>
      <c r="YU916" s="25"/>
      <c r="YV916" s="25"/>
      <c r="YW916" s="25"/>
      <c r="YX916" s="25"/>
      <c r="YY916" s="25"/>
      <c r="YZ916" s="25"/>
      <c r="ZA916" s="25"/>
      <c r="ZB916" s="25"/>
      <c r="ZC916" s="25"/>
      <c r="ZD916" s="25"/>
      <c r="ZE916" s="25"/>
      <c r="ZF916" s="25"/>
      <c r="ZG916" s="25"/>
      <c r="ZH916" s="25"/>
      <c r="ZI916" s="25"/>
      <c r="ZJ916" s="25"/>
      <c r="ZK916" s="25"/>
      <c r="ZL916" s="25"/>
      <c r="ZM916" s="25"/>
      <c r="ZN916" s="25"/>
      <c r="ZO916" s="25"/>
      <c r="ZP916" s="25"/>
      <c r="ZQ916" s="25"/>
      <c r="ZR916" s="25"/>
      <c r="ZS916" s="25"/>
      <c r="ZT916" s="25"/>
      <c r="ZU916" s="25"/>
      <c r="ZV916" s="25"/>
      <c r="ZW916" s="25"/>
      <c r="ZX916" s="25"/>
      <c r="ZY916" s="25"/>
      <c r="ZZ916" s="25"/>
      <c r="AAA916" s="25"/>
      <c r="AAB916" s="25"/>
      <c r="AAC916" s="25"/>
      <c r="AAD916" s="25"/>
      <c r="AAE916" s="25"/>
      <c r="AAF916" s="25"/>
      <c r="AAG916" s="25"/>
      <c r="AAH916" s="25"/>
      <c r="AAI916" s="25"/>
      <c r="AAJ916" s="25"/>
      <c r="AAK916" s="25"/>
      <c r="AAL916" s="25"/>
      <c r="AAM916" s="25"/>
      <c r="AAN916" s="25"/>
      <c r="AAO916" s="25"/>
      <c r="AAP916" s="25"/>
      <c r="AAQ916" s="25"/>
      <c r="AAR916" s="25"/>
      <c r="AAS916" s="25"/>
      <c r="AAT916" s="25"/>
      <c r="AAU916" s="25"/>
      <c r="AAV916" s="25"/>
      <c r="AAW916" s="25"/>
      <c r="AAX916" s="25"/>
      <c r="AAY916" s="25"/>
      <c r="AAZ916" s="25"/>
      <c r="ABA916" s="25"/>
      <c r="ABB916" s="25"/>
      <c r="ABC916" s="25"/>
      <c r="ABD916" s="25"/>
      <c r="ABE916" s="25"/>
      <c r="ABF916" s="25"/>
      <c r="ABG916" s="25"/>
      <c r="ABH916" s="25"/>
      <c r="ABI916" s="25"/>
      <c r="ABJ916" s="25"/>
      <c r="ABK916" s="25"/>
      <c r="ABL916" s="25"/>
      <c r="ABM916" s="25"/>
      <c r="ABN916" s="25"/>
      <c r="ABO916" s="25"/>
      <c r="ABP916" s="25"/>
      <c r="ABQ916" s="25"/>
      <c r="ABR916" s="25"/>
      <c r="ABS916" s="25"/>
      <c r="ABT916" s="25"/>
      <c r="ABU916" s="25"/>
      <c r="ABV916" s="25"/>
      <c r="ABW916" s="25"/>
      <c r="ABX916" s="25"/>
      <c r="ABY916" s="25"/>
      <c r="ABZ916" s="25"/>
      <c r="ACA916" s="25"/>
      <c r="ACB916" s="25"/>
      <c r="ACC916" s="25"/>
      <c r="ACD916" s="25"/>
      <c r="ACE916" s="25"/>
      <c r="ACF916" s="25"/>
      <c r="ACG916" s="25"/>
      <c r="ACH916" s="25"/>
      <c r="ACI916" s="25"/>
      <c r="ACJ916" s="25"/>
      <c r="ACK916" s="25"/>
      <c r="ACL916" s="25"/>
      <c r="ACM916" s="25"/>
      <c r="ACN916" s="25"/>
      <c r="ACO916" s="25"/>
      <c r="ACP916" s="25"/>
      <c r="ACQ916" s="25"/>
      <c r="ACR916" s="25"/>
      <c r="ACS916" s="25"/>
      <c r="ACT916" s="25"/>
      <c r="ACU916" s="25"/>
      <c r="ACV916" s="25"/>
      <c r="ACW916" s="25"/>
      <c r="ACX916" s="25"/>
      <c r="ACY916" s="25"/>
      <c r="ACZ916" s="25"/>
      <c r="ADA916" s="25"/>
      <c r="ADB916" s="25"/>
      <c r="ADC916" s="25"/>
      <c r="ADD916" s="25"/>
      <c r="ADE916" s="25"/>
      <c r="ADF916" s="25"/>
      <c r="ADG916" s="25"/>
      <c r="ADH916" s="25"/>
      <c r="ADI916" s="25"/>
      <c r="ADJ916" s="25"/>
      <c r="ADK916" s="25"/>
      <c r="ADL916" s="25"/>
      <c r="ADM916" s="25"/>
      <c r="ADN916" s="25"/>
      <c r="ADO916" s="25"/>
      <c r="ADP916" s="25"/>
      <c r="ADQ916" s="25"/>
      <c r="ADR916" s="25"/>
      <c r="ADS916" s="25"/>
      <c r="ADT916" s="25"/>
      <c r="ADU916" s="25"/>
      <c r="ADV916" s="25"/>
      <c r="ADW916" s="25"/>
      <c r="ADX916" s="25"/>
      <c r="ADY916" s="25"/>
      <c r="ADZ916" s="25"/>
      <c r="AEA916" s="25"/>
      <c r="AEB916" s="25"/>
      <c r="AEC916" s="25"/>
      <c r="AED916" s="25"/>
      <c r="AEE916" s="25"/>
      <c r="AEF916" s="25"/>
      <c r="AEG916" s="49"/>
    </row>
    <row r="917" spans="1:813" s="15" customFormat="1" ht="12.75" customHeight="1" x14ac:dyDescent="0.2">
      <c r="A917" s="233">
        <v>5</v>
      </c>
      <c r="B917" s="451" t="s">
        <v>123</v>
      </c>
      <c r="C917" s="453"/>
      <c r="D917" s="117"/>
      <c r="E917" s="448"/>
      <c r="F917" s="418"/>
      <c r="G917" s="49"/>
      <c r="AY917" s="45"/>
      <c r="AZ917" s="25"/>
      <c r="BA917" s="663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  <c r="PF917" s="25"/>
      <c r="PG917" s="25"/>
      <c r="PH917" s="25"/>
      <c r="PI917" s="25"/>
      <c r="PJ917" s="25"/>
      <c r="PK917" s="25"/>
      <c r="PL917" s="25"/>
      <c r="PM917" s="25"/>
      <c r="PN917" s="25"/>
      <c r="PO917" s="25"/>
      <c r="PP917" s="25"/>
      <c r="PQ917" s="25"/>
      <c r="PR917" s="25"/>
      <c r="PS917" s="25"/>
      <c r="PT917" s="25"/>
      <c r="PU917" s="25"/>
      <c r="PV917" s="25"/>
      <c r="PW917" s="25"/>
      <c r="PX917" s="25"/>
      <c r="PY917" s="25"/>
      <c r="PZ917" s="25"/>
      <c r="QA917" s="25"/>
      <c r="QB917" s="25"/>
      <c r="QC917" s="25"/>
      <c r="QD917" s="25"/>
      <c r="QE917" s="25"/>
      <c r="QF917" s="25"/>
      <c r="QG917" s="25"/>
      <c r="QH917" s="25"/>
      <c r="QI917" s="25"/>
      <c r="QJ917" s="25"/>
      <c r="QK917" s="25"/>
      <c r="QL917" s="25"/>
      <c r="QM917" s="25"/>
      <c r="QN917" s="25"/>
      <c r="QO917" s="25"/>
      <c r="QP917" s="25"/>
      <c r="QQ917" s="25"/>
      <c r="QR917" s="25"/>
      <c r="QS917" s="25"/>
      <c r="QT917" s="25"/>
      <c r="QU917" s="25"/>
      <c r="QV917" s="25"/>
      <c r="QW917" s="25"/>
      <c r="QX917" s="25"/>
      <c r="QY917" s="25"/>
      <c r="QZ917" s="25"/>
      <c r="RA917" s="25"/>
      <c r="RB917" s="25"/>
      <c r="RC917" s="25"/>
      <c r="RD917" s="25"/>
      <c r="RE917" s="25"/>
      <c r="RF917" s="25"/>
      <c r="RG917" s="25"/>
      <c r="RH917" s="25"/>
      <c r="RI917" s="25"/>
      <c r="RJ917" s="25"/>
      <c r="RK917" s="25"/>
      <c r="RL917" s="25"/>
      <c r="RM917" s="25"/>
      <c r="RN917" s="25"/>
      <c r="RO917" s="25"/>
      <c r="RP917" s="25"/>
      <c r="RQ917" s="25"/>
      <c r="RR917" s="25"/>
      <c r="RS917" s="25"/>
      <c r="RT917" s="25"/>
      <c r="RU917" s="25"/>
      <c r="RV917" s="25"/>
      <c r="RW917" s="25"/>
      <c r="RX917" s="25"/>
      <c r="RY917" s="25"/>
      <c r="RZ917" s="25"/>
      <c r="SA917" s="25"/>
      <c r="SB917" s="25"/>
      <c r="SC917" s="25"/>
      <c r="SD917" s="25"/>
      <c r="SE917" s="25"/>
      <c r="SF917" s="25"/>
      <c r="SG917" s="25"/>
      <c r="SH917" s="25"/>
      <c r="SI917" s="25"/>
      <c r="SJ917" s="25"/>
      <c r="SK917" s="25"/>
      <c r="SL917" s="25"/>
      <c r="SM917" s="25"/>
      <c r="SN917" s="25"/>
      <c r="SO917" s="25"/>
      <c r="SP917" s="25"/>
      <c r="SQ917" s="25"/>
      <c r="SR917" s="25"/>
      <c r="SS917" s="25"/>
      <c r="ST917" s="25"/>
      <c r="SU917" s="25"/>
      <c r="SV917" s="25"/>
      <c r="SW917" s="25"/>
      <c r="SX917" s="25"/>
      <c r="SY917" s="25"/>
      <c r="SZ917" s="25"/>
      <c r="TA917" s="25"/>
      <c r="TB917" s="25"/>
      <c r="TC917" s="25"/>
      <c r="TD917" s="25"/>
      <c r="TE917" s="25"/>
      <c r="TF917" s="25"/>
      <c r="TG917" s="25"/>
      <c r="TH917" s="25"/>
      <c r="TI917" s="25"/>
      <c r="TJ917" s="25"/>
      <c r="TK917" s="25"/>
      <c r="TL917" s="25"/>
      <c r="TM917" s="25"/>
      <c r="TN917" s="25"/>
      <c r="TO917" s="25"/>
      <c r="TP917" s="25"/>
      <c r="TQ917" s="25"/>
      <c r="TR917" s="25"/>
      <c r="TS917" s="25"/>
      <c r="TT917" s="25"/>
      <c r="TU917" s="25"/>
      <c r="TV917" s="25"/>
      <c r="TW917" s="25"/>
      <c r="TX917" s="25"/>
      <c r="TY917" s="25"/>
      <c r="TZ917" s="25"/>
      <c r="UA917" s="25"/>
      <c r="UB917" s="25"/>
      <c r="UC917" s="25"/>
      <c r="UD917" s="25"/>
      <c r="UE917" s="25"/>
      <c r="UF917" s="25"/>
      <c r="UG917" s="25"/>
      <c r="UH917" s="25"/>
      <c r="UI917" s="25"/>
      <c r="UJ917" s="25"/>
      <c r="UK917" s="25"/>
      <c r="UL917" s="25"/>
      <c r="UM917" s="25"/>
      <c r="UN917" s="25"/>
      <c r="UO917" s="25"/>
      <c r="UP917" s="25"/>
      <c r="UQ917" s="25"/>
      <c r="UR917" s="25"/>
      <c r="US917" s="25"/>
      <c r="UT917" s="25"/>
      <c r="UU917" s="25"/>
      <c r="UV917" s="25"/>
      <c r="UW917" s="25"/>
      <c r="UX917" s="25"/>
      <c r="UY917" s="25"/>
      <c r="UZ917" s="25"/>
      <c r="VA917" s="25"/>
      <c r="VB917" s="25"/>
      <c r="VC917" s="25"/>
      <c r="VD917" s="25"/>
      <c r="VE917" s="25"/>
      <c r="VF917" s="25"/>
      <c r="VG917" s="25"/>
      <c r="VH917" s="25"/>
      <c r="VI917" s="25"/>
      <c r="VJ917" s="25"/>
      <c r="VK917" s="25"/>
      <c r="VL917" s="25"/>
      <c r="VM917" s="25"/>
      <c r="VN917" s="25"/>
      <c r="VO917" s="25"/>
      <c r="VP917" s="25"/>
      <c r="VQ917" s="25"/>
      <c r="VR917" s="25"/>
      <c r="VS917" s="25"/>
      <c r="VT917" s="25"/>
      <c r="VU917" s="25"/>
      <c r="VV917" s="25"/>
      <c r="VW917" s="25"/>
      <c r="VX917" s="25"/>
      <c r="VY917" s="25"/>
      <c r="VZ917" s="25"/>
      <c r="WA917" s="25"/>
      <c r="WB917" s="25"/>
      <c r="WC917" s="25"/>
      <c r="WD917" s="25"/>
      <c r="WE917" s="25"/>
      <c r="WF917" s="25"/>
      <c r="WG917" s="25"/>
      <c r="WH917" s="25"/>
      <c r="WI917" s="25"/>
      <c r="WJ917" s="25"/>
      <c r="WK917" s="25"/>
      <c r="WL917" s="25"/>
      <c r="WM917" s="25"/>
      <c r="WN917" s="25"/>
      <c r="WO917" s="25"/>
      <c r="WP917" s="25"/>
      <c r="WQ917" s="25"/>
      <c r="WR917" s="25"/>
      <c r="WS917" s="25"/>
      <c r="WT917" s="25"/>
      <c r="WU917" s="25"/>
      <c r="WV917" s="25"/>
      <c r="WW917" s="25"/>
      <c r="WX917" s="25"/>
      <c r="WY917" s="25"/>
      <c r="WZ917" s="25"/>
      <c r="XA917" s="25"/>
      <c r="XB917" s="25"/>
      <c r="XC917" s="25"/>
      <c r="XD917" s="25"/>
      <c r="XE917" s="25"/>
      <c r="XF917" s="25"/>
      <c r="XG917" s="25"/>
      <c r="XH917" s="25"/>
      <c r="XI917" s="25"/>
      <c r="XJ917" s="25"/>
      <c r="XK917" s="25"/>
      <c r="XL917" s="25"/>
      <c r="XM917" s="25"/>
      <c r="XN917" s="25"/>
      <c r="XO917" s="25"/>
      <c r="XP917" s="25"/>
      <c r="XQ917" s="25"/>
      <c r="XR917" s="25"/>
      <c r="XS917" s="25"/>
      <c r="XT917" s="25"/>
      <c r="XU917" s="25"/>
      <c r="XV917" s="25"/>
      <c r="XW917" s="25"/>
      <c r="XX917" s="25"/>
      <c r="XY917" s="25"/>
      <c r="XZ917" s="25"/>
      <c r="YA917" s="25"/>
      <c r="YB917" s="25"/>
      <c r="YC917" s="25"/>
      <c r="YD917" s="25"/>
      <c r="YE917" s="25"/>
      <c r="YF917" s="25"/>
      <c r="YG917" s="25"/>
      <c r="YH917" s="25"/>
      <c r="YI917" s="25"/>
      <c r="YJ917" s="25"/>
      <c r="YK917" s="25"/>
      <c r="YL917" s="25"/>
      <c r="YM917" s="25"/>
      <c r="YN917" s="25"/>
      <c r="YO917" s="25"/>
      <c r="YP917" s="25"/>
      <c r="YQ917" s="25"/>
      <c r="YR917" s="25"/>
      <c r="YS917" s="25"/>
      <c r="YT917" s="25"/>
      <c r="YU917" s="25"/>
      <c r="YV917" s="25"/>
      <c r="YW917" s="25"/>
      <c r="YX917" s="25"/>
      <c r="YY917" s="25"/>
      <c r="YZ917" s="25"/>
      <c r="ZA917" s="25"/>
      <c r="ZB917" s="25"/>
      <c r="ZC917" s="25"/>
      <c r="ZD917" s="25"/>
      <c r="ZE917" s="25"/>
      <c r="ZF917" s="25"/>
      <c r="ZG917" s="25"/>
      <c r="ZH917" s="25"/>
      <c r="ZI917" s="25"/>
      <c r="ZJ917" s="25"/>
      <c r="ZK917" s="25"/>
      <c r="ZL917" s="25"/>
      <c r="ZM917" s="25"/>
      <c r="ZN917" s="25"/>
      <c r="ZO917" s="25"/>
      <c r="ZP917" s="25"/>
      <c r="ZQ917" s="25"/>
      <c r="ZR917" s="25"/>
      <c r="ZS917" s="25"/>
      <c r="ZT917" s="25"/>
      <c r="ZU917" s="25"/>
      <c r="ZV917" s="25"/>
      <c r="ZW917" s="25"/>
      <c r="ZX917" s="25"/>
      <c r="ZY917" s="25"/>
      <c r="ZZ917" s="25"/>
      <c r="AAA917" s="25"/>
      <c r="AAB917" s="25"/>
      <c r="AAC917" s="25"/>
      <c r="AAD917" s="25"/>
      <c r="AAE917" s="25"/>
      <c r="AAF917" s="25"/>
      <c r="AAG917" s="25"/>
      <c r="AAH917" s="25"/>
      <c r="AAI917" s="25"/>
      <c r="AAJ917" s="25"/>
      <c r="AAK917" s="25"/>
      <c r="AAL917" s="25"/>
      <c r="AAM917" s="25"/>
      <c r="AAN917" s="25"/>
      <c r="AAO917" s="25"/>
      <c r="AAP917" s="25"/>
      <c r="AAQ917" s="25"/>
      <c r="AAR917" s="25"/>
      <c r="AAS917" s="25"/>
      <c r="AAT917" s="25"/>
      <c r="AAU917" s="25"/>
      <c r="AAV917" s="25"/>
      <c r="AAW917" s="25"/>
      <c r="AAX917" s="25"/>
      <c r="AAY917" s="25"/>
      <c r="AAZ917" s="25"/>
      <c r="ABA917" s="25"/>
      <c r="ABB917" s="25"/>
      <c r="ABC917" s="25"/>
      <c r="ABD917" s="25"/>
      <c r="ABE917" s="25"/>
      <c r="ABF917" s="25"/>
      <c r="ABG917" s="25"/>
      <c r="ABH917" s="25"/>
      <c r="ABI917" s="25"/>
      <c r="ABJ917" s="25"/>
      <c r="ABK917" s="25"/>
      <c r="ABL917" s="25"/>
      <c r="ABM917" s="25"/>
      <c r="ABN917" s="25"/>
      <c r="ABO917" s="25"/>
      <c r="ABP917" s="25"/>
      <c r="ABQ917" s="25"/>
      <c r="ABR917" s="25"/>
      <c r="ABS917" s="25"/>
      <c r="ABT917" s="25"/>
      <c r="ABU917" s="25"/>
      <c r="ABV917" s="25"/>
      <c r="ABW917" s="25"/>
      <c r="ABX917" s="25"/>
      <c r="ABY917" s="25"/>
      <c r="ABZ917" s="25"/>
      <c r="ACA917" s="25"/>
      <c r="ACB917" s="25"/>
      <c r="ACC917" s="25"/>
      <c r="ACD917" s="25"/>
      <c r="ACE917" s="25"/>
      <c r="ACF917" s="25"/>
      <c r="ACG917" s="25"/>
      <c r="ACH917" s="25"/>
      <c r="ACI917" s="25"/>
      <c r="ACJ917" s="25"/>
      <c r="ACK917" s="25"/>
      <c r="ACL917" s="25"/>
      <c r="ACM917" s="25"/>
      <c r="ACN917" s="25"/>
      <c r="ACO917" s="25"/>
      <c r="ACP917" s="25"/>
      <c r="ACQ917" s="25"/>
      <c r="ACR917" s="25"/>
      <c r="ACS917" s="25"/>
      <c r="ACT917" s="25"/>
      <c r="ACU917" s="25"/>
      <c r="ACV917" s="25"/>
      <c r="ACW917" s="25"/>
      <c r="ACX917" s="25"/>
      <c r="ACY917" s="25"/>
      <c r="ACZ917" s="25"/>
      <c r="ADA917" s="25"/>
      <c r="ADB917" s="25"/>
      <c r="ADC917" s="25"/>
      <c r="ADD917" s="25"/>
      <c r="ADE917" s="25"/>
      <c r="ADF917" s="25"/>
      <c r="ADG917" s="25"/>
      <c r="ADH917" s="25"/>
      <c r="ADI917" s="25"/>
      <c r="ADJ917" s="25"/>
      <c r="ADK917" s="25"/>
      <c r="ADL917" s="25"/>
      <c r="ADM917" s="25"/>
      <c r="ADN917" s="25"/>
      <c r="ADO917" s="25"/>
      <c r="ADP917" s="25"/>
      <c r="ADQ917" s="25"/>
      <c r="ADR917" s="25"/>
      <c r="ADS917" s="25"/>
      <c r="ADT917" s="25"/>
      <c r="ADU917" s="25"/>
      <c r="ADV917" s="25"/>
      <c r="ADW917" s="25"/>
      <c r="ADX917" s="25"/>
      <c r="ADY917" s="25"/>
      <c r="ADZ917" s="25"/>
      <c r="AEA917" s="25"/>
      <c r="AEB917" s="25"/>
      <c r="AEC917" s="25"/>
      <c r="AED917" s="25"/>
      <c r="AEE917" s="25"/>
      <c r="AEF917" s="25"/>
      <c r="AEG917" s="49"/>
    </row>
    <row r="918" spans="1:813" s="15" customFormat="1" ht="12.75" customHeight="1" x14ac:dyDescent="0.2">
      <c r="A918" s="240">
        <v>5.0999999999999996</v>
      </c>
      <c r="B918" s="454" t="s">
        <v>188</v>
      </c>
      <c r="C918" s="223">
        <v>-29</v>
      </c>
      <c r="D918" s="117" t="s">
        <v>71</v>
      </c>
      <c r="E918" s="448">
        <v>1775.55</v>
      </c>
      <c r="F918" s="418">
        <f t="shared" ref="F918:F920" si="28">ROUND(C918*E918,2)</f>
        <v>-51490.95</v>
      </c>
      <c r="G918" s="49"/>
      <c r="AY918" s="45"/>
      <c r="AZ918" s="25"/>
      <c r="BA918" s="663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  <c r="PF918" s="25"/>
      <c r="PG918" s="25"/>
      <c r="PH918" s="25"/>
      <c r="PI918" s="25"/>
      <c r="PJ918" s="25"/>
      <c r="PK918" s="25"/>
      <c r="PL918" s="25"/>
      <c r="PM918" s="25"/>
      <c r="PN918" s="25"/>
      <c r="PO918" s="25"/>
      <c r="PP918" s="25"/>
      <c r="PQ918" s="25"/>
      <c r="PR918" s="25"/>
      <c r="PS918" s="25"/>
      <c r="PT918" s="25"/>
      <c r="PU918" s="25"/>
      <c r="PV918" s="25"/>
      <c r="PW918" s="25"/>
      <c r="PX918" s="25"/>
      <c r="PY918" s="25"/>
      <c r="PZ918" s="25"/>
      <c r="QA918" s="25"/>
      <c r="QB918" s="25"/>
      <c r="QC918" s="25"/>
      <c r="QD918" s="25"/>
      <c r="QE918" s="25"/>
      <c r="QF918" s="25"/>
      <c r="QG918" s="25"/>
      <c r="QH918" s="25"/>
      <c r="QI918" s="25"/>
      <c r="QJ918" s="25"/>
      <c r="QK918" s="25"/>
      <c r="QL918" s="25"/>
      <c r="QM918" s="25"/>
      <c r="QN918" s="25"/>
      <c r="QO918" s="25"/>
      <c r="QP918" s="25"/>
      <c r="QQ918" s="25"/>
      <c r="QR918" s="25"/>
      <c r="QS918" s="25"/>
      <c r="QT918" s="25"/>
      <c r="QU918" s="25"/>
      <c r="QV918" s="25"/>
      <c r="QW918" s="25"/>
      <c r="QX918" s="25"/>
      <c r="QY918" s="25"/>
      <c r="QZ918" s="25"/>
      <c r="RA918" s="25"/>
      <c r="RB918" s="25"/>
      <c r="RC918" s="25"/>
      <c r="RD918" s="25"/>
      <c r="RE918" s="25"/>
      <c r="RF918" s="25"/>
      <c r="RG918" s="25"/>
      <c r="RH918" s="25"/>
      <c r="RI918" s="25"/>
      <c r="RJ918" s="25"/>
      <c r="RK918" s="25"/>
      <c r="RL918" s="25"/>
      <c r="RM918" s="25"/>
      <c r="RN918" s="25"/>
      <c r="RO918" s="25"/>
      <c r="RP918" s="25"/>
      <c r="RQ918" s="25"/>
      <c r="RR918" s="25"/>
      <c r="RS918" s="25"/>
      <c r="RT918" s="25"/>
      <c r="RU918" s="25"/>
      <c r="RV918" s="25"/>
      <c r="RW918" s="25"/>
      <c r="RX918" s="25"/>
      <c r="RY918" s="25"/>
      <c r="RZ918" s="25"/>
      <c r="SA918" s="25"/>
      <c r="SB918" s="25"/>
      <c r="SC918" s="25"/>
      <c r="SD918" s="25"/>
      <c r="SE918" s="25"/>
      <c r="SF918" s="25"/>
      <c r="SG918" s="25"/>
      <c r="SH918" s="25"/>
      <c r="SI918" s="25"/>
      <c r="SJ918" s="25"/>
      <c r="SK918" s="25"/>
      <c r="SL918" s="25"/>
      <c r="SM918" s="25"/>
      <c r="SN918" s="25"/>
      <c r="SO918" s="25"/>
      <c r="SP918" s="25"/>
      <c r="SQ918" s="25"/>
      <c r="SR918" s="25"/>
      <c r="SS918" s="25"/>
      <c r="ST918" s="25"/>
      <c r="SU918" s="25"/>
      <c r="SV918" s="25"/>
      <c r="SW918" s="25"/>
      <c r="SX918" s="25"/>
      <c r="SY918" s="25"/>
      <c r="SZ918" s="25"/>
      <c r="TA918" s="25"/>
      <c r="TB918" s="25"/>
      <c r="TC918" s="25"/>
      <c r="TD918" s="25"/>
      <c r="TE918" s="25"/>
      <c r="TF918" s="25"/>
      <c r="TG918" s="25"/>
      <c r="TH918" s="25"/>
      <c r="TI918" s="25"/>
      <c r="TJ918" s="25"/>
      <c r="TK918" s="25"/>
      <c r="TL918" s="25"/>
      <c r="TM918" s="25"/>
      <c r="TN918" s="25"/>
      <c r="TO918" s="25"/>
      <c r="TP918" s="25"/>
      <c r="TQ918" s="25"/>
      <c r="TR918" s="25"/>
      <c r="TS918" s="25"/>
      <c r="TT918" s="25"/>
      <c r="TU918" s="25"/>
      <c r="TV918" s="25"/>
      <c r="TW918" s="25"/>
      <c r="TX918" s="25"/>
      <c r="TY918" s="25"/>
      <c r="TZ918" s="25"/>
      <c r="UA918" s="25"/>
      <c r="UB918" s="25"/>
      <c r="UC918" s="25"/>
      <c r="UD918" s="25"/>
      <c r="UE918" s="25"/>
      <c r="UF918" s="25"/>
      <c r="UG918" s="25"/>
      <c r="UH918" s="25"/>
      <c r="UI918" s="25"/>
      <c r="UJ918" s="25"/>
      <c r="UK918" s="25"/>
      <c r="UL918" s="25"/>
      <c r="UM918" s="25"/>
      <c r="UN918" s="25"/>
      <c r="UO918" s="25"/>
      <c r="UP918" s="25"/>
      <c r="UQ918" s="25"/>
      <c r="UR918" s="25"/>
      <c r="US918" s="25"/>
      <c r="UT918" s="25"/>
      <c r="UU918" s="25"/>
      <c r="UV918" s="25"/>
      <c r="UW918" s="25"/>
      <c r="UX918" s="25"/>
      <c r="UY918" s="25"/>
      <c r="UZ918" s="25"/>
      <c r="VA918" s="25"/>
      <c r="VB918" s="25"/>
      <c r="VC918" s="25"/>
      <c r="VD918" s="25"/>
      <c r="VE918" s="25"/>
      <c r="VF918" s="25"/>
      <c r="VG918" s="25"/>
      <c r="VH918" s="25"/>
      <c r="VI918" s="25"/>
      <c r="VJ918" s="25"/>
      <c r="VK918" s="25"/>
      <c r="VL918" s="25"/>
      <c r="VM918" s="25"/>
      <c r="VN918" s="25"/>
      <c r="VO918" s="25"/>
      <c r="VP918" s="25"/>
      <c r="VQ918" s="25"/>
      <c r="VR918" s="25"/>
      <c r="VS918" s="25"/>
      <c r="VT918" s="25"/>
      <c r="VU918" s="25"/>
      <c r="VV918" s="25"/>
      <c r="VW918" s="25"/>
      <c r="VX918" s="25"/>
      <c r="VY918" s="25"/>
      <c r="VZ918" s="25"/>
      <c r="WA918" s="25"/>
      <c r="WB918" s="25"/>
      <c r="WC918" s="25"/>
      <c r="WD918" s="25"/>
      <c r="WE918" s="25"/>
      <c r="WF918" s="25"/>
      <c r="WG918" s="25"/>
      <c r="WH918" s="25"/>
      <c r="WI918" s="25"/>
      <c r="WJ918" s="25"/>
      <c r="WK918" s="25"/>
      <c r="WL918" s="25"/>
      <c r="WM918" s="25"/>
      <c r="WN918" s="25"/>
      <c r="WO918" s="25"/>
      <c r="WP918" s="25"/>
      <c r="WQ918" s="25"/>
      <c r="WR918" s="25"/>
      <c r="WS918" s="25"/>
      <c r="WT918" s="25"/>
      <c r="WU918" s="25"/>
      <c r="WV918" s="25"/>
      <c r="WW918" s="25"/>
      <c r="WX918" s="25"/>
      <c r="WY918" s="25"/>
      <c r="WZ918" s="25"/>
      <c r="XA918" s="25"/>
      <c r="XB918" s="25"/>
      <c r="XC918" s="25"/>
      <c r="XD918" s="25"/>
      <c r="XE918" s="25"/>
      <c r="XF918" s="25"/>
      <c r="XG918" s="25"/>
      <c r="XH918" s="25"/>
      <c r="XI918" s="25"/>
      <c r="XJ918" s="25"/>
      <c r="XK918" s="25"/>
      <c r="XL918" s="25"/>
      <c r="XM918" s="25"/>
      <c r="XN918" s="25"/>
      <c r="XO918" s="25"/>
      <c r="XP918" s="25"/>
      <c r="XQ918" s="25"/>
      <c r="XR918" s="25"/>
      <c r="XS918" s="25"/>
      <c r="XT918" s="25"/>
      <c r="XU918" s="25"/>
      <c r="XV918" s="25"/>
      <c r="XW918" s="25"/>
      <c r="XX918" s="25"/>
      <c r="XY918" s="25"/>
      <c r="XZ918" s="25"/>
      <c r="YA918" s="25"/>
      <c r="YB918" s="25"/>
      <c r="YC918" s="25"/>
      <c r="YD918" s="25"/>
      <c r="YE918" s="25"/>
      <c r="YF918" s="25"/>
      <c r="YG918" s="25"/>
      <c r="YH918" s="25"/>
      <c r="YI918" s="25"/>
      <c r="YJ918" s="25"/>
      <c r="YK918" s="25"/>
      <c r="YL918" s="25"/>
      <c r="YM918" s="25"/>
      <c r="YN918" s="25"/>
      <c r="YO918" s="25"/>
      <c r="YP918" s="25"/>
      <c r="YQ918" s="25"/>
      <c r="YR918" s="25"/>
      <c r="YS918" s="25"/>
      <c r="YT918" s="25"/>
      <c r="YU918" s="25"/>
      <c r="YV918" s="25"/>
      <c r="YW918" s="25"/>
      <c r="YX918" s="25"/>
      <c r="YY918" s="25"/>
      <c r="YZ918" s="25"/>
      <c r="ZA918" s="25"/>
      <c r="ZB918" s="25"/>
      <c r="ZC918" s="25"/>
      <c r="ZD918" s="25"/>
      <c r="ZE918" s="25"/>
      <c r="ZF918" s="25"/>
      <c r="ZG918" s="25"/>
      <c r="ZH918" s="25"/>
      <c r="ZI918" s="25"/>
      <c r="ZJ918" s="25"/>
      <c r="ZK918" s="25"/>
      <c r="ZL918" s="25"/>
      <c r="ZM918" s="25"/>
      <c r="ZN918" s="25"/>
      <c r="ZO918" s="25"/>
      <c r="ZP918" s="25"/>
      <c r="ZQ918" s="25"/>
      <c r="ZR918" s="25"/>
      <c r="ZS918" s="25"/>
      <c r="ZT918" s="25"/>
      <c r="ZU918" s="25"/>
      <c r="ZV918" s="25"/>
      <c r="ZW918" s="25"/>
      <c r="ZX918" s="25"/>
      <c r="ZY918" s="25"/>
      <c r="ZZ918" s="25"/>
      <c r="AAA918" s="25"/>
      <c r="AAB918" s="25"/>
      <c r="AAC918" s="25"/>
      <c r="AAD918" s="25"/>
      <c r="AAE918" s="25"/>
      <c r="AAF918" s="25"/>
      <c r="AAG918" s="25"/>
      <c r="AAH918" s="25"/>
      <c r="AAI918" s="25"/>
      <c r="AAJ918" s="25"/>
      <c r="AAK918" s="25"/>
      <c r="AAL918" s="25"/>
      <c r="AAM918" s="25"/>
      <c r="AAN918" s="25"/>
      <c r="AAO918" s="25"/>
      <c r="AAP918" s="25"/>
      <c r="AAQ918" s="25"/>
      <c r="AAR918" s="25"/>
      <c r="AAS918" s="25"/>
      <c r="AAT918" s="25"/>
      <c r="AAU918" s="25"/>
      <c r="AAV918" s="25"/>
      <c r="AAW918" s="25"/>
      <c r="AAX918" s="25"/>
      <c r="AAY918" s="25"/>
      <c r="AAZ918" s="25"/>
      <c r="ABA918" s="25"/>
      <c r="ABB918" s="25"/>
      <c r="ABC918" s="25"/>
      <c r="ABD918" s="25"/>
      <c r="ABE918" s="25"/>
      <c r="ABF918" s="25"/>
      <c r="ABG918" s="25"/>
      <c r="ABH918" s="25"/>
      <c r="ABI918" s="25"/>
      <c r="ABJ918" s="25"/>
      <c r="ABK918" s="25"/>
      <c r="ABL918" s="25"/>
      <c r="ABM918" s="25"/>
      <c r="ABN918" s="25"/>
      <c r="ABO918" s="25"/>
      <c r="ABP918" s="25"/>
      <c r="ABQ918" s="25"/>
      <c r="ABR918" s="25"/>
      <c r="ABS918" s="25"/>
      <c r="ABT918" s="25"/>
      <c r="ABU918" s="25"/>
      <c r="ABV918" s="25"/>
      <c r="ABW918" s="25"/>
      <c r="ABX918" s="25"/>
      <c r="ABY918" s="25"/>
      <c r="ABZ918" s="25"/>
      <c r="ACA918" s="25"/>
      <c r="ACB918" s="25"/>
      <c r="ACC918" s="25"/>
      <c r="ACD918" s="25"/>
      <c r="ACE918" s="25"/>
      <c r="ACF918" s="25"/>
      <c r="ACG918" s="25"/>
      <c r="ACH918" s="25"/>
      <c r="ACI918" s="25"/>
      <c r="ACJ918" s="25"/>
      <c r="ACK918" s="25"/>
      <c r="ACL918" s="25"/>
      <c r="ACM918" s="25"/>
      <c r="ACN918" s="25"/>
      <c r="ACO918" s="25"/>
      <c r="ACP918" s="25"/>
      <c r="ACQ918" s="25"/>
      <c r="ACR918" s="25"/>
      <c r="ACS918" s="25"/>
      <c r="ACT918" s="25"/>
      <c r="ACU918" s="25"/>
      <c r="ACV918" s="25"/>
      <c r="ACW918" s="25"/>
      <c r="ACX918" s="25"/>
      <c r="ACY918" s="25"/>
      <c r="ACZ918" s="25"/>
      <c r="ADA918" s="25"/>
      <c r="ADB918" s="25"/>
      <c r="ADC918" s="25"/>
      <c r="ADD918" s="25"/>
      <c r="ADE918" s="25"/>
      <c r="ADF918" s="25"/>
      <c r="ADG918" s="25"/>
      <c r="ADH918" s="25"/>
      <c r="ADI918" s="25"/>
      <c r="ADJ918" s="25"/>
      <c r="ADK918" s="25"/>
      <c r="ADL918" s="25"/>
      <c r="ADM918" s="25"/>
      <c r="ADN918" s="25"/>
      <c r="ADO918" s="25"/>
      <c r="ADP918" s="25"/>
      <c r="ADQ918" s="25"/>
      <c r="ADR918" s="25"/>
      <c r="ADS918" s="25"/>
      <c r="ADT918" s="25"/>
      <c r="ADU918" s="25"/>
      <c r="ADV918" s="25"/>
      <c r="ADW918" s="25"/>
      <c r="ADX918" s="25"/>
      <c r="ADY918" s="25"/>
      <c r="ADZ918" s="25"/>
      <c r="AEA918" s="25"/>
      <c r="AEB918" s="25"/>
      <c r="AEC918" s="25"/>
      <c r="AED918" s="25"/>
      <c r="AEE918" s="25"/>
      <c r="AEF918" s="25"/>
      <c r="AEG918" s="49"/>
    </row>
    <row r="919" spans="1:813" s="15" customFormat="1" ht="12.75" customHeight="1" x14ac:dyDescent="0.2">
      <c r="A919" s="240">
        <v>5.2</v>
      </c>
      <c r="B919" s="454" t="s">
        <v>189</v>
      </c>
      <c r="C919" s="223">
        <v>-1</v>
      </c>
      <c r="D919" s="117" t="s">
        <v>71</v>
      </c>
      <c r="E919" s="448">
        <v>2606.8000000000002</v>
      </c>
      <c r="F919" s="418">
        <f t="shared" si="28"/>
        <v>-2606.8000000000002</v>
      </c>
      <c r="G919" s="49"/>
      <c r="AY919" s="45"/>
      <c r="AZ919" s="25"/>
      <c r="BA919" s="663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  <c r="PF919" s="25"/>
      <c r="PG919" s="25"/>
      <c r="PH919" s="25"/>
      <c r="PI919" s="25"/>
      <c r="PJ919" s="25"/>
      <c r="PK919" s="25"/>
      <c r="PL919" s="25"/>
      <c r="PM919" s="25"/>
      <c r="PN919" s="25"/>
      <c r="PO919" s="25"/>
      <c r="PP919" s="25"/>
      <c r="PQ919" s="25"/>
      <c r="PR919" s="25"/>
      <c r="PS919" s="25"/>
      <c r="PT919" s="25"/>
      <c r="PU919" s="25"/>
      <c r="PV919" s="25"/>
      <c r="PW919" s="25"/>
      <c r="PX919" s="25"/>
      <c r="PY919" s="25"/>
      <c r="PZ919" s="25"/>
      <c r="QA919" s="25"/>
      <c r="QB919" s="25"/>
      <c r="QC919" s="25"/>
      <c r="QD919" s="25"/>
      <c r="QE919" s="25"/>
      <c r="QF919" s="25"/>
      <c r="QG919" s="25"/>
      <c r="QH919" s="25"/>
      <c r="QI919" s="25"/>
      <c r="QJ919" s="25"/>
      <c r="QK919" s="25"/>
      <c r="QL919" s="25"/>
      <c r="QM919" s="25"/>
      <c r="QN919" s="25"/>
      <c r="QO919" s="25"/>
      <c r="QP919" s="25"/>
      <c r="QQ919" s="25"/>
      <c r="QR919" s="25"/>
      <c r="QS919" s="25"/>
      <c r="QT919" s="25"/>
      <c r="QU919" s="25"/>
      <c r="QV919" s="25"/>
      <c r="QW919" s="25"/>
      <c r="QX919" s="25"/>
      <c r="QY919" s="25"/>
      <c r="QZ919" s="25"/>
      <c r="RA919" s="25"/>
      <c r="RB919" s="25"/>
      <c r="RC919" s="25"/>
      <c r="RD919" s="25"/>
      <c r="RE919" s="25"/>
      <c r="RF919" s="25"/>
      <c r="RG919" s="25"/>
      <c r="RH919" s="25"/>
      <c r="RI919" s="25"/>
      <c r="RJ919" s="25"/>
      <c r="RK919" s="25"/>
      <c r="RL919" s="25"/>
      <c r="RM919" s="25"/>
      <c r="RN919" s="25"/>
      <c r="RO919" s="25"/>
      <c r="RP919" s="25"/>
      <c r="RQ919" s="25"/>
      <c r="RR919" s="25"/>
      <c r="RS919" s="25"/>
      <c r="RT919" s="25"/>
      <c r="RU919" s="25"/>
      <c r="RV919" s="25"/>
      <c r="RW919" s="25"/>
      <c r="RX919" s="25"/>
      <c r="RY919" s="25"/>
      <c r="RZ919" s="25"/>
      <c r="SA919" s="25"/>
      <c r="SB919" s="25"/>
      <c r="SC919" s="25"/>
      <c r="SD919" s="25"/>
      <c r="SE919" s="25"/>
      <c r="SF919" s="25"/>
      <c r="SG919" s="25"/>
      <c r="SH919" s="25"/>
      <c r="SI919" s="25"/>
      <c r="SJ919" s="25"/>
      <c r="SK919" s="25"/>
      <c r="SL919" s="25"/>
      <c r="SM919" s="25"/>
      <c r="SN919" s="25"/>
      <c r="SO919" s="25"/>
      <c r="SP919" s="25"/>
      <c r="SQ919" s="25"/>
      <c r="SR919" s="25"/>
      <c r="SS919" s="25"/>
      <c r="ST919" s="25"/>
      <c r="SU919" s="25"/>
      <c r="SV919" s="25"/>
      <c r="SW919" s="25"/>
      <c r="SX919" s="25"/>
      <c r="SY919" s="25"/>
      <c r="SZ919" s="25"/>
      <c r="TA919" s="25"/>
      <c r="TB919" s="25"/>
      <c r="TC919" s="25"/>
      <c r="TD919" s="25"/>
      <c r="TE919" s="25"/>
      <c r="TF919" s="25"/>
      <c r="TG919" s="25"/>
      <c r="TH919" s="25"/>
      <c r="TI919" s="25"/>
      <c r="TJ919" s="25"/>
      <c r="TK919" s="25"/>
      <c r="TL919" s="25"/>
      <c r="TM919" s="25"/>
      <c r="TN919" s="25"/>
      <c r="TO919" s="25"/>
      <c r="TP919" s="25"/>
      <c r="TQ919" s="25"/>
      <c r="TR919" s="25"/>
      <c r="TS919" s="25"/>
      <c r="TT919" s="25"/>
      <c r="TU919" s="25"/>
      <c r="TV919" s="25"/>
      <c r="TW919" s="25"/>
      <c r="TX919" s="25"/>
      <c r="TY919" s="25"/>
      <c r="TZ919" s="25"/>
      <c r="UA919" s="25"/>
      <c r="UB919" s="25"/>
      <c r="UC919" s="25"/>
      <c r="UD919" s="25"/>
      <c r="UE919" s="25"/>
      <c r="UF919" s="25"/>
      <c r="UG919" s="25"/>
      <c r="UH919" s="25"/>
      <c r="UI919" s="25"/>
      <c r="UJ919" s="25"/>
      <c r="UK919" s="25"/>
      <c r="UL919" s="25"/>
      <c r="UM919" s="25"/>
      <c r="UN919" s="25"/>
      <c r="UO919" s="25"/>
      <c r="UP919" s="25"/>
      <c r="UQ919" s="25"/>
      <c r="UR919" s="25"/>
      <c r="US919" s="25"/>
      <c r="UT919" s="25"/>
      <c r="UU919" s="25"/>
      <c r="UV919" s="25"/>
      <c r="UW919" s="25"/>
      <c r="UX919" s="25"/>
      <c r="UY919" s="25"/>
      <c r="UZ919" s="25"/>
      <c r="VA919" s="25"/>
      <c r="VB919" s="25"/>
      <c r="VC919" s="25"/>
      <c r="VD919" s="25"/>
      <c r="VE919" s="25"/>
      <c r="VF919" s="25"/>
      <c r="VG919" s="25"/>
      <c r="VH919" s="25"/>
      <c r="VI919" s="25"/>
      <c r="VJ919" s="25"/>
      <c r="VK919" s="25"/>
      <c r="VL919" s="25"/>
      <c r="VM919" s="25"/>
      <c r="VN919" s="25"/>
      <c r="VO919" s="25"/>
      <c r="VP919" s="25"/>
      <c r="VQ919" s="25"/>
      <c r="VR919" s="25"/>
      <c r="VS919" s="25"/>
      <c r="VT919" s="25"/>
      <c r="VU919" s="25"/>
      <c r="VV919" s="25"/>
      <c r="VW919" s="25"/>
      <c r="VX919" s="25"/>
      <c r="VY919" s="25"/>
      <c r="VZ919" s="25"/>
      <c r="WA919" s="25"/>
      <c r="WB919" s="25"/>
      <c r="WC919" s="25"/>
      <c r="WD919" s="25"/>
      <c r="WE919" s="25"/>
      <c r="WF919" s="25"/>
      <c r="WG919" s="25"/>
      <c r="WH919" s="25"/>
      <c r="WI919" s="25"/>
      <c r="WJ919" s="25"/>
      <c r="WK919" s="25"/>
      <c r="WL919" s="25"/>
      <c r="WM919" s="25"/>
      <c r="WN919" s="25"/>
      <c r="WO919" s="25"/>
      <c r="WP919" s="25"/>
      <c r="WQ919" s="25"/>
      <c r="WR919" s="25"/>
      <c r="WS919" s="25"/>
      <c r="WT919" s="25"/>
      <c r="WU919" s="25"/>
      <c r="WV919" s="25"/>
      <c r="WW919" s="25"/>
      <c r="WX919" s="25"/>
      <c r="WY919" s="25"/>
      <c r="WZ919" s="25"/>
      <c r="XA919" s="25"/>
      <c r="XB919" s="25"/>
      <c r="XC919" s="25"/>
      <c r="XD919" s="25"/>
      <c r="XE919" s="25"/>
      <c r="XF919" s="25"/>
      <c r="XG919" s="25"/>
      <c r="XH919" s="25"/>
      <c r="XI919" s="25"/>
      <c r="XJ919" s="25"/>
      <c r="XK919" s="25"/>
      <c r="XL919" s="25"/>
      <c r="XM919" s="25"/>
      <c r="XN919" s="25"/>
      <c r="XO919" s="25"/>
      <c r="XP919" s="25"/>
      <c r="XQ919" s="25"/>
      <c r="XR919" s="25"/>
      <c r="XS919" s="25"/>
      <c r="XT919" s="25"/>
      <c r="XU919" s="25"/>
      <c r="XV919" s="25"/>
      <c r="XW919" s="25"/>
      <c r="XX919" s="25"/>
      <c r="XY919" s="25"/>
      <c r="XZ919" s="25"/>
      <c r="YA919" s="25"/>
      <c r="YB919" s="25"/>
      <c r="YC919" s="25"/>
      <c r="YD919" s="25"/>
      <c r="YE919" s="25"/>
      <c r="YF919" s="25"/>
      <c r="YG919" s="25"/>
      <c r="YH919" s="25"/>
      <c r="YI919" s="25"/>
      <c r="YJ919" s="25"/>
      <c r="YK919" s="25"/>
      <c r="YL919" s="25"/>
      <c r="YM919" s="25"/>
      <c r="YN919" s="25"/>
      <c r="YO919" s="25"/>
      <c r="YP919" s="25"/>
      <c r="YQ919" s="25"/>
      <c r="YR919" s="25"/>
      <c r="YS919" s="25"/>
      <c r="YT919" s="25"/>
      <c r="YU919" s="25"/>
      <c r="YV919" s="25"/>
      <c r="YW919" s="25"/>
      <c r="YX919" s="25"/>
      <c r="YY919" s="25"/>
      <c r="YZ919" s="25"/>
      <c r="ZA919" s="25"/>
      <c r="ZB919" s="25"/>
      <c r="ZC919" s="25"/>
      <c r="ZD919" s="25"/>
      <c r="ZE919" s="25"/>
      <c r="ZF919" s="25"/>
      <c r="ZG919" s="25"/>
      <c r="ZH919" s="25"/>
      <c r="ZI919" s="25"/>
      <c r="ZJ919" s="25"/>
      <c r="ZK919" s="25"/>
      <c r="ZL919" s="25"/>
      <c r="ZM919" s="25"/>
      <c r="ZN919" s="25"/>
      <c r="ZO919" s="25"/>
      <c r="ZP919" s="25"/>
      <c r="ZQ919" s="25"/>
      <c r="ZR919" s="25"/>
      <c r="ZS919" s="25"/>
      <c r="ZT919" s="25"/>
      <c r="ZU919" s="25"/>
      <c r="ZV919" s="25"/>
      <c r="ZW919" s="25"/>
      <c r="ZX919" s="25"/>
      <c r="ZY919" s="25"/>
      <c r="ZZ919" s="25"/>
      <c r="AAA919" s="25"/>
      <c r="AAB919" s="25"/>
      <c r="AAC919" s="25"/>
      <c r="AAD919" s="25"/>
      <c r="AAE919" s="25"/>
      <c r="AAF919" s="25"/>
      <c r="AAG919" s="25"/>
      <c r="AAH919" s="25"/>
      <c r="AAI919" s="25"/>
      <c r="AAJ919" s="25"/>
      <c r="AAK919" s="25"/>
      <c r="AAL919" s="25"/>
      <c r="AAM919" s="25"/>
      <c r="AAN919" s="25"/>
      <c r="AAO919" s="25"/>
      <c r="AAP919" s="25"/>
      <c r="AAQ919" s="25"/>
      <c r="AAR919" s="25"/>
      <c r="AAS919" s="25"/>
      <c r="AAT919" s="25"/>
      <c r="AAU919" s="25"/>
      <c r="AAV919" s="25"/>
      <c r="AAW919" s="25"/>
      <c r="AAX919" s="25"/>
      <c r="AAY919" s="25"/>
      <c r="AAZ919" s="25"/>
      <c r="ABA919" s="25"/>
      <c r="ABB919" s="25"/>
      <c r="ABC919" s="25"/>
      <c r="ABD919" s="25"/>
      <c r="ABE919" s="25"/>
      <c r="ABF919" s="25"/>
      <c r="ABG919" s="25"/>
      <c r="ABH919" s="25"/>
      <c r="ABI919" s="25"/>
      <c r="ABJ919" s="25"/>
      <c r="ABK919" s="25"/>
      <c r="ABL919" s="25"/>
      <c r="ABM919" s="25"/>
      <c r="ABN919" s="25"/>
      <c r="ABO919" s="25"/>
      <c r="ABP919" s="25"/>
      <c r="ABQ919" s="25"/>
      <c r="ABR919" s="25"/>
      <c r="ABS919" s="25"/>
      <c r="ABT919" s="25"/>
      <c r="ABU919" s="25"/>
      <c r="ABV919" s="25"/>
      <c r="ABW919" s="25"/>
      <c r="ABX919" s="25"/>
      <c r="ABY919" s="25"/>
      <c r="ABZ919" s="25"/>
      <c r="ACA919" s="25"/>
      <c r="ACB919" s="25"/>
      <c r="ACC919" s="25"/>
      <c r="ACD919" s="25"/>
      <c r="ACE919" s="25"/>
      <c r="ACF919" s="25"/>
      <c r="ACG919" s="25"/>
      <c r="ACH919" s="25"/>
      <c r="ACI919" s="25"/>
      <c r="ACJ919" s="25"/>
      <c r="ACK919" s="25"/>
      <c r="ACL919" s="25"/>
      <c r="ACM919" s="25"/>
      <c r="ACN919" s="25"/>
      <c r="ACO919" s="25"/>
      <c r="ACP919" s="25"/>
      <c r="ACQ919" s="25"/>
      <c r="ACR919" s="25"/>
      <c r="ACS919" s="25"/>
      <c r="ACT919" s="25"/>
      <c r="ACU919" s="25"/>
      <c r="ACV919" s="25"/>
      <c r="ACW919" s="25"/>
      <c r="ACX919" s="25"/>
      <c r="ACY919" s="25"/>
      <c r="ACZ919" s="25"/>
      <c r="ADA919" s="25"/>
      <c r="ADB919" s="25"/>
      <c r="ADC919" s="25"/>
      <c r="ADD919" s="25"/>
      <c r="ADE919" s="25"/>
      <c r="ADF919" s="25"/>
      <c r="ADG919" s="25"/>
      <c r="ADH919" s="25"/>
      <c r="ADI919" s="25"/>
      <c r="ADJ919" s="25"/>
      <c r="ADK919" s="25"/>
      <c r="ADL919" s="25"/>
      <c r="ADM919" s="25"/>
      <c r="ADN919" s="25"/>
      <c r="ADO919" s="25"/>
      <c r="ADP919" s="25"/>
      <c r="ADQ919" s="25"/>
      <c r="ADR919" s="25"/>
      <c r="ADS919" s="25"/>
      <c r="ADT919" s="25"/>
      <c r="ADU919" s="25"/>
      <c r="ADV919" s="25"/>
      <c r="ADW919" s="25"/>
      <c r="ADX919" s="25"/>
      <c r="ADY919" s="25"/>
      <c r="ADZ919" s="25"/>
      <c r="AEA919" s="25"/>
      <c r="AEB919" s="25"/>
      <c r="AEC919" s="25"/>
      <c r="AED919" s="25"/>
      <c r="AEE919" s="25"/>
      <c r="AEF919" s="25"/>
      <c r="AEG919" s="49"/>
    </row>
    <row r="920" spans="1:813" s="15" customFormat="1" ht="12.75" customHeight="1" x14ac:dyDescent="0.2">
      <c r="A920" s="240">
        <v>5.3</v>
      </c>
      <c r="B920" s="454" t="s">
        <v>190</v>
      </c>
      <c r="C920" s="223">
        <v>-2</v>
      </c>
      <c r="D920" s="117" t="s">
        <v>71</v>
      </c>
      <c r="E920" s="448">
        <v>796.2</v>
      </c>
      <c r="F920" s="418">
        <f t="shared" si="28"/>
        <v>-1592.4</v>
      </c>
      <c r="G920" s="49"/>
      <c r="AY920" s="45"/>
      <c r="AZ920" s="25"/>
      <c r="BA920" s="663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  <c r="PF920" s="25"/>
      <c r="PG920" s="25"/>
      <c r="PH920" s="25"/>
      <c r="PI920" s="25"/>
      <c r="PJ920" s="25"/>
      <c r="PK920" s="25"/>
      <c r="PL920" s="25"/>
      <c r="PM920" s="25"/>
      <c r="PN920" s="25"/>
      <c r="PO920" s="25"/>
      <c r="PP920" s="25"/>
      <c r="PQ920" s="25"/>
      <c r="PR920" s="25"/>
      <c r="PS920" s="25"/>
      <c r="PT920" s="25"/>
      <c r="PU920" s="25"/>
      <c r="PV920" s="25"/>
      <c r="PW920" s="25"/>
      <c r="PX920" s="25"/>
      <c r="PY920" s="25"/>
      <c r="PZ920" s="25"/>
      <c r="QA920" s="25"/>
      <c r="QB920" s="25"/>
      <c r="QC920" s="25"/>
      <c r="QD920" s="25"/>
      <c r="QE920" s="25"/>
      <c r="QF920" s="25"/>
      <c r="QG920" s="25"/>
      <c r="QH920" s="25"/>
      <c r="QI920" s="25"/>
      <c r="QJ920" s="25"/>
      <c r="QK920" s="25"/>
      <c r="QL920" s="25"/>
      <c r="QM920" s="25"/>
      <c r="QN920" s="25"/>
      <c r="QO920" s="25"/>
      <c r="QP920" s="25"/>
      <c r="QQ920" s="25"/>
      <c r="QR920" s="25"/>
      <c r="QS920" s="25"/>
      <c r="QT920" s="25"/>
      <c r="QU920" s="25"/>
      <c r="QV920" s="25"/>
      <c r="QW920" s="25"/>
      <c r="QX920" s="25"/>
      <c r="QY920" s="25"/>
      <c r="QZ920" s="25"/>
      <c r="RA920" s="25"/>
      <c r="RB920" s="25"/>
      <c r="RC920" s="25"/>
      <c r="RD920" s="25"/>
      <c r="RE920" s="25"/>
      <c r="RF920" s="25"/>
      <c r="RG920" s="25"/>
      <c r="RH920" s="25"/>
      <c r="RI920" s="25"/>
      <c r="RJ920" s="25"/>
      <c r="RK920" s="25"/>
      <c r="RL920" s="25"/>
      <c r="RM920" s="25"/>
      <c r="RN920" s="25"/>
      <c r="RO920" s="25"/>
      <c r="RP920" s="25"/>
      <c r="RQ920" s="25"/>
      <c r="RR920" s="25"/>
      <c r="RS920" s="25"/>
      <c r="RT920" s="25"/>
      <c r="RU920" s="25"/>
      <c r="RV920" s="25"/>
      <c r="RW920" s="25"/>
      <c r="RX920" s="25"/>
      <c r="RY920" s="25"/>
      <c r="RZ920" s="25"/>
      <c r="SA920" s="25"/>
      <c r="SB920" s="25"/>
      <c r="SC920" s="25"/>
      <c r="SD920" s="25"/>
      <c r="SE920" s="25"/>
      <c r="SF920" s="25"/>
      <c r="SG920" s="25"/>
      <c r="SH920" s="25"/>
      <c r="SI920" s="25"/>
      <c r="SJ920" s="25"/>
      <c r="SK920" s="25"/>
      <c r="SL920" s="25"/>
      <c r="SM920" s="25"/>
      <c r="SN920" s="25"/>
      <c r="SO920" s="25"/>
      <c r="SP920" s="25"/>
      <c r="SQ920" s="25"/>
      <c r="SR920" s="25"/>
      <c r="SS920" s="25"/>
      <c r="ST920" s="25"/>
      <c r="SU920" s="25"/>
      <c r="SV920" s="25"/>
      <c r="SW920" s="25"/>
      <c r="SX920" s="25"/>
      <c r="SY920" s="25"/>
      <c r="SZ920" s="25"/>
      <c r="TA920" s="25"/>
      <c r="TB920" s="25"/>
      <c r="TC920" s="25"/>
      <c r="TD920" s="25"/>
      <c r="TE920" s="25"/>
      <c r="TF920" s="25"/>
      <c r="TG920" s="25"/>
      <c r="TH920" s="25"/>
      <c r="TI920" s="25"/>
      <c r="TJ920" s="25"/>
      <c r="TK920" s="25"/>
      <c r="TL920" s="25"/>
      <c r="TM920" s="25"/>
      <c r="TN920" s="25"/>
      <c r="TO920" s="25"/>
      <c r="TP920" s="25"/>
      <c r="TQ920" s="25"/>
      <c r="TR920" s="25"/>
      <c r="TS920" s="25"/>
      <c r="TT920" s="25"/>
      <c r="TU920" s="25"/>
      <c r="TV920" s="25"/>
      <c r="TW920" s="25"/>
      <c r="TX920" s="25"/>
      <c r="TY920" s="25"/>
      <c r="TZ920" s="25"/>
      <c r="UA920" s="25"/>
      <c r="UB920" s="25"/>
      <c r="UC920" s="25"/>
      <c r="UD920" s="25"/>
      <c r="UE920" s="25"/>
      <c r="UF920" s="25"/>
      <c r="UG920" s="25"/>
      <c r="UH920" s="25"/>
      <c r="UI920" s="25"/>
      <c r="UJ920" s="25"/>
      <c r="UK920" s="25"/>
      <c r="UL920" s="25"/>
      <c r="UM920" s="25"/>
      <c r="UN920" s="25"/>
      <c r="UO920" s="25"/>
      <c r="UP920" s="25"/>
      <c r="UQ920" s="25"/>
      <c r="UR920" s="25"/>
      <c r="US920" s="25"/>
      <c r="UT920" s="25"/>
      <c r="UU920" s="25"/>
      <c r="UV920" s="25"/>
      <c r="UW920" s="25"/>
      <c r="UX920" s="25"/>
      <c r="UY920" s="25"/>
      <c r="UZ920" s="25"/>
      <c r="VA920" s="25"/>
      <c r="VB920" s="25"/>
      <c r="VC920" s="25"/>
      <c r="VD920" s="25"/>
      <c r="VE920" s="25"/>
      <c r="VF920" s="25"/>
      <c r="VG920" s="25"/>
      <c r="VH920" s="25"/>
      <c r="VI920" s="25"/>
      <c r="VJ920" s="25"/>
      <c r="VK920" s="25"/>
      <c r="VL920" s="25"/>
      <c r="VM920" s="25"/>
      <c r="VN920" s="25"/>
      <c r="VO920" s="25"/>
      <c r="VP920" s="25"/>
      <c r="VQ920" s="25"/>
      <c r="VR920" s="25"/>
      <c r="VS920" s="25"/>
      <c r="VT920" s="25"/>
      <c r="VU920" s="25"/>
      <c r="VV920" s="25"/>
      <c r="VW920" s="25"/>
      <c r="VX920" s="25"/>
      <c r="VY920" s="25"/>
      <c r="VZ920" s="25"/>
      <c r="WA920" s="25"/>
      <c r="WB920" s="25"/>
      <c r="WC920" s="25"/>
      <c r="WD920" s="25"/>
      <c r="WE920" s="25"/>
      <c r="WF920" s="25"/>
      <c r="WG920" s="25"/>
      <c r="WH920" s="25"/>
      <c r="WI920" s="25"/>
      <c r="WJ920" s="25"/>
      <c r="WK920" s="25"/>
      <c r="WL920" s="25"/>
      <c r="WM920" s="25"/>
      <c r="WN920" s="25"/>
      <c r="WO920" s="25"/>
      <c r="WP920" s="25"/>
      <c r="WQ920" s="25"/>
      <c r="WR920" s="25"/>
      <c r="WS920" s="25"/>
      <c r="WT920" s="25"/>
      <c r="WU920" s="25"/>
      <c r="WV920" s="25"/>
      <c r="WW920" s="25"/>
      <c r="WX920" s="25"/>
      <c r="WY920" s="25"/>
      <c r="WZ920" s="25"/>
      <c r="XA920" s="25"/>
      <c r="XB920" s="25"/>
      <c r="XC920" s="25"/>
      <c r="XD920" s="25"/>
      <c r="XE920" s="25"/>
      <c r="XF920" s="25"/>
      <c r="XG920" s="25"/>
      <c r="XH920" s="25"/>
      <c r="XI920" s="25"/>
      <c r="XJ920" s="25"/>
      <c r="XK920" s="25"/>
      <c r="XL920" s="25"/>
      <c r="XM920" s="25"/>
      <c r="XN920" s="25"/>
      <c r="XO920" s="25"/>
      <c r="XP920" s="25"/>
      <c r="XQ920" s="25"/>
      <c r="XR920" s="25"/>
      <c r="XS920" s="25"/>
      <c r="XT920" s="25"/>
      <c r="XU920" s="25"/>
      <c r="XV920" s="25"/>
      <c r="XW920" s="25"/>
      <c r="XX920" s="25"/>
      <c r="XY920" s="25"/>
      <c r="XZ920" s="25"/>
      <c r="YA920" s="25"/>
      <c r="YB920" s="25"/>
      <c r="YC920" s="25"/>
      <c r="YD920" s="25"/>
      <c r="YE920" s="25"/>
      <c r="YF920" s="25"/>
      <c r="YG920" s="25"/>
      <c r="YH920" s="25"/>
      <c r="YI920" s="25"/>
      <c r="YJ920" s="25"/>
      <c r="YK920" s="25"/>
      <c r="YL920" s="25"/>
      <c r="YM920" s="25"/>
      <c r="YN920" s="25"/>
      <c r="YO920" s="25"/>
      <c r="YP920" s="25"/>
      <c r="YQ920" s="25"/>
      <c r="YR920" s="25"/>
      <c r="YS920" s="25"/>
      <c r="YT920" s="25"/>
      <c r="YU920" s="25"/>
      <c r="YV920" s="25"/>
      <c r="YW920" s="25"/>
      <c r="YX920" s="25"/>
      <c r="YY920" s="25"/>
      <c r="YZ920" s="25"/>
      <c r="ZA920" s="25"/>
      <c r="ZB920" s="25"/>
      <c r="ZC920" s="25"/>
      <c r="ZD920" s="25"/>
      <c r="ZE920" s="25"/>
      <c r="ZF920" s="25"/>
      <c r="ZG920" s="25"/>
      <c r="ZH920" s="25"/>
      <c r="ZI920" s="25"/>
      <c r="ZJ920" s="25"/>
      <c r="ZK920" s="25"/>
      <c r="ZL920" s="25"/>
      <c r="ZM920" s="25"/>
      <c r="ZN920" s="25"/>
      <c r="ZO920" s="25"/>
      <c r="ZP920" s="25"/>
      <c r="ZQ920" s="25"/>
      <c r="ZR920" s="25"/>
      <c r="ZS920" s="25"/>
      <c r="ZT920" s="25"/>
      <c r="ZU920" s="25"/>
      <c r="ZV920" s="25"/>
      <c r="ZW920" s="25"/>
      <c r="ZX920" s="25"/>
      <c r="ZY920" s="25"/>
      <c r="ZZ920" s="25"/>
      <c r="AAA920" s="25"/>
      <c r="AAB920" s="25"/>
      <c r="AAC920" s="25"/>
      <c r="AAD920" s="25"/>
      <c r="AAE920" s="25"/>
      <c r="AAF920" s="25"/>
      <c r="AAG920" s="25"/>
      <c r="AAH920" s="25"/>
      <c r="AAI920" s="25"/>
      <c r="AAJ920" s="25"/>
      <c r="AAK920" s="25"/>
      <c r="AAL920" s="25"/>
      <c r="AAM920" s="25"/>
      <c r="AAN920" s="25"/>
      <c r="AAO920" s="25"/>
      <c r="AAP920" s="25"/>
      <c r="AAQ920" s="25"/>
      <c r="AAR920" s="25"/>
      <c r="AAS920" s="25"/>
      <c r="AAT920" s="25"/>
      <c r="AAU920" s="25"/>
      <c r="AAV920" s="25"/>
      <c r="AAW920" s="25"/>
      <c r="AAX920" s="25"/>
      <c r="AAY920" s="25"/>
      <c r="AAZ920" s="25"/>
      <c r="ABA920" s="25"/>
      <c r="ABB920" s="25"/>
      <c r="ABC920" s="25"/>
      <c r="ABD920" s="25"/>
      <c r="ABE920" s="25"/>
      <c r="ABF920" s="25"/>
      <c r="ABG920" s="25"/>
      <c r="ABH920" s="25"/>
      <c r="ABI920" s="25"/>
      <c r="ABJ920" s="25"/>
      <c r="ABK920" s="25"/>
      <c r="ABL920" s="25"/>
      <c r="ABM920" s="25"/>
      <c r="ABN920" s="25"/>
      <c r="ABO920" s="25"/>
      <c r="ABP920" s="25"/>
      <c r="ABQ920" s="25"/>
      <c r="ABR920" s="25"/>
      <c r="ABS920" s="25"/>
      <c r="ABT920" s="25"/>
      <c r="ABU920" s="25"/>
      <c r="ABV920" s="25"/>
      <c r="ABW920" s="25"/>
      <c r="ABX920" s="25"/>
      <c r="ABY920" s="25"/>
      <c r="ABZ920" s="25"/>
      <c r="ACA920" s="25"/>
      <c r="ACB920" s="25"/>
      <c r="ACC920" s="25"/>
      <c r="ACD920" s="25"/>
      <c r="ACE920" s="25"/>
      <c r="ACF920" s="25"/>
      <c r="ACG920" s="25"/>
      <c r="ACH920" s="25"/>
      <c r="ACI920" s="25"/>
      <c r="ACJ920" s="25"/>
      <c r="ACK920" s="25"/>
      <c r="ACL920" s="25"/>
      <c r="ACM920" s="25"/>
      <c r="ACN920" s="25"/>
      <c r="ACO920" s="25"/>
      <c r="ACP920" s="25"/>
      <c r="ACQ920" s="25"/>
      <c r="ACR920" s="25"/>
      <c r="ACS920" s="25"/>
      <c r="ACT920" s="25"/>
      <c r="ACU920" s="25"/>
      <c r="ACV920" s="25"/>
      <c r="ACW920" s="25"/>
      <c r="ACX920" s="25"/>
      <c r="ACY920" s="25"/>
      <c r="ACZ920" s="25"/>
      <c r="ADA920" s="25"/>
      <c r="ADB920" s="25"/>
      <c r="ADC920" s="25"/>
      <c r="ADD920" s="25"/>
      <c r="ADE920" s="25"/>
      <c r="ADF920" s="25"/>
      <c r="ADG920" s="25"/>
      <c r="ADH920" s="25"/>
      <c r="ADI920" s="25"/>
      <c r="ADJ920" s="25"/>
      <c r="ADK920" s="25"/>
      <c r="ADL920" s="25"/>
      <c r="ADM920" s="25"/>
      <c r="ADN920" s="25"/>
      <c r="ADO920" s="25"/>
      <c r="ADP920" s="25"/>
      <c r="ADQ920" s="25"/>
      <c r="ADR920" s="25"/>
      <c r="ADS920" s="25"/>
      <c r="ADT920" s="25"/>
      <c r="ADU920" s="25"/>
      <c r="ADV920" s="25"/>
      <c r="ADW920" s="25"/>
      <c r="ADX920" s="25"/>
      <c r="ADY920" s="25"/>
      <c r="ADZ920" s="25"/>
      <c r="AEA920" s="25"/>
      <c r="AEB920" s="25"/>
      <c r="AEC920" s="25"/>
      <c r="AED920" s="25"/>
      <c r="AEE920" s="25"/>
      <c r="AEF920" s="25"/>
      <c r="AEG920" s="49"/>
    </row>
    <row r="921" spans="1:813" s="15" customFormat="1" ht="6.75" customHeight="1" x14ac:dyDescent="0.2">
      <c r="A921" s="240"/>
      <c r="B921" s="454"/>
      <c r="C921" s="223"/>
      <c r="D921" s="117"/>
      <c r="E921" s="193"/>
      <c r="F921" s="418"/>
      <c r="G921" s="49"/>
      <c r="AY921" s="45"/>
      <c r="AZ921" s="25"/>
      <c r="BA921" s="663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  <c r="PF921" s="25"/>
      <c r="PG921" s="25"/>
      <c r="PH921" s="25"/>
      <c r="PI921" s="25"/>
      <c r="PJ921" s="25"/>
      <c r="PK921" s="25"/>
      <c r="PL921" s="25"/>
      <c r="PM921" s="25"/>
      <c r="PN921" s="25"/>
      <c r="PO921" s="25"/>
      <c r="PP921" s="25"/>
      <c r="PQ921" s="25"/>
      <c r="PR921" s="25"/>
      <c r="PS921" s="25"/>
      <c r="PT921" s="25"/>
      <c r="PU921" s="25"/>
      <c r="PV921" s="25"/>
      <c r="PW921" s="25"/>
      <c r="PX921" s="25"/>
      <c r="PY921" s="25"/>
      <c r="PZ921" s="25"/>
      <c r="QA921" s="25"/>
      <c r="QB921" s="25"/>
      <c r="QC921" s="25"/>
      <c r="QD921" s="25"/>
      <c r="QE921" s="25"/>
      <c r="QF921" s="25"/>
      <c r="QG921" s="25"/>
      <c r="QH921" s="25"/>
      <c r="QI921" s="25"/>
      <c r="QJ921" s="25"/>
      <c r="QK921" s="25"/>
      <c r="QL921" s="25"/>
      <c r="QM921" s="25"/>
      <c r="QN921" s="25"/>
      <c r="QO921" s="25"/>
      <c r="QP921" s="25"/>
      <c r="QQ921" s="25"/>
      <c r="QR921" s="25"/>
      <c r="QS921" s="25"/>
      <c r="QT921" s="25"/>
      <c r="QU921" s="25"/>
      <c r="QV921" s="25"/>
      <c r="QW921" s="25"/>
      <c r="QX921" s="25"/>
      <c r="QY921" s="25"/>
      <c r="QZ921" s="25"/>
      <c r="RA921" s="25"/>
      <c r="RB921" s="25"/>
      <c r="RC921" s="25"/>
      <c r="RD921" s="25"/>
      <c r="RE921" s="25"/>
      <c r="RF921" s="25"/>
      <c r="RG921" s="25"/>
      <c r="RH921" s="25"/>
      <c r="RI921" s="25"/>
      <c r="RJ921" s="25"/>
      <c r="RK921" s="25"/>
      <c r="RL921" s="25"/>
      <c r="RM921" s="25"/>
      <c r="RN921" s="25"/>
      <c r="RO921" s="25"/>
      <c r="RP921" s="25"/>
      <c r="RQ921" s="25"/>
      <c r="RR921" s="25"/>
      <c r="RS921" s="25"/>
      <c r="RT921" s="25"/>
      <c r="RU921" s="25"/>
      <c r="RV921" s="25"/>
      <c r="RW921" s="25"/>
      <c r="RX921" s="25"/>
      <c r="RY921" s="25"/>
      <c r="RZ921" s="25"/>
      <c r="SA921" s="25"/>
      <c r="SB921" s="25"/>
      <c r="SC921" s="25"/>
      <c r="SD921" s="25"/>
      <c r="SE921" s="25"/>
      <c r="SF921" s="25"/>
      <c r="SG921" s="25"/>
      <c r="SH921" s="25"/>
      <c r="SI921" s="25"/>
      <c r="SJ921" s="25"/>
      <c r="SK921" s="25"/>
      <c r="SL921" s="25"/>
      <c r="SM921" s="25"/>
      <c r="SN921" s="25"/>
      <c r="SO921" s="25"/>
      <c r="SP921" s="25"/>
      <c r="SQ921" s="25"/>
      <c r="SR921" s="25"/>
      <c r="SS921" s="25"/>
      <c r="ST921" s="25"/>
      <c r="SU921" s="25"/>
      <c r="SV921" s="25"/>
      <c r="SW921" s="25"/>
      <c r="SX921" s="25"/>
      <c r="SY921" s="25"/>
      <c r="SZ921" s="25"/>
      <c r="TA921" s="25"/>
      <c r="TB921" s="25"/>
      <c r="TC921" s="25"/>
      <c r="TD921" s="25"/>
      <c r="TE921" s="25"/>
      <c r="TF921" s="25"/>
      <c r="TG921" s="25"/>
      <c r="TH921" s="25"/>
      <c r="TI921" s="25"/>
      <c r="TJ921" s="25"/>
      <c r="TK921" s="25"/>
      <c r="TL921" s="25"/>
      <c r="TM921" s="25"/>
      <c r="TN921" s="25"/>
      <c r="TO921" s="25"/>
      <c r="TP921" s="25"/>
      <c r="TQ921" s="25"/>
      <c r="TR921" s="25"/>
      <c r="TS921" s="25"/>
      <c r="TT921" s="25"/>
      <c r="TU921" s="25"/>
      <c r="TV921" s="25"/>
      <c r="TW921" s="25"/>
      <c r="TX921" s="25"/>
      <c r="TY921" s="25"/>
      <c r="TZ921" s="25"/>
      <c r="UA921" s="25"/>
      <c r="UB921" s="25"/>
      <c r="UC921" s="25"/>
      <c r="UD921" s="25"/>
      <c r="UE921" s="25"/>
      <c r="UF921" s="25"/>
      <c r="UG921" s="25"/>
      <c r="UH921" s="25"/>
      <c r="UI921" s="25"/>
      <c r="UJ921" s="25"/>
      <c r="UK921" s="25"/>
      <c r="UL921" s="25"/>
      <c r="UM921" s="25"/>
      <c r="UN921" s="25"/>
      <c r="UO921" s="25"/>
      <c r="UP921" s="25"/>
      <c r="UQ921" s="25"/>
      <c r="UR921" s="25"/>
      <c r="US921" s="25"/>
      <c r="UT921" s="25"/>
      <c r="UU921" s="25"/>
      <c r="UV921" s="25"/>
      <c r="UW921" s="25"/>
      <c r="UX921" s="25"/>
      <c r="UY921" s="25"/>
      <c r="UZ921" s="25"/>
      <c r="VA921" s="25"/>
      <c r="VB921" s="25"/>
      <c r="VC921" s="25"/>
      <c r="VD921" s="25"/>
      <c r="VE921" s="25"/>
      <c r="VF921" s="25"/>
      <c r="VG921" s="25"/>
      <c r="VH921" s="25"/>
      <c r="VI921" s="25"/>
      <c r="VJ921" s="25"/>
      <c r="VK921" s="25"/>
      <c r="VL921" s="25"/>
      <c r="VM921" s="25"/>
      <c r="VN921" s="25"/>
      <c r="VO921" s="25"/>
      <c r="VP921" s="25"/>
      <c r="VQ921" s="25"/>
      <c r="VR921" s="25"/>
      <c r="VS921" s="25"/>
      <c r="VT921" s="25"/>
      <c r="VU921" s="25"/>
      <c r="VV921" s="25"/>
      <c r="VW921" s="25"/>
      <c r="VX921" s="25"/>
      <c r="VY921" s="25"/>
      <c r="VZ921" s="25"/>
      <c r="WA921" s="25"/>
      <c r="WB921" s="25"/>
      <c r="WC921" s="25"/>
      <c r="WD921" s="25"/>
      <c r="WE921" s="25"/>
      <c r="WF921" s="25"/>
      <c r="WG921" s="25"/>
      <c r="WH921" s="25"/>
      <c r="WI921" s="25"/>
      <c r="WJ921" s="25"/>
      <c r="WK921" s="25"/>
      <c r="WL921" s="25"/>
      <c r="WM921" s="25"/>
      <c r="WN921" s="25"/>
      <c r="WO921" s="25"/>
      <c r="WP921" s="25"/>
      <c r="WQ921" s="25"/>
      <c r="WR921" s="25"/>
      <c r="WS921" s="25"/>
      <c r="WT921" s="25"/>
      <c r="WU921" s="25"/>
      <c r="WV921" s="25"/>
      <c r="WW921" s="25"/>
      <c r="WX921" s="25"/>
      <c r="WY921" s="25"/>
      <c r="WZ921" s="25"/>
      <c r="XA921" s="25"/>
      <c r="XB921" s="25"/>
      <c r="XC921" s="25"/>
      <c r="XD921" s="25"/>
      <c r="XE921" s="25"/>
      <c r="XF921" s="25"/>
      <c r="XG921" s="25"/>
      <c r="XH921" s="25"/>
      <c r="XI921" s="25"/>
      <c r="XJ921" s="25"/>
      <c r="XK921" s="25"/>
      <c r="XL921" s="25"/>
      <c r="XM921" s="25"/>
      <c r="XN921" s="25"/>
      <c r="XO921" s="25"/>
      <c r="XP921" s="25"/>
      <c r="XQ921" s="25"/>
      <c r="XR921" s="25"/>
      <c r="XS921" s="25"/>
      <c r="XT921" s="25"/>
      <c r="XU921" s="25"/>
      <c r="XV921" s="25"/>
      <c r="XW921" s="25"/>
      <c r="XX921" s="25"/>
      <c r="XY921" s="25"/>
      <c r="XZ921" s="25"/>
      <c r="YA921" s="25"/>
      <c r="YB921" s="25"/>
      <c r="YC921" s="25"/>
      <c r="YD921" s="25"/>
      <c r="YE921" s="25"/>
      <c r="YF921" s="25"/>
      <c r="YG921" s="25"/>
      <c r="YH921" s="25"/>
      <c r="YI921" s="25"/>
      <c r="YJ921" s="25"/>
      <c r="YK921" s="25"/>
      <c r="YL921" s="25"/>
      <c r="YM921" s="25"/>
      <c r="YN921" s="25"/>
      <c r="YO921" s="25"/>
      <c r="YP921" s="25"/>
      <c r="YQ921" s="25"/>
      <c r="YR921" s="25"/>
      <c r="YS921" s="25"/>
      <c r="YT921" s="25"/>
      <c r="YU921" s="25"/>
      <c r="YV921" s="25"/>
      <c r="YW921" s="25"/>
      <c r="YX921" s="25"/>
      <c r="YY921" s="25"/>
      <c r="YZ921" s="25"/>
      <c r="ZA921" s="25"/>
      <c r="ZB921" s="25"/>
      <c r="ZC921" s="25"/>
      <c r="ZD921" s="25"/>
      <c r="ZE921" s="25"/>
      <c r="ZF921" s="25"/>
      <c r="ZG921" s="25"/>
      <c r="ZH921" s="25"/>
      <c r="ZI921" s="25"/>
      <c r="ZJ921" s="25"/>
      <c r="ZK921" s="25"/>
      <c r="ZL921" s="25"/>
      <c r="ZM921" s="25"/>
      <c r="ZN921" s="25"/>
      <c r="ZO921" s="25"/>
      <c r="ZP921" s="25"/>
      <c r="ZQ921" s="25"/>
      <c r="ZR921" s="25"/>
      <c r="ZS921" s="25"/>
      <c r="ZT921" s="25"/>
      <c r="ZU921" s="25"/>
      <c r="ZV921" s="25"/>
      <c r="ZW921" s="25"/>
      <c r="ZX921" s="25"/>
      <c r="ZY921" s="25"/>
      <c r="ZZ921" s="25"/>
      <c r="AAA921" s="25"/>
      <c r="AAB921" s="25"/>
      <c r="AAC921" s="25"/>
      <c r="AAD921" s="25"/>
      <c r="AAE921" s="25"/>
      <c r="AAF921" s="25"/>
      <c r="AAG921" s="25"/>
      <c r="AAH921" s="25"/>
      <c r="AAI921" s="25"/>
      <c r="AAJ921" s="25"/>
      <c r="AAK921" s="25"/>
      <c r="AAL921" s="25"/>
      <c r="AAM921" s="25"/>
      <c r="AAN921" s="25"/>
      <c r="AAO921" s="25"/>
      <c r="AAP921" s="25"/>
      <c r="AAQ921" s="25"/>
      <c r="AAR921" s="25"/>
      <c r="AAS921" s="25"/>
      <c r="AAT921" s="25"/>
      <c r="AAU921" s="25"/>
      <c r="AAV921" s="25"/>
      <c r="AAW921" s="25"/>
      <c r="AAX921" s="25"/>
      <c r="AAY921" s="25"/>
      <c r="AAZ921" s="25"/>
      <c r="ABA921" s="25"/>
      <c r="ABB921" s="25"/>
      <c r="ABC921" s="25"/>
      <c r="ABD921" s="25"/>
      <c r="ABE921" s="25"/>
      <c r="ABF921" s="25"/>
      <c r="ABG921" s="25"/>
      <c r="ABH921" s="25"/>
      <c r="ABI921" s="25"/>
      <c r="ABJ921" s="25"/>
      <c r="ABK921" s="25"/>
      <c r="ABL921" s="25"/>
      <c r="ABM921" s="25"/>
      <c r="ABN921" s="25"/>
      <c r="ABO921" s="25"/>
      <c r="ABP921" s="25"/>
      <c r="ABQ921" s="25"/>
      <c r="ABR921" s="25"/>
      <c r="ABS921" s="25"/>
      <c r="ABT921" s="25"/>
      <c r="ABU921" s="25"/>
      <c r="ABV921" s="25"/>
      <c r="ABW921" s="25"/>
      <c r="ABX921" s="25"/>
      <c r="ABY921" s="25"/>
      <c r="ABZ921" s="25"/>
      <c r="ACA921" s="25"/>
      <c r="ACB921" s="25"/>
      <c r="ACC921" s="25"/>
      <c r="ACD921" s="25"/>
      <c r="ACE921" s="25"/>
      <c r="ACF921" s="25"/>
      <c r="ACG921" s="25"/>
      <c r="ACH921" s="25"/>
      <c r="ACI921" s="25"/>
      <c r="ACJ921" s="25"/>
      <c r="ACK921" s="25"/>
      <c r="ACL921" s="25"/>
      <c r="ACM921" s="25"/>
      <c r="ACN921" s="25"/>
      <c r="ACO921" s="25"/>
      <c r="ACP921" s="25"/>
      <c r="ACQ921" s="25"/>
      <c r="ACR921" s="25"/>
      <c r="ACS921" s="25"/>
      <c r="ACT921" s="25"/>
      <c r="ACU921" s="25"/>
      <c r="ACV921" s="25"/>
      <c r="ACW921" s="25"/>
      <c r="ACX921" s="25"/>
      <c r="ACY921" s="25"/>
      <c r="ACZ921" s="25"/>
      <c r="ADA921" s="25"/>
      <c r="ADB921" s="25"/>
      <c r="ADC921" s="25"/>
      <c r="ADD921" s="25"/>
      <c r="ADE921" s="25"/>
      <c r="ADF921" s="25"/>
      <c r="ADG921" s="25"/>
      <c r="ADH921" s="25"/>
      <c r="ADI921" s="25"/>
      <c r="ADJ921" s="25"/>
      <c r="ADK921" s="25"/>
      <c r="ADL921" s="25"/>
      <c r="ADM921" s="25"/>
      <c r="ADN921" s="25"/>
      <c r="ADO921" s="25"/>
      <c r="ADP921" s="25"/>
      <c r="ADQ921" s="25"/>
      <c r="ADR921" s="25"/>
      <c r="ADS921" s="25"/>
      <c r="ADT921" s="25"/>
      <c r="ADU921" s="25"/>
      <c r="ADV921" s="25"/>
      <c r="ADW921" s="25"/>
      <c r="ADX921" s="25"/>
      <c r="ADY921" s="25"/>
      <c r="ADZ921" s="25"/>
      <c r="AEA921" s="25"/>
      <c r="AEB921" s="25"/>
      <c r="AEC921" s="25"/>
      <c r="AED921" s="25"/>
      <c r="AEE921" s="25"/>
      <c r="AEF921" s="25"/>
      <c r="AEG921" s="49"/>
    </row>
    <row r="922" spans="1:813" s="15" customFormat="1" ht="12.75" customHeight="1" x14ac:dyDescent="0.2">
      <c r="A922" s="233">
        <v>6</v>
      </c>
      <c r="B922" s="416" t="s">
        <v>132</v>
      </c>
      <c r="C922" s="453"/>
      <c r="D922" s="117"/>
      <c r="E922" s="224"/>
      <c r="F922" s="418"/>
      <c r="G922" s="49"/>
      <c r="AY922" s="45"/>
      <c r="AZ922" s="25"/>
      <c r="BA922" s="663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  <c r="PF922" s="25"/>
      <c r="PG922" s="25"/>
      <c r="PH922" s="25"/>
      <c r="PI922" s="25"/>
      <c r="PJ922" s="25"/>
      <c r="PK922" s="25"/>
      <c r="PL922" s="25"/>
      <c r="PM922" s="25"/>
      <c r="PN922" s="25"/>
      <c r="PO922" s="25"/>
      <c r="PP922" s="25"/>
      <c r="PQ922" s="25"/>
      <c r="PR922" s="25"/>
      <c r="PS922" s="25"/>
      <c r="PT922" s="25"/>
      <c r="PU922" s="25"/>
      <c r="PV922" s="25"/>
      <c r="PW922" s="25"/>
      <c r="PX922" s="25"/>
      <c r="PY922" s="25"/>
      <c r="PZ922" s="25"/>
      <c r="QA922" s="25"/>
      <c r="QB922" s="25"/>
      <c r="QC922" s="25"/>
      <c r="QD922" s="25"/>
      <c r="QE922" s="25"/>
      <c r="QF922" s="25"/>
      <c r="QG922" s="25"/>
      <c r="QH922" s="25"/>
      <c r="QI922" s="25"/>
      <c r="QJ922" s="25"/>
      <c r="QK922" s="25"/>
      <c r="QL922" s="25"/>
      <c r="QM922" s="25"/>
      <c r="QN922" s="25"/>
      <c r="QO922" s="25"/>
      <c r="QP922" s="25"/>
      <c r="QQ922" s="25"/>
      <c r="QR922" s="25"/>
      <c r="QS922" s="25"/>
      <c r="QT922" s="25"/>
      <c r="QU922" s="25"/>
      <c r="QV922" s="25"/>
      <c r="QW922" s="25"/>
      <c r="QX922" s="25"/>
      <c r="QY922" s="25"/>
      <c r="QZ922" s="25"/>
      <c r="RA922" s="25"/>
      <c r="RB922" s="25"/>
      <c r="RC922" s="25"/>
      <c r="RD922" s="25"/>
      <c r="RE922" s="25"/>
      <c r="RF922" s="25"/>
      <c r="RG922" s="25"/>
      <c r="RH922" s="25"/>
      <c r="RI922" s="25"/>
      <c r="RJ922" s="25"/>
      <c r="RK922" s="25"/>
      <c r="RL922" s="25"/>
      <c r="RM922" s="25"/>
      <c r="RN922" s="25"/>
      <c r="RO922" s="25"/>
      <c r="RP922" s="25"/>
      <c r="RQ922" s="25"/>
      <c r="RR922" s="25"/>
      <c r="RS922" s="25"/>
      <c r="RT922" s="25"/>
      <c r="RU922" s="25"/>
      <c r="RV922" s="25"/>
      <c r="RW922" s="25"/>
      <c r="RX922" s="25"/>
      <c r="RY922" s="25"/>
      <c r="RZ922" s="25"/>
      <c r="SA922" s="25"/>
      <c r="SB922" s="25"/>
      <c r="SC922" s="25"/>
      <c r="SD922" s="25"/>
      <c r="SE922" s="25"/>
      <c r="SF922" s="25"/>
      <c r="SG922" s="25"/>
      <c r="SH922" s="25"/>
      <c r="SI922" s="25"/>
      <c r="SJ922" s="25"/>
      <c r="SK922" s="25"/>
      <c r="SL922" s="25"/>
      <c r="SM922" s="25"/>
      <c r="SN922" s="25"/>
      <c r="SO922" s="25"/>
      <c r="SP922" s="25"/>
      <c r="SQ922" s="25"/>
      <c r="SR922" s="25"/>
      <c r="SS922" s="25"/>
      <c r="ST922" s="25"/>
      <c r="SU922" s="25"/>
      <c r="SV922" s="25"/>
      <c r="SW922" s="25"/>
      <c r="SX922" s="25"/>
      <c r="SY922" s="25"/>
      <c r="SZ922" s="25"/>
      <c r="TA922" s="25"/>
      <c r="TB922" s="25"/>
      <c r="TC922" s="25"/>
      <c r="TD922" s="25"/>
      <c r="TE922" s="25"/>
      <c r="TF922" s="25"/>
      <c r="TG922" s="25"/>
      <c r="TH922" s="25"/>
      <c r="TI922" s="25"/>
      <c r="TJ922" s="25"/>
      <c r="TK922" s="25"/>
      <c r="TL922" s="25"/>
      <c r="TM922" s="25"/>
      <c r="TN922" s="25"/>
      <c r="TO922" s="25"/>
      <c r="TP922" s="25"/>
      <c r="TQ922" s="25"/>
      <c r="TR922" s="25"/>
      <c r="TS922" s="25"/>
      <c r="TT922" s="25"/>
      <c r="TU922" s="25"/>
      <c r="TV922" s="25"/>
      <c r="TW922" s="25"/>
      <c r="TX922" s="25"/>
      <c r="TY922" s="25"/>
      <c r="TZ922" s="25"/>
      <c r="UA922" s="25"/>
      <c r="UB922" s="25"/>
      <c r="UC922" s="25"/>
      <c r="UD922" s="25"/>
      <c r="UE922" s="25"/>
      <c r="UF922" s="25"/>
      <c r="UG922" s="25"/>
      <c r="UH922" s="25"/>
      <c r="UI922" s="25"/>
      <c r="UJ922" s="25"/>
      <c r="UK922" s="25"/>
      <c r="UL922" s="25"/>
      <c r="UM922" s="25"/>
      <c r="UN922" s="25"/>
      <c r="UO922" s="25"/>
      <c r="UP922" s="25"/>
      <c r="UQ922" s="25"/>
      <c r="UR922" s="25"/>
      <c r="US922" s="25"/>
      <c r="UT922" s="25"/>
      <c r="UU922" s="25"/>
      <c r="UV922" s="25"/>
      <c r="UW922" s="25"/>
      <c r="UX922" s="25"/>
      <c r="UY922" s="25"/>
      <c r="UZ922" s="25"/>
      <c r="VA922" s="25"/>
      <c r="VB922" s="25"/>
      <c r="VC922" s="25"/>
      <c r="VD922" s="25"/>
      <c r="VE922" s="25"/>
      <c r="VF922" s="25"/>
      <c r="VG922" s="25"/>
      <c r="VH922" s="25"/>
      <c r="VI922" s="25"/>
      <c r="VJ922" s="25"/>
      <c r="VK922" s="25"/>
      <c r="VL922" s="25"/>
      <c r="VM922" s="25"/>
      <c r="VN922" s="25"/>
      <c r="VO922" s="25"/>
      <c r="VP922" s="25"/>
      <c r="VQ922" s="25"/>
      <c r="VR922" s="25"/>
      <c r="VS922" s="25"/>
      <c r="VT922" s="25"/>
      <c r="VU922" s="25"/>
      <c r="VV922" s="25"/>
      <c r="VW922" s="25"/>
      <c r="VX922" s="25"/>
      <c r="VY922" s="25"/>
      <c r="VZ922" s="25"/>
      <c r="WA922" s="25"/>
      <c r="WB922" s="25"/>
      <c r="WC922" s="25"/>
      <c r="WD922" s="25"/>
      <c r="WE922" s="25"/>
      <c r="WF922" s="25"/>
      <c r="WG922" s="25"/>
      <c r="WH922" s="25"/>
      <c r="WI922" s="25"/>
      <c r="WJ922" s="25"/>
      <c r="WK922" s="25"/>
      <c r="WL922" s="25"/>
      <c r="WM922" s="25"/>
      <c r="WN922" s="25"/>
      <c r="WO922" s="25"/>
      <c r="WP922" s="25"/>
      <c r="WQ922" s="25"/>
      <c r="WR922" s="25"/>
      <c r="WS922" s="25"/>
      <c r="WT922" s="25"/>
      <c r="WU922" s="25"/>
      <c r="WV922" s="25"/>
      <c r="WW922" s="25"/>
      <c r="WX922" s="25"/>
      <c r="WY922" s="25"/>
      <c r="WZ922" s="25"/>
      <c r="XA922" s="25"/>
      <c r="XB922" s="25"/>
      <c r="XC922" s="25"/>
      <c r="XD922" s="25"/>
      <c r="XE922" s="25"/>
      <c r="XF922" s="25"/>
      <c r="XG922" s="25"/>
      <c r="XH922" s="25"/>
      <c r="XI922" s="25"/>
      <c r="XJ922" s="25"/>
      <c r="XK922" s="25"/>
      <c r="XL922" s="25"/>
      <c r="XM922" s="25"/>
      <c r="XN922" s="25"/>
      <c r="XO922" s="25"/>
      <c r="XP922" s="25"/>
      <c r="XQ922" s="25"/>
      <c r="XR922" s="25"/>
      <c r="XS922" s="25"/>
      <c r="XT922" s="25"/>
      <c r="XU922" s="25"/>
      <c r="XV922" s="25"/>
      <c r="XW922" s="25"/>
      <c r="XX922" s="25"/>
      <c r="XY922" s="25"/>
      <c r="XZ922" s="25"/>
      <c r="YA922" s="25"/>
      <c r="YB922" s="25"/>
      <c r="YC922" s="25"/>
      <c r="YD922" s="25"/>
      <c r="YE922" s="25"/>
      <c r="YF922" s="25"/>
      <c r="YG922" s="25"/>
      <c r="YH922" s="25"/>
      <c r="YI922" s="25"/>
      <c r="YJ922" s="25"/>
      <c r="YK922" s="25"/>
      <c r="YL922" s="25"/>
      <c r="YM922" s="25"/>
      <c r="YN922" s="25"/>
      <c r="YO922" s="25"/>
      <c r="YP922" s="25"/>
      <c r="YQ922" s="25"/>
      <c r="YR922" s="25"/>
      <c r="YS922" s="25"/>
      <c r="YT922" s="25"/>
      <c r="YU922" s="25"/>
      <c r="YV922" s="25"/>
      <c r="YW922" s="25"/>
      <c r="YX922" s="25"/>
      <c r="YY922" s="25"/>
      <c r="YZ922" s="25"/>
      <c r="ZA922" s="25"/>
      <c r="ZB922" s="25"/>
      <c r="ZC922" s="25"/>
      <c r="ZD922" s="25"/>
      <c r="ZE922" s="25"/>
      <c r="ZF922" s="25"/>
      <c r="ZG922" s="25"/>
      <c r="ZH922" s="25"/>
      <c r="ZI922" s="25"/>
      <c r="ZJ922" s="25"/>
      <c r="ZK922" s="25"/>
      <c r="ZL922" s="25"/>
      <c r="ZM922" s="25"/>
      <c r="ZN922" s="25"/>
      <c r="ZO922" s="25"/>
      <c r="ZP922" s="25"/>
      <c r="ZQ922" s="25"/>
      <c r="ZR922" s="25"/>
      <c r="ZS922" s="25"/>
      <c r="ZT922" s="25"/>
      <c r="ZU922" s="25"/>
      <c r="ZV922" s="25"/>
      <c r="ZW922" s="25"/>
      <c r="ZX922" s="25"/>
      <c r="ZY922" s="25"/>
      <c r="ZZ922" s="25"/>
      <c r="AAA922" s="25"/>
      <c r="AAB922" s="25"/>
      <c r="AAC922" s="25"/>
      <c r="AAD922" s="25"/>
      <c r="AAE922" s="25"/>
      <c r="AAF922" s="25"/>
      <c r="AAG922" s="25"/>
      <c r="AAH922" s="25"/>
      <c r="AAI922" s="25"/>
      <c r="AAJ922" s="25"/>
      <c r="AAK922" s="25"/>
      <c r="AAL922" s="25"/>
      <c r="AAM922" s="25"/>
      <c r="AAN922" s="25"/>
      <c r="AAO922" s="25"/>
      <c r="AAP922" s="25"/>
      <c r="AAQ922" s="25"/>
      <c r="AAR922" s="25"/>
      <c r="AAS922" s="25"/>
      <c r="AAT922" s="25"/>
      <c r="AAU922" s="25"/>
      <c r="AAV922" s="25"/>
      <c r="AAW922" s="25"/>
      <c r="AAX922" s="25"/>
      <c r="AAY922" s="25"/>
      <c r="AAZ922" s="25"/>
      <c r="ABA922" s="25"/>
      <c r="ABB922" s="25"/>
      <c r="ABC922" s="25"/>
      <c r="ABD922" s="25"/>
      <c r="ABE922" s="25"/>
      <c r="ABF922" s="25"/>
      <c r="ABG922" s="25"/>
      <c r="ABH922" s="25"/>
      <c r="ABI922" s="25"/>
      <c r="ABJ922" s="25"/>
      <c r="ABK922" s="25"/>
      <c r="ABL922" s="25"/>
      <c r="ABM922" s="25"/>
      <c r="ABN922" s="25"/>
      <c r="ABO922" s="25"/>
      <c r="ABP922" s="25"/>
      <c r="ABQ922" s="25"/>
      <c r="ABR922" s="25"/>
      <c r="ABS922" s="25"/>
      <c r="ABT922" s="25"/>
      <c r="ABU922" s="25"/>
      <c r="ABV922" s="25"/>
      <c r="ABW922" s="25"/>
      <c r="ABX922" s="25"/>
      <c r="ABY922" s="25"/>
      <c r="ABZ922" s="25"/>
      <c r="ACA922" s="25"/>
      <c r="ACB922" s="25"/>
      <c r="ACC922" s="25"/>
      <c r="ACD922" s="25"/>
      <c r="ACE922" s="25"/>
      <c r="ACF922" s="25"/>
      <c r="ACG922" s="25"/>
      <c r="ACH922" s="25"/>
      <c r="ACI922" s="25"/>
      <c r="ACJ922" s="25"/>
      <c r="ACK922" s="25"/>
      <c r="ACL922" s="25"/>
      <c r="ACM922" s="25"/>
      <c r="ACN922" s="25"/>
      <c r="ACO922" s="25"/>
      <c r="ACP922" s="25"/>
      <c r="ACQ922" s="25"/>
      <c r="ACR922" s="25"/>
      <c r="ACS922" s="25"/>
      <c r="ACT922" s="25"/>
      <c r="ACU922" s="25"/>
      <c r="ACV922" s="25"/>
      <c r="ACW922" s="25"/>
      <c r="ACX922" s="25"/>
      <c r="ACY922" s="25"/>
      <c r="ACZ922" s="25"/>
      <c r="ADA922" s="25"/>
      <c r="ADB922" s="25"/>
      <c r="ADC922" s="25"/>
      <c r="ADD922" s="25"/>
      <c r="ADE922" s="25"/>
      <c r="ADF922" s="25"/>
      <c r="ADG922" s="25"/>
      <c r="ADH922" s="25"/>
      <c r="ADI922" s="25"/>
      <c r="ADJ922" s="25"/>
      <c r="ADK922" s="25"/>
      <c r="ADL922" s="25"/>
      <c r="ADM922" s="25"/>
      <c r="ADN922" s="25"/>
      <c r="ADO922" s="25"/>
      <c r="ADP922" s="25"/>
      <c r="ADQ922" s="25"/>
      <c r="ADR922" s="25"/>
      <c r="ADS922" s="25"/>
      <c r="ADT922" s="25"/>
      <c r="ADU922" s="25"/>
      <c r="ADV922" s="25"/>
      <c r="ADW922" s="25"/>
      <c r="ADX922" s="25"/>
      <c r="ADY922" s="25"/>
      <c r="ADZ922" s="25"/>
      <c r="AEA922" s="25"/>
      <c r="AEB922" s="25"/>
      <c r="AEC922" s="25"/>
      <c r="AED922" s="25"/>
      <c r="AEE922" s="25"/>
      <c r="AEF922" s="25"/>
      <c r="AEG922" s="49"/>
    </row>
    <row r="923" spans="1:813" s="15" customFormat="1" ht="12.75" customHeight="1" x14ac:dyDescent="0.2">
      <c r="A923" s="240">
        <v>6.1</v>
      </c>
      <c r="B923" s="278" t="s">
        <v>191</v>
      </c>
      <c r="C923" s="193">
        <v>-1</v>
      </c>
      <c r="D923" s="117" t="s">
        <v>71</v>
      </c>
      <c r="E923" s="448">
        <v>18029.18</v>
      </c>
      <c r="F923" s="418">
        <f t="shared" ref="F923:F924" si="29">ROUND(C923*E923,2)</f>
        <v>-18029.18</v>
      </c>
      <c r="G923" s="49"/>
      <c r="AY923" s="45"/>
      <c r="AZ923" s="25"/>
      <c r="BA923" s="663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  <c r="PF923" s="25"/>
      <c r="PG923" s="25"/>
      <c r="PH923" s="25"/>
      <c r="PI923" s="25"/>
      <c r="PJ923" s="25"/>
      <c r="PK923" s="25"/>
      <c r="PL923" s="25"/>
      <c r="PM923" s="25"/>
      <c r="PN923" s="25"/>
      <c r="PO923" s="25"/>
      <c r="PP923" s="25"/>
      <c r="PQ923" s="25"/>
      <c r="PR923" s="25"/>
      <c r="PS923" s="25"/>
      <c r="PT923" s="25"/>
      <c r="PU923" s="25"/>
      <c r="PV923" s="25"/>
      <c r="PW923" s="25"/>
      <c r="PX923" s="25"/>
      <c r="PY923" s="25"/>
      <c r="PZ923" s="25"/>
      <c r="QA923" s="25"/>
      <c r="QB923" s="25"/>
      <c r="QC923" s="25"/>
      <c r="QD923" s="25"/>
      <c r="QE923" s="25"/>
      <c r="QF923" s="25"/>
      <c r="QG923" s="25"/>
      <c r="QH923" s="25"/>
      <c r="QI923" s="25"/>
      <c r="QJ923" s="25"/>
      <c r="QK923" s="25"/>
      <c r="QL923" s="25"/>
      <c r="QM923" s="25"/>
      <c r="QN923" s="25"/>
      <c r="QO923" s="25"/>
      <c r="QP923" s="25"/>
      <c r="QQ923" s="25"/>
      <c r="QR923" s="25"/>
      <c r="QS923" s="25"/>
      <c r="QT923" s="25"/>
      <c r="QU923" s="25"/>
      <c r="QV923" s="25"/>
      <c r="QW923" s="25"/>
      <c r="QX923" s="25"/>
      <c r="QY923" s="25"/>
      <c r="QZ923" s="25"/>
      <c r="RA923" s="25"/>
      <c r="RB923" s="25"/>
      <c r="RC923" s="25"/>
      <c r="RD923" s="25"/>
      <c r="RE923" s="25"/>
      <c r="RF923" s="25"/>
      <c r="RG923" s="25"/>
      <c r="RH923" s="25"/>
      <c r="RI923" s="25"/>
      <c r="RJ923" s="25"/>
      <c r="RK923" s="25"/>
      <c r="RL923" s="25"/>
      <c r="RM923" s="25"/>
      <c r="RN923" s="25"/>
      <c r="RO923" s="25"/>
      <c r="RP923" s="25"/>
      <c r="RQ923" s="25"/>
      <c r="RR923" s="25"/>
      <c r="RS923" s="25"/>
      <c r="RT923" s="25"/>
      <c r="RU923" s="25"/>
      <c r="RV923" s="25"/>
      <c r="RW923" s="25"/>
      <c r="RX923" s="25"/>
      <c r="RY923" s="25"/>
      <c r="RZ923" s="25"/>
      <c r="SA923" s="25"/>
      <c r="SB923" s="25"/>
      <c r="SC923" s="25"/>
      <c r="SD923" s="25"/>
      <c r="SE923" s="25"/>
      <c r="SF923" s="25"/>
      <c r="SG923" s="25"/>
      <c r="SH923" s="25"/>
      <c r="SI923" s="25"/>
      <c r="SJ923" s="25"/>
      <c r="SK923" s="25"/>
      <c r="SL923" s="25"/>
      <c r="SM923" s="25"/>
      <c r="SN923" s="25"/>
      <c r="SO923" s="25"/>
      <c r="SP923" s="25"/>
      <c r="SQ923" s="25"/>
      <c r="SR923" s="25"/>
      <c r="SS923" s="25"/>
      <c r="ST923" s="25"/>
      <c r="SU923" s="25"/>
      <c r="SV923" s="25"/>
      <c r="SW923" s="25"/>
      <c r="SX923" s="25"/>
      <c r="SY923" s="25"/>
      <c r="SZ923" s="25"/>
      <c r="TA923" s="25"/>
      <c r="TB923" s="25"/>
      <c r="TC923" s="25"/>
      <c r="TD923" s="25"/>
      <c r="TE923" s="25"/>
      <c r="TF923" s="25"/>
      <c r="TG923" s="25"/>
      <c r="TH923" s="25"/>
      <c r="TI923" s="25"/>
      <c r="TJ923" s="25"/>
      <c r="TK923" s="25"/>
      <c r="TL923" s="25"/>
      <c r="TM923" s="25"/>
      <c r="TN923" s="25"/>
      <c r="TO923" s="25"/>
      <c r="TP923" s="25"/>
      <c r="TQ923" s="25"/>
      <c r="TR923" s="25"/>
      <c r="TS923" s="25"/>
      <c r="TT923" s="25"/>
      <c r="TU923" s="25"/>
      <c r="TV923" s="25"/>
      <c r="TW923" s="25"/>
      <c r="TX923" s="25"/>
      <c r="TY923" s="25"/>
      <c r="TZ923" s="25"/>
      <c r="UA923" s="25"/>
      <c r="UB923" s="25"/>
      <c r="UC923" s="25"/>
      <c r="UD923" s="25"/>
      <c r="UE923" s="25"/>
      <c r="UF923" s="25"/>
      <c r="UG923" s="25"/>
      <c r="UH923" s="25"/>
      <c r="UI923" s="25"/>
      <c r="UJ923" s="25"/>
      <c r="UK923" s="25"/>
      <c r="UL923" s="25"/>
      <c r="UM923" s="25"/>
      <c r="UN923" s="25"/>
      <c r="UO923" s="25"/>
      <c r="UP923" s="25"/>
      <c r="UQ923" s="25"/>
      <c r="UR923" s="25"/>
      <c r="US923" s="25"/>
      <c r="UT923" s="25"/>
      <c r="UU923" s="25"/>
      <c r="UV923" s="25"/>
      <c r="UW923" s="25"/>
      <c r="UX923" s="25"/>
      <c r="UY923" s="25"/>
      <c r="UZ923" s="25"/>
      <c r="VA923" s="25"/>
      <c r="VB923" s="25"/>
      <c r="VC923" s="25"/>
      <c r="VD923" s="25"/>
      <c r="VE923" s="25"/>
      <c r="VF923" s="25"/>
      <c r="VG923" s="25"/>
      <c r="VH923" s="25"/>
      <c r="VI923" s="25"/>
      <c r="VJ923" s="25"/>
      <c r="VK923" s="25"/>
      <c r="VL923" s="25"/>
      <c r="VM923" s="25"/>
      <c r="VN923" s="25"/>
      <c r="VO923" s="25"/>
      <c r="VP923" s="25"/>
      <c r="VQ923" s="25"/>
      <c r="VR923" s="25"/>
      <c r="VS923" s="25"/>
      <c r="VT923" s="25"/>
      <c r="VU923" s="25"/>
      <c r="VV923" s="25"/>
      <c r="VW923" s="25"/>
      <c r="VX923" s="25"/>
      <c r="VY923" s="25"/>
      <c r="VZ923" s="25"/>
      <c r="WA923" s="25"/>
      <c r="WB923" s="25"/>
      <c r="WC923" s="25"/>
      <c r="WD923" s="25"/>
      <c r="WE923" s="25"/>
      <c r="WF923" s="25"/>
      <c r="WG923" s="25"/>
      <c r="WH923" s="25"/>
      <c r="WI923" s="25"/>
      <c r="WJ923" s="25"/>
      <c r="WK923" s="25"/>
      <c r="WL923" s="25"/>
      <c r="WM923" s="25"/>
      <c r="WN923" s="25"/>
      <c r="WO923" s="25"/>
      <c r="WP923" s="25"/>
      <c r="WQ923" s="25"/>
      <c r="WR923" s="25"/>
      <c r="WS923" s="25"/>
      <c r="WT923" s="25"/>
      <c r="WU923" s="25"/>
      <c r="WV923" s="25"/>
      <c r="WW923" s="25"/>
      <c r="WX923" s="25"/>
      <c r="WY923" s="25"/>
      <c r="WZ923" s="25"/>
      <c r="XA923" s="25"/>
      <c r="XB923" s="25"/>
      <c r="XC923" s="25"/>
      <c r="XD923" s="25"/>
      <c r="XE923" s="25"/>
      <c r="XF923" s="25"/>
      <c r="XG923" s="25"/>
      <c r="XH923" s="25"/>
      <c r="XI923" s="25"/>
      <c r="XJ923" s="25"/>
      <c r="XK923" s="25"/>
      <c r="XL923" s="25"/>
      <c r="XM923" s="25"/>
      <c r="XN923" s="25"/>
      <c r="XO923" s="25"/>
      <c r="XP923" s="25"/>
      <c r="XQ923" s="25"/>
      <c r="XR923" s="25"/>
      <c r="XS923" s="25"/>
      <c r="XT923" s="25"/>
      <c r="XU923" s="25"/>
      <c r="XV923" s="25"/>
      <c r="XW923" s="25"/>
      <c r="XX923" s="25"/>
      <c r="XY923" s="25"/>
      <c r="XZ923" s="25"/>
      <c r="YA923" s="25"/>
      <c r="YB923" s="25"/>
      <c r="YC923" s="25"/>
      <c r="YD923" s="25"/>
      <c r="YE923" s="25"/>
      <c r="YF923" s="25"/>
      <c r="YG923" s="25"/>
      <c r="YH923" s="25"/>
      <c r="YI923" s="25"/>
      <c r="YJ923" s="25"/>
      <c r="YK923" s="25"/>
      <c r="YL923" s="25"/>
      <c r="YM923" s="25"/>
      <c r="YN923" s="25"/>
      <c r="YO923" s="25"/>
      <c r="YP923" s="25"/>
      <c r="YQ923" s="25"/>
      <c r="YR923" s="25"/>
      <c r="YS923" s="25"/>
      <c r="YT923" s="25"/>
      <c r="YU923" s="25"/>
      <c r="YV923" s="25"/>
      <c r="YW923" s="25"/>
      <c r="YX923" s="25"/>
      <c r="YY923" s="25"/>
      <c r="YZ923" s="25"/>
      <c r="ZA923" s="25"/>
      <c r="ZB923" s="25"/>
      <c r="ZC923" s="25"/>
      <c r="ZD923" s="25"/>
      <c r="ZE923" s="25"/>
      <c r="ZF923" s="25"/>
      <c r="ZG923" s="25"/>
      <c r="ZH923" s="25"/>
      <c r="ZI923" s="25"/>
      <c r="ZJ923" s="25"/>
      <c r="ZK923" s="25"/>
      <c r="ZL923" s="25"/>
      <c r="ZM923" s="25"/>
      <c r="ZN923" s="25"/>
      <c r="ZO923" s="25"/>
      <c r="ZP923" s="25"/>
      <c r="ZQ923" s="25"/>
      <c r="ZR923" s="25"/>
      <c r="ZS923" s="25"/>
      <c r="ZT923" s="25"/>
      <c r="ZU923" s="25"/>
      <c r="ZV923" s="25"/>
      <c r="ZW923" s="25"/>
      <c r="ZX923" s="25"/>
      <c r="ZY923" s="25"/>
      <c r="ZZ923" s="25"/>
      <c r="AAA923" s="25"/>
      <c r="AAB923" s="25"/>
      <c r="AAC923" s="25"/>
      <c r="AAD923" s="25"/>
      <c r="AAE923" s="25"/>
      <c r="AAF923" s="25"/>
      <c r="AAG923" s="25"/>
      <c r="AAH923" s="25"/>
      <c r="AAI923" s="25"/>
      <c r="AAJ923" s="25"/>
      <c r="AAK923" s="25"/>
      <c r="AAL923" s="25"/>
      <c r="AAM923" s="25"/>
      <c r="AAN923" s="25"/>
      <c r="AAO923" s="25"/>
      <c r="AAP923" s="25"/>
      <c r="AAQ923" s="25"/>
      <c r="AAR923" s="25"/>
      <c r="AAS923" s="25"/>
      <c r="AAT923" s="25"/>
      <c r="AAU923" s="25"/>
      <c r="AAV923" s="25"/>
      <c r="AAW923" s="25"/>
      <c r="AAX923" s="25"/>
      <c r="AAY923" s="25"/>
      <c r="AAZ923" s="25"/>
      <c r="ABA923" s="25"/>
      <c r="ABB923" s="25"/>
      <c r="ABC923" s="25"/>
      <c r="ABD923" s="25"/>
      <c r="ABE923" s="25"/>
      <c r="ABF923" s="25"/>
      <c r="ABG923" s="25"/>
      <c r="ABH923" s="25"/>
      <c r="ABI923" s="25"/>
      <c r="ABJ923" s="25"/>
      <c r="ABK923" s="25"/>
      <c r="ABL923" s="25"/>
      <c r="ABM923" s="25"/>
      <c r="ABN923" s="25"/>
      <c r="ABO923" s="25"/>
      <c r="ABP923" s="25"/>
      <c r="ABQ923" s="25"/>
      <c r="ABR923" s="25"/>
      <c r="ABS923" s="25"/>
      <c r="ABT923" s="25"/>
      <c r="ABU923" s="25"/>
      <c r="ABV923" s="25"/>
      <c r="ABW923" s="25"/>
      <c r="ABX923" s="25"/>
      <c r="ABY923" s="25"/>
      <c r="ABZ923" s="25"/>
      <c r="ACA923" s="25"/>
      <c r="ACB923" s="25"/>
      <c r="ACC923" s="25"/>
      <c r="ACD923" s="25"/>
      <c r="ACE923" s="25"/>
      <c r="ACF923" s="25"/>
      <c r="ACG923" s="25"/>
      <c r="ACH923" s="25"/>
      <c r="ACI923" s="25"/>
      <c r="ACJ923" s="25"/>
      <c r="ACK923" s="25"/>
      <c r="ACL923" s="25"/>
      <c r="ACM923" s="25"/>
      <c r="ACN923" s="25"/>
      <c r="ACO923" s="25"/>
      <c r="ACP923" s="25"/>
      <c r="ACQ923" s="25"/>
      <c r="ACR923" s="25"/>
      <c r="ACS923" s="25"/>
      <c r="ACT923" s="25"/>
      <c r="ACU923" s="25"/>
      <c r="ACV923" s="25"/>
      <c r="ACW923" s="25"/>
      <c r="ACX923" s="25"/>
      <c r="ACY923" s="25"/>
      <c r="ACZ923" s="25"/>
      <c r="ADA923" s="25"/>
      <c r="ADB923" s="25"/>
      <c r="ADC923" s="25"/>
      <c r="ADD923" s="25"/>
      <c r="ADE923" s="25"/>
      <c r="ADF923" s="25"/>
      <c r="ADG923" s="25"/>
      <c r="ADH923" s="25"/>
      <c r="ADI923" s="25"/>
      <c r="ADJ923" s="25"/>
      <c r="ADK923" s="25"/>
      <c r="ADL923" s="25"/>
      <c r="ADM923" s="25"/>
      <c r="ADN923" s="25"/>
      <c r="ADO923" s="25"/>
      <c r="ADP923" s="25"/>
      <c r="ADQ923" s="25"/>
      <c r="ADR923" s="25"/>
      <c r="ADS923" s="25"/>
      <c r="ADT923" s="25"/>
      <c r="ADU923" s="25"/>
      <c r="ADV923" s="25"/>
      <c r="ADW923" s="25"/>
      <c r="ADX923" s="25"/>
      <c r="ADY923" s="25"/>
      <c r="ADZ923" s="25"/>
      <c r="AEA923" s="25"/>
      <c r="AEB923" s="25"/>
      <c r="AEC923" s="25"/>
      <c r="AED923" s="25"/>
      <c r="AEE923" s="25"/>
      <c r="AEF923" s="25"/>
      <c r="AEG923" s="49"/>
    </row>
    <row r="924" spans="1:813" s="15" customFormat="1" ht="12.75" customHeight="1" x14ac:dyDescent="0.2">
      <c r="A924" s="240">
        <v>6.2</v>
      </c>
      <c r="B924" s="278" t="s">
        <v>192</v>
      </c>
      <c r="C924" s="193">
        <v>-1</v>
      </c>
      <c r="D924" s="117" t="s">
        <v>71</v>
      </c>
      <c r="E924" s="448">
        <v>12251.3</v>
      </c>
      <c r="F924" s="418">
        <f t="shared" si="29"/>
        <v>-12251.3</v>
      </c>
      <c r="G924" s="49"/>
      <c r="AY924" s="45"/>
      <c r="AZ924" s="25"/>
      <c r="BA924" s="663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  <c r="PF924" s="25"/>
      <c r="PG924" s="25"/>
      <c r="PH924" s="25"/>
      <c r="PI924" s="25"/>
      <c r="PJ924" s="25"/>
      <c r="PK924" s="25"/>
      <c r="PL924" s="25"/>
      <c r="PM924" s="25"/>
      <c r="PN924" s="25"/>
      <c r="PO924" s="25"/>
      <c r="PP924" s="25"/>
      <c r="PQ924" s="25"/>
      <c r="PR924" s="25"/>
      <c r="PS924" s="25"/>
      <c r="PT924" s="25"/>
      <c r="PU924" s="25"/>
      <c r="PV924" s="25"/>
      <c r="PW924" s="25"/>
      <c r="PX924" s="25"/>
      <c r="PY924" s="25"/>
      <c r="PZ924" s="25"/>
      <c r="QA924" s="25"/>
      <c r="QB924" s="25"/>
      <c r="QC924" s="25"/>
      <c r="QD924" s="25"/>
      <c r="QE924" s="25"/>
      <c r="QF924" s="25"/>
      <c r="QG924" s="25"/>
      <c r="QH924" s="25"/>
      <c r="QI924" s="25"/>
      <c r="QJ924" s="25"/>
      <c r="QK924" s="25"/>
      <c r="QL924" s="25"/>
      <c r="QM924" s="25"/>
      <c r="QN924" s="25"/>
      <c r="QO924" s="25"/>
      <c r="QP924" s="25"/>
      <c r="QQ924" s="25"/>
      <c r="QR924" s="25"/>
      <c r="QS924" s="25"/>
      <c r="QT924" s="25"/>
      <c r="QU924" s="25"/>
      <c r="QV924" s="25"/>
      <c r="QW924" s="25"/>
      <c r="QX924" s="25"/>
      <c r="QY924" s="25"/>
      <c r="QZ924" s="25"/>
      <c r="RA924" s="25"/>
      <c r="RB924" s="25"/>
      <c r="RC924" s="25"/>
      <c r="RD924" s="25"/>
      <c r="RE924" s="25"/>
      <c r="RF924" s="25"/>
      <c r="RG924" s="25"/>
      <c r="RH924" s="25"/>
      <c r="RI924" s="25"/>
      <c r="RJ924" s="25"/>
      <c r="RK924" s="25"/>
      <c r="RL924" s="25"/>
      <c r="RM924" s="25"/>
      <c r="RN924" s="25"/>
      <c r="RO924" s="25"/>
      <c r="RP924" s="25"/>
      <c r="RQ924" s="25"/>
      <c r="RR924" s="25"/>
      <c r="RS924" s="25"/>
      <c r="RT924" s="25"/>
      <c r="RU924" s="25"/>
      <c r="RV924" s="25"/>
      <c r="RW924" s="25"/>
      <c r="RX924" s="25"/>
      <c r="RY924" s="25"/>
      <c r="RZ924" s="25"/>
      <c r="SA924" s="25"/>
      <c r="SB924" s="25"/>
      <c r="SC924" s="25"/>
      <c r="SD924" s="25"/>
      <c r="SE924" s="25"/>
      <c r="SF924" s="25"/>
      <c r="SG924" s="25"/>
      <c r="SH924" s="25"/>
      <c r="SI924" s="25"/>
      <c r="SJ924" s="25"/>
      <c r="SK924" s="25"/>
      <c r="SL924" s="25"/>
      <c r="SM924" s="25"/>
      <c r="SN924" s="25"/>
      <c r="SO924" s="25"/>
      <c r="SP924" s="25"/>
      <c r="SQ924" s="25"/>
      <c r="SR924" s="25"/>
      <c r="SS924" s="25"/>
      <c r="ST924" s="25"/>
      <c r="SU924" s="25"/>
      <c r="SV924" s="25"/>
      <c r="SW924" s="25"/>
      <c r="SX924" s="25"/>
      <c r="SY924" s="25"/>
      <c r="SZ924" s="25"/>
      <c r="TA924" s="25"/>
      <c r="TB924" s="25"/>
      <c r="TC924" s="25"/>
      <c r="TD924" s="25"/>
      <c r="TE924" s="25"/>
      <c r="TF924" s="25"/>
      <c r="TG924" s="25"/>
      <c r="TH924" s="25"/>
      <c r="TI924" s="25"/>
      <c r="TJ924" s="25"/>
      <c r="TK924" s="25"/>
      <c r="TL924" s="25"/>
      <c r="TM924" s="25"/>
      <c r="TN924" s="25"/>
      <c r="TO924" s="25"/>
      <c r="TP924" s="25"/>
      <c r="TQ924" s="25"/>
      <c r="TR924" s="25"/>
      <c r="TS924" s="25"/>
      <c r="TT924" s="25"/>
      <c r="TU924" s="25"/>
      <c r="TV924" s="25"/>
      <c r="TW924" s="25"/>
      <c r="TX924" s="25"/>
      <c r="TY924" s="25"/>
      <c r="TZ924" s="25"/>
      <c r="UA924" s="25"/>
      <c r="UB924" s="25"/>
      <c r="UC924" s="25"/>
      <c r="UD924" s="25"/>
      <c r="UE924" s="25"/>
      <c r="UF924" s="25"/>
      <c r="UG924" s="25"/>
      <c r="UH924" s="25"/>
      <c r="UI924" s="25"/>
      <c r="UJ924" s="25"/>
      <c r="UK924" s="25"/>
      <c r="UL924" s="25"/>
      <c r="UM924" s="25"/>
      <c r="UN924" s="25"/>
      <c r="UO924" s="25"/>
      <c r="UP924" s="25"/>
      <c r="UQ924" s="25"/>
      <c r="UR924" s="25"/>
      <c r="US924" s="25"/>
      <c r="UT924" s="25"/>
      <c r="UU924" s="25"/>
      <c r="UV924" s="25"/>
      <c r="UW924" s="25"/>
      <c r="UX924" s="25"/>
      <c r="UY924" s="25"/>
      <c r="UZ924" s="25"/>
      <c r="VA924" s="25"/>
      <c r="VB924" s="25"/>
      <c r="VC924" s="25"/>
      <c r="VD924" s="25"/>
      <c r="VE924" s="25"/>
      <c r="VF924" s="25"/>
      <c r="VG924" s="25"/>
      <c r="VH924" s="25"/>
      <c r="VI924" s="25"/>
      <c r="VJ924" s="25"/>
      <c r="VK924" s="25"/>
      <c r="VL924" s="25"/>
      <c r="VM924" s="25"/>
      <c r="VN924" s="25"/>
      <c r="VO924" s="25"/>
      <c r="VP924" s="25"/>
      <c r="VQ924" s="25"/>
      <c r="VR924" s="25"/>
      <c r="VS924" s="25"/>
      <c r="VT924" s="25"/>
      <c r="VU924" s="25"/>
      <c r="VV924" s="25"/>
      <c r="VW924" s="25"/>
      <c r="VX924" s="25"/>
      <c r="VY924" s="25"/>
      <c r="VZ924" s="25"/>
      <c r="WA924" s="25"/>
      <c r="WB924" s="25"/>
      <c r="WC924" s="25"/>
      <c r="WD924" s="25"/>
      <c r="WE924" s="25"/>
      <c r="WF924" s="25"/>
      <c r="WG924" s="25"/>
      <c r="WH924" s="25"/>
      <c r="WI924" s="25"/>
      <c r="WJ924" s="25"/>
      <c r="WK924" s="25"/>
      <c r="WL924" s="25"/>
      <c r="WM924" s="25"/>
      <c r="WN924" s="25"/>
      <c r="WO924" s="25"/>
      <c r="WP924" s="25"/>
      <c r="WQ924" s="25"/>
      <c r="WR924" s="25"/>
      <c r="WS924" s="25"/>
      <c r="WT924" s="25"/>
      <c r="WU924" s="25"/>
      <c r="WV924" s="25"/>
      <c r="WW924" s="25"/>
      <c r="WX924" s="25"/>
      <c r="WY924" s="25"/>
      <c r="WZ924" s="25"/>
      <c r="XA924" s="25"/>
      <c r="XB924" s="25"/>
      <c r="XC924" s="25"/>
      <c r="XD924" s="25"/>
      <c r="XE924" s="25"/>
      <c r="XF924" s="25"/>
      <c r="XG924" s="25"/>
      <c r="XH924" s="25"/>
      <c r="XI924" s="25"/>
      <c r="XJ924" s="25"/>
      <c r="XK924" s="25"/>
      <c r="XL924" s="25"/>
      <c r="XM924" s="25"/>
      <c r="XN924" s="25"/>
      <c r="XO924" s="25"/>
      <c r="XP924" s="25"/>
      <c r="XQ924" s="25"/>
      <c r="XR924" s="25"/>
      <c r="XS924" s="25"/>
      <c r="XT924" s="25"/>
      <c r="XU924" s="25"/>
      <c r="XV924" s="25"/>
      <c r="XW924" s="25"/>
      <c r="XX924" s="25"/>
      <c r="XY924" s="25"/>
      <c r="XZ924" s="25"/>
      <c r="YA924" s="25"/>
      <c r="YB924" s="25"/>
      <c r="YC924" s="25"/>
      <c r="YD924" s="25"/>
      <c r="YE924" s="25"/>
      <c r="YF924" s="25"/>
      <c r="YG924" s="25"/>
      <c r="YH924" s="25"/>
      <c r="YI924" s="25"/>
      <c r="YJ924" s="25"/>
      <c r="YK924" s="25"/>
      <c r="YL924" s="25"/>
      <c r="YM924" s="25"/>
      <c r="YN924" s="25"/>
      <c r="YO924" s="25"/>
      <c r="YP924" s="25"/>
      <c r="YQ924" s="25"/>
      <c r="YR924" s="25"/>
      <c r="YS924" s="25"/>
      <c r="YT924" s="25"/>
      <c r="YU924" s="25"/>
      <c r="YV924" s="25"/>
      <c r="YW924" s="25"/>
      <c r="YX924" s="25"/>
      <c r="YY924" s="25"/>
      <c r="YZ924" s="25"/>
      <c r="ZA924" s="25"/>
      <c r="ZB924" s="25"/>
      <c r="ZC924" s="25"/>
      <c r="ZD924" s="25"/>
      <c r="ZE924" s="25"/>
      <c r="ZF924" s="25"/>
      <c r="ZG924" s="25"/>
      <c r="ZH924" s="25"/>
      <c r="ZI924" s="25"/>
      <c r="ZJ924" s="25"/>
      <c r="ZK924" s="25"/>
      <c r="ZL924" s="25"/>
      <c r="ZM924" s="25"/>
      <c r="ZN924" s="25"/>
      <c r="ZO924" s="25"/>
      <c r="ZP924" s="25"/>
      <c r="ZQ924" s="25"/>
      <c r="ZR924" s="25"/>
      <c r="ZS924" s="25"/>
      <c r="ZT924" s="25"/>
      <c r="ZU924" s="25"/>
      <c r="ZV924" s="25"/>
      <c r="ZW924" s="25"/>
      <c r="ZX924" s="25"/>
      <c r="ZY924" s="25"/>
      <c r="ZZ924" s="25"/>
      <c r="AAA924" s="25"/>
      <c r="AAB924" s="25"/>
      <c r="AAC924" s="25"/>
      <c r="AAD924" s="25"/>
      <c r="AAE924" s="25"/>
      <c r="AAF924" s="25"/>
      <c r="AAG924" s="25"/>
      <c r="AAH924" s="25"/>
      <c r="AAI924" s="25"/>
      <c r="AAJ924" s="25"/>
      <c r="AAK924" s="25"/>
      <c r="AAL924" s="25"/>
      <c r="AAM924" s="25"/>
      <c r="AAN924" s="25"/>
      <c r="AAO924" s="25"/>
      <c r="AAP924" s="25"/>
      <c r="AAQ924" s="25"/>
      <c r="AAR924" s="25"/>
      <c r="AAS924" s="25"/>
      <c r="AAT924" s="25"/>
      <c r="AAU924" s="25"/>
      <c r="AAV924" s="25"/>
      <c r="AAW924" s="25"/>
      <c r="AAX924" s="25"/>
      <c r="AAY924" s="25"/>
      <c r="AAZ924" s="25"/>
      <c r="ABA924" s="25"/>
      <c r="ABB924" s="25"/>
      <c r="ABC924" s="25"/>
      <c r="ABD924" s="25"/>
      <c r="ABE924" s="25"/>
      <c r="ABF924" s="25"/>
      <c r="ABG924" s="25"/>
      <c r="ABH924" s="25"/>
      <c r="ABI924" s="25"/>
      <c r="ABJ924" s="25"/>
      <c r="ABK924" s="25"/>
      <c r="ABL924" s="25"/>
      <c r="ABM924" s="25"/>
      <c r="ABN924" s="25"/>
      <c r="ABO924" s="25"/>
      <c r="ABP924" s="25"/>
      <c r="ABQ924" s="25"/>
      <c r="ABR924" s="25"/>
      <c r="ABS924" s="25"/>
      <c r="ABT924" s="25"/>
      <c r="ABU924" s="25"/>
      <c r="ABV924" s="25"/>
      <c r="ABW924" s="25"/>
      <c r="ABX924" s="25"/>
      <c r="ABY924" s="25"/>
      <c r="ABZ924" s="25"/>
      <c r="ACA924" s="25"/>
      <c r="ACB924" s="25"/>
      <c r="ACC924" s="25"/>
      <c r="ACD924" s="25"/>
      <c r="ACE924" s="25"/>
      <c r="ACF924" s="25"/>
      <c r="ACG924" s="25"/>
      <c r="ACH924" s="25"/>
      <c r="ACI924" s="25"/>
      <c r="ACJ924" s="25"/>
      <c r="ACK924" s="25"/>
      <c r="ACL924" s="25"/>
      <c r="ACM924" s="25"/>
      <c r="ACN924" s="25"/>
      <c r="ACO924" s="25"/>
      <c r="ACP924" s="25"/>
      <c r="ACQ924" s="25"/>
      <c r="ACR924" s="25"/>
      <c r="ACS924" s="25"/>
      <c r="ACT924" s="25"/>
      <c r="ACU924" s="25"/>
      <c r="ACV924" s="25"/>
      <c r="ACW924" s="25"/>
      <c r="ACX924" s="25"/>
      <c r="ACY924" s="25"/>
      <c r="ACZ924" s="25"/>
      <c r="ADA924" s="25"/>
      <c r="ADB924" s="25"/>
      <c r="ADC924" s="25"/>
      <c r="ADD924" s="25"/>
      <c r="ADE924" s="25"/>
      <c r="ADF924" s="25"/>
      <c r="ADG924" s="25"/>
      <c r="ADH924" s="25"/>
      <c r="ADI924" s="25"/>
      <c r="ADJ924" s="25"/>
      <c r="ADK924" s="25"/>
      <c r="ADL924" s="25"/>
      <c r="ADM924" s="25"/>
      <c r="ADN924" s="25"/>
      <c r="ADO924" s="25"/>
      <c r="ADP924" s="25"/>
      <c r="ADQ924" s="25"/>
      <c r="ADR924" s="25"/>
      <c r="ADS924" s="25"/>
      <c r="ADT924" s="25"/>
      <c r="ADU924" s="25"/>
      <c r="ADV924" s="25"/>
      <c r="ADW924" s="25"/>
      <c r="ADX924" s="25"/>
      <c r="ADY924" s="25"/>
      <c r="ADZ924" s="25"/>
      <c r="AEA924" s="25"/>
      <c r="AEB924" s="25"/>
      <c r="AEC924" s="25"/>
      <c r="AED924" s="25"/>
      <c r="AEE924" s="25"/>
      <c r="AEF924" s="25"/>
      <c r="AEG924" s="49"/>
    </row>
    <row r="925" spans="1:813" s="15" customFormat="1" ht="7.5" customHeight="1" x14ac:dyDescent="0.2">
      <c r="A925" s="240"/>
      <c r="B925" s="278"/>
      <c r="C925" s="193"/>
      <c r="D925" s="117"/>
      <c r="E925" s="193"/>
      <c r="F925" s="418"/>
      <c r="G925" s="49"/>
      <c r="AY925" s="45"/>
      <c r="AZ925" s="25"/>
      <c r="BA925" s="663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  <c r="PF925" s="25"/>
      <c r="PG925" s="25"/>
      <c r="PH925" s="25"/>
      <c r="PI925" s="25"/>
      <c r="PJ925" s="25"/>
      <c r="PK925" s="25"/>
      <c r="PL925" s="25"/>
      <c r="PM925" s="25"/>
      <c r="PN925" s="25"/>
      <c r="PO925" s="25"/>
      <c r="PP925" s="25"/>
      <c r="PQ925" s="25"/>
      <c r="PR925" s="25"/>
      <c r="PS925" s="25"/>
      <c r="PT925" s="25"/>
      <c r="PU925" s="25"/>
      <c r="PV925" s="25"/>
      <c r="PW925" s="25"/>
      <c r="PX925" s="25"/>
      <c r="PY925" s="25"/>
      <c r="PZ925" s="25"/>
      <c r="QA925" s="25"/>
      <c r="QB925" s="25"/>
      <c r="QC925" s="25"/>
      <c r="QD925" s="25"/>
      <c r="QE925" s="25"/>
      <c r="QF925" s="25"/>
      <c r="QG925" s="25"/>
      <c r="QH925" s="25"/>
      <c r="QI925" s="25"/>
      <c r="QJ925" s="25"/>
      <c r="QK925" s="25"/>
      <c r="QL925" s="25"/>
      <c r="QM925" s="25"/>
      <c r="QN925" s="25"/>
      <c r="QO925" s="25"/>
      <c r="QP925" s="25"/>
      <c r="QQ925" s="25"/>
      <c r="QR925" s="25"/>
      <c r="QS925" s="25"/>
      <c r="QT925" s="25"/>
      <c r="QU925" s="25"/>
      <c r="QV925" s="25"/>
      <c r="QW925" s="25"/>
      <c r="QX925" s="25"/>
      <c r="QY925" s="25"/>
      <c r="QZ925" s="25"/>
      <c r="RA925" s="25"/>
      <c r="RB925" s="25"/>
      <c r="RC925" s="25"/>
      <c r="RD925" s="25"/>
      <c r="RE925" s="25"/>
      <c r="RF925" s="25"/>
      <c r="RG925" s="25"/>
      <c r="RH925" s="25"/>
      <c r="RI925" s="25"/>
      <c r="RJ925" s="25"/>
      <c r="RK925" s="25"/>
      <c r="RL925" s="25"/>
      <c r="RM925" s="25"/>
      <c r="RN925" s="25"/>
      <c r="RO925" s="25"/>
      <c r="RP925" s="25"/>
      <c r="RQ925" s="25"/>
      <c r="RR925" s="25"/>
      <c r="RS925" s="25"/>
      <c r="RT925" s="25"/>
      <c r="RU925" s="25"/>
      <c r="RV925" s="25"/>
      <c r="RW925" s="25"/>
      <c r="RX925" s="25"/>
      <c r="RY925" s="25"/>
      <c r="RZ925" s="25"/>
      <c r="SA925" s="25"/>
      <c r="SB925" s="25"/>
      <c r="SC925" s="25"/>
      <c r="SD925" s="25"/>
      <c r="SE925" s="25"/>
      <c r="SF925" s="25"/>
      <c r="SG925" s="25"/>
      <c r="SH925" s="25"/>
      <c r="SI925" s="25"/>
      <c r="SJ925" s="25"/>
      <c r="SK925" s="25"/>
      <c r="SL925" s="25"/>
      <c r="SM925" s="25"/>
      <c r="SN925" s="25"/>
      <c r="SO925" s="25"/>
      <c r="SP925" s="25"/>
      <c r="SQ925" s="25"/>
      <c r="SR925" s="25"/>
      <c r="SS925" s="25"/>
      <c r="ST925" s="25"/>
      <c r="SU925" s="25"/>
      <c r="SV925" s="25"/>
      <c r="SW925" s="25"/>
      <c r="SX925" s="25"/>
      <c r="SY925" s="25"/>
      <c r="SZ925" s="25"/>
      <c r="TA925" s="25"/>
      <c r="TB925" s="25"/>
      <c r="TC925" s="25"/>
      <c r="TD925" s="25"/>
      <c r="TE925" s="25"/>
      <c r="TF925" s="25"/>
      <c r="TG925" s="25"/>
      <c r="TH925" s="25"/>
      <c r="TI925" s="25"/>
      <c r="TJ925" s="25"/>
      <c r="TK925" s="25"/>
      <c r="TL925" s="25"/>
      <c r="TM925" s="25"/>
      <c r="TN925" s="25"/>
      <c r="TO925" s="25"/>
      <c r="TP925" s="25"/>
      <c r="TQ925" s="25"/>
      <c r="TR925" s="25"/>
      <c r="TS925" s="25"/>
      <c r="TT925" s="25"/>
      <c r="TU925" s="25"/>
      <c r="TV925" s="25"/>
      <c r="TW925" s="25"/>
      <c r="TX925" s="25"/>
      <c r="TY925" s="25"/>
      <c r="TZ925" s="25"/>
      <c r="UA925" s="25"/>
      <c r="UB925" s="25"/>
      <c r="UC925" s="25"/>
      <c r="UD925" s="25"/>
      <c r="UE925" s="25"/>
      <c r="UF925" s="25"/>
      <c r="UG925" s="25"/>
      <c r="UH925" s="25"/>
      <c r="UI925" s="25"/>
      <c r="UJ925" s="25"/>
      <c r="UK925" s="25"/>
      <c r="UL925" s="25"/>
      <c r="UM925" s="25"/>
      <c r="UN925" s="25"/>
      <c r="UO925" s="25"/>
      <c r="UP925" s="25"/>
      <c r="UQ925" s="25"/>
      <c r="UR925" s="25"/>
      <c r="US925" s="25"/>
      <c r="UT925" s="25"/>
      <c r="UU925" s="25"/>
      <c r="UV925" s="25"/>
      <c r="UW925" s="25"/>
      <c r="UX925" s="25"/>
      <c r="UY925" s="25"/>
      <c r="UZ925" s="25"/>
      <c r="VA925" s="25"/>
      <c r="VB925" s="25"/>
      <c r="VC925" s="25"/>
      <c r="VD925" s="25"/>
      <c r="VE925" s="25"/>
      <c r="VF925" s="25"/>
      <c r="VG925" s="25"/>
      <c r="VH925" s="25"/>
      <c r="VI925" s="25"/>
      <c r="VJ925" s="25"/>
      <c r="VK925" s="25"/>
      <c r="VL925" s="25"/>
      <c r="VM925" s="25"/>
      <c r="VN925" s="25"/>
      <c r="VO925" s="25"/>
      <c r="VP925" s="25"/>
      <c r="VQ925" s="25"/>
      <c r="VR925" s="25"/>
      <c r="VS925" s="25"/>
      <c r="VT925" s="25"/>
      <c r="VU925" s="25"/>
      <c r="VV925" s="25"/>
      <c r="VW925" s="25"/>
      <c r="VX925" s="25"/>
      <c r="VY925" s="25"/>
      <c r="VZ925" s="25"/>
      <c r="WA925" s="25"/>
      <c r="WB925" s="25"/>
      <c r="WC925" s="25"/>
      <c r="WD925" s="25"/>
      <c r="WE925" s="25"/>
      <c r="WF925" s="25"/>
      <c r="WG925" s="25"/>
      <c r="WH925" s="25"/>
      <c r="WI925" s="25"/>
      <c r="WJ925" s="25"/>
      <c r="WK925" s="25"/>
      <c r="WL925" s="25"/>
      <c r="WM925" s="25"/>
      <c r="WN925" s="25"/>
      <c r="WO925" s="25"/>
      <c r="WP925" s="25"/>
      <c r="WQ925" s="25"/>
      <c r="WR925" s="25"/>
      <c r="WS925" s="25"/>
      <c r="WT925" s="25"/>
      <c r="WU925" s="25"/>
      <c r="WV925" s="25"/>
      <c r="WW925" s="25"/>
      <c r="WX925" s="25"/>
      <c r="WY925" s="25"/>
      <c r="WZ925" s="25"/>
      <c r="XA925" s="25"/>
      <c r="XB925" s="25"/>
      <c r="XC925" s="25"/>
      <c r="XD925" s="25"/>
      <c r="XE925" s="25"/>
      <c r="XF925" s="25"/>
      <c r="XG925" s="25"/>
      <c r="XH925" s="25"/>
      <c r="XI925" s="25"/>
      <c r="XJ925" s="25"/>
      <c r="XK925" s="25"/>
      <c r="XL925" s="25"/>
      <c r="XM925" s="25"/>
      <c r="XN925" s="25"/>
      <c r="XO925" s="25"/>
      <c r="XP925" s="25"/>
      <c r="XQ925" s="25"/>
      <c r="XR925" s="25"/>
      <c r="XS925" s="25"/>
      <c r="XT925" s="25"/>
      <c r="XU925" s="25"/>
      <c r="XV925" s="25"/>
      <c r="XW925" s="25"/>
      <c r="XX925" s="25"/>
      <c r="XY925" s="25"/>
      <c r="XZ925" s="25"/>
      <c r="YA925" s="25"/>
      <c r="YB925" s="25"/>
      <c r="YC925" s="25"/>
      <c r="YD925" s="25"/>
      <c r="YE925" s="25"/>
      <c r="YF925" s="25"/>
      <c r="YG925" s="25"/>
      <c r="YH925" s="25"/>
      <c r="YI925" s="25"/>
      <c r="YJ925" s="25"/>
      <c r="YK925" s="25"/>
      <c r="YL925" s="25"/>
      <c r="YM925" s="25"/>
      <c r="YN925" s="25"/>
      <c r="YO925" s="25"/>
      <c r="YP925" s="25"/>
      <c r="YQ925" s="25"/>
      <c r="YR925" s="25"/>
      <c r="YS925" s="25"/>
      <c r="YT925" s="25"/>
      <c r="YU925" s="25"/>
      <c r="YV925" s="25"/>
      <c r="YW925" s="25"/>
      <c r="YX925" s="25"/>
      <c r="YY925" s="25"/>
      <c r="YZ925" s="25"/>
      <c r="ZA925" s="25"/>
      <c r="ZB925" s="25"/>
      <c r="ZC925" s="25"/>
      <c r="ZD925" s="25"/>
      <c r="ZE925" s="25"/>
      <c r="ZF925" s="25"/>
      <c r="ZG925" s="25"/>
      <c r="ZH925" s="25"/>
      <c r="ZI925" s="25"/>
      <c r="ZJ925" s="25"/>
      <c r="ZK925" s="25"/>
      <c r="ZL925" s="25"/>
      <c r="ZM925" s="25"/>
      <c r="ZN925" s="25"/>
      <c r="ZO925" s="25"/>
      <c r="ZP925" s="25"/>
      <c r="ZQ925" s="25"/>
      <c r="ZR925" s="25"/>
      <c r="ZS925" s="25"/>
      <c r="ZT925" s="25"/>
      <c r="ZU925" s="25"/>
      <c r="ZV925" s="25"/>
      <c r="ZW925" s="25"/>
      <c r="ZX925" s="25"/>
      <c r="ZY925" s="25"/>
      <c r="ZZ925" s="25"/>
      <c r="AAA925" s="25"/>
      <c r="AAB925" s="25"/>
      <c r="AAC925" s="25"/>
      <c r="AAD925" s="25"/>
      <c r="AAE925" s="25"/>
      <c r="AAF925" s="25"/>
      <c r="AAG925" s="25"/>
      <c r="AAH925" s="25"/>
      <c r="AAI925" s="25"/>
      <c r="AAJ925" s="25"/>
      <c r="AAK925" s="25"/>
      <c r="AAL925" s="25"/>
      <c r="AAM925" s="25"/>
      <c r="AAN925" s="25"/>
      <c r="AAO925" s="25"/>
      <c r="AAP925" s="25"/>
      <c r="AAQ925" s="25"/>
      <c r="AAR925" s="25"/>
      <c r="AAS925" s="25"/>
      <c r="AAT925" s="25"/>
      <c r="AAU925" s="25"/>
      <c r="AAV925" s="25"/>
      <c r="AAW925" s="25"/>
      <c r="AAX925" s="25"/>
      <c r="AAY925" s="25"/>
      <c r="AAZ925" s="25"/>
      <c r="ABA925" s="25"/>
      <c r="ABB925" s="25"/>
      <c r="ABC925" s="25"/>
      <c r="ABD925" s="25"/>
      <c r="ABE925" s="25"/>
      <c r="ABF925" s="25"/>
      <c r="ABG925" s="25"/>
      <c r="ABH925" s="25"/>
      <c r="ABI925" s="25"/>
      <c r="ABJ925" s="25"/>
      <c r="ABK925" s="25"/>
      <c r="ABL925" s="25"/>
      <c r="ABM925" s="25"/>
      <c r="ABN925" s="25"/>
      <c r="ABO925" s="25"/>
      <c r="ABP925" s="25"/>
      <c r="ABQ925" s="25"/>
      <c r="ABR925" s="25"/>
      <c r="ABS925" s="25"/>
      <c r="ABT925" s="25"/>
      <c r="ABU925" s="25"/>
      <c r="ABV925" s="25"/>
      <c r="ABW925" s="25"/>
      <c r="ABX925" s="25"/>
      <c r="ABY925" s="25"/>
      <c r="ABZ925" s="25"/>
      <c r="ACA925" s="25"/>
      <c r="ACB925" s="25"/>
      <c r="ACC925" s="25"/>
      <c r="ACD925" s="25"/>
      <c r="ACE925" s="25"/>
      <c r="ACF925" s="25"/>
      <c r="ACG925" s="25"/>
      <c r="ACH925" s="25"/>
      <c r="ACI925" s="25"/>
      <c r="ACJ925" s="25"/>
      <c r="ACK925" s="25"/>
      <c r="ACL925" s="25"/>
      <c r="ACM925" s="25"/>
      <c r="ACN925" s="25"/>
      <c r="ACO925" s="25"/>
      <c r="ACP925" s="25"/>
      <c r="ACQ925" s="25"/>
      <c r="ACR925" s="25"/>
      <c r="ACS925" s="25"/>
      <c r="ACT925" s="25"/>
      <c r="ACU925" s="25"/>
      <c r="ACV925" s="25"/>
      <c r="ACW925" s="25"/>
      <c r="ACX925" s="25"/>
      <c r="ACY925" s="25"/>
      <c r="ACZ925" s="25"/>
      <c r="ADA925" s="25"/>
      <c r="ADB925" s="25"/>
      <c r="ADC925" s="25"/>
      <c r="ADD925" s="25"/>
      <c r="ADE925" s="25"/>
      <c r="ADF925" s="25"/>
      <c r="ADG925" s="25"/>
      <c r="ADH925" s="25"/>
      <c r="ADI925" s="25"/>
      <c r="ADJ925" s="25"/>
      <c r="ADK925" s="25"/>
      <c r="ADL925" s="25"/>
      <c r="ADM925" s="25"/>
      <c r="ADN925" s="25"/>
      <c r="ADO925" s="25"/>
      <c r="ADP925" s="25"/>
      <c r="ADQ925" s="25"/>
      <c r="ADR925" s="25"/>
      <c r="ADS925" s="25"/>
      <c r="ADT925" s="25"/>
      <c r="ADU925" s="25"/>
      <c r="ADV925" s="25"/>
      <c r="ADW925" s="25"/>
      <c r="ADX925" s="25"/>
      <c r="ADY925" s="25"/>
      <c r="ADZ925" s="25"/>
      <c r="AEA925" s="25"/>
      <c r="AEB925" s="25"/>
      <c r="AEC925" s="25"/>
      <c r="AED925" s="25"/>
      <c r="AEE925" s="25"/>
      <c r="AEF925" s="25"/>
      <c r="AEG925" s="49"/>
    </row>
    <row r="926" spans="1:813" s="15" customFormat="1" ht="12.75" customHeight="1" x14ac:dyDescent="0.2">
      <c r="A926" s="233">
        <v>7</v>
      </c>
      <c r="B926" s="416" t="s">
        <v>137</v>
      </c>
      <c r="C926" s="193"/>
      <c r="D926" s="117"/>
      <c r="E926" s="193"/>
      <c r="F926" s="418"/>
      <c r="G926" s="49"/>
      <c r="AY926" s="45"/>
      <c r="AZ926" s="25"/>
      <c r="BA926" s="663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  <c r="PF926" s="25"/>
      <c r="PG926" s="25"/>
      <c r="PH926" s="25"/>
      <c r="PI926" s="25"/>
      <c r="PJ926" s="25"/>
      <c r="PK926" s="25"/>
      <c r="PL926" s="25"/>
      <c r="PM926" s="25"/>
      <c r="PN926" s="25"/>
      <c r="PO926" s="25"/>
      <c r="PP926" s="25"/>
      <c r="PQ926" s="25"/>
      <c r="PR926" s="25"/>
      <c r="PS926" s="25"/>
      <c r="PT926" s="25"/>
      <c r="PU926" s="25"/>
      <c r="PV926" s="25"/>
      <c r="PW926" s="25"/>
      <c r="PX926" s="25"/>
      <c r="PY926" s="25"/>
      <c r="PZ926" s="25"/>
      <c r="QA926" s="25"/>
      <c r="QB926" s="25"/>
      <c r="QC926" s="25"/>
      <c r="QD926" s="25"/>
      <c r="QE926" s="25"/>
      <c r="QF926" s="25"/>
      <c r="QG926" s="25"/>
      <c r="QH926" s="25"/>
      <c r="QI926" s="25"/>
      <c r="QJ926" s="25"/>
      <c r="QK926" s="25"/>
      <c r="QL926" s="25"/>
      <c r="QM926" s="25"/>
      <c r="QN926" s="25"/>
      <c r="QO926" s="25"/>
      <c r="QP926" s="25"/>
      <c r="QQ926" s="25"/>
      <c r="QR926" s="25"/>
      <c r="QS926" s="25"/>
      <c r="QT926" s="25"/>
      <c r="QU926" s="25"/>
      <c r="QV926" s="25"/>
      <c r="QW926" s="25"/>
      <c r="QX926" s="25"/>
      <c r="QY926" s="25"/>
      <c r="QZ926" s="25"/>
      <c r="RA926" s="25"/>
      <c r="RB926" s="25"/>
      <c r="RC926" s="25"/>
      <c r="RD926" s="25"/>
      <c r="RE926" s="25"/>
      <c r="RF926" s="25"/>
      <c r="RG926" s="25"/>
      <c r="RH926" s="25"/>
      <c r="RI926" s="25"/>
      <c r="RJ926" s="25"/>
      <c r="RK926" s="25"/>
      <c r="RL926" s="25"/>
      <c r="RM926" s="25"/>
      <c r="RN926" s="25"/>
      <c r="RO926" s="25"/>
      <c r="RP926" s="25"/>
      <c r="RQ926" s="25"/>
      <c r="RR926" s="25"/>
      <c r="RS926" s="25"/>
      <c r="RT926" s="25"/>
      <c r="RU926" s="25"/>
      <c r="RV926" s="25"/>
      <c r="RW926" s="25"/>
      <c r="RX926" s="25"/>
      <c r="RY926" s="25"/>
      <c r="RZ926" s="25"/>
      <c r="SA926" s="25"/>
      <c r="SB926" s="25"/>
      <c r="SC926" s="25"/>
      <c r="SD926" s="25"/>
      <c r="SE926" s="25"/>
      <c r="SF926" s="25"/>
      <c r="SG926" s="25"/>
      <c r="SH926" s="25"/>
      <c r="SI926" s="25"/>
      <c r="SJ926" s="25"/>
      <c r="SK926" s="25"/>
      <c r="SL926" s="25"/>
      <c r="SM926" s="25"/>
      <c r="SN926" s="25"/>
      <c r="SO926" s="25"/>
      <c r="SP926" s="25"/>
      <c r="SQ926" s="25"/>
      <c r="SR926" s="25"/>
      <c r="SS926" s="25"/>
      <c r="ST926" s="25"/>
      <c r="SU926" s="25"/>
      <c r="SV926" s="25"/>
      <c r="SW926" s="25"/>
      <c r="SX926" s="25"/>
      <c r="SY926" s="25"/>
      <c r="SZ926" s="25"/>
      <c r="TA926" s="25"/>
      <c r="TB926" s="25"/>
      <c r="TC926" s="25"/>
      <c r="TD926" s="25"/>
      <c r="TE926" s="25"/>
      <c r="TF926" s="25"/>
      <c r="TG926" s="25"/>
      <c r="TH926" s="25"/>
      <c r="TI926" s="25"/>
      <c r="TJ926" s="25"/>
      <c r="TK926" s="25"/>
      <c r="TL926" s="25"/>
      <c r="TM926" s="25"/>
      <c r="TN926" s="25"/>
      <c r="TO926" s="25"/>
      <c r="TP926" s="25"/>
      <c r="TQ926" s="25"/>
      <c r="TR926" s="25"/>
      <c r="TS926" s="25"/>
      <c r="TT926" s="25"/>
      <c r="TU926" s="25"/>
      <c r="TV926" s="25"/>
      <c r="TW926" s="25"/>
      <c r="TX926" s="25"/>
      <c r="TY926" s="25"/>
      <c r="TZ926" s="25"/>
      <c r="UA926" s="25"/>
      <c r="UB926" s="25"/>
      <c r="UC926" s="25"/>
      <c r="UD926" s="25"/>
      <c r="UE926" s="25"/>
      <c r="UF926" s="25"/>
      <c r="UG926" s="25"/>
      <c r="UH926" s="25"/>
      <c r="UI926" s="25"/>
      <c r="UJ926" s="25"/>
      <c r="UK926" s="25"/>
      <c r="UL926" s="25"/>
      <c r="UM926" s="25"/>
      <c r="UN926" s="25"/>
      <c r="UO926" s="25"/>
      <c r="UP926" s="25"/>
      <c r="UQ926" s="25"/>
      <c r="UR926" s="25"/>
      <c r="US926" s="25"/>
      <c r="UT926" s="25"/>
      <c r="UU926" s="25"/>
      <c r="UV926" s="25"/>
      <c r="UW926" s="25"/>
      <c r="UX926" s="25"/>
      <c r="UY926" s="25"/>
      <c r="UZ926" s="25"/>
      <c r="VA926" s="25"/>
      <c r="VB926" s="25"/>
      <c r="VC926" s="25"/>
      <c r="VD926" s="25"/>
      <c r="VE926" s="25"/>
      <c r="VF926" s="25"/>
      <c r="VG926" s="25"/>
      <c r="VH926" s="25"/>
      <c r="VI926" s="25"/>
      <c r="VJ926" s="25"/>
      <c r="VK926" s="25"/>
      <c r="VL926" s="25"/>
      <c r="VM926" s="25"/>
      <c r="VN926" s="25"/>
      <c r="VO926" s="25"/>
      <c r="VP926" s="25"/>
      <c r="VQ926" s="25"/>
      <c r="VR926" s="25"/>
      <c r="VS926" s="25"/>
      <c r="VT926" s="25"/>
      <c r="VU926" s="25"/>
      <c r="VV926" s="25"/>
      <c r="VW926" s="25"/>
      <c r="VX926" s="25"/>
      <c r="VY926" s="25"/>
      <c r="VZ926" s="25"/>
      <c r="WA926" s="25"/>
      <c r="WB926" s="25"/>
      <c r="WC926" s="25"/>
      <c r="WD926" s="25"/>
      <c r="WE926" s="25"/>
      <c r="WF926" s="25"/>
      <c r="WG926" s="25"/>
      <c r="WH926" s="25"/>
      <c r="WI926" s="25"/>
      <c r="WJ926" s="25"/>
      <c r="WK926" s="25"/>
      <c r="WL926" s="25"/>
      <c r="WM926" s="25"/>
      <c r="WN926" s="25"/>
      <c r="WO926" s="25"/>
      <c r="WP926" s="25"/>
      <c r="WQ926" s="25"/>
      <c r="WR926" s="25"/>
      <c r="WS926" s="25"/>
      <c r="WT926" s="25"/>
      <c r="WU926" s="25"/>
      <c r="WV926" s="25"/>
      <c r="WW926" s="25"/>
      <c r="WX926" s="25"/>
      <c r="WY926" s="25"/>
      <c r="WZ926" s="25"/>
      <c r="XA926" s="25"/>
      <c r="XB926" s="25"/>
      <c r="XC926" s="25"/>
      <c r="XD926" s="25"/>
      <c r="XE926" s="25"/>
      <c r="XF926" s="25"/>
      <c r="XG926" s="25"/>
      <c r="XH926" s="25"/>
      <c r="XI926" s="25"/>
      <c r="XJ926" s="25"/>
      <c r="XK926" s="25"/>
      <c r="XL926" s="25"/>
      <c r="XM926" s="25"/>
      <c r="XN926" s="25"/>
      <c r="XO926" s="25"/>
      <c r="XP926" s="25"/>
      <c r="XQ926" s="25"/>
      <c r="XR926" s="25"/>
      <c r="XS926" s="25"/>
      <c r="XT926" s="25"/>
      <c r="XU926" s="25"/>
      <c r="XV926" s="25"/>
      <c r="XW926" s="25"/>
      <c r="XX926" s="25"/>
      <c r="XY926" s="25"/>
      <c r="XZ926" s="25"/>
      <c r="YA926" s="25"/>
      <c r="YB926" s="25"/>
      <c r="YC926" s="25"/>
      <c r="YD926" s="25"/>
      <c r="YE926" s="25"/>
      <c r="YF926" s="25"/>
      <c r="YG926" s="25"/>
      <c r="YH926" s="25"/>
      <c r="YI926" s="25"/>
      <c r="YJ926" s="25"/>
      <c r="YK926" s="25"/>
      <c r="YL926" s="25"/>
      <c r="YM926" s="25"/>
      <c r="YN926" s="25"/>
      <c r="YO926" s="25"/>
      <c r="YP926" s="25"/>
      <c r="YQ926" s="25"/>
      <c r="YR926" s="25"/>
      <c r="YS926" s="25"/>
      <c r="YT926" s="25"/>
      <c r="YU926" s="25"/>
      <c r="YV926" s="25"/>
      <c r="YW926" s="25"/>
      <c r="YX926" s="25"/>
      <c r="YY926" s="25"/>
      <c r="YZ926" s="25"/>
      <c r="ZA926" s="25"/>
      <c r="ZB926" s="25"/>
      <c r="ZC926" s="25"/>
      <c r="ZD926" s="25"/>
      <c r="ZE926" s="25"/>
      <c r="ZF926" s="25"/>
      <c r="ZG926" s="25"/>
      <c r="ZH926" s="25"/>
      <c r="ZI926" s="25"/>
      <c r="ZJ926" s="25"/>
      <c r="ZK926" s="25"/>
      <c r="ZL926" s="25"/>
      <c r="ZM926" s="25"/>
      <c r="ZN926" s="25"/>
      <c r="ZO926" s="25"/>
      <c r="ZP926" s="25"/>
      <c r="ZQ926" s="25"/>
      <c r="ZR926" s="25"/>
      <c r="ZS926" s="25"/>
      <c r="ZT926" s="25"/>
      <c r="ZU926" s="25"/>
      <c r="ZV926" s="25"/>
      <c r="ZW926" s="25"/>
      <c r="ZX926" s="25"/>
      <c r="ZY926" s="25"/>
      <c r="ZZ926" s="25"/>
      <c r="AAA926" s="25"/>
      <c r="AAB926" s="25"/>
      <c r="AAC926" s="25"/>
      <c r="AAD926" s="25"/>
      <c r="AAE926" s="25"/>
      <c r="AAF926" s="25"/>
      <c r="AAG926" s="25"/>
      <c r="AAH926" s="25"/>
      <c r="AAI926" s="25"/>
      <c r="AAJ926" s="25"/>
      <c r="AAK926" s="25"/>
      <c r="AAL926" s="25"/>
      <c r="AAM926" s="25"/>
      <c r="AAN926" s="25"/>
      <c r="AAO926" s="25"/>
      <c r="AAP926" s="25"/>
      <c r="AAQ926" s="25"/>
      <c r="AAR926" s="25"/>
      <c r="AAS926" s="25"/>
      <c r="AAT926" s="25"/>
      <c r="AAU926" s="25"/>
      <c r="AAV926" s="25"/>
      <c r="AAW926" s="25"/>
      <c r="AAX926" s="25"/>
      <c r="AAY926" s="25"/>
      <c r="AAZ926" s="25"/>
      <c r="ABA926" s="25"/>
      <c r="ABB926" s="25"/>
      <c r="ABC926" s="25"/>
      <c r="ABD926" s="25"/>
      <c r="ABE926" s="25"/>
      <c r="ABF926" s="25"/>
      <c r="ABG926" s="25"/>
      <c r="ABH926" s="25"/>
      <c r="ABI926" s="25"/>
      <c r="ABJ926" s="25"/>
      <c r="ABK926" s="25"/>
      <c r="ABL926" s="25"/>
      <c r="ABM926" s="25"/>
      <c r="ABN926" s="25"/>
      <c r="ABO926" s="25"/>
      <c r="ABP926" s="25"/>
      <c r="ABQ926" s="25"/>
      <c r="ABR926" s="25"/>
      <c r="ABS926" s="25"/>
      <c r="ABT926" s="25"/>
      <c r="ABU926" s="25"/>
      <c r="ABV926" s="25"/>
      <c r="ABW926" s="25"/>
      <c r="ABX926" s="25"/>
      <c r="ABY926" s="25"/>
      <c r="ABZ926" s="25"/>
      <c r="ACA926" s="25"/>
      <c r="ACB926" s="25"/>
      <c r="ACC926" s="25"/>
      <c r="ACD926" s="25"/>
      <c r="ACE926" s="25"/>
      <c r="ACF926" s="25"/>
      <c r="ACG926" s="25"/>
      <c r="ACH926" s="25"/>
      <c r="ACI926" s="25"/>
      <c r="ACJ926" s="25"/>
      <c r="ACK926" s="25"/>
      <c r="ACL926" s="25"/>
      <c r="ACM926" s="25"/>
      <c r="ACN926" s="25"/>
      <c r="ACO926" s="25"/>
      <c r="ACP926" s="25"/>
      <c r="ACQ926" s="25"/>
      <c r="ACR926" s="25"/>
      <c r="ACS926" s="25"/>
      <c r="ACT926" s="25"/>
      <c r="ACU926" s="25"/>
      <c r="ACV926" s="25"/>
      <c r="ACW926" s="25"/>
      <c r="ACX926" s="25"/>
      <c r="ACY926" s="25"/>
      <c r="ACZ926" s="25"/>
      <c r="ADA926" s="25"/>
      <c r="ADB926" s="25"/>
      <c r="ADC926" s="25"/>
      <c r="ADD926" s="25"/>
      <c r="ADE926" s="25"/>
      <c r="ADF926" s="25"/>
      <c r="ADG926" s="25"/>
      <c r="ADH926" s="25"/>
      <c r="ADI926" s="25"/>
      <c r="ADJ926" s="25"/>
      <c r="ADK926" s="25"/>
      <c r="ADL926" s="25"/>
      <c r="ADM926" s="25"/>
      <c r="ADN926" s="25"/>
      <c r="ADO926" s="25"/>
      <c r="ADP926" s="25"/>
      <c r="ADQ926" s="25"/>
      <c r="ADR926" s="25"/>
      <c r="ADS926" s="25"/>
      <c r="ADT926" s="25"/>
      <c r="ADU926" s="25"/>
      <c r="ADV926" s="25"/>
      <c r="ADW926" s="25"/>
      <c r="ADX926" s="25"/>
      <c r="ADY926" s="25"/>
      <c r="ADZ926" s="25"/>
      <c r="AEA926" s="25"/>
      <c r="AEB926" s="25"/>
      <c r="AEC926" s="25"/>
      <c r="AED926" s="25"/>
      <c r="AEE926" s="25"/>
      <c r="AEF926" s="25"/>
      <c r="AEG926" s="49"/>
    </row>
    <row r="927" spans="1:813" s="15" customFormat="1" ht="25.5" x14ac:dyDescent="0.2">
      <c r="A927" s="112">
        <v>7.1</v>
      </c>
      <c r="B927" s="170" t="s">
        <v>491</v>
      </c>
      <c r="C927" s="455"/>
      <c r="D927" s="456"/>
      <c r="E927" s="457"/>
      <c r="F927" s="418"/>
      <c r="G927" s="49"/>
      <c r="AY927" s="45"/>
      <c r="AZ927" s="25"/>
      <c r="BA927" s="663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  <c r="PF927" s="25"/>
      <c r="PG927" s="25"/>
      <c r="PH927" s="25"/>
      <c r="PI927" s="25"/>
      <c r="PJ927" s="25"/>
      <c r="PK927" s="25"/>
      <c r="PL927" s="25"/>
      <c r="PM927" s="25"/>
      <c r="PN927" s="25"/>
      <c r="PO927" s="25"/>
      <c r="PP927" s="25"/>
      <c r="PQ927" s="25"/>
      <c r="PR927" s="25"/>
      <c r="PS927" s="25"/>
      <c r="PT927" s="25"/>
      <c r="PU927" s="25"/>
      <c r="PV927" s="25"/>
      <c r="PW927" s="25"/>
      <c r="PX927" s="25"/>
      <c r="PY927" s="25"/>
      <c r="PZ927" s="25"/>
      <c r="QA927" s="25"/>
      <c r="QB927" s="25"/>
      <c r="QC927" s="25"/>
      <c r="QD927" s="25"/>
      <c r="QE927" s="25"/>
      <c r="QF927" s="25"/>
      <c r="QG927" s="25"/>
      <c r="QH927" s="25"/>
      <c r="QI927" s="25"/>
      <c r="QJ927" s="25"/>
      <c r="QK927" s="25"/>
      <c r="QL927" s="25"/>
      <c r="QM927" s="25"/>
      <c r="QN927" s="25"/>
      <c r="QO927" s="25"/>
      <c r="QP927" s="25"/>
      <c r="QQ927" s="25"/>
      <c r="QR927" s="25"/>
      <c r="QS927" s="25"/>
      <c r="QT927" s="25"/>
      <c r="QU927" s="25"/>
      <c r="QV927" s="25"/>
      <c r="QW927" s="25"/>
      <c r="QX927" s="25"/>
      <c r="QY927" s="25"/>
      <c r="QZ927" s="25"/>
      <c r="RA927" s="25"/>
      <c r="RB927" s="25"/>
      <c r="RC927" s="25"/>
      <c r="RD927" s="25"/>
      <c r="RE927" s="25"/>
      <c r="RF927" s="25"/>
      <c r="RG927" s="25"/>
      <c r="RH927" s="25"/>
      <c r="RI927" s="25"/>
      <c r="RJ927" s="25"/>
      <c r="RK927" s="25"/>
      <c r="RL927" s="25"/>
      <c r="RM927" s="25"/>
      <c r="RN927" s="25"/>
      <c r="RO927" s="25"/>
      <c r="RP927" s="25"/>
      <c r="RQ927" s="25"/>
      <c r="RR927" s="25"/>
      <c r="RS927" s="25"/>
      <c r="RT927" s="25"/>
      <c r="RU927" s="25"/>
      <c r="RV927" s="25"/>
      <c r="RW927" s="25"/>
      <c r="RX927" s="25"/>
      <c r="RY927" s="25"/>
      <c r="RZ927" s="25"/>
      <c r="SA927" s="25"/>
      <c r="SB927" s="25"/>
      <c r="SC927" s="25"/>
      <c r="SD927" s="25"/>
      <c r="SE927" s="25"/>
      <c r="SF927" s="25"/>
      <c r="SG927" s="25"/>
      <c r="SH927" s="25"/>
      <c r="SI927" s="25"/>
      <c r="SJ927" s="25"/>
      <c r="SK927" s="25"/>
      <c r="SL927" s="25"/>
      <c r="SM927" s="25"/>
      <c r="SN927" s="25"/>
      <c r="SO927" s="25"/>
      <c r="SP927" s="25"/>
      <c r="SQ927" s="25"/>
      <c r="SR927" s="25"/>
      <c r="SS927" s="25"/>
      <c r="ST927" s="25"/>
      <c r="SU927" s="25"/>
      <c r="SV927" s="25"/>
      <c r="SW927" s="25"/>
      <c r="SX927" s="25"/>
      <c r="SY927" s="25"/>
      <c r="SZ927" s="25"/>
      <c r="TA927" s="25"/>
      <c r="TB927" s="25"/>
      <c r="TC927" s="25"/>
      <c r="TD927" s="25"/>
      <c r="TE927" s="25"/>
      <c r="TF927" s="25"/>
      <c r="TG927" s="25"/>
      <c r="TH927" s="25"/>
      <c r="TI927" s="25"/>
      <c r="TJ927" s="25"/>
      <c r="TK927" s="25"/>
      <c r="TL927" s="25"/>
      <c r="TM927" s="25"/>
      <c r="TN927" s="25"/>
      <c r="TO927" s="25"/>
      <c r="TP927" s="25"/>
      <c r="TQ927" s="25"/>
      <c r="TR927" s="25"/>
      <c r="TS927" s="25"/>
      <c r="TT927" s="25"/>
      <c r="TU927" s="25"/>
      <c r="TV927" s="25"/>
      <c r="TW927" s="25"/>
      <c r="TX927" s="25"/>
      <c r="TY927" s="25"/>
      <c r="TZ927" s="25"/>
      <c r="UA927" s="25"/>
      <c r="UB927" s="25"/>
      <c r="UC927" s="25"/>
      <c r="UD927" s="25"/>
      <c r="UE927" s="25"/>
      <c r="UF927" s="25"/>
      <c r="UG927" s="25"/>
      <c r="UH927" s="25"/>
      <c r="UI927" s="25"/>
      <c r="UJ927" s="25"/>
      <c r="UK927" s="25"/>
      <c r="UL927" s="25"/>
      <c r="UM927" s="25"/>
      <c r="UN927" s="25"/>
      <c r="UO927" s="25"/>
      <c r="UP927" s="25"/>
      <c r="UQ927" s="25"/>
      <c r="UR927" s="25"/>
      <c r="US927" s="25"/>
      <c r="UT927" s="25"/>
      <c r="UU927" s="25"/>
      <c r="UV927" s="25"/>
      <c r="UW927" s="25"/>
      <c r="UX927" s="25"/>
      <c r="UY927" s="25"/>
      <c r="UZ927" s="25"/>
      <c r="VA927" s="25"/>
      <c r="VB927" s="25"/>
      <c r="VC927" s="25"/>
      <c r="VD927" s="25"/>
      <c r="VE927" s="25"/>
      <c r="VF927" s="25"/>
      <c r="VG927" s="25"/>
      <c r="VH927" s="25"/>
      <c r="VI927" s="25"/>
      <c r="VJ927" s="25"/>
      <c r="VK927" s="25"/>
      <c r="VL927" s="25"/>
      <c r="VM927" s="25"/>
      <c r="VN927" s="25"/>
      <c r="VO927" s="25"/>
      <c r="VP927" s="25"/>
      <c r="VQ927" s="25"/>
      <c r="VR927" s="25"/>
      <c r="VS927" s="25"/>
      <c r="VT927" s="25"/>
      <c r="VU927" s="25"/>
      <c r="VV927" s="25"/>
      <c r="VW927" s="25"/>
      <c r="VX927" s="25"/>
      <c r="VY927" s="25"/>
      <c r="VZ927" s="25"/>
      <c r="WA927" s="25"/>
      <c r="WB927" s="25"/>
      <c r="WC927" s="25"/>
      <c r="WD927" s="25"/>
      <c r="WE927" s="25"/>
      <c r="WF927" s="25"/>
      <c r="WG927" s="25"/>
      <c r="WH927" s="25"/>
      <c r="WI927" s="25"/>
      <c r="WJ927" s="25"/>
      <c r="WK927" s="25"/>
      <c r="WL927" s="25"/>
      <c r="WM927" s="25"/>
      <c r="WN927" s="25"/>
      <c r="WO927" s="25"/>
      <c r="WP927" s="25"/>
      <c r="WQ927" s="25"/>
      <c r="WR927" s="25"/>
      <c r="WS927" s="25"/>
      <c r="WT927" s="25"/>
      <c r="WU927" s="25"/>
      <c r="WV927" s="25"/>
      <c r="WW927" s="25"/>
      <c r="WX927" s="25"/>
      <c r="WY927" s="25"/>
      <c r="WZ927" s="25"/>
      <c r="XA927" s="25"/>
      <c r="XB927" s="25"/>
      <c r="XC927" s="25"/>
      <c r="XD927" s="25"/>
      <c r="XE927" s="25"/>
      <c r="XF927" s="25"/>
      <c r="XG927" s="25"/>
      <c r="XH927" s="25"/>
      <c r="XI927" s="25"/>
      <c r="XJ927" s="25"/>
      <c r="XK927" s="25"/>
      <c r="XL927" s="25"/>
      <c r="XM927" s="25"/>
      <c r="XN927" s="25"/>
      <c r="XO927" s="25"/>
      <c r="XP927" s="25"/>
      <c r="XQ927" s="25"/>
      <c r="XR927" s="25"/>
      <c r="XS927" s="25"/>
      <c r="XT927" s="25"/>
      <c r="XU927" s="25"/>
      <c r="XV927" s="25"/>
      <c r="XW927" s="25"/>
      <c r="XX927" s="25"/>
      <c r="XY927" s="25"/>
      <c r="XZ927" s="25"/>
      <c r="YA927" s="25"/>
      <c r="YB927" s="25"/>
      <c r="YC927" s="25"/>
      <c r="YD927" s="25"/>
      <c r="YE927" s="25"/>
      <c r="YF927" s="25"/>
      <c r="YG927" s="25"/>
      <c r="YH927" s="25"/>
      <c r="YI927" s="25"/>
      <c r="YJ927" s="25"/>
      <c r="YK927" s="25"/>
      <c r="YL927" s="25"/>
      <c r="YM927" s="25"/>
      <c r="YN927" s="25"/>
      <c r="YO927" s="25"/>
      <c r="YP927" s="25"/>
      <c r="YQ927" s="25"/>
      <c r="YR927" s="25"/>
      <c r="YS927" s="25"/>
      <c r="YT927" s="25"/>
      <c r="YU927" s="25"/>
      <c r="YV927" s="25"/>
      <c r="YW927" s="25"/>
      <c r="YX927" s="25"/>
      <c r="YY927" s="25"/>
      <c r="YZ927" s="25"/>
      <c r="ZA927" s="25"/>
      <c r="ZB927" s="25"/>
      <c r="ZC927" s="25"/>
      <c r="ZD927" s="25"/>
      <c r="ZE927" s="25"/>
      <c r="ZF927" s="25"/>
      <c r="ZG927" s="25"/>
      <c r="ZH927" s="25"/>
      <c r="ZI927" s="25"/>
      <c r="ZJ927" s="25"/>
      <c r="ZK927" s="25"/>
      <c r="ZL927" s="25"/>
      <c r="ZM927" s="25"/>
      <c r="ZN927" s="25"/>
      <c r="ZO927" s="25"/>
      <c r="ZP927" s="25"/>
      <c r="ZQ927" s="25"/>
      <c r="ZR927" s="25"/>
      <c r="ZS927" s="25"/>
      <c r="ZT927" s="25"/>
      <c r="ZU927" s="25"/>
      <c r="ZV927" s="25"/>
      <c r="ZW927" s="25"/>
      <c r="ZX927" s="25"/>
      <c r="ZY927" s="25"/>
      <c r="ZZ927" s="25"/>
      <c r="AAA927" s="25"/>
      <c r="AAB927" s="25"/>
      <c r="AAC927" s="25"/>
      <c r="AAD927" s="25"/>
      <c r="AAE927" s="25"/>
      <c r="AAF927" s="25"/>
      <c r="AAG927" s="25"/>
      <c r="AAH927" s="25"/>
      <c r="AAI927" s="25"/>
      <c r="AAJ927" s="25"/>
      <c r="AAK927" s="25"/>
      <c r="AAL927" s="25"/>
      <c r="AAM927" s="25"/>
      <c r="AAN927" s="25"/>
      <c r="AAO927" s="25"/>
      <c r="AAP927" s="25"/>
      <c r="AAQ927" s="25"/>
      <c r="AAR927" s="25"/>
      <c r="AAS927" s="25"/>
      <c r="AAT927" s="25"/>
      <c r="AAU927" s="25"/>
      <c r="AAV927" s="25"/>
      <c r="AAW927" s="25"/>
      <c r="AAX927" s="25"/>
      <c r="AAY927" s="25"/>
      <c r="AAZ927" s="25"/>
      <c r="ABA927" s="25"/>
      <c r="ABB927" s="25"/>
      <c r="ABC927" s="25"/>
      <c r="ABD927" s="25"/>
      <c r="ABE927" s="25"/>
      <c r="ABF927" s="25"/>
      <c r="ABG927" s="25"/>
      <c r="ABH927" s="25"/>
      <c r="ABI927" s="25"/>
      <c r="ABJ927" s="25"/>
      <c r="ABK927" s="25"/>
      <c r="ABL927" s="25"/>
      <c r="ABM927" s="25"/>
      <c r="ABN927" s="25"/>
      <c r="ABO927" s="25"/>
      <c r="ABP927" s="25"/>
      <c r="ABQ927" s="25"/>
      <c r="ABR927" s="25"/>
      <c r="ABS927" s="25"/>
      <c r="ABT927" s="25"/>
      <c r="ABU927" s="25"/>
      <c r="ABV927" s="25"/>
      <c r="ABW927" s="25"/>
      <c r="ABX927" s="25"/>
      <c r="ABY927" s="25"/>
      <c r="ABZ927" s="25"/>
      <c r="ACA927" s="25"/>
      <c r="ACB927" s="25"/>
      <c r="ACC927" s="25"/>
      <c r="ACD927" s="25"/>
      <c r="ACE927" s="25"/>
      <c r="ACF927" s="25"/>
      <c r="ACG927" s="25"/>
      <c r="ACH927" s="25"/>
      <c r="ACI927" s="25"/>
      <c r="ACJ927" s="25"/>
      <c r="ACK927" s="25"/>
      <c r="ACL927" s="25"/>
      <c r="ACM927" s="25"/>
      <c r="ACN927" s="25"/>
      <c r="ACO927" s="25"/>
      <c r="ACP927" s="25"/>
      <c r="ACQ927" s="25"/>
      <c r="ACR927" s="25"/>
      <c r="ACS927" s="25"/>
      <c r="ACT927" s="25"/>
      <c r="ACU927" s="25"/>
      <c r="ACV927" s="25"/>
      <c r="ACW927" s="25"/>
      <c r="ACX927" s="25"/>
      <c r="ACY927" s="25"/>
      <c r="ACZ927" s="25"/>
      <c r="ADA927" s="25"/>
      <c r="ADB927" s="25"/>
      <c r="ADC927" s="25"/>
      <c r="ADD927" s="25"/>
      <c r="ADE927" s="25"/>
      <c r="ADF927" s="25"/>
      <c r="ADG927" s="25"/>
      <c r="ADH927" s="25"/>
      <c r="ADI927" s="25"/>
      <c r="ADJ927" s="25"/>
      <c r="ADK927" s="25"/>
      <c r="ADL927" s="25"/>
      <c r="ADM927" s="25"/>
      <c r="ADN927" s="25"/>
      <c r="ADO927" s="25"/>
      <c r="ADP927" s="25"/>
      <c r="ADQ927" s="25"/>
      <c r="ADR927" s="25"/>
      <c r="ADS927" s="25"/>
      <c r="ADT927" s="25"/>
      <c r="ADU927" s="25"/>
      <c r="ADV927" s="25"/>
      <c r="ADW927" s="25"/>
      <c r="ADX927" s="25"/>
      <c r="ADY927" s="25"/>
      <c r="ADZ927" s="25"/>
      <c r="AEA927" s="25"/>
      <c r="AEB927" s="25"/>
      <c r="AEC927" s="25"/>
      <c r="AED927" s="25"/>
      <c r="AEE927" s="25"/>
      <c r="AEF927" s="25"/>
      <c r="AEG927" s="49"/>
    </row>
    <row r="928" spans="1:813" s="15" customFormat="1" ht="12.75" customHeight="1" x14ac:dyDescent="0.2">
      <c r="A928" s="117" t="s">
        <v>138</v>
      </c>
      <c r="B928" s="177" t="s">
        <v>70</v>
      </c>
      <c r="C928" s="193">
        <v>-12</v>
      </c>
      <c r="D928" s="197" t="s">
        <v>82</v>
      </c>
      <c r="E928" s="448">
        <v>5.5</v>
      </c>
      <c r="F928" s="418">
        <f t="shared" ref="F928:F936" si="30">ROUND(C928*E928,2)</f>
        <v>-66</v>
      </c>
      <c r="G928" s="49"/>
      <c r="AY928" s="45"/>
      <c r="AZ928" s="25"/>
      <c r="BA928" s="663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  <c r="PF928" s="25"/>
      <c r="PG928" s="25"/>
      <c r="PH928" s="25"/>
      <c r="PI928" s="25"/>
      <c r="PJ928" s="25"/>
      <c r="PK928" s="25"/>
      <c r="PL928" s="25"/>
      <c r="PM928" s="25"/>
      <c r="PN928" s="25"/>
      <c r="PO928" s="25"/>
      <c r="PP928" s="25"/>
      <c r="PQ928" s="25"/>
      <c r="PR928" s="25"/>
      <c r="PS928" s="25"/>
      <c r="PT928" s="25"/>
      <c r="PU928" s="25"/>
      <c r="PV928" s="25"/>
      <c r="PW928" s="25"/>
      <c r="PX928" s="25"/>
      <c r="PY928" s="25"/>
      <c r="PZ928" s="25"/>
      <c r="QA928" s="25"/>
      <c r="QB928" s="25"/>
      <c r="QC928" s="25"/>
      <c r="QD928" s="25"/>
      <c r="QE928" s="25"/>
      <c r="QF928" s="25"/>
      <c r="QG928" s="25"/>
      <c r="QH928" s="25"/>
      <c r="QI928" s="25"/>
      <c r="QJ928" s="25"/>
      <c r="QK928" s="25"/>
      <c r="QL928" s="25"/>
      <c r="QM928" s="25"/>
      <c r="QN928" s="25"/>
      <c r="QO928" s="25"/>
      <c r="QP928" s="25"/>
      <c r="QQ928" s="25"/>
      <c r="QR928" s="25"/>
      <c r="QS928" s="25"/>
      <c r="QT928" s="25"/>
      <c r="QU928" s="25"/>
      <c r="QV928" s="25"/>
      <c r="QW928" s="25"/>
      <c r="QX928" s="25"/>
      <c r="QY928" s="25"/>
      <c r="QZ928" s="25"/>
      <c r="RA928" s="25"/>
      <c r="RB928" s="25"/>
      <c r="RC928" s="25"/>
      <c r="RD928" s="25"/>
      <c r="RE928" s="25"/>
      <c r="RF928" s="25"/>
      <c r="RG928" s="25"/>
      <c r="RH928" s="25"/>
      <c r="RI928" s="25"/>
      <c r="RJ928" s="25"/>
      <c r="RK928" s="25"/>
      <c r="RL928" s="25"/>
      <c r="RM928" s="25"/>
      <c r="RN928" s="25"/>
      <c r="RO928" s="25"/>
      <c r="RP928" s="25"/>
      <c r="RQ928" s="25"/>
      <c r="RR928" s="25"/>
      <c r="RS928" s="25"/>
      <c r="RT928" s="25"/>
      <c r="RU928" s="25"/>
      <c r="RV928" s="25"/>
      <c r="RW928" s="25"/>
      <c r="RX928" s="25"/>
      <c r="RY928" s="25"/>
      <c r="RZ928" s="25"/>
      <c r="SA928" s="25"/>
      <c r="SB928" s="25"/>
      <c r="SC928" s="25"/>
      <c r="SD928" s="25"/>
      <c r="SE928" s="25"/>
      <c r="SF928" s="25"/>
      <c r="SG928" s="25"/>
      <c r="SH928" s="25"/>
      <c r="SI928" s="25"/>
      <c r="SJ928" s="25"/>
      <c r="SK928" s="25"/>
      <c r="SL928" s="25"/>
      <c r="SM928" s="25"/>
      <c r="SN928" s="25"/>
      <c r="SO928" s="25"/>
      <c r="SP928" s="25"/>
      <c r="SQ928" s="25"/>
      <c r="SR928" s="25"/>
      <c r="SS928" s="25"/>
      <c r="ST928" s="25"/>
      <c r="SU928" s="25"/>
      <c r="SV928" s="25"/>
      <c r="SW928" s="25"/>
      <c r="SX928" s="25"/>
      <c r="SY928" s="25"/>
      <c r="SZ928" s="25"/>
      <c r="TA928" s="25"/>
      <c r="TB928" s="25"/>
      <c r="TC928" s="25"/>
      <c r="TD928" s="25"/>
      <c r="TE928" s="25"/>
      <c r="TF928" s="25"/>
      <c r="TG928" s="25"/>
      <c r="TH928" s="25"/>
      <c r="TI928" s="25"/>
      <c r="TJ928" s="25"/>
      <c r="TK928" s="25"/>
      <c r="TL928" s="25"/>
      <c r="TM928" s="25"/>
      <c r="TN928" s="25"/>
      <c r="TO928" s="25"/>
      <c r="TP928" s="25"/>
      <c r="TQ928" s="25"/>
      <c r="TR928" s="25"/>
      <c r="TS928" s="25"/>
      <c r="TT928" s="25"/>
      <c r="TU928" s="25"/>
      <c r="TV928" s="25"/>
      <c r="TW928" s="25"/>
      <c r="TX928" s="25"/>
      <c r="TY928" s="25"/>
      <c r="TZ928" s="25"/>
      <c r="UA928" s="25"/>
      <c r="UB928" s="25"/>
      <c r="UC928" s="25"/>
      <c r="UD928" s="25"/>
      <c r="UE928" s="25"/>
      <c r="UF928" s="25"/>
      <c r="UG928" s="25"/>
      <c r="UH928" s="25"/>
      <c r="UI928" s="25"/>
      <c r="UJ928" s="25"/>
      <c r="UK928" s="25"/>
      <c r="UL928" s="25"/>
      <c r="UM928" s="25"/>
      <c r="UN928" s="25"/>
      <c r="UO928" s="25"/>
      <c r="UP928" s="25"/>
      <c r="UQ928" s="25"/>
      <c r="UR928" s="25"/>
      <c r="US928" s="25"/>
      <c r="UT928" s="25"/>
      <c r="UU928" s="25"/>
      <c r="UV928" s="25"/>
      <c r="UW928" s="25"/>
      <c r="UX928" s="25"/>
      <c r="UY928" s="25"/>
      <c r="UZ928" s="25"/>
      <c r="VA928" s="25"/>
      <c r="VB928" s="25"/>
      <c r="VC928" s="25"/>
      <c r="VD928" s="25"/>
      <c r="VE928" s="25"/>
      <c r="VF928" s="25"/>
      <c r="VG928" s="25"/>
      <c r="VH928" s="25"/>
      <c r="VI928" s="25"/>
      <c r="VJ928" s="25"/>
      <c r="VK928" s="25"/>
      <c r="VL928" s="25"/>
      <c r="VM928" s="25"/>
      <c r="VN928" s="25"/>
      <c r="VO928" s="25"/>
      <c r="VP928" s="25"/>
      <c r="VQ928" s="25"/>
      <c r="VR928" s="25"/>
      <c r="VS928" s="25"/>
      <c r="VT928" s="25"/>
      <c r="VU928" s="25"/>
      <c r="VV928" s="25"/>
      <c r="VW928" s="25"/>
      <c r="VX928" s="25"/>
      <c r="VY928" s="25"/>
      <c r="VZ928" s="25"/>
      <c r="WA928" s="25"/>
      <c r="WB928" s="25"/>
      <c r="WC928" s="25"/>
      <c r="WD928" s="25"/>
      <c r="WE928" s="25"/>
      <c r="WF928" s="25"/>
      <c r="WG928" s="25"/>
      <c r="WH928" s="25"/>
      <c r="WI928" s="25"/>
      <c r="WJ928" s="25"/>
      <c r="WK928" s="25"/>
      <c r="WL928" s="25"/>
      <c r="WM928" s="25"/>
      <c r="WN928" s="25"/>
      <c r="WO928" s="25"/>
      <c r="WP928" s="25"/>
      <c r="WQ928" s="25"/>
      <c r="WR928" s="25"/>
      <c r="WS928" s="25"/>
      <c r="WT928" s="25"/>
      <c r="WU928" s="25"/>
      <c r="WV928" s="25"/>
      <c r="WW928" s="25"/>
      <c r="WX928" s="25"/>
      <c r="WY928" s="25"/>
      <c r="WZ928" s="25"/>
      <c r="XA928" s="25"/>
      <c r="XB928" s="25"/>
      <c r="XC928" s="25"/>
      <c r="XD928" s="25"/>
      <c r="XE928" s="25"/>
      <c r="XF928" s="25"/>
      <c r="XG928" s="25"/>
      <c r="XH928" s="25"/>
      <c r="XI928" s="25"/>
      <c r="XJ928" s="25"/>
      <c r="XK928" s="25"/>
      <c r="XL928" s="25"/>
      <c r="XM928" s="25"/>
      <c r="XN928" s="25"/>
      <c r="XO928" s="25"/>
      <c r="XP928" s="25"/>
      <c r="XQ928" s="25"/>
      <c r="XR928" s="25"/>
      <c r="XS928" s="25"/>
      <c r="XT928" s="25"/>
      <c r="XU928" s="25"/>
      <c r="XV928" s="25"/>
      <c r="XW928" s="25"/>
      <c r="XX928" s="25"/>
      <c r="XY928" s="25"/>
      <c r="XZ928" s="25"/>
      <c r="YA928" s="25"/>
      <c r="YB928" s="25"/>
      <c r="YC928" s="25"/>
      <c r="YD928" s="25"/>
      <c r="YE928" s="25"/>
      <c r="YF928" s="25"/>
      <c r="YG928" s="25"/>
      <c r="YH928" s="25"/>
      <c r="YI928" s="25"/>
      <c r="YJ928" s="25"/>
      <c r="YK928" s="25"/>
      <c r="YL928" s="25"/>
      <c r="YM928" s="25"/>
      <c r="YN928" s="25"/>
      <c r="YO928" s="25"/>
      <c r="YP928" s="25"/>
      <c r="YQ928" s="25"/>
      <c r="YR928" s="25"/>
      <c r="YS928" s="25"/>
      <c r="YT928" s="25"/>
      <c r="YU928" s="25"/>
      <c r="YV928" s="25"/>
      <c r="YW928" s="25"/>
      <c r="YX928" s="25"/>
      <c r="YY928" s="25"/>
      <c r="YZ928" s="25"/>
      <c r="ZA928" s="25"/>
      <c r="ZB928" s="25"/>
      <c r="ZC928" s="25"/>
      <c r="ZD928" s="25"/>
      <c r="ZE928" s="25"/>
      <c r="ZF928" s="25"/>
      <c r="ZG928" s="25"/>
      <c r="ZH928" s="25"/>
      <c r="ZI928" s="25"/>
      <c r="ZJ928" s="25"/>
      <c r="ZK928" s="25"/>
      <c r="ZL928" s="25"/>
      <c r="ZM928" s="25"/>
      <c r="ZN928" s="25"/>
      <c r="ZO928" s="25"/>
      <c r="ZP928" s="25"/>
      <c r="ZQ928" s="25"/>
      <c r="ZR928" s="25"/>
      <c r="ZS928" s="25"/>
      <c r="ZT928" s="25"/>
      <c r="ZU928" s="25"/>
      <c r="ZV928" s="25"/>
      <c r="ZW928" s="25"/>
      <c r="ZX928" s="25"/>
      <c r="ZY928" s="25"/>
      <c r="ZZ928" s="25"/>
      <c r="AAA928" s="25"/>
      <c r="AAB928" s="25"/>
      <c r="AAC928" s="25"/>
      <c r="AAD928" s="25"/>
      <c r="AAE928" s="25"/>
      <c r="AAF928" s="25"/>
      <c r="AAG928" s="25"/>
      <c r="AAH928" s="25"/>
      <c r="AAI928" s="25"/>
      <c r="AAJ928" s="25"/>
      <c r="AAK928" s="25"/>
      <c r="AAL928" s="25"/>
      <c r="AAM928" s="25"/>
      <c r="AAN928" s="25"/>
      <c r="AAO928" s="25"/>
      <c r="AAP928" s="25"/>
      <c r="AAQ928" s="25"/>
      <c r="AAR928" s="25"/>
      <c r="AAS928" s="25"/>
      <c r="AAT928" s="25"/>
      <c r="AAU928" s="25"/>
      <c r="AAV928" s="25"/>
      <c r="AAW928" s="25"/>
      <c r="AAX928" s="25"/>
      <c r="AAY928" s="25"/>
      <c r="AAZ928" s="25"/>
      <c r="ABA928" s="25"/>
      <c r="ABB928" s="25"/>
      <c r="ABC928" s="25"/>
      <c r="ABD928" s="25"/>
      <c r="ABE928" s="25"/>
      <c r="ABF928" s="25"/>
      <c r="ABG928" s="25"/>
      <c r="ABH928" s="25"/>
      <c r="ABI928" s="25"/>
      <c r="ABJ928" s="25"/>
      <c r="ABK928" s="25"/>
      <c r="ABL928" s="25"/>
      <c r="ABM928" s="25"/>
      <c r="ABN928" s="25"/>
      <c r="ABO928" s="25"/>
      <c r="ABP928" s="25"/>
      <c r="ABQ928" s="25"/>
      <c r="ABR928" s="25"/>
      <c r="ABS928" s="25"/>
      <c r="ABT928" s="25"/>
      <c r="ABU928" s="25"/>
      <c r="ABV928" s="25"/>
      <c r="ABW928" s="25"/>
      <c r="ABX928" s="25"/>
      <c r="ABY928" s="25"/>
      <c r="ABZ928" s="25"/>
      <c r="ACA928" s="25"/>
      <c r="ACB928" s="25"/>
      <c r="ACC928" s="25"/>
      <c r="ACD928" s="25"/>
      <c r="ACE928" s="25"/>
      <c r="ACF928" s="25"/>
      <c r="ACG928" s="25"/>
      <c r="ACH928" s="25"/>
      <c r="ACI928" s="25"/>
      <c r="ACJ928" s="25"/>
      <c r="ACK928" s="25"/>
      <c r="ACL928" s="25"/>
      <c r="ACM928" s="25"/>
      <c r="ACN928" s="25"/>
      <c r="ACO928" s="25"/>
      <c r="ACP928" s="25"/>
      <c r="ACQ928" s="25"/>
      <c r="ACR928" s="25"/>
      <c r="ACS928" s="25"/>
      <c r="ACT928" s="25"/>
      <c r="ACU928" s="25"/>
      <c r="ACV928" s="25"/>
      <c r="ACW928" s="25"/>
      <c r="ACX928" s="25"/>
      <c r="ACY928" s="25"/>
      <c r="ACZ928" s="25"/>
      <c r="ADA928" s="25"/>
      <c r="ADB928" s="25"/>
      <c r="ADC928" s="25"/>
      <c r="ADD928" s="25"/>
      <c r="ADE928" s="25"/>
      <c r="ADF928" s="25"/>
      <c r="ADG928" s="25"/>
      <c r="ADH928" s="25"/>
      <c r="ADI928" s="25"/>
      <c r="ADJ928" s="25"/>
      <c r="ADK928" s="25"/>
      <c r="ADL928" s="25"/>
      <c r="ADM928" s="25"/>
      <c r="ADN928" s="25"/>
      <c r="ADO928" s="25"/>
      <c r="ADP928" s="25"/>
      <c r="ADQ928" s="25"/>
      <c r="ADR928" s="25"/>
      <c r="ADS928" s="25"/>
      <c r="ADT928" s="25"/>
      <c r="ADU928" s="25"/>
      <c r="ADV928" s="25"/>
      <c r="ADW928" s="25"/>
      <c r="ADX928" s="25"/>
      <c r="ADY928" s="25"/>
      <c r="ADZ928" s="25"/>
      <c r="AEA928" s="25"/>
      <c r="AEB928" s="25"/>
      <c r="AEC928" s="25"/>
      <c r="AED928" s="25"/>
      <c r="AEE928" s="25"/>
      <c r="AEF928" s="25"/>
      <c r="AEG928" s="49"/>
    </row>
    <row r="929" spans="1:813" s="15" customFormat="1" ht="12.75" customHeight="1" x14ac:dyDescent="0.2">
      <c r="A929" s="117" t="s">
        <v>139</v>
      </c>
      <c r="B929" s="278" t="s">
        <v>193</v>
      </c>
      <c r="C929" s="193">
        <v>-12</v>
      </c>
      <c r="D929" s="429" t="s">
        <v>82</v>
      </c>
      <c r="E929" s="448">
        <v>1263.5</v>
      </c>
      <c r="F929" s="418">
        <f t="shared" si="30"/>
        <v>-15162</v>
      </c>
      <c r="G929" s="49"/>
      <c r="AY929" s="45"/>
      <c r="AZ929" s="25"/>
      <c r="BA929" s="663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  <c r="PF929" s="25"/>
      <c r="PG929" s="25"/>
      <c r="PH929" s="25"/>
      <c r="PI929" s="25"/>
      <c r="PJ929" s="25"/>
      <c r="PK929" s="25"/>
      <c r="PL929" s="25"/>
      <c r="PM929" s="25"/>
      <c r="PN929" s="25"/>
      <c r="PO929" s="25"/>
      <c r="PP929" s="25"/>
      <c r="PQ929" s="25"/>
      <c r="PR929" s="25"/>
      <c r="PS929" s="25"/>
      <c r="PT929" s="25"/>
      <c r="PU929" s="25"/>
      <c r="PV929" s="25"/>
      <c r="PW929" s="25"/>
      <c r="PX929" s="25"/>
      <c r="PY929" s="25"/>
      <c r="PZ929" s="25"/>
      <c r="QA929" s="25"/>
      <c r="QB929" s="25"/>
      <c r="QC929" s="25"/>
      <c r="QD929" s="25"/>
      <c r="QE929" s="25"/>
      <c r="QF929" s="25"/>
      <c r="QG929" s="25"/>
      <c r="QH929" s="25"/>
      <c r="QI929" s="25"/>
      <c r="QJ929" s="25"/>
      <c r="QK929" s="25"/>
      <c r="QL929" s="25"/>
      <c r="QM929" s="25"/>
      <c r="QN929" s="25"/>
      <c r="QO929" s="25"/>
      <c r="QP929" s="25"/>
      <c r="QQ929" s="25"/>
      <c r="QR929" s="25"/>
      <c r="QS929" s="25"/>
      <c r="QT929" s="25"/>
      <c r="QU929" s="25"/>
      <c r="QV929" s="25"/>
      <c r="QW929" s="25"/>
      <c r="QX929" s="25"/>
      <c r="QY929" s="25"/>
      <c r="QZ929" s="25"/>
      <c r="RA929" s="25"/>
      <c r="RB929" s="25"/>
      <c r="RC929" s="25"/>
      <c r="RD929" s="25"/>
      <c r="RE929" s="25"/>
      <c r="RF929" s="25"/>
      <c r="RG929" s="25"/>
      <c r="RH929" s="25"/>
      <c r="RI929" s="25"/>
      <c r="RJ929" s="25"/>
      <c r="RK929" s="25"/>
      <c r="RL929" s="25"/>
      <c r="RM929" s="25"/>
      <c r="RN929" s="25"/>
      <c r="RO929" s="25"/>
      <c r="RP929" s="25"/>
      <c r="RQ929" s="25"/>
      <c r="RR929" s="25"/>
      <c r="RS929" s="25"/>
      <c r="RT929" s="25"/>
      <c r="RU929" s="25"/>
      <c r="RV929" s="25"/>
      <c r="RW929" s="25"/>
      <c r="RX929" s="25"/>
      <c r="RY929" s="25"/>
      <c r="RZ929" s="25"/>
      <c r="SA929" s="25"/>
      <c r="SB929" s="25"/>
      <c r="SC929" s="25"/>
      <c r="SD929" s="25"/>
      <c r="SE929" s="25"/>
      <c r="SF929" s="25"/>
      <c r="SG929" s="25"/>
      <c r="SH929" s="25"/>
      <c r="SI929" s="25"/>
      <c r="SJ929" s="25"/>
      <c r="SK929" s="25"/>
      <c r="SL929" s="25"/>
      <c r="SM929" s="25"/>
      <c r="SN929" s="25"/>
      <c r="SO929" s="25"/>
      <c r="SP929" s="25"/>
      <c r="SQ929" s="25"/>
      <c r="SR929" s="25"/>
      <c r="SS929" s="25"/>
      <c r="ST929" s="25"/>
      <c r="SU929" s="25"/>
      <c r="SV929" s="25"/>
      <c r="SW929" s="25"/>
      <c r="SX929" s="25"/>
      <c r="SY929" s="25"/>
      <c r="SZ929" s="25"/>
      <c r="TA929" s="25"/>
      <c r="TB929" s="25"/>
      <c r="TC929" s="25"/>
      <c r="TD929" s="25"/>
      <c r="TE929" s="25"/>
      <c r="TF929" s="25"/>
      <c r="TG929" s="25"/>
      <c r="TH929" s="25"/>
      <c r="TI929" s="25"/>
      <c r="TJ929" s="25"/>
      <c r="TK929" s="25"/>
      <c r="TL929" s="25"/>
      <c r="TM929" s="25"/>
      <c r="TN929" s="25"/>
      <c r="TO929" s="25"/>
      <c r="TP929" s="25"/>
      <c r="TQ929" s="25"/>
      <c r="TR929" s="25"/>
      <c r="TS929" s="25"/>
      <c r="TT929" s="25"/>
      <c r="TU929" s="25"/>
      <c r="TV929" s="25"/>
      <c r="TW929" s="25"/>
      <c r="TX929" s="25"/>
      <c r="TY929" s="25"/>
      <c r="TZ929" s="25"/>
      <c r="UA929" s="25"/>
      <c r="UB929" s="25"/>
      <c r="UC929" s="25"/>
      <c r="UD929" s="25"/>
      <c r="UE929" s="25"/>
      <c r="UF929" s="25"/>
      <c r="UG929" s="25"/>
      <c r="UH929" s="25"/>
      <c r="UI929" s="25"/>
      <c r="UJ929" s="25"/>
      <c r="UK929" s="25"/>
      <c r="UL929" s="25"/>
      <c r="UM929" s="25"/>
      <c r="UN929" s="25"/>
      <c r="UO929" s="25"/>
      <c r="UP929" s="25"/>
      <c r="UQ929" s="25"/>
      <c r="UR929" s="25"/>
      <c r="US929" s="25"/>
      <c r="UT929" s="25"/>
      <c r="UU929" s="25"/>
      <c r="UV929" s="25"/>
      <c r="UW929" s="25"/>
      <c r="UX929" s="25"/>
      <c r="UY929" s="25"/>
      <c r="UZ929" s="25"/>
      <c r="VA929" s="25"/>
      <c r="VB929" s="25"/>
      <c r="VC929" s="25"/>
      <c r="VD929" s="25"/>
      <c r="VE929" s="25"/>
      <c r="VF929" s="25"/>
      <c r="VG929" s="25"/>
      <c r="VH929" s="25"/>
      <c r="VI929" s="25"/>
      <c r="VJ929" s="25"/>
      <c r="VK929" s="25"/>
      <c r="VL929" s="25"/>
      <c r="VM929" s="25"/>
      <c r="VN929" s="25"/>
      <c r="VO929" s="25"/>
      <c r="VP929" s="25"/>
      <c r="VQ929" s="25"/>
      <c r="VR929" s="25"/>
      <c r="VS929" s="25"/>
      <c r="VT929" s="25"/>
      <c r="VU929" s="25"/>
      <c r="VV929" s="25"/>
      <c r="VW929" s="25"/>
      <c r="VX929" s="25"/>
      <c r="VY929" s="25"/>
      <c r="VZ929" s="25"/>
      <c r="WA929" s="25"/>
      <c r="WB929" s="25"/>
      <c r="WC929" s="25"/>
      <c r="WD929" s="25"/>
      <c r="WE929" s="25"/>
      <c r="WF929" s="25"/>
      <c r="WG929" s="25"/>
      <c r="WH929" s="25"/>
      <c r="WI929" s="25"/>
      <c r="WJ929" s="25"/>
      <c r="WK929" s="25"/>
      <c r="WL929" s="25"/>
      <c r="WM929" s="25"/>
      <c r="WN929" s="25"/>
      <c r="WO929" s="25"/>
      <c r="WP929" s="25"/>
      <c r="WQ929" s="25"/>
      <c r="WR929" s="25"/>
      <c r="WS929" s="25"/>
      <c r="WT929" s="25"/>
      <c r="WU929" s="25"/>
      <c r="WV929" s="25"/>
      <c r="WW929" s="25"/>
      <c r="WX929" s="25"/>
      <c r="WY929" s="25"/>
      <c r="WZ929" s="25"/>
      <c r="XA929" s="25"/>
      <c r="XB929" s="25"/>
      <c r="XC929" s="25"/>
      <c r="XD929" s="25"/>
      <c r="XE929" s="25"/>
      <c r="XF929" s="25"/>
      <c r="XG929" s="25"/>
      <c r="XH929" s="25"/>
      <c r="XI929" s="25"/>
      <c r="XJ929" s="25"/>
      <c r="XK929" s="25"/>
      <c r="XL929" s="25"/>
      <c r="XM929" s="25"/>
      <c r="XN929" s="25"/>
      <c r="XO929" s="25"/>
      <c r="XP929" s="25"/>
      <c r="XQ929" s="25"/>
      <c r="XR929" s="25"/>
      <c r="XS929" s="25"/>
      <c r="XT929" s="25"/>
      <c r="XU929" s="25"/>
      <c r="XV929" s="25"/>
      <c r="XW929" s="25"/>
      <c r="XX929" s="25"/>
      <c r="XY929" s="25"/>
      <c r="XZ929" s="25"/>
      <c r="YA929" s="25"/>
      <c r="YB929" s="25"/>
      <c r="YC929" s="25"/>
      <c r="YD929" s="25"/>
      <c r="YE929" s="25"/>
      <c r="YF929" s="25"/>
      <c r="YG929" s="25"/>
      <c r="YH929" s="25"/>
      <c r="YI929" s="25"/>
      <c r="YJ929" s="25"/>
      <c r="YK929" s="25"/>
      <c r="YL929" s="25"/>
      <c r="YM929" s="25"/>
      <c r="YN929" s="25"/>
      <c r="YO929" s="25"/>
      <c r="YP929" s="25"/>
      <c r="YQ929" s="25"/>
      <c r="YR929" s="25"/>
      <c r="YS929" s="25"/>
      <c r="YT929" s="25"/>
      <c r="YU929" s="25"/>
      <c r="YV929" s="25"/>
      <c r="YW929" s="25"/>
      <c r="YX929" s="25"/>
      <c r="YY929" s="25"/>
      <c r="YZ929" s="25"/>
      <c r="ZA929" s="25"/>
      <c r="ZB929" s="25"/>
      <c r="ZC929" s="25"/>
      <c r="ZD929" s="25"/>
      <c r="ZE929" s="25"/>
      <c r="ZF929" s="25"/>
      <c r="ZG929" s="25"/>
      <c r="ZH929" s="25"/>
      <c r="ZI929" s="25"/>
      <c r="ZJ929" s="25"/>
      <c r="ZK929" s="25"/>
      <c r="ZL929" s="25"/>
      <c r="ZM929" s="25"/>
      <c r="ZN929" s="25"/>
      <c r="ZO929" s="25"/>
      <c r="ZP929" s="25"/>
      <c r="ZQ929" s="25"/>
      <c r="ZR929" s="25"/>
      <c r="ZS929" s="25"/>
      <c r="ZT929" s="25"/>
      <c r="ZU929" s="25"/>
      <c r="ZV929" s="25"/>
      <c r="ZW929" s="25"/>
      <c r="ZX929" s="25"/>
      <c r="ZY929" s="25"/>
      <c r="ZZ929" s="25"/>
      <c r="AAA929" s="25"/>
      <c r="AAB929" s="25"/>
      <c r="AAC929" s="25"/>
      <c r="AAD929" s="25"/>
      <c r="AAE929" s="25"/>
      <c r="AAF929" s="25"/>
      <c r="AAG929" s="25"/>
      <c r="AAH929" s="25"/>
      <c r="AAI929" s="25"/>
      <c r="AAJ929" s="25"/>
      <c r="AAK929" s="25"/>
      <c r="AAL929" s="25"/>
      <c r="AAM929" s="25"/>
      <c r="AAN929" s="25"/>
      <c r="AAO929" s="25"/>
      <c r="AAP929" s="25"/>
      <c r="AAQ929" s="25"/>
      <c r="AAR929" s="25"/>
      <c r="AAS929" s="25"/>
      <c r="AAT929" s="25"/>
      <c r="AAU929" s="25"/>
      <c r="AAV929" s="25"/>
      <c r="AAW929" s="25"/>
      <c r="AAX929" s="25"/>
      <c r="AAY929" s="25"/>
      <c r="AAZ929" s="25"/>
      <c r="ABA929" s="25"/>
      <c r="ABB929" s="25"/>
      <c r="ABC929" s="25"/>
      <c r="ABD929" s="25"/>
      <c r="ABE929" s="25"/>
      <c r="ABF929" s="25"/>
      <c r="ABG929" s="25"/>
      <c r="ABH929" s="25"/>
      <c r="ABI929" s="25"/>
      <c r="ABJ929" s="25"/>
      <c r="ABK929" s="25"/>
      <c r="ABL929" s="25"/>
      <c r="ABM929" s="25"/>
      <c r="ABN929" s="25"/>
      <c r="ABO929" s="25"/>
      <c r="ABP929" s="25"/>
      <c r="ABQ929" s="25"/>
      <c r="ABR929" s="25"/>
      <c r="ABS929" s="25"/>
      <c r="ABT929" s="25"/>
      <c r="ABU929" s="25"/>
      <c r="ABV929" s="25"/>
      <c r="ABW929" s="25"/>
      <c r="ABX929" s="25"/>
      <c r="ABY929" s="25"/>
      <c r="ABZ929" s="25"/>
      <c r="ACA929" s="25"/>
      <c r="ACB929" s="25"/>
      <c r="ACC929" s="25"/>
      <c r="ACD929" s="25"/>
      <c r="ACE929" s="25"/>
      <c r="ACF929" s="25"/>
      <c r="ACG929" s="25"/>
      <c r="ACH929" s="25"/>
      <c r="ACI929" s="25"/>
      <c r="ACJ929" s="25"/>
      <c r="ACK929" s="25"/>
      <c r="ACL929" s="25"/>
      <c r="ACM929" s="25"/>
      <c r="ACN929" s="25"/>
      <c r="ACO929" s="25"/>
      <c r="ACP929" s="25"/>
      <c r="ACQ929" s="25"/>
      <c r="ACR929" s="25"/>
      <c r="ACS929" s="25"/>
      <c r="ACT929" s="25"/>
      <c r="ACU929" s="25"/>
      <c r="ACV929" s="25"/>
      <c r="ACW929" s="25"/>
      <c r="ACX929" s="25"/>
      <c r="ACY929" s="25"/>
      <c r="ACZ929" s="25"/>
      <c r="ADA929" s="25"/>
      <c r="ADB929" s="25"/>
      <c r="ADC929" s="25"/>
      <c r="ADD929" s="25"/>
      <c r="ADE929" s="25"/>
      <c r="ADF929" s="25"/>
      <c r="ADG929" s="25"/>
      <c r="ADH929" s="25"/>
      <c r="ADI929" s="25"/>
      <c r="ADJ929" s="25"/>
      <c r="ADK929" s="25"/>
      <c r="ADL929" s="25"/>
      <c r="ADM929" s="25"/>
      <c r="ADN929" s="25"/>
      <c r="ADO929" s="25"/>
      <c r="ADP929" s="25"/>
      <c r="ADQ929" s="25"/>
      <c r="ADR929" s="25"/>
      <c r="ADS929" s="25"/>
      <c r="ADT929" s="25"/>
      <c r="ADU929" s="25"/>
      <c r="ADV929" s="25"/>
      <c r="ADW929" s="25"/>
      <c r="ADX929" s="25"/>
      <c r="ADY929" s="25"/>
      <c r="ADZ929" s="25"/>
      <c r="AEA929" s="25"/>
      <c r="AEB929" s="25"/>
      <c r="AEC929" s="25"/>
      <c r="AED929" s="25"/>
      <c r="AEE929" s="25"/>
      <c r="AEF929" s="25"/>
      <c r="AEG929" s="49"/>
    </row>
    <row r="930" spans="1:813" s="15" customFormat="1" ht="12.75" customHeight="1" x14ac:dyDescent="0.2">
      <c r="A930" s="117" t="s">
        <v>141</v>
      </c>
      <c r="B930" s="278" t="s">
        <v>194</v>
      </c>
      <c r="C930" s="254">
        <v>-8</v>
      </c>
      <c r="D930" s="429" t="s">
        <v>71</v>
      </c>
      <c r="E930" s="448">
        <v>2606.8000000000002</v>
      </c>
      <c r="F930" s="418">
        <f t="shared" si="30"/>
        <v>-20854.400000000001</v>
      </c>
      <c r="G930" s="49"/>
      <c r="AY930" s="45"/>
      <c r="AZ930" s="25"/>
      <c r="BA930" s="663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  <c r="PF930" s="25"/>
      <c r="PG930" s="25"/>
      <c r="PH930" s="25"/>
      <c r="PI930" s="25"/>
      <c r="PJ930" s="25"/>
      <c r="PK930" s="25"/>
      <c r="PL930" s="25"/>
      <c r="PM930" s="25"/>
      <c r="PN930" s="25"/>
      <c r="PO930" s="25"/>
      <c r="PP930" s="25"/>
      <c r="PQ930" s="25"/>
      <c r="PR930" s="25"/>
      <c r="PS930" s="25"/>
      <c r="PT930" s="25"/>
      <c r="PU930" s="25"/>
      <c r="PV930" s="25"/>
      <c r="PW930" s="25"/>
      <c r="PX930" s="25"/>
      <c r="PY930" s="25"/>
      <c r="PZ930" s="25"/>
      <c r="QA930" s="25"/>
      <c r="QB930" s="25"/>
      <c r="QC930" s="25"/>
      <c r="QD930" s="25"/>
      <c r="QE930" s="25"/>
      <c r="QF930" s="25"/>
      <c r="QG930" s="25"/>
      <c r="QH930" s="25"/>
      <c r="QI930" s="25"/>
      <c r="QJ930" s="25"/>
      <c r="QK930" s="25"/>
      <c r="QL930" s="25"/>
      <c r="QM930" s="25"/>
      <c r="QN930" s="25"/>
      <c r="QO930" s="25"/>
      <c r="QP930" s="25"/>
      <c r="QQ930" s="25"/>
      <c r="QR930" s="25"/>
      <c r="QS930" s="25"/>
      <c r="QT930" s="25"/>
      <c r="QU930" s="25"/>
      <c r="QV930" s="25"/>
      <c r="QW930" s="25"/>
      <c r="QX930" s="25"/>
      <c r="QY930" s="25"/>
      <c r="QZ930" s="25"/>
      <c r="RA930" s="25"/>
      <c r="RB930" s="25"/>
      <c r="RC930" s="25"/>
      <c r="RD930" s="25"/>
      <c r="RE930" s="25"/>
      <c r="RF930" s="25"/>
      <c r="RG930" s="25"/>
      <c r="RH930" s="25"/>
      <c r="RI930" s="25"/>
      <c r="RJ930" s="25"/>
      <c r="RK930" s="25"/>
      <c r="RL930" s="25"/>
      <c r="RM930" s="25"/>
      <c r="RN930" s="25"/>
      <c r="RO930" s="25"/>
      <c r="RP930" s="25"/>
      <c r="RQ930" s="25"/>
      <c r="RR930" s="25"/>
      <c r="RS930" s="25"/>
      <c r="RT930" s="25"/>
      <c r="RU930" s="25"/>
      <c r="RV930" s="25"/>
      <c r="RW930" s="25"/>
      <c r="RX930" s="25"/>
      <c r="RY930" s="25"/>
      <c r="RZ930" s="25"/>
      <c r="SA930" s="25"/>
      <c r="SB930" s="25"/>
      <c r="SC930" s="25"/>
      <c r="SD930" s="25"/>
      <c r="SE930" s="25"/>
      <c r="SF930" s="25"/>
      <c r="SG930" s="25"/>
      <c r="SH930" s="25"/>
      <c r="SI930" s="25"/>
      <c r="SJ930" s="25"/>
      <c r="SK930" s="25"/>
      <c r="SL930" s="25"/>
      <c r="SM930" s="25"/>
      <c r="SN930" s="25"/>
      <c r="SO930" s="25"/>
      <c r="SP930" s="25"/>
      <c r="SQ930" s="25"/>
      <c r="SR930" s="25"/>
      <c r="SS930" s="25"/>
      <c r="ST930" s="25"/>
      <c r="SU930" s="25"/>
      <c r="SV930" s="25"/>
      <c r="SW930" s="25"/>
      <c r="SX930" s="25"/>
      <c r="SY930" s="25"/>
      <c r="SZ930" s="25"/>
      <c r="TA930" s="25"/>
      <c r="TB930" s="25"/>
      <c r="TC930" s="25"/>
      <c r="TD930" s="25"/>
      <c r="TE930" s="25"/>
      <c r="TF930" s="25"/>
      <c r="TG930" s="25"/>
      <c r="TH930" s="25"/>
      <c r="TI930" s="25"/>
      <c r="TJ930" s="25"/>
      <c r="TK930" s="25"/>
      <c r="TL930" s="25"/>
      <c r="TM930" s="25"/>
      <c r="TN930" s="25"/>
      <c r="TO930" s="25"/>
      <c r="TP930" s="25"/>
      <c r="TQ930" s="25"/>
      <c r="TR930" s="25"/>
      <c r="TS930" s="25"/>
      <c r="TT930" s="25"/>
      <c r="TU930" s="25"/>
      <c r="TV930" s="25"/>
      <c r="TW930" s="25"/>
      <c r="TX930" s="25"/>
      <c r="TY930" s="25"/>
      <c r="TZ930" s="25"/>
      <c r="UA930" s="25"/>
      <c r="UB930" s="25"/>
      <c r="UC930" s="25"/>
      <c r="UD930" s="25"/>
      <c r="UE930" s="25"/>
      <c r="UF930" s="25"/>
      <c r="UG930" s="25"/>
      <c r="UH930" s="25"/>
      <c r="UI930" s="25"/>
      <c r="UJ930" s="25"/>
      <c r="UK930" s="25"/>
      <c r="UL930" s="25"/>
      <c r="UM930" s="25"/>
      <c r="UN930" s="25"/>
      <c r="UO930" s="25"/>
      <c r="UP930" s="25"/>
      <c r="UQ930" s="25"/>
      <c r="UR930" s="25"/>
      <c r="US930" s="25"/>
      <c r="UT930" s="25"/>
      <c r="UU930" s="25"/>
      <c r="UV930" s="25"/>
      <c r="UW930" s="25"/>
      <c r="UX930" s="25"/>
      <c r="UY930" s="25"/>
      <c r="UZ930" s="25"/>
      <c r="VA930" s="25"/>
      <c r="VB930" s="25"/>
      <c r="VC930" s="25"/>
      <c r="VD930" s="25"/>
      <c r="VE930" s="25"/>
      <c r="VF930" s="25"/>
      <c r="VG930" s="25"/>
      <c r="VH930" s="25"/>
      <c r="VI930" s="25"/>
      <c r="VJ930" s="25"/>
      <c r="VK930" s="25"/>
      <c r="VL930" s="25"/>
      <c r="VM930" s="25"/>
      <c r="VN930" s="25"/>
      <c r="VO930" s="25"/>
      <c r="VP930" s="25"/>
      <c r="VQ930" s="25"/>
      <c r="VR930" s="25"/>
      <c r="VS930" s="25"/>
      <c r="VT930" s="25"/>
      <c r="VU930" s="25"/>
      <c r="VV930" s="25"/>
      <c r="VW930" s="25"/>
      <c r="VX930" s="25"/>
      <c r="VY930" s="25"/>
      <c r="VZ930" s="25"/>
      <c r="WA930" s="25"/>
      <c r="WB930" s="25"/>
      <c r="WC930" s="25"/>
      <c r="WD930" s="25"/>
      <c r="WE930" s="25"/>
      <c r="WF930" s="25"/>
      <c r="WG930" s="25"/>
      <c r="WH930" s="25"/>
      <c r="WI930" s="25"/>
      <c r="WJ930" s="25"/>
      <c r="WK930" s="25"/>
      <c r="WL930" s="25"/>
      <c r="WM930" s="25"/>
      <c r="WN930" s="25"/>
      <c r="WO930" s="25"/>
      <c r="WP930" s="25"/>
      <c r="WQ930" s="25"/>
      <c r="WR930" s="25"/>
      <c r="WS930" s="25"/>
      <c r="WT930" s="25"/>
      <c r="WU930" s="25"/>
      <c r="WV930" s="25"/>
      <c r="WW930" s="25"/>
      <c r="WX930" s="25"/>
      <c r="WY930" s="25"/>
      <c r="WZ930" s="25"/>
      <c r="XA930" s="25"/>
      <c r="XB930" s="25"/>
      <c r="XC930" s="25"/>
      <c r="XD930" s="25"/>
      <c r="XE930" s="25"/>
      <c r="XF930" s="25"/>
      <c r="XG930" s="25"/>
      <c r="XH930" s="25"/>
      <c r="XI930" s="25"/>
      <c r="XJ930" s="25"/>
      <c r="XK930" s="25"/>
      <c r="XL930" s="25"/>
      <c r="XM930" s="25"/>
      <c r="XN930" s="25"/>
      <c r="XO930" s="25"/>
      <c r="XP930" s="25"/>
      <c r="XQ930" s="25"/>
      <c r="XR930" s="25"/>
      <c r="XS930" s="25"/>
      <c r="XT930" s="25"/>
      <c r="XU930" s="25"/>
      <c r="XV930" s="25"/>
      <c r="XW930" s="25"/>
      <c r="XX930" s="25"/>
      <c r="XY930" s="25"/>
      <c r="XZ930" s="25"/>
      <c r="YA930" s="25"/>
      <c r="YB930" s="25"/>
      <c r="YC930" s="25"/>
      <c r="YD930" s="25"/>
      <c r="YE930" s="25"/>
      <c r="YF930" s="25"/>
      <c r="YG930" s="25"/>
      <c r="YH930" s="25"/>
      <c r="YI930" s="25"/>
      <c r="YJ930" s="25"/>
      <c r="YK930" s="25"/>
      <c r="YL930" s="25"/>
      <c r="YM930" s="25"/>
      <c r="YN930" s="25"/>
      <c r="YO930" s="25"/>
      <c r="YP930" s="25"/>
      <c r="YQ930" s="25"/>
      <c r="YR930" s="25"/>
      <c r="YS930" s="25"/>
      <c r="YT930" s="25"/>
      <c r="YU930" s="25"/>
      <c r="YV930" s="25"/>
      <c r="YW930" s="25"/>
      <c r="YX930" s="25"/>
      <c r="YY930" s="25"/>
      <c r="YZ930" s="25"/>
      <c r="ZA930" s="25"/>
      <c r="ZB930" s="25"/>
      <c r="ZC930" s="25"/>
      <c r="ZD930" s="25"/>
      <c r="ZE930" s="25"/>
      <c r="ZF930" s="25"/>
      <c r="ZG930" s="25"/>
      <c r="ZH930" s="25"/>
      <c r="ZI930" s="25"/>
      <c r="ZJ930" s="25"/>
      <c r="ZK930" s="25"/>
      <c r="ZL930" s="25"/>
      <c r="ZM930" s="25"/>
      <c r="ZN930" s="25"/>
      <c r="ZO930" s="25"/>
      <c r="ZP930" s="25"/>
      <c r="ZQ930" s="25"/>
      <c r="ZR930" s="25"/>
      <c r="ZS930" s="25"/>
      <c r="ZT930" s="25"/>
      <c r="ZU930" s="25"/>
      <c r="ZV930" s="25"/>
      <c r="ZW930" s="25"/>
      <c r="ZX930" s="25"/>
      <c r="ZY930" s="25"/>
      <c r="ZZ930" s="25"/>
      <c r="AAA930" s="25"/>
      <c r="AAB930" s="25"/>
      <c r="AAC930" s="25"/>
      <c r="AAD930" s="25"/>
      <c r="AAE930" s="25"/>
      <c r="AAF930" s="25"/>
      <c r="AAG930" s="25"/>
      <c r="AAH930" s="25"/>
      <c r="AAI930" s="25"/>
      <c r="AAJ930" s="25"/>
      <c r="AAK930" s="25"/>
      <c r="AAL930" s="25"/>
      <c r="AAM930" s="25"/>
      <c r="AAN930" s="25"/>
      <c r="AAO930" s="25"/>
      <c r="AAP930" s="25"/>
      <c r="AAQ930" s="25"/>
      <c r="AAR930" s="25"/>
      <c r="AAS930" s="25"/>
      <c r="AAT930" s="25"/>
      <c r="AAU930" s="25"/>
      <c r="AAV930" s="25"/>
      <c r="AAW930" s="25"/>
      <c r="AAX930" s="25"/>
      <c r="AAY930" s="25"/>
      <c r="AAZ930" s="25"/>
      <c r="ABA930" s="25"/>
      <c r="ABB930" s="25"/>
      <c r="ABC930" s="25"/>
      <c r="ABD930" s="25"/>
      <c r="ABE930" s="25"/>
      <c r="ABF930" s="25"/>
      <c r="ABG930" s="25"/>
      <c r="ABH930" s="25"/>
      <c r="ABI930" s="25"/>
      <c r="ABJ930" s="25"/>
      <c r="ABK930" s="25"/>
      <c r="ABL930" s="25"/>
      <c r="ABM930" s="25"/>
      <c r="ABN930" s="25"/>
      <c r="ABO930" s="25"/>
      <c r="ABP930" s="25"/>
      <c r="ABQ930" s="25"/>
      <c r="ABR930" s="25"/>
      <c r="ABS930" s="25"/>
      <c r="ABT930" s="25"/>
      <c r="ABU930" s="25"/>
      <c r="ABV930" s="25"/>
      <c r="ABW930" s="25"/>
      <c r="ABX930" s="25"/>
      <c r="ABY930" s="25"/>
      <c r="ABZ930" s="25"/>
      <c r="ACA930" s="25"/>
      <c r="ACB930" s="25"/>
      <c r="ACC930" s="25"/>
      <c r="ACD930" s="25"/>
      <c r="ACE930" s="25"/>
      <c r="ACF930" s="25"/>
      <c r="ACG930" s="25"/>
      <c r="ACH930" s="25"/>
      <c r="ACI930" s="25"/>
      <c r="ACJ930" s="25"/>
      <c r="ACK930" s="25"/>
      <c r="ACL930" s="25"/>
      <c r="ACM930" s="25"/>
      <c r="ACN930" s="25"/>
      <c r="ACO930" s="25"/>
      <c r="ACP930" s="25"/>
      <c r="ACQ930" s="25"/>
      <c r="ACR930" s="25"/>
      <c r="ACS930" s="25"/>
      <c r="ACT930" s="25"/>
      <c r="ACU930" s="25"/>
      <c r="ACV930" s="25"/>
      <c r="ACW930" s="25"/>
      <c r="ACX930" s="25"/>
      <c r="ACY930" s="25"/>
      <c r="ACZ930" s="25"/>
      <c r="ADA930" s="25"/>
      <c r="ADB930" s="25"/>
      <c r="ADC930" s="25"/>
      <c r="ADD930" s="25"/>
      <c r="ADE930" s="25"/>
      <c r="ADF930" s="25"/>
      <c r="ADG930" s="25"/>
      <c r="ADH930" s="25"/>
      <c r="ADI930" s="25"/>
      <c r="ADJ930" s="25"/>
      <c r="ADK930" s="25"/>
      <c r="ADL930" s="25"/>
      <c r="ADM930" s="25"/>
      <c r="ADN930" s="25"/>
      <c r="ADO930" s="25"/>
      <c r="ADP930" s="25"/>
      <c r="ADQ930" s="25"/>
      <c r="ADR930" s="25"/>
      <c r="ADS930" s="25"/>
      <c r="ADT930" s="25"/>
      <c r="ADU930" s="25"/>
      <c r="ADV930" s="25"/>
      <c r="ADW930" s="25"/>
      <c r="ADX930" s="25"/>
      <c r="ADY930" s="25"/>
      <c r="ADZ930" s="25"/>
      <c r="AEA930" s="25"/>
      <c r="AEB930" s="25"/>
      <c r="AEC930" s="25"/>
      <c r="AED930" s="25"/>
      <c r="AEE930" s="25"/>
      <c r="AEF930" s="25"/>
      <c r="AEG930" s="49"/>
    </row>
    <row r="931" spans="1:813" s="15" customFormat="1" ht="12.75" customHeight="1" x14ac:dyDescent="0.2">
      <c r="A931" s="117" t="s">
        <v>143</v>
      </c>
      <c r="B931" s="278" t="s">
        <v>195</v>
      </c>
      <c r="C931" s="254">
        <v>-4</v>
      </c>
      <c r="D931" s="429" t="s">
        <v>71</v>
      </c>
      <c r="E931" s="448">
        <v>1264.33</v>
      </c>
      <c r="F931" s="418">
        <f t="shared" si="30"/>
        <v>-5057.32</v>
      </c>
      <c r="G931" s="49"/>
      <c r="AY931" s="45"/>
      <c r="AZ931" s="25"/>
      <c r="BA931" s="663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  <c r="PF931" s="25"/>
      <c r="PG931" s="25"/>
      <c r="PH931" s="25"/>
      <c r="PI931" s="25"/>
      <c r="PJ931" s="25"/>
      <c r="PK931" s="25"/>
      <c r="PL931" s="25"/>
      <c r="PM931" s="25"/>
      <c r="PN931" s="25"/>
      <c r="PO931" s="25"/>
      <c r="PP931" s="25"/>
      <c r="PQ931" s="25"/>
      <c r="PR931" s="25"/>
      <c r="PS931" s="25"/>
      <c r="PT931" s="25"/>
      <c r="PU931" s="25"/>
      <c r="PV931" s="25"/>
      <c r="PW931" s="25"/>
      <c r="PX931" s="25"/>
      <c r="PY931" s="25"/>
      <c r="PZ931" s="25"/>
      <c r="QA931" s="25"/>
      <c r="QB931" s="25"/>
      <c r="QC931" s="25"/>
      <c r="QD931" s="25"/>
      <c r="QE931" s="25"/>
      <c r="QF931" s="25"/>
      <c r="QG931" s="25"/>
      <c r="QH931" s="25"/>
      <c r="QI931" s="25"/>
      <c r="QJ931" s="25"/>
      <c r="QK931" s="25"/>
      <c r="QL931" s="25"/>
      <c r="QM931" s="25"/>
      <c r="QN931" s="25"/>
      <c r="QO931" s="25"/>
      <c r="QP931" s="25"/>
      <c r="QQ931" s="25"/>
      <c r="QR931" s="25"/>
      <c r="QS931" s="25"/>
      <c r="QT931" s="25"/>
      <c r="QU931" s="25"/>
      <c r="QV931" s="25"/>
      <c r="QW931" s="25"/>
      <c r="QX931" s="25"/>
      <c r="QY931" s="25"/>
      <c r="QZ931" s="25"/>
      <c r="RA931" s="25"/>
      <c r="RB931" s="25"/>
      <c r="RC931" s="25"/>
      <c r="RD931" s="25"/>
      <c r="RE931" s="25"/>
      <c r="RF931" s="25"/>
      <c r="RG931" s="25"/>
      <c r="RH931" s="25"/>
      <c r="RI931" s="25"/>
      <c r="RJ931" s="25"/>
      <c r="RK931" s="25"/>
      <c r="RL931" s="25"/>
      <c r="RM931" s="25"/>
      <c r="RN931" s="25"/>
      <c r="RO931" s="25"/>
      <c r="RP931" s="25"/>
      <c r="RQ931" s="25"/>
      <c r="RR931" s="25"/>
      <c r="RS931" s="25"/>
      <c r="RT931" s="25"/>
      <c r="RU931" s="25"/>
      <c r="RV931" s="25"/>
      <c r="RW931" s="25"/>
      <c r="RX931" s="25"/>
      <c r="RY931" s="25"/>
      <c r="RZ931" s="25"/>
      <c r="SA931" s="25"/>
      <c r="SB931" s="25"/>
      <c r="SC931" s="25"/>
      <c r="SD931" s="25"/>
      <c r="SE931" s="25"/>
      <c r="SF931" s="25"/>
      <c r="SG931" s="25"/>
      <c r="SH931" s="25"/>
      <c r="SI931" s="25"/>
      <c r="SJ931" s="25"/>
      <c r="SK931" s="25"/>
      <c r="SL931" s="25"/>
      <c r="SM931" s="25"/>
      <c r="SN931" s="25"/>
      <c r="SO931" s="25"/>
      <c r="SP931" s="25"/>
      <c r="SQ931" s="25"/>
      <c r="SR931" s="25"/>
      <c r="SS931" s="25"/>
      <c r="ST931" s="25"/>
      <c r="SU931" s="25"/>
      <c r="SV931" s="25"/>
      <c r="SW931" s="25"/>
      <c r="SX931" s="25"/>
      <c r="SY931" s="25"/>
      <c r="SZ931" s="25"/>
      <c r="TA931" s="25"/>
      <c r="TB931" s="25"/>
      <c r="TC931" s="25"/>
      <c r="TD931" s="25"/>
      <c r="TE931" s="25"/>
      <c r="TF931" s="25"/>
      <c r="TG931" s="25"/>
      <c r="TH931" s="25"/>
      <c r="TI931" s="25"/>
      <c r="TJ931" s="25"/>
      <c r="TK931" s="25"/>
      <c r="TL931" s="25"/>
      <c r="TM931" s="25"/>
      <c r="TN931" s="25"/>
      <c r="TO931" s="25"/>
      <c r="TP931" s="25"/>
      <c r="TQ931" s="25"/>
      <c r="TR931" s="25"/>
      <c r="TS931" s="25"/>
      <c r="TT931" s="25"/>
      <c r="TU931" s="25"/>
      <c r="TV931" s="25"/>
      <c r="TW931" s="25"/>
      <c r="TX931" s="25"/>
      <c r="TY931" s="25"/>
      <c r="TZ931" s="25"/>
      <c r="UA931" s="25"/>
      <c r="UB931" s="25"/>
      <c r="UC931" s="25"/>
      <c r="UD931" s="25"/>
      <c r="UE931" s="25"/>
      <c r="UF931" s="25"/>
      <c r="UG931" s="25"/>
      <c r="UH931" s="25"/>
      <c r="UI931" s="25"/>
      <c r="UJ931" s="25"/>
      <c r="UK931" s="25"/>
      <c r="UL931" s="25"/>
      <c r="UM931" s="25"/>
      <c r="UN931" s="25"/>
      <c r="UO931" s="25"/>
      <c r="UP931" s="25"/>
      <c r="UQ931" s="25"/>
      <c r="UR931" s="25"/>
      <c r="US931" s="25"/>
      <c r="UT931" s="25"/>
      <c r="UU931" s="25"/>
      <c r="UV931" s="25"/>
      <c r="UW931" s="25"/>
      <c r="UX931" s="25"/>
      <c r="UY931" s="25"/>
      <c r="UZ931" s="25"/>
      <c r="VA931" s="25"/>
      <c r="VB931" s="25"/>
      <c r="VC931" s="25"/>
      <c r="VD931" s="25"/>
      <c r="VE931" s="25"/>
      <c r="VF931" s="25"/>
      <c r="VG931" s="25"/>
      <c r="VH931" s="25"/>
      <c r="VI931" s="25"/>
      <c r="VJ931" s="25"/>
      <c r="VK931" s="25"/>
      <c r="VL931" s="25"/>
      <c r="VM931" s="25"/>
      <c r="VN931" s="25"/>
      <c r="VO931" s="25"/>
      <c r="VP931" s="25"/>
      <c r="VQ931" s="25"/>
      <c r="VR931" s="25"/>
      <c r="VS931" s="25"/>
      <c r="VT931" s="25"/>
      <c r="VU931" s="25"/>
      <c r="VV931" s="25"/>
      <c r="VW931" s="25"/>
      <c r="VX931" s="25"/>
      <c r="VY931" s="25"/>
      <c r="VZ931" s="25"/>
      <c r="WA931" s="25"/>
      <c r="WB931" s="25"/>
      <c r="WC931" s="25"/>
      <c r="WD931" s="25"/>
      <c r="WE931" s="25"/>
      <c r="WF931" s="25"/>
      <c r="WG931" s="25"/>
      <c r="WH931" s="25"/>
      <c r="WI931" s="25"/>
      <c r="WJ931" s="25"/>
      <c r="WK931" s="25"/>
      <c r="WL931" s="25"/>
      <c r="WM931" s="25"/>
      <c r="WN931" s="25"/>
      <c r="WO931" s="25"/>
      <c r="WP931" s="25"/>
      <c r="WQ931" s="25"/>
      <c r="WR931" s="25"/>
      <c r="WS931" s="25"/>
      <c r="WT931" s="25"/>
      <c r="WU931" s="25"/>
      <c r="WV931" s="25"/>
      <c r="WW931" s="25"/>
      <c r="WX931" s="25"/>
      <c r="WY931" s="25"/>
      <c r="WZ931" s="25"/>
      <c r="XA931" s="25"/>
      <c r="XB931" s="25"/>
      <c r="XC931" s="25"/>
      <c r="XD931" s="25"/>
      <c r="XE931" s="25"/>
      <c r="XF931" s="25"/>
      <c r="XG931" s="25"/>
      <c r="XH931" s="25"/>
      <c r="XI931" s="25"/>
      <c r="XJ931" s="25"/>
      <c r="XK931" s="25"/>
      <c r="XL931" s="25"/>
      <c r="XM931" s="25"/>
      <c r="XN931" s="25"/>
      <c r="XO931" s="25"/>
      <c r="XP931" s="25"/>
      <c r="XQ931" s="25"/>
      <c r="XR931" s="25"/>
      <c r="XS931" s="25"/>
      <c r="XT931" s="25"/>
      <c r="XU931" s="25"/>
      <c r="XV931" s="25"/>
      <c r="XW931" s="25"/>
      <c r="XX931" s="25"/>
      <c r="XY931" s="25"/>
      <c r="XZ931" s="25"/>
      <c r="YA931" s="25"/>
      <c r="YB931" s="25"/>
      <c r="YC931" s="25"/>
      <c r="YD931" s="25"/>
      <c r="YE931" s="25"/>
      <c r="YF931" s="25"/>
      <c r="YG931" s="25"/>
      <c r="YH931" s="25"/>
      <c r="YI931" s="25"/>
      <c r="YJ931" s="25"/>
      <c r="YK931" s="25"/>
      <c r="YL931" s="25"/>
      <c r="YM931" s="25"/>
      <c r="YN931" s="25"/>
      <c r="YO931" s="25"/>
      <c r="YP931" s="25"/>
      <c r="YQ931" s="25"/>
      <c r="YR931" s="25"/>
      <c r="YS931" s="25"/>
      <c r="YT931" s="25"/>
      <c r="YU931" s="25"/>
      <c r="YV931" s="25"/>
      <c r="YW931" s="25"/>
      <c r="YX931" s="25"/>
      <c r="YY931" s="25"/>
      <c r="YZ931" s="25"/>
      <c r="ZA931" s="25"/>
      <c r="ZB931" s="25"/>
      <c r="ZC931" s="25"/>
      <c r="ZD931" s="25"/>
      <c r="ZE931" s="25"/>
      <c r="ZF931" s="25"/>
      <c r="ZG931" s="25"/>
      <c r="ZH931" s="25"/>
      <c r="ZI931" s="25"/>
      <c r="ZJ931" s="25"/>
      <c r="ZK931" s="25"/>
      <c r="ZL931" s="25"/>
      <c r="ZM931" s="25"/>
      <c r="ZN931" s="25"/>
      <c r="ZO931" s="25"/>
      <c r="ZP931" s="25"/>
      <c r="ZQ931" s="25"/>
      <c r="ZR931" s="25"/>
      <c r="ZS931" s="25"/>
      <c r="ZT931" s="25"/>
      <c r="ZU931" s="25"/>
      <c r="ZV931" s="25"/>
      <c r="ZW931" s="25"/>
      <c r="ZX931" s="25"/>
      <c r="ZY931" s="25"/>
      <c r="ZZ931" s="25"/>
      <c r="AAA931" s="25"/>
      <c r="AAB931" s="25"/>
      <c r="AAC931" s="25"/>
      <c r="AAD931" s="25"/>
      <c r="AAE931" s="25"/>
      <c r="AAF931" s="25"/>
      <c r="AAG931" s="25"/>
      <c r="AAH931" s="25"/>
      <c r="AAI931" s="25"/>
      <c r="AAJ931" s="25"/>
      <c r="AAK931" s="25"/>
      <c r="AAL931" s="25"/>
      <c r="AAM931" s="25"/>
      <c r="AAN931" s="25"/>
      <c r="AAO931" s="25"/>
      <c r="AAP931" s="25"/>
      <c r="AAQ931" s="25"/>
      <c r="AAR931" s="25"/>
      <c r="AAS931" s="25"/>
      <c r="AAT931" s="25"/>
      <c r="AAU931" s="25"/>
      <c r="AAV931" s="25"/>
      <c r="AAW931" s="25"/>
      <c r="AAX931" s="25"/>
      <c r="AAY931" s="25"/>
      <c r="AAZ931" s="25"/>
      <c r="ABA931" s="25"/>
      <c r="ABB931" s="25"/>
      <c r="ABC931" s="25"/>
      <c r="ABD931" s="25"/>
      <c r="ABE931" s="25"/>
      <c r="ABF931" s="25"/>
      <c r="ABG931" s="25"/>
      <c r="ABH931" s="25"/>
      <c r="ABI931" s="25"/>
      <c r="ABJ931" s="25"/>
      <c r="ABK931" s="25"/>
      <c r="ABL931" s="25"/>
      <c r="ABM931" s="25"/>
      <c r="ABN931" s="25"/>
      <c r="ABO931" s="25"/>
      <c r="ABP931" s="25"/>
      <c r="ABQ931" s="25"/>
      <c r="ABR931" s="25"/>
      <c r="ABS931" s="25"/>
      <c r="ABT931" s="25"/>
      <c r="ABU931" s="25"/>
      <c r="ABV931" s="25"/>
      <c r="ABW931" s="25"/>
      <c r="ABX931" s="25"/>
      <c r="ABY931" s="25"/>
      <c r="ABZ931" s="25"/>
      <c r="ACA931" s="25"/>
      <c r="ACB931" s="25"/>
      <c r="ACC931" s="25"/>
      <c r="ACD931" s="25"/>
      <c r="ACE931" s="25"/>
      <c r="ACF931" s="25"/>
      <c r="ACG931" s="25"/>
      <c r="ACH931" s="25"/>
      <c r="ACI931" s="25"/>
      <c r="ACJ931" s="25"/>
      <c r="ACK931" s="25"/>
      <c r="ACL931" s="25"/>
      <c r="ACM931" s="25"/>
      <c r="ACN931" s="25"/>
      <c r="ACO931" s="25"/>
      <c r="ACP931" s="25"/>
      <c r="ACQ931" s="25"/>
      <c r="ACR931" s="25"/>
      <c r="ACS931" s="25"/>
      <c r="ACT931" s="25"/>
      <c r="ACU931" s="25"/>
      <c r="ACV931" s="25"/>
      <c r="ACW931" s="25"/>
      <c r="ACX931" s="25"/>
      <c r="ACY931" s="25"/>
      <c r="ACZ931" s="25"/>
      <c r="ADA931" s="25"/>
      <c r="ADB931" s="25"/>
      <c r="ADC931" s="25"/>
      <c r="ADD931" s="25"/>
      <c r="ADE931" s="25"/>
      <c r="ADF931" s="25"/>
      <c r="ADG931" s="25"/>
      <c r="ADH931" s="25"/>
      <c r="ADI931" s="25"/>
      <c r="ADJ931" s="25"/>
      <c r="ADK931" s="25"/>
      <c r="ADL931" s="25"/>
      <c r="ADM931" s="25"/>
      <c r="ADN931" s="25"/>
      <c r="ADO931" s="25"/>
      <c r="ADP931" s="25"/>
      <c r="ADQ931" s="25"/>
      <c r="ADR931" s="25"/>
      <c r="ADS931" s="25"/>
      <c r="ADT931" s="25"/>
      <c r="ADU931" s="25"/>
      <c r="ADV931" s="25"/>
      <c r="ADW931" s="25"/>
      <c r="ADX931" s="25"/>
      <c r="ADY931" s="25"/>
      <c r="ADZ931" s="25"/>
      <c r="AEA931" s="25"/>
      <c r="AEB931" s="25"/>
      <c r="AEC931" s="25"/>
      <c r="AED931" s="25"/>
      <c r="AEE931" s="25"/>
      <c r="AEF931" s="25"/>
      <c r="AEG931" s="49"/>
    </row>
    <row r="932" spans="1:813" s="15" customFormat="1" ht="12.75" customHeight="1" x14ac:dyDescent="0.2">
      <c r="A932" s="117" t="s">
        <v>145</v>
      </c>
      <c r="B932" s="278" t="s">
        <v>170</v>
      </c>
      <c r="C932" s="254">
        <v>-4</v>
      </c>
      <c r="D932" s="429" t="s">
        <v>71</v>
      </c>
      <c r="E932" s="448">
        <v>1150</v>
      </c>
      <c r="F932" s="418">
        <f t="shared" si="30"/>
        <v>-4600</v>
      </c>
      <c r="G932" s="49"/>
      <c r="AY932" s="45"/>
      <c r="AZ932" s="25"/>
      <c r="BA932" s="663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  <c r="PF932" s="25"/>
      <c r="PG932" s="25"/>
      <c r="PH932" s="25"/>
      <c r="PI932" s="25"/>
      <c r="PJ932" s="25"/>
      <c r="PK932" s="25"/>
      <c r="PL932" s="25"/>
      <c r="PM932" s="25"/>
      <c r="PN932" s="25"/>
      <c r="PO932" s="25"/>
      <c r="PP932" s="25"/>
      <c r="PQ932" s="25"/>
      <c r="PR932" s="25"/>
      <c r="PS932" s="25"/>
      <c r="PT932" s="25"/>
      <c r="PU932" s="25"/>
      <c r="PV932" s="25"/>
      <c r="PW932" s="25"/>
      <c r="PX932" s="25"/>
      <c r="PY932" s="25"/>
      <c r="PZ932" s="25"/>
      <c r="QA932" s="25"/>
      <c r="QB932" s="25"/>
      <c r="QC932" s="25"/>
      <c r="QD932" s="25"/>
      <c r="QE932" s="25"/>
      <c r="QF932" s="25"/>
      <c r="QG932" s="25"/>
      <c r="QH932" s="25"/>
      <c r="QI932" s="25"/>
      <c r="QJ932" s="25"/>
      <c r="QK932" s="25"/>
      <c r="QL932" s="25"/>
      <c r="QM932" s="25"/>
      <c r="QN932" s="25"/>
      <c r="QO932" s="25"/>
      <c r="QP932" s="25"/>
      <c r="QQ932" s="25"/>
      <c r="QR932" s="25"/>
      <c r="QS932" s="25"/>
      <c r="QT932" s="25"/>
      <c r="QU932" s="25"/>
      <c r="QV932" s="25"/>
      <c r="QW932" s="25"/>
      <c r="QX932" s="25"/>
      <c r="QY932" s="25"/>
      <c r="QZ932" s="25"/>
      <c r="RA932" s="25"/>
      <c r="RB932" s="25"/>
      <c r="RC932" s="25"/>
      <c r="RD932" s="25"/>
      <c r="RE932" s="25"/>
      <c r="RF932" s="25"/>
      <c r="RG932" s="25"/>
      <c r="RH932" s="25"/>
      <c r="RI932" s="25"/>
      <c r="RJ932" s="25"/>
      <c r="RK932" s="25"/>
      <c r="RL932" s="25"/>
      <c r="RM932" s="25"/>
      <c r="RN932" s="25"/>
      <c r="RO932" s="25"/>
      <c r="RP932" s="25"/>
      <c r="RQ932" s="25"/>
      <c r="RR932" s="25"/>
      <c r="RS932" s="25"/>
      <c r="RT932" s="25"/>
      <c r="RU932" s="25"/>
      <c r="RV932" s="25"/>
      <c r="RW932" s="25"/>
      <c r="RX932" s="25"/>
      <c r="RY932" s="25"/>
      <c r="RZ932" s="25"/>
      <c r="SA932" s="25"/>
      <c r="SB932" s="25"/>
      <c r="SC932" s="25"/>
      <c r="SD932" s="25"/>
      <c r="SE932" s="25"/>
      <c r="SF932" s="25"/>
      <c r="SG932" s="25"/>
      <c r="SH932" s="25"/>
      <c r="SI932" s="25"/>
      <c r="SJ932" s="25"/>
      <c r="SK932" s="25"/>
      <c r="SL932" s="25"/>
      <c r="SM932" s="25"/>
      <c r="SN932" s="25"/>
      <c r="SO932" s="25"/>
      <c r="SP932" s="25"/>
      <c r="SQ932" s="25"/>
      <c r="SR932" s="25"/>
      <c r="SS932" s="25"/>
      <c r="ST932" s="25"/>
      <c r="SU932" s="25"/>
      <c r="SV932" s="25"/>
      <c r="SW932" s="25"/>
      <c r="SX932" s="25"/>
      <c r="SY932" s="25"/>
      <c r="SZ932" s="25"/>
      <c r="TA932" s="25"/>
      <c r="TB932" s="25"/>
      <c r="TC932" s="25"/>
      <c r="TD932" s="25"/>
      <c r="TE932" s="25"/>
      <c r="TF932" s="25"/>
      <c r="TG932" s="25"/>
      <c r="TH932" s="25"/>
      <c r="TI932" s="25"/>
      <c r="TJ932" s="25"/>
      <c r="TK932" s="25"/>
      <c r="TL932" s="25"/>
      <c r="TM932" s="25"/>
      <c r="TN932" s="25"/>
      <c r="TO932" s="25"/>
      <c r="TP932" s="25"/>
      <c r="TQ932" s="25"/>
      <c r="TR932" s="25"/>
      <c r="TS932" s="25"/>
      <c r="TT932" s="25"/>
      <c r="TU932" s="25"/>
      <c r="TV932" s="25"/>
      <c r="TW932" s="25"/>
      <c r="TX932" s="25"/>
      <c r="TY932" s="25"/>
      <c r="TZ932" s="25"/>
      <c r="UA932" s="25"/>
      <c r="UB932" s="25"/>
      <c r="UC932" s="25"/>
      <c r="UD932" s="25"/>
      <c r="UE932" s="25"/>
      <c r="UF932" s="25"/>
      <c r="UG932" s="25"/>
      <c r="UH932" s="25"/>
      <c r="UI932" s="25"/>
      <c r="UJ932" s="25"/>
      <c r="UK932" s="25"/>
      <c r="UL932" s="25"/>
      <c r="UM932" s="25"/>
      <c r="UN932" s="25"/>
      <c r="UO932" s="25"/>
      <c r="UP932" s="25"/>
      <c r="UQ932" s="25"/>
      <c r="UR932" s="25"/>
      <c r="US932" s="25"/>
      <c r="UT932" s="25"/>
      <c r="UU932" s="25"/>
      <c r="UV932" s="25"/>
      <c r="UW932" s="25"/>
      <c r="UX932" s="25"/>
      <c r="UY932" s="25"/>
      <c r="UZ932" s="25"/>
      <c r="VA932" s="25"/>
      <c r="VB932" s="25"/>
      <c r="VC932" s="25"/>
      <c r="VD932" s="25"/>
      <c r="VE932" s="25"/>
      <c r="VF932" s="25"/>
      <c r="VG932" s="25"/>
      <c r="VH932" s="25"/>
      <c r="VI932" s="25"/>
      <c r="VJ932" s="25"/>
      <c r="VK932" s="25"/>
      <c r="VL932" s="25"/>
      <c r="VM932" s="25"/>
      <c r="VN932" s="25"/>
      <c r="VO932" s="25"/>
      <c r="VP932" s="25"/>
      <c r="VQ932" s="25"/>
      <c r="VR932" s="25"/>
      <c r="VS932" s="25"/>
      <c r="VT932" s="25"/>
      <c r="VU932" s="25"/>
      <c r="VV932" s="25"/>
      <c r="VW932" s="25"/>
      <c r="VX932" s="25"/>
      <c r="VY932" s="25"/>
      <c r="VZ932" s="25"/>
      <c r="WA932" s="25"/>
      <c r="WB932" s="25"/>
      <c r="WC932" s="25"/>
      <c r="WD932" s="25"/>
      <c r="WE932" s="25"/>
      <c r="WF932" s="25"/>
      <c r="WG932" s="25"/>
      <c r="WH932" s="25"/>
      <c r="WI932" s="25"/>
      <c r="WJ932" s="25"/>
      <c r="WK932" s="25"/>
      <c r="WL932" s="25"/>
      <c r="WM932" s="25"/>
      <c r="WN932" s="25"/>
      <c r="WO932" s="25"/>
      <c r="WP932" s="25"/>
      <c r="WQ932" s="25"/>
      <c r="WR932" s="25"/>
      <c r="WS932" s="25"/>
      <c r="WT932" s="25"/>
      <c r="WU932" s="25"/>
      <c r="WV932" s="25"/>
      <c r="WW932" s="25"/>
      <c r="WX932" s="25"/>
      <c r="WY932" s="25"/>
      <c r="WZ932" s="25"/>
      <c r="XA932" s="25"/>
      <c r="XB932" s="25"/>
      <c r="XC932" s="25"/>
      <c r="XD932" s="25"/>
      <c r="XE932" s="25"/>
      <c r="XF932" s="25"/>
      <c r="XG932" s="25"/>
      <c r="XH932" s="25"/>
      <c r="XI932" s="25"/>
      <c r="XJ932" s="25"/>
      <c r="XK932" s="25"/>
      <c r="XL932" s="25"/>
      <c r="XM932" s="25"/>
      <c r="XN932" s="25"/>
      <c r="XO932" s="25"/>
      <c r="XP932" s="25"/>
      <c r="XQ932" s="25"/>
      <c r="XR932" s="25"/>
      <c r="XS932" s="25"/>
      <c r="XT932" s="25"/>
      <c r="XU932" s="25"/>
      <c r="XV932" s="25"/>
      <c r="XW932" s="25"/>
      <c r="XX932" s="25"/>
      <c r="XY932" s="25"/>
      <c r="XZ932" s="25"/>
      <c r="YA932" s="25"/>
      <c r="YB932" s="25"/>
      <c r="YC932" s="25"/>
      <c r="YD932" s="25"/>
      <c r="YE932" s="25"/>
      <c r="YF932" s="25"/>
      <c r="YG932" s="25"/>
      <c r="YH932" s="25"/>
      <c r="YI932" s="25"/>
      <c r="YJ932" s="25"/>
      <c r="YK932" s="25"/>
      <c r="YL932" s="25"/>
      <c r="YM932" s="25"/>
      <c r="YN932" s="25"/>
      <c r="YO932" s="25"/>
      <c r="YP932" s="25"/>
      <c r="YQ932" s="25"/>
      <c r="YR932" s="25"/>
      <c r="YS932" s="25"/>
      <c r="YT932" s="25"/>
      <c r="YU932" s="25"/>
      <c r="YV932" s="25"/>
      <c r="YW932" s="25"/>
      <c r="YX932" s="25"/>
      <c r="YY932" s="25"/>
      <c r="YZ932" s="25"/>
      <c r="ZA932" s="25"/>
      <c r="ZB932" s="25"/>
      <c r="ZC932" s="25"/>
      <c r="ZD932" s="25"/>
      <c r="ZE932" s="25"/>
      <c r="ZF932" s="25"/>
      <c r="ZG932" s="25"/>
      <c r="ZH932" s="25"/>
      <c r="ZI932" s="25"/>
      <c r="ZJ932" s="25"/>
      <c r="ZK932" s="25"/>
      <c r="ZL932" s="25"/>
      <c r="ZM932" s="25"/>
      <c r="ZN932" s="25"/>
      <c r="ZO932" s="25"/>
      <c r="ZP932" s="25"/>
      <c r="ZQ932" s="25"/>
      <c r="ZR932" s="25"/>
      <c r="ZS932" s="25"/>
      <c r="ZT932" s="25"/>
      <c r="ZU932" s="25"/>
      <c r="ZV932" s="25"/>
      <c r="ZW932" s="25"/>
      <c r="ZX932" s="25"/>
      <c r="ZY932" s="25"/>
      <c r="ZZ932" s="25"/>
      <c r="AAA932" s="25"/>
      <c r="AAB932" s="25"/>
      <c r="AAC932" s="25"/>
      <c r="AAD932" s="25"/>
      <c r="AAE932" s="25"/>
      <c r="AAF932" s="25"/>
      <c r="AAG932" s="25"/>
      <c r="AAH932" s="25"/>
      <c r="AAI932" s="25"/>
      <c r="AAJ932" s="25"/>
      <c r="AAK932" s="25"/>
      <c r="AAL932" s="25"/>
      <c r="AAM932" s="25"/>
      <c r="AAN932" s="25"/>
      <c r="AAO932" s="25"/>
      <c r="AAP932" s="25"/>
      <c r="AAQ932" s="25"/>
      <c r="AAR932" s="25"/>
      <c r="AAS932" s="25"/>
      <c r="AAT932" s="25"/>
      <c r="AAU932" s="25"/>
      <c r="AAV932" s="25"/>
      <c r="AAW932" s="25"/>
      <c r="AAX932" s="25"/>
      <c r="AAY932" s="25"/>
      <c r="AAZ932" s="25"/>
      <c r="ABA932" s="25"/>
      <c r="ABB932" s="25"/>
      <c r="ABC932" s="25"/>
      <c r="ABD932" s="25"/>
      <c r="ABE932" s="25"/>
      <c r="ABF932" s="25"/>
      <c r="ABG932" s="25"/>
      <c r="ABH932" s="25"/>
      <c r="ABI932" s="25"/>
      <c r="ABJ932" s="25"/>
      <c r="ABK932" s="25"/>
      <c r="ABL932" s="25"/>
      <c r="ABM932" s="25"/>
      <c r="ABN932" s="25"/>
      <c r="ABO932" s="25"/>
      <c r="ABP932" s="25"/>
      <c r="ABQ932" s="25"/>
      <c r="ABR932" s="25"/>
      <c r="ABS932" s="25"/>
      <c r="ABT932" s="25"/>
      <c r="ABU932" s="25"/>
      <c r="ABV932" s="25"/>
      <c r="ABW932" s="25"/>
      <c r="ABX932" s="25"/>
      <c r="ABY932" s="25"/>
      <c r="ABZ932" s="25"/>
      <c r="ACA932" s="25"/>
      <c r="ACB932" s="25"/>
      <c r="ACC932" s="25"/>
      <c r="ACD932" s="25"/>
      <c r="ACE932" s="25"/>
      <c r="ACF932" s="25"/>
      <c r="ACG932" s="25"/>
      <c r="ACH932" s="25"/>
      <c r="ACI932" s="25"/>
      <c r="ACJ932" s="25"/>
      <c r="ACK932" s="25"/>
      <c r="ACL932" s="25"/>
      <c r="ACM932" s="25"/>
      <c r="ACN932" s="25"/>
      <c r="ACO932" s="25"/>
      <c r="ACP932" s="25"/>
      <c r="ACQ932" s="25"/>
      <c r="ACR932" s="25"/>
      <c r="ACS932" s="25"/>
      <c r="ACT932" s="25"/>
      <c r="ACU932" s="25"/>
      <c r="ACV932" s="25"/>
      <c r="ACW932" s="25"/>
      <c r="ACX932" s="25"/>
      <c r="ACY932" s="25"/>
      <c r="ACZ932" s="25"/>
      <c r="ADA932" s="25"/>
      <c r="ADB932" s="25"/>
      <c r="ADC932" s="25"/>
      <c r="ADD932" s="25"/>
      <c r="ADE932" s="25"/>
      <c r="ADF932" s="25"/>
      <c r="ADG932" s="25"/>
      <c r="ADH932" s="25"/>
      <c r="ADI932" s="25"/>
      <c r="ADJ932" s="25"/>
      <c r="ADK932" s="25"/>
      <c r="ADL932" s="25"/>
      <c r="ADM932" s="25"/>
      <c r="ADN932" s="25"/>
      <c r="ADO932" s="25"/>
      <c r="ADP932" s="25"/>
      <c r="ADQ932" s="25"/>
      <c r="ADR932" s="25"/>
      <c r="ADS932" s="25"/>
      <c r="ADT932" s="25"/>
      <c r="ADU932" s="25"/>
      <c r="ADV932" s="25"/>
      <c r="ADW932" s="25"/>
      <c r="ADX932" s="25"/>
      <c r="ADY932" s="25"/>
      <c r="ADZ932" s="25"/>
      <c r="AEA932" s="25"/>
      <c r="AEB932" s="25"/>
      <c r="AEC932" s="25"/>
      <c r="AED932" s="25"/>
      <c r="AEE932" s="25"/>
      <c r="AEF932" s="25"/>
      <c r="AEG932" s="49"/>
    </row>
    <row r="933" spans="1:813" s="15" customFormat="1" ht="12.75" customHeight="1" x14ac:dyDescent="0.2">
      <c r="A933" s="117" t="s">
        <v>147</v>
      </c>
      <c r="B933" s="278" t="s">
        <v>172</v>
      </c>
      <c r="C933" s="254">
        <v>-7.92</v>
      </c>
      <c r="D933" s="429" t="s">
        <v>75</v>
      </c>
      <c r="E933" s="448">
        <v>165.11</v>
      </c>
      <c r="F933" s="418">
        <f t="shared" si="30"/>
        <v>-1307.67</v>
      </c>
      <c r="G933" s="49"/>
      <c r="AY933" s="45"/>
      <c r="AZ933" s="25"/>
      <c r="BA933" s="663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  <c r="PF933" s="25"/>
      <c r="PG933" s="25"/>
      <c r="PH933" s="25"/>
      <c r="PI933" s="25"/>
      <c r="PJ933" s="25"/>
      <c r="PK933" s="25"/>
      <c r="PL933" s="25"/>
      <c r="PM933" s="25"/>
      <c r="PN933" s="25"/>
      <c r="PO933" s="25"/>
      <c r="PP933" s="25"/>
      <c r="PQ933" s="25"/>
      <c r="PR933" s="25"/>
      <c r="PS933" s="25"/>
      <c r="PT933" s="25"/>
      <c r="PU933" s="25"/>
      <c r="PV933" s="25"/>
      <c r="PW933" s="25"/>
      <c r="PX933" s="25"/>
      <c r="PY933" s="25"/>
      <c r="PZ933" s="25"/>
      <c r="QA933" s="25"/>
      <c r="QB933" s="25"/>
      <c r="QC933" s="25"/>
      <c r="QD933" s="25"/>
      <c r="QE933" s="25"/>
      <c r="QF933" s="25"/>
      <c r="QG933" s="25"/>
      <c r="QH933" s="25"/>
      <c r="QI933" s="25"/>
      <c r="QJ933" s="25"/>
      <c r="QK933" s="25"/>
      <c r="QL933" s="25"/>
      <c r="QM933" s="25"/>
      <c r="QN933" s="25"/>
      <c r="QO933" s="25"/>
      <c r="QP933" s="25"/>
      <c r="QQ933" s="25"/>
      <c r="QR933" s="25"/>
      <c r="QS933" s="25"/>
      <c r="QT933" s="25"/>
      <c r="QU933" s="25"/>
      <c r="QV933" s="25"/>
      <c r="QW933" s="25"/>
      <c r="QX933" s="25"/>
      <c r="QY933" s="25"/>
      <c r="QZ933" s="25"/>
      <c r="RA933" s="25"/>
      <c r="RB933" s="25"/>
      <c r="RC933" s="25"/>
      <c r="RD933" s="25"/>
      <c r="RE933" s="25"/>
      <c r="RF933" s="25"/>
      <c r="RG933" s="25"/>
      <c r="RH933" s="25"/>
      <c r="RI933" s="25"/>
      <c r="RJ933" s="25"/>
      <c r="RK933" s="25"/>
      <c r="RL933" s="25"/>
      <c r="RM933" s="25"/>
      <c r="RN933" s="25"/>
      <c r="RO933" s="25"/>
      <c r="RP933" s="25"/>
      <c r="RQ933" s="25"/>
      <c r="RR933" s="25"/>
      <c r="RS933" s="25"/>
      <c r="RT933" s="25"/>
      <c r="RU933" s="25"/>
      <c r="RV933" s="25"/>
      <c r="RW933" s="25"/>
      <c r="RX933" s="25"/>
      <c r="RY933" s="25"/>
      <c r="RZ933" s="25"/>
      <c r="SA933" s="25"/>
      <c r="SB933" s="25"/>
      <c r="SC933" s="25"/>
      <c r="SD933" s="25"/>
      <c r="SE933" s="25"/>
      <c r="SF933" s="25"/>
      <c r="SG933" s="25"/>
      <c r="SH933" s="25"/>
      <c r="SI933" s="25"/>
      <c r="SJ933" s="25"/>
      <c r="SK933" s="25"/>
      <c r="SL933" s="25"/>
      <c r="SM933" s="25"/>
      <c r="SN933" s="25"/>
      <c r="SO933" s="25"/>
      <c r="SP933" s="25"/>
      <c r="SQ933" s="25"/>
      <c r="SR933" s="25"/>
      <c r="SS933" s="25"/>
      <c r="ST933" s="25"/>
      <c r="SU933" s="25"/>
      <c r="SV933" s="25"/>
      <c r="SW933" s="25"/>
      <c r="SX933" s="25"/>
      <c r="SY933" s="25"/>
      <c r="SZ933" s="25"/>
      <c r="TA933" s="25"/>
      <c r="TB933" s="25"/>
      <c r="TC933" s="25"/>
      <c r="TD933" s="25"/>
      <c r="TE933" s="25"/>
      <c r="TF933" s="25"/>
      <c r="TG933" s="25"/>
      <c r="TH933" s="25"/>
      <c r="TI933" s="25"/>
      <c r="TJ933" s="25"/>
      <c r="TK933" s="25"/>
      <c r="TL933" s="25"/>
      <c r="TM933" s="25"/>
      <c r="TN933" s="25"/>
      <c r="TO933" s="25"/>
      <c r="TP933" s="25"/>
      <c r="TQ933" s="25"/>
      <c r="TR933" s="25"/>
      <c r="TS933" s="25"/>
      <c r="TT933" s="25"/>
      <c r="TU933" s="25"/>
      <c r="TV933" s="25"/>
      <c r="TW933" s="25"/>
      <c r="TX933" s="25"/>
      <c r="TY933" s="25"/>
      <c r="TZ933" s="25"/>
      <c r="UA933" s="25"/>
      <c r="UB933" s="25"/>
      <c r="UC933" s="25"/>
      <c r="UD933" s="25"/>
      <c r="UE933" s="25"/>
      <c r="UF933" s="25"/>
      <c r="UG933" s="25"/>
      <c r="UH933" s="25"/>
      <c r="UI933" s="25"/>
      <c r="UJ933" s="25"/>
      <c r="UK933" s="25"/>
      <c r="UL933" s="25"/>
      <c r="UM933" s="25"/>
      <c r="UN933" s="25"/>
      <c r="UO933" s="25"/>
      <c r="UP933" s="25"/>
      <c r="UQ933" s="25"/>
      <c r="UR933" s="25"/>
      <c r="US933" s="25"/>
      <c r="UT933" s="25"/>
      <c r="UU933" s="25"/>
      <c r="UV933" s="25"/>
      <c r="UW933" s="25"/>
      <c r="UX933" s="25"/>
      <c r="UY933" s="25"/>
      <c r="UZ933" s="25"/>
      <c r="VA933" s="25"/>
      <c r="VB933" s="25"/>
      <c r="VC933" s="25"/>
      <c r="VD933" s="25"/>
      <c r="VE933" s="25"/>
      <c r="VF933" s="25"/>
      <c r="VG933" s="25"/>
      <c r="VH933" s="25"/>
      <c r="VI933" s="25"/>
      <c r="VJ933" s="25"/>
      <c r="VK933" s="25"/>
      <c r="VL933" s="25"/>
      <c r="VM933" s="25"/>
      <c r="VN933" s="25"/>
      <c r="VO933" s="25"/>
      <c r="VP933" s="25"/>
      <c r="VQ933" s="25"/>
      <c r="VR933" s="25"/>
      <c r="VS933" s="25"/>
      <c r="VT933" s="25"/>
      <c r="VU933" s="25"/>
      <c r="VV933" s="25"/>
      <c r="VW933" s="25"/>
      <c r="VX933" s="25"/>
      <c r="VY933" s="25"/>
      <c r="VZ933" s="25"/>
      <c r="WA933" s="25"/>
      <c r="WB933" s="25"/>
      <c r="WC933" s="25"/>
      <c r="WD933" s="25"/>
      <c r="WE933" s="25"/>
      <c r="WF933" s="25"/>
      <c r="WG933" s="25"/>
      <c r="WH933" s="25"/>
      <c r="WI933" s="25"/>
      <c r="WJ933" s="25"/>
      <c r="WK933" s="25"/>
      <c r="WL933" s="25"/>
      <c r="WM933" s="25"/>
      <c r="WN933" s="25"/>
      <c r="WO933" s="25"/>
      <c r="WP933" s="25"/>
      <c r="WQ933" s="25"/>
      <c r="WR933" s="25"/>
      <c r="WS933" s="25"/>
      <c r="WT933" s="25"/>
      <c r="WU933" s="25"/>
      <c r="WV933" s="25"/>
      <c r="WW933" s="25"/>
      <c r="WX933" s="25"/>
      <c r="WY933" s="25"/>
      <c r="WZ933" s="25"/>
      <c r="XA933" s="25"/>
      <c r="XB933" s="25"/>
      <c r="XC933" s="25"/>
      <c r="XD933" s="25"/>
      <c r="XE933" s="25"/>
      <c r="XF933" s="25"/>
      <c r="XG933" s="25"/>
      <c r="XH933" s="25"/>
      <c r="XI933" s="25"/>
      <c r="XJ933" s="25"/>
      <c r="XK933" s="25"/>
      <c r="XL933" s="25"/>
      <c r="XM933" s="25"/>
      <c r="XN933" s="25"/>
      <c r="XO933" s="25"/>
      <c r="XP933" s="25"/>
      <c r="XQ933" s="25"/>
      <c r="XR933" s="25"/>
      <c r="XS933" s="25"/>
      <c r="XT933" s="25"/>
      <c r="XU933" s="25"/>
      <c r="XV933" s="25"/>
      <c r="XW933" s="25"/>
      <c r="XX933" s="25"/>
      <c r="XY933" s="25"/>
      <c r="XZ933" s="25"/>
      <c r="YA933" s="25"/>
      <c r="YB933" s="25"/>
      <c r="YC933" s="25"/>
      <c r="YD933" s="25"/>
      <c r="YE933" s="25"/>
      <c r="YF933" s="25"/>
      <c r="YG933" s="25"/>
      <c r="YH933" s="25"/>
      <c r="YI933" s="25"/>
      <c r="YJ933" s="25"/>
      <c r="YK933" s="25"/>
      <c r="YL933" s="25"/>
      <c r="YM933" s="25"/>
      <c r="YN933" s="25"/>
      <c r="YO933" s="25"/>
      <c r="YP933" s="25"/>
      <c r="YQ933" s="25"/>
      <c r="YR933" s="25"/>
      <c r="YS933" s="25"/>
      <c r="YT933" s="25"/>
      <c r="YU933" s="25"/>
      <c r="YV933" s="25"/>
      <c r="YW933" s="25"/>
      <c r="YX933" s="25"/>
      <c r="YY933" s="25"/>
      <c r="YZ933" s="25"/>
      <c r="ZA933" s="25"/>
      <c r="ZB933" s="25"/>
      <c r="ZC933" s="25"/>
      <c r="ZD933" s="25"/>
      <c r="ZE933" s="25"/>
      <c r="ZF933" s="25"/>
      <c r="ZG933" s="25"/>
      <c r="ZH933" s="25"/>
      <c r="ZI933" s="25"/>
      <c r="ZJ933" s="25"/>
      <c r="ZK933" s="25"/>
      <c r="ZL933" s="25"/>
      <c r="ZM933" s="25"/>
      <c r="ZN933" s="25"/>
      <c r="ZO933" s="25"/>
      <c r="ZP933" s="25"/>
      <c r="ZQ933" s="25"/>
      <c r="ZR933" s="25"/>
      <c r="ZS933" s="25"/>
      <c r="ZT933" s="25"/>
      <c r="ZU933" s="25"/>
      <c r="ZV933" s="25"/>
      <c r="ZW933" s="25"/>
      <c r="ZX933" s="25"/>
      <c r="ZY933" s="25"/>
      <c r="ZZ933" s="25"/>
      <c r="AAA933" s="25"/>
      <c r="AAB933" s="25"/>
      <c r="AAC933" s="25"/>
      <c r="AAD933" s="25"/>
      <c r="AAE933" s="25"/>
      <c r="AAF933" s="25"/>
      <c r="AAG933" s="25"/>
      <c r="AAH933" s="25"/>
      <c r="AAI933" s="25"/>
      <c r="AAJ933" s="25"/>
      <c r="AAK933" s="25"/>
      <c r="AAL933" s="25"/>
      <c r="AAM933" s="25"/>
      <c r="AAN933" s="25"/>
      <c r="AAO933" s="25"/>
      <c r="AAP933" s="25"/>
      <c r="AAQ933" s="25"/>
      <c r="AAR933" s="25"/>
      <c r="AAS933" s="25"/>
      <c r="AAT933" s="25"/>
      <c r="AAU933" s="25"/>
      <c r="AAV933" s="25"/>
      <c r="AAW933" s="25"/>
      <c r="AAX933" s="25"/>
      <c r="AAY933" s="25"/>
      <c r="AAZ933" s="25"/>
      <c r="ABA933" s="25"/>
      <c r="ABB933" s="25"/>
      <c r="ABC933" s="25"/>
      <c r="ABD933" s="25"/>
      <c r="ABE933" s="25"/>
      <c r="ABF933" s="25"/>
      <c r="ABG933" s="25"/>
      <c r="ABH933" s="25"/>
      <c r="ABI933" s="25"/>
      <c r="ABJ933" s="25"/>
      <c r="ABK933" s="25"/>
      <c r="ABL933" s="25"/>
      <c r="ABM933" s="25"/>
      <c r="ABN933" s="25"/>
      <c r="ABO933" s="25"/>
      <c r="ABP933" s="25"/>
      <c r="ABQ933" s="25"/>
      <c r="ABR933" s="25"/>
      <c r="ABS933" s="25"/>
      <c r="ABT933" s="25"/>
      <c r="ABU933" s="25"/>
      <c r="ABV933" s="25"/>
      <c r="ABW933" s="25"/>
      <c r="ABX933" s="25"/>
      <c r="ABY933" s="25"/>
      <c r="ABZ933" s="25"/>
      <c r="ACA933" s="25"/>
      <c r="ACB933" s="25"/>
      <c r="ACC933" s="25"/>
      <c r="ACD933" s="25"/>
      <c r="ACE933" s="25"/>
      <c r="ACF933" s="25"/>
      <c r="ACG933" s="25"/>
      <c r="ACH933" s="25"/>
      <c r="ACI933" s="25"/>
      <c r="ACJ933" s="25"/>
      <c r="ACK933" s="25"/>
      <c r="ACL933" s="25"/>
      <c r="ACM933" s="25"/>
      <c r="ACN933" s="25"/>
      <c r="ACO933" s="25"/>
      <c r="ACP933" s="25"/>
      <c r="ACQ933" s="25"/>
      <c r="ACR933" s="25"/>
      <c r="ACS933" s="25"/>
      <c r="ACT933" s="25"/>
      <c r="ACU933" s="25"/>
      <c r="ACV933" s="25"/>
      <c r="ACW933" s="25"/>
      <c r="ACX933" s="25"/>
      <c r="ACY933" s="25"/>
      <c r="ACZ933" s="25"/>
      <c r="ADA933" s="25"/>
      <c r="ADB933" s="25"/>
      <c r="ADC933" s="25"/>
      <c r="ADD933" s="25"/>
      <c r="ADE933" s="25"/>
      <c r="ADF933" s="25"/>
      <c r="ADG933" s="25"/>
      <c r="ADH933" s="25"/>
      <c r="ADI933" s="25"/>
      <c r="ADJ933" s="25"/>
      <c r="ADK933" s="25"/>
      <c r="ADL933" s="25"/>
      <c r="ADM933" s="25"/>
      <c r="ADN933" s="25"/>
      <c r="ADO933" s="25"/>
      <c r="ADP933" s="25"/>
      <c r="ADQ933" s="25"/>
      <c r="ADR933" s="25"/>
      <c r="ADS933" s="25"/>
      <c r="ADT933" s="25"/>
      <c r="ADU933" s="25"/>
      <c r="ADV933" s="25"/>
      <c r="ADW933" s="25"/>
      <c r="ADX933" s="25"/>
      <c r="ADY933" s="25"/>
      <c r="ADZ933" s="25"/>
      <c r="AEA933" s="25"/>
      <c r="AEB933" s="25"/>
      <c r="AEC933" s="25"/>
      <c r="AED933" s="25"/>
      <c r="AEE933" s="25"/>
      <c r="AEF933" s="25"/>
      <c r="AEG933" s="49"/>
    </row>
    <row r="934" spans="1:813" s="15" customFormat="1" ht="12.75" customHeight="1" x14ac:dyDescent="0.2">
      <c r="A934" s="117" t="s">
        <v>149</v>
      </c>
      <c r="B934" s="278" t="s">
        <v>174</v>
      </c>
      <c r="C934" s="254">
        <v>-7.52</v>
      </c>
      <c r="D934" s="429" t="s">
        <v>75</v>
      </c>
      <c r="E934" s="448">
        <v>134.34</v>
      </c>
      <c r="F934" s="418">
        <f t="shared" si="30"/>
        <v>-1010.24</v>
      </c>
      <c r="G934" s="49"/>
      <c r="AY934" s="45"/>
      <c r="AZ934" s="25"/>
      <c r="BA934" s="663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  <c r="PF934" s="25"/>
      <c r="PG934" s="25"/>
      <c r="PH934" s="25"/>
      <c r="PI934" s="25"/>
      <c r="PJ934" s="25"/>
      <c r="PK934" s="25"/>
      <c r="PL934" s="25"/>
      <c r="PM934" s="25"/>
      <c r="PN934" s="25"/>
      <c r="PO934" s="25"/>
      <c r="PP934" s="25"/>
      <c r="PQ934" s="25"/>
      <c r="PR934" s="25"/>
      <c r="PS934" s="25"/>
      <c r="PT934" s="25"/>
      <c r="PU934" s="25"/>
      <c r="PV934" s="25"/>
      <c r="PW934" s="25"/>
      <c r="PX934" s="25"/>
      <c r="PY934" s="25"/>
      <c r="PZ934" s="25"/>
      <c r="QA934" s="25"/>
      <c r="QB934" s="25"/>
      <c r="QC934" s="25"/>
      <c r="QD934" s="25"/>
      <c r="QE934" s="25"/>
      <c r="QF934" s="25"/>
      <c r="QG934" s="25"/>
      <c r="QH934" s="25"/>
      <c r="QI934" s="25"/>
      <c r="QJ934" s="25"/>
      <c r="QK934" s="25"/>
      <c r="QL934" s="25"/>
      <c r="QM934" s="25"/>
      <c r="QN934" s="25"/>
      <c r="QO934" s="25"/>
      <c r="QP934" s="25"/>
      <c r="QQ934" s="25"/>
      <c r="QR934" s="25"/>
      <c r="QS934" s="25"/>
      <c r="QT934" s="25"/>
      <c r="QU934" s="25"/>
      <c r="QV934" s="25"/>
      <c r="QW934" s="25"/>
      <c r="QX934" s="25"/>
      <c r="QY934" s="25"/>
      <c r="QZ934" s="25"/>
      <c r="RA934" s="25"/>
      <c r="RB934" s="25"/>
      <c r="RC934" s="25"/>
      <c r="RD934" s="25"/>
      <c r="RE934" s="25"/>
      <c r="RF934" s="25"/>
      <c r="RG934" s="25"/>
      <c r="RH934" s="25"/>
      <c r="RI934" s="25"/>
      <c r="RJ934" s="25"/>
      <c r="RK934" s="25"/>
      <c r="RL934" s="25"/>
      <c r="RM934" s="25"/>
      <c r="RN934" s="25"/>
      <c r="RO934" s="25"/>
      <c r="RP934" s="25"/>
      <c r="RQ934" s="25"/>
      <c r="RR934" s="25"/>
      <c r="RS934" s="25"/>
      <c r="RT934" s="25"/>
      <c r="RU934" s="25"/>
      <c r="RV934" s="25"/>
      <c r="RW934" s="25"/>
      <c r="RX934" s="25"/>
      <c r="RY934" s="25"/>
      <c r="RZ934" s="25"/>
      <c r="SA934" s="25"/>
      <c r="SB934" s="25"/>
      <c r="SC934" s="25"/>
      <c r="SD934" s="25"/>
      <c r="SE934" s="25"/>
      <c r="SF934" s="25"/>
      <c r="SG934" s="25"/>
      <c r="SH934" s="25"/>
      <c r="SI934" s="25"/>
      <c r="SJ934" s="25"/>
      <c r="SK934" s="25"/>
      <c r="SL934" s="25"/>
      <c r="SM934" s="25"/>
      <c r="SN934" s="25"/>
      <c r="SO934" s="25"/>
      <c r="SP934" s="25"/>
      <c r="SQ934" s="25"/>
      <c r="SR934" s="25"/>
      <c r="SS934" s="25"/>
      <c r="ST934" s="25"/>
      <c r="SU934" s="25"/>
      <c r="SV934" s="25"/>
      <c r="SW934" s="25"/>
      <c r="SX934" s="25"/>
      <c r="SY934" s="25"/>
      <c r="SZ934" s="25"/>
      <c r="TA934" s="25"/>
      <c r="TB934" s="25"/>
      <c r="TC934" s="25"/>
      <c r="TD934" s="25"/>
      <c r="TE934" s="25"/>
      <c r="TF934" s="25"/>
      <c r="TG934" s="25"/>
      <c r="TH934" s="25"/>
      <c r="TI934" s="25"/>
      <c r="TJ934" s="25"/>
      <c r="TK934" s="25"/>
      <c r="TL934" s="25"/>
      <c r="TM934" s="25"/>
      <c r="TN934" s="25"/>
      <c r="TO934" s="25"/>
      <c r="TP934" s="25"/>
      <c r="TQ934" s="25"/>
      <c r="TR934" s="25"/>
      <c r="TS934" s="25"/>
      <c r="TT934" s="25"/>
      <c r="TU934" s="25"/>
      <c r="TV934" s="25"/>
      <c r="TW934" s="25"/>
      <c r="TX934" s="25"/>
      <c r="TY934" s="25"/>
      <c r="TZ934" s="25"/>
      <c r="UA934" s="25"/>
      <c r="UB934" s="25"/>
      <c r="UC934" s="25"/>
      <c r="UD934" s="25"/>
      <c r="UE934" s="25"/>
      <c r="UF934" s="25"/>
      <c r="UG934" s="25"/>
      <c r="UH934" s="25"/>
      <c r="UI934" s="25"/>
      <c r="UJ934" s="25"/>
      <c r="UK934" s="25"/>
      <c r="UL934" s="25"/>
      <c r="UM934" s="25"/>
      <c r="UN934" s="25"/>
      <c r="UO934" s="25"/>
      <c r="UP934" s="25"/>
      <c r="UQ934" s="25"/>
      <c r="UR934" s="25"/>
      <c r="US934" s="25"/>
      <c r="UT934" s="25"/>
      <c r="UU934" s="25"/>
      <c r="UV934" s="25"/>
      <c r="UW934" s="25"/>
      <c r="UX934" s="25"/>
      <c r="UY934" s="25"/>
      <c r="UZ934" s="25"/>
      <c r="VA934" s="25"/>
      <c r="VB934" s="25"/>
      <c r="VC934" s="25"/>
      <c r="VD934" s="25"/>
      <c r="VE934" s="25"/>
      <c r="VF934" s="25"/>
      <c r="VG934" s="25"/>
      <c r="VH934" s="25"/>
      <c r="VI934" s="25"/>
      <c r="VJ934" s="25"/>
      <c r="VK934" s="25"/>
      <c r="VL934" s="25"/>
      <c r="VM934" s="25"/>
      <c r="VN934" s="25"/>
      <c r="VO934" s="25"/>
      <c r="VP934" s="25"/>
      <c r="VQ934" s="25"/>
      <c r="VR934" s="25"/>
      <c r="VS934" s="25"/>
      <c r="VT934" s="25"/>
      <c r="VU934" s="25"/>
      <c r="VV934" s="25"/>
      <c r="VW934" s="25"/>
      <c r="VX934" s="25"/>
      <c r="VY934" s="25"/>
      <c r="VZ934" s="25"/>
      <c r="WA934" s="25"/>
      <c r="WB934" s="25"/>
      <c r="WC934" s="25"/>
      <c r="WD934" s="25"/>
      <c r="WE934" s="25"/>
      <c r="WF934" s="25"/>
      <c r="WG934" s="25"/>
      <c r="WH934" s="25"/>
      <c r="WI934" s="25"/>
      <c r="WJ934" s="25"/>
      <c r="WK934" s="25"/>
      <c r="WL934" s="25"/>
      <c r="WM934" s="25"/>
      <c r="WN934" s="25"/>
      <c r="WO934" s="25"/>
      <c r="WP934" s="25"/>
      <c r="WQ934" s="25"/>
      <c r="WR934" s="25"/>
      <c r="WS934" s="25"/>
      <c r="WT934" s="25"/>
      <c r="WU934" s="25"/>
      <c r="WV934" s="25"/>
      <c r="WW934" s="25"/>
      <c r="WX934" s="25"/>
      <c r="WY934" s="25"/>
      <c r="WZ934" s="25"/>
      <c r="XA934" s="25"/>
      <c r="XB934" s="25"/>
      <c r="XC934" s="25"/>
      <c r="XD934" s="25"/>
      <c r="XE934" s="25"/>
      <c r="XF934" s="25"/>
      <c r="XG934" s="25"/>
      <c r="XH934" s="25"/>
      <c r="XI934" s="25"/>
      <c r="XJ934" s="25"/>
      <c r="XK934" s="25"/>
      <c r="XL934" s="25"/>
      <c r="XM934" s="25"/>
      <c r="XN934" s="25"/>
      <c r="XO934" s="25"/>
      <c r="XP934" s="25"/>
      <c r="XQ934" s="25"/>
      <c r="XR934" s="25"/>
      <c r="XS934" s="25"/>
      <c r="XT934" s="25"/>
      <c r="XU934" s="25"/>
      <c r="XV934" s="25"/>
      <c r="XW934" s="25"/>
      <c r="XX934" s="25"/>
      <c r="XY934" s="25"/>
      <c r="XZ934" s="25"/>
      <c r="YA934" s="25"/>
      <c r="YB934" s="25"/>
      <c r="YC934" s="25"/>
      <c r="YD934" s="25"/>
      <c r="YE934" s="25"/>
      <c r="YF934" s="25"/>
      <c r="YG934" s="25"/>
      <c r="YH934" s="25"/>
      <c r="YI934" s="25"/>
      <c r="YJ934" s="25"/>
      <c r="YK934" s="25"/>
      <c r="YL934" s="25"/>
      <c r="YM934" s="25"/>
      <c r="YN934" s="25"/>
      <c r="YO934" s="25"/>
      <c r="YP934" s="25"/>
      <c r="YQ934" s="25"/>
      <c r="YR934" s="25"/>
      <c r="YS934" s="25"/>
      <c r="YT934" s="25"/>
      <c r="YU934" s="25"/>
      <c r="YV934" s="25"/>
      <c r="YW934" s="25"/>
      <c r="YX934" s="25"/>
      <c r="YY934" s="25"/>
      <c r="YZ934" s="25"/>
      <c r="ZA934" s="25"/>
      <c r="ZB934" s="25"/>
      <c r="ZC934" s="25"/>
      <c r="ZD934" s="25"/>
      <c r="ZE934" s="25"/>
      <c r="ZF934" s="25"/>
      <c r="ZG934" s="25"/>
      <c r="ZH934" s="25"/>
      <c r="ZI934" s="25"/>
      <c r="ZJ934" s="25"/>
      <c r="ZK934" s="25"/>
      <c r="ZL934" s="25"/>
      <c r="ZM934" s="25"/>
      <c r="ZN934" s="25"/>
      <c r="ZO934" s="25"/>
      <c r="ZP934" s="25"/>
      <c r="ZQ934" s="25"/>
      <c r="ZR934" s="25"/>
      <c r="ZS934" s="25"/>
      <c r="ZT934" s="25"/>
      <c r="ZU934" s="25"/>
      <c r="ZV934" s="25"/>
      <c r="ZW934" s="25"/>
      <c r="ZX934" s="25"/>
      <c r="ZY934" s="25"/>
      <c r="ZZ934" s="25"/>
      <c r="AAA934" s="25"/>
      <c r="AAB934" s="25"/>
      <c r="AAC934" s="25"/>
      <c r="AAD934" s="25"/>
      <c r="AAE934" s="25"/>
      <c r="AAF934" s="25"/>
      <c r="AAG934" s="25"/>
      <c r="AAH934" s="25"/>
      <c r="AAI934" s="25"/>
      <c r="AAJ934" s="25"/>
      <c r="AAK934" s="25"/>
      <c r="AAL934" s="25"/>
      <c r="AAM934" s="25"/>
      <c r="AAN934" s="25"/>
      <c r="AAO934" s="25"/>
      <c r="AAP934" s="25"/>
      <c r="AAQ934" s="25"/>
      <c r="AAR934" s="25"/>
      <c r="AAS934" s="25"/>
      <c r="AAT934" s="25"/>
      <c r="AAU934" s="25"/>
      <c r="AAV934" s="25"/>
      <c r="AAW934" s="25"/>
      <c r="AAX934" s="25"/>
      <c r="AAY934" s="25"/>
      <c r="AAZ934" s="25"/>
      <c r="ABA934" s="25"/>
      <c r="ABB934" s="25"/>
      <c r="ABC934" s="25"/>
      <c r="ABD934" s="25"/>
      <c r="ABE934" s="25"/>
      <c r="ABF934" s="25"/>
      <c r="ABG934" s="25"/>
      <c r="ABH934" s="25"/>
      <c r="ABI934" s="25"/>
      <c r="ABJ934" s="25"/>
      <c r="ABK934" s="25"/>
      <c r="ABL934" s="25"/>
      <c r="ABM934" s="25"/>
      <c r="ABN934" s="25"/>
      <c r="ABO934" s="25"/>
      <c r="ABP934" s="25"/>
      <c r="ABQ934" s="25"/>
      <c r="ABR934" s="25"/>
      <c r="ABS934" s="25"/>
      <c r="ABT934" s="25"/>
      <c r="ABU934" s="25"/>
      <c r="ABV934" s="25"/>
      <c r="ABW934" s="25"/>
      <c r="ABX934" s="25"/>
      <c r="ABY934" s="25"/>
      <c r="ABZ934" s="25"/>
      <c r="ACA934" s="25"/>
      <c r="ACB934" s="25"/>
      <c r="ACC934" s="25"/>
      <c r="ACD934" s="25"/>
      <c r="ACE934" s="25"/>
      <c r="ACF934" s="25"/>
      <c r="ACG934" s="25"/>
      <c r="ACH934" s="25"/>
      <c r="ACI934" s="25"/>
      <c r="ACJ934" s="25"/>
      <c r="ACK934" s="25"/>
      <c r="ACL934" s="25"/>
      <c r="ACM934" s="25"/>
      <c r="ACN934" s="25"/>
      <c r="ACO934" s="25"/>
      <c r="ACP934" s="25"/>
      <c r="ACQ934" s="25"/>
      <c r="ACR934" s="25"/>
      <c r="ACS934" s="25"/>
      <c r="ACT934" s="25"/>
      <c r="ACU934" s="25"/>
      <c r="ACV934" s="25"/>
      <c r="ACW934" s="25"/>
      <c r="ACX934" s="25"/>
      <c r="ACY934" s="25"/>
      <c r="ACZ934" s="25"/>
      <c r="ADA934" s="25"/>
      <c r="ADB934" s="25"/>
      <c r="ADC934" s="25"/>
      <c r="ADD934" s="25"/>
      <c r="ADE934" s="25"/>
      <c r="ADF934" s="25"/>
      <c r="ADG934" s="25"/>
      <c r="ADH934" s="25"/>
      <c r="ADI934" s="25"/>
      <c r="ADJ934" s="25"/>
      <c r="ADK934" s="25"/>
      <c r="ADL934" s="25"/>
      <c r="ADM934" s="25"/>
      <c r="ADN934" s="25"/>
      <c r="ADO934" s="25"/>
      <c r="ADP934" s="25"/>
      <c r="ADQ934" s="25"/>
      <c r="ADR934" s="25"/>
      <c r="ADS934" s="25"/>
      <c r="ADT934" s="25"/>
      <c r="ADU934" s="25"/>
      <c r="ADV934" s="25"/>
      <c r="ADW934" s="25"/>
      <c r="ADX934" s="25"/>
      <c r="ADY934" s="25"/>
      <c r="ADZ934" s="25"/>
      <c r="AEA934" s="25"/>
      <c r="AEB934" s="25"/>
      <c r="AEC934" s="25"/>
      <c r="AED934" s="25"/>
      <c r="AEE934" s="25"/>
      <c r="AEF934" s="25"/>
      <c r="AEG934" s="49"/>
    </row>
    <row r="935" spans="1:813" s="15" customFormat="1" ht="12.75" customHeight="1" x14ac:dyDescent="0.2">
      <c r="A935" s="117" t="s">
        <v>151</v>
      </c>
      <c r="B935" s="278" t="s">
        <v>176</v>
      </c>
      <c r="C935" s="254">
        <v>-0.48</v>
      </c>
      <c r="D935" s="429" t="s">
        <v>75</v>
      </c>
      <c r="E935" s="448">
        <v>185.17</v>
      </c>
      <c r="F935" s="418">
        <f t="shared" si="30"/>
        <v>-88.88</v>
      </c>
      <c r="G935" s="49"/>
      <c r="AY935" s="45"/>
      <c r="AZ935" s="25"/>
      <c r="BA935" s="663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  <c r="PF935" s="25"/>
      <c r="PG935" s="25"/>
      <c r="PH935" s="25"/>
      <c r="PI935" s="25"/>
      <c r="PJ935" s="25"/>
      <c r="PK935" s="25"/>
      <c r="PL935" s="25"/>
      <c r="PM935" s="25"/>
      <c r="PN935" s="25"/>
      <c r="PO935" s="25"/>
      <c r="PP935" s="25"/>
      <c r="PQ935" s="25"/>
      <c r="PR935" s="25"/>
      <c r="PS935" s="25"/>
      <c r="PT935" s="25"/>
      <c r="PU935" s="25"/>
      <c r="PV935" s="25"/>
      <c r="PW935" s="25"/>
      <c r="PX935" s="25"/>
      <c r="PY935" s="25"/>
      <c r="PZ935" s="25"/>
      <c r="QA935" s="25"/>
      <c r="QB935" s="25"/>
      <c r="QC935" s="25"/>
      <c r="QD935" s="25"/>
      <c r="QE935" s="25"/>
      <c r="QF935" s="25"/>
      <c r="QG935" s="25"/>
      <c r="QH935" s="25"/>
      <c r="QI935" s="25"/>
      <c r="QJ935" s="25"/>
      <c r="QK935" s="25"/>
      <c r="QL935" s="25"/>
      <c r="QM935" s="25"/>
      <c r="QN935" s="25"/>
      <c r="QO935" s="25"/>
      <c r="QP935" s="25"/>
      <c r="QQ935" s="25"/>
      <c r="QR935" s="25"/>
      <c r="QS935" s="25"/>
      <c r="QT935" s="25"/>
      <c r="QU935" s="25"/>
      <c r="QV935" s="25"/>
      <c r="QW935" s="25"/>
      <c r="QX935" s="25"/>
      <c r="QY935" s="25"/>
      <c r="QZ935" s="25"/>
      <c r="RA935" s="25"/>
      <c r="RB935" s="25"/>
      <c r="RC935" s="25"/>
      <c r="RD935" s="25"/>
      <c r="RE935" s="25"/>
      <c r="RF935" s="25"/>
      <c r="RG935" s="25"/>
      <c r="RH935" s="25"/>
      <c r="RI935" s="25"/>
      <c r="RJ935" s="25"/>
      <c r="RK935" s="25"/>
      <c r="RL935" s="25"/>
      <c r="RM935" s="25"/>
      <c r="RN935" s="25"/>
      <c r="RO935" s="25"/>
      <c r="RP935" s="25"/>
      <c r="RQ935" s="25"/>
      <c r="RR935" s="25"/>
      <c r="RS935" s="25"/>
      <c r="RT935" s="25"/>
      <c r="RU935" s="25"/>
      <c r="RV935" s="25"/>
      <c r="RW935" s="25"/>
      <c r="RX935" s="25"/>
      <c r="RY935" s="25"/>
      <c r="RZ935" s="25"/>
      <c r="SA935" s="25"/>
      <c r="SB935" s="25"/>
      <c r="SC935" s="25"/>
      <c r="SD935" s="25"/>
      <c r="SE935" s="25"/>
      <c r="SF935" s="25"/>
      <c r="SG935" s="25"/>
      <c r="SH935" s="25"/>
      <c r="SI935" s="25"/>
      <c r="SJ935" s="25"/>
      <c r="SK935" s="25"/>
      <c r="SL935" s="25"/>
      <c r="SM935" s="25"/>
      <c r="SN935" s="25"/>
      <c r="SO935" s="25"/>
      <c r="SP935" s="25"/>
      <c r="SQ935" s="25"/>
      <c r="SR935" s="25"/>
      <c r="SS935" s="25"/>
      <c r="ST935" s="25"/>
      <c r="SU935" s="25"/>
      <c r="SV935" s="25"/>
      <c r="SW935" s="25"/>
      <c r="SX935" s="25"/>
      <c r="SY935" s="25"/>
      <c r="SZ935" s="25"/>
      <c r="TA935" s="25"/>
      <c r="TB935" s="25"/>
      <c r="TC935" s="25"/>
      <c r="TD935" s="25"/>
      <c r="TE935" s="25"/>
      <c r="TF935" s="25"/>
      <c r="TG935" s="25"/>
      <c r="TH935" s="25"/>
      <c r="TI935" s="25"/>
      <c r="TJ935" s="25"/>
      <c r="TK935" s="25"/>
      <c r="TL935" s="25"/>
      <c r="TM935" s="25"/>
      <c r="TN935" s="25"/>
      <c r="TO935" s="25"/>
      <c r="TP935" s="25"/>
      <c r="TQ935" s="25"/>
      <c r="TR935" s="25"/>
      <c r="TS935" s="25"/>
      <c r="TT935" s="25"/>
      <c r="TU935" s="25"/>
      <c r="TV935" s="25"/>
      <c r="TW935" s="25"/>
      <c r="TX935" s="25"/>
      <c r="TY935" s="25"/>
      <c r="TZ935" s="25"/>
      <c r="UA935" s="25"/>
      <c r="UB935" s="25"/>
      <c r="UC935" s="25"/>
      <c r="UD935" s="25"/>
      <c r="UE935" s="25"/>
      <c r="UF935" s="25"/>
      <c r="UG935" s="25"/>
      <c r="UH935" s="25"/>
      <c r="UI935" s="25"/>
      <c r="UJ935" s="25"/>
      <c r="UK935" s="25"/>
      <c r="UL935" s="25"/>
      <c r="UM935" s="25"/>
      <c r="UN935" s="25"/>
      <c r="UO935" s="25"/>
      <c r="UP935" s="25"/>
      <c r="UQ935" s="25"/>
      <c r="UR935" s="25"/>
      <c r="US935" s="25"/>
      <c r="UT935" s="25"/>
      <c r="UU935" s="25"/>
      <c r="UV935" s="25"/>
      <c r="UW935" s="25"/>
      <c r="UX935" s="25"/>
      <c r="UY935" s="25"/>
      <c r="UZ935" s="25"/>
      <c r="VA935" s="25"/>
      <c r="VB935" s="25"/>
      <c r="VC935" s="25"/>
      <c r="VD935" s="25"/>
      <c r="VE935" s="25"/>
      <c r="VF935" s="25"/>
      <c r="VG935" s="25"/>
      <c r="VH935" s="25"/>
      <c r="VI935" s="25"/>
      <c r="VJ935" s="25"/>
      <c r="VK935" s="25"/>
      <c r="VL935" s="25"/>
      <c r="VM935" s="25"/>
      <c r="VN935" s="25"/>
      <c r="VO935" s="25"/>
      <c r="VP935" s="25"/>
      <c r="VQ935" s="25"/>
      <c r="VR935" s="25"/>
      <c r="VS935" s="25"/>
      <c r="VT935" s="25"/>
      <c r="VU935" s="25"/>
      <c r="VV935" s="25"/>
      <c r="VW935" s="25"/>
      <c r="VX935" s="25"/>
      <c r="VY935" s="25"/>
      <c r="VZ935" s="25"/>
      <c r="WA935" s="25"/>
      <c r="WB935" s="25"/>
      <c r="WC935" s="25"/>
      <c r="WD935" s="25"/>
      <c r="WE935" s="25"/>
      <c r="WF935" s="25"/>
      <c r="WG935" s="25"/>
      <c r="WH935" s="25"/>
      <c r="WI935" s="25"/>
      <c r="WJ935" s="25"/>
      <c r="WK935" s="25"/>
      <c r="WL935" s="25"/>
      <c r="WM935" s="25"/>
      <c r="WN935" s="25"/>
      <c r="WO935" s="25"/>
      <c r="WP935" s="25"/>
      <c r="WQ935" s="25"/>
      <c r="WR935" s="25"/>
      <c r="WS935" s="25"/>
      <c r="WT935" s="25"/>
      <c r="WU935" s="25"/>
      <c r="WV935" s="25"/>
      <c r="WW935" s="25"/>
      <c r="WX935" s="25"/>
      <c r="WY935" s="25"/>
      <c r="WZ935" s="25"/>
      <c r="XA935" s="25"/>
      <c r="XB935" s="25"/>
      <c r="XC935" s="25"/>
      <c r="XD935" s="25"/>
      <c r="XE935" s="25"/>
      <c r="XF935" s="25"/>
      <c r="XG935" s="25"/>
      <c r="XH935" s="25"/>
      <c r="XI935" s="25"/>
      <c r="XJ935" s="25"/>
      <c r="XK935" s="25"/>
      <c r="XL935" s="25"/>
      <c r="XM935" s="25"/>
      <c r="XN935" s="25"/>
      <c r="XO935" s="25"/>
      <c r="XP935" s="25"/>
      <c r="XQ935" s="25"/>
      <c r="XR935" s="25"/>
      <c r="XS935" s="25"/>
      <c r="XT935" s="25"/>
      <c r="XU935" s="25"/>
      <c r="XV935" s="25"/>
      <c r="XW935" s="25"/>
      <c r="XX935" s="25"/>
      <c r="XY935" s="25"/>
      <c r="XZ935" s="25"/>
      <c r="YA935" s="25"/>
      <c r="YB935" s="25"/>
      <c r="YC935" s="25"/>
      <c r="YD935" s="25"/>
      <c r="YE935" s="25"/>
      <c r="YF935" s="25"/>
      <c r="YG935" s="25"/>
      <c r="YH935" s="25"/>
      <c r="YI935" s="25"/>
      <c r="YJ935" s="25"/>
      <c r="YK935" s="25"/>
      <c r="YL935" s="25"/>
      <c r="YM935" s="25"/>
      <c r="YN935" s="25"/>
      <c r="YO935" s="25"/>
      <c r="YP935" s="25"/>
      <c r="YQ935" s="25"/>
      <c r="YR935" s="25"/>
      <c r="YS935" s="25"/>
      <c r="YT935" s="25"/>
      <c r="YU935" s="25"/>
      <c r="YV935" s="25"/>
      <c r="YW935" s="25"/>
      <c r="YX935" s="25"/>
      <c r="YY935" s="25"/>
      <c r="YZ935" s="25"/>
      <c r="ZA935" s="25"/>
      <c r="ZB935" s="25"/>
      <c r="ZC935" s="25"/>
      <c r="ZD935" s="25"/>
      <c r="ZE935" s="25"/>
      <c r="ZF935" s="25"/>
      <c r="ZG935" s="25"/>
      <c r="ZH935" s="25"/>
      <c r="ZI935" s="25"/>
      <c r="ZJ935" s="25"/>
      <c r="ZK935" s="25"/>
      <c r="ZL935" s="25"/>
      <c r="ZM935" s="25"/>
      <c r="ZN935" s="25"/>
      <c r="ZO935" s="25"/>
      <c r="ZP935" s="25"/>
      <c r="ZQ935" s="25"/>
      <c r="ZR935" s="25"/>
      <c r="ZS935" s="25"/>
      <c r="ZT935" s="25"/>
      <c r="ZU935" s="25"/>
      <c r="ZV935" s="25"/>
      <c r="ZW935" s="25"/>
      <c r="ZX935" s="25"/>
      <c r="ZY935" s="25"/>
      <c r="ZZ935" s="25"/>
      <c r="AAA935" s="25"/>
      <c r="AAB935" s="25"/>
      <c r="AAC935" s="25"/>
      <c r="AAD935" s="25"/>
      <c r="AAE935" s="25"/>
      <c r="AAF935" s="25"/>
      <c r="AAG935" s="25"/>
      <c r="AAH935" s="25"/>
      <c r="AAI935" s="25"/>
      <c r="AAJ935" s="25"/>
      <c r="AAK935" s="25"/>
      <c r="AAL935" s="25"/>
      <c r="AAM935" s="25"/>
      <c r="AAN935" s="25"/>
      <c r="AAO935" s="25"/>
      <c r="AAP935" s="25"/>
      <c r="AAQ935" s="25"/>
      <c r="AAR935" s="25"/>
      <c r="AAS935" s="25"/>
      <c r="AAT935" s="25"/>
      <c r="AAU935" s="25"/>
      <c r="AAV935" s="25"/>
      <c r="AAW935" s="25"/>
      <c r="AAX935" s="25"/>
      <c r="AAY935" s="25"/>
      <c r="AAZ935" s="25"/>
      <c r="ABA935" s="25"/>
      <c r="ABB935" s="25"/>
      <c r="ABC935" s="25"/>
      <c r="ABD935" s="25"/>
      <c r="ABE935" s="25"/>
      <c r="ABF935" s="25"/>
      <c r="ABG935" s="25"/>
      <c r="ABH935" s="25"/>
      <c r="ABI935" s="25"/>
      <c r="ABJ935" s="25"/>
      <c r="ABK935" s="25"/>
      <c r="ABL935" s="25"/>
      <c r="ABM935" s="25"/>
      <c r="ABN935" s="25"/>
      <c r="ABO935" s="25"/>
      <c r="ABP935" s="25"/>
      <c r="ABQ935" s="25"/>
      <c r="ABR935" s="25"/>
      <c r="ABS935" s="25"/>
      <c r="ABT935" s="25"/>
      <c r="ABU935" s="25"/>
      <c r="ABV935" s="25"/>
      <c r="ABW935" s="25"/>
      <c r="ABX935" s="25"/>
      <c r="ABY935" s="25"/>
      <c r="ABZ935" s="25"/>
      <c r="ACA935" s="25"/>
      <c r="ACB935" s="25"/>
      <c r="ACC935" s="25"/>
      <c r="ACD935" s="25"/>
      <c r="ACE935" s="25"/>
      <c r="ACF935" s="25"/>
      <c r="ACG935" s="25"/>
      <c r="ACH935" s="25"/>
      <c r="ACI935" s="25"/>
      <c r="ACJ935" s="25"/>
      <c r="ACK935" s="25"/>
      <c r="ACL935" s="25"/>
      <c r="ACM935" s="25"/>
      <c r="ACN935" s="25"/>
      <c r="ACO935" s="25"/>
      <c r="ACP935" s="25"/>
      <c r="ACQ935" s="25"/>
      <c r="ACR935" s="25"/>
      <c r="ACS935" s="25"/>
      <c r="ACT935" s="25"/>
      <c r="ACU935" s="25"/>
      <c r="ACV935" s="25"/>
      <c r="ACW935" s="25"/>
      <c r="ACX935" s="25"/>
      <c r="ACY935" s="25"/>
      <c r="ACZ935" s="25"/>
      <c r="ADA935" s="25"/>
      <c r="ADB935" s="25"/>
      <c r="ADC935" s="25"/>
      <c r="ADD935" s="25"/>
      <c r="ADE935" s="25"/>
      <c r="ADF935" s="25"/>
      <c r="ADG935" s="25"/>
      <c r="ADH935" s="25"/>
      <c r="ADI935" s="25"/>
      <c r="ADJ935" s="25"/>
      <c r="ADK935" s="25"/>
      <c r="ADL935" s="25"/>
      <c r="ADM935" s="25"/>
      <c r="ADN935" s="25"/>
      <c r="ADO935" s="25"/>
      <c r="ADP935" s="25"/>
      <c r="ADQ935" s="25"/>
      <c r="ADR935" s="25"/>
      <c r="ADS935" s="25"/>
      <c r="ADT935" s="25"/>
      <c r="ADU935" s="25"/>
      <c r="ADV935" s="25"/>
      <c r="ADW935" s="25"/>
      <c r="ADX935" s="25"/>
      <c r="ADY935" s="25"/>
      <c r="ADZ935" s="25"/>
      <c r="AEA935" s="25"/>
      <c r="AEB935" s="25"/>
      <c r="AEC935" s="25"/>
      <c r="AED935" s="25"/>
      <c r="AEE935" s="25"/>
      <c r="AEF935" s="25"/>
      <c r="AEG935" s="49"/>
    </row>
    <row r="936" spans="1:813" s="15" customFormat="1" ht="12.75" customHeight="1" x14ac:dyDescent="0.2">
      <c r="A936" s="117" t="s">
        <v>196</v>
      </c>
      <c r="B936" s="177" t="s">
        <v>197</v>
      </c>
      <c r="C936" s="254">
        <v>-2</v>
      </c>
      <c r="D936" s="429" t="s">
        <v>71</v>
      </c>
      <c r="E936" s="448">
        <v>10550.3</v>
      </c>
      <c r="F936" s="418">
        <f t="shared" si="30"/>
        <v>-21100.6</v>
      </c>
      <c r="G936" s="49"/>
      <c r="AY936" s="45"/>
      <c r="AZ936" s="25"/>
      <c r="BA936" s="663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  <c r="PF936" s="25"/>
      <c r="PG936" s="25"/>
      <c r="PH936" s="25"/>
      <c r="PI936" s="25"/>
      <c r="PJ936" s="25"/>
      <c r="PK936" s="25"/>
      <c r="PL936" s="25"/>
      <c r="PM936" s="25"/>
      <c r="PN936" s="25"/>
      <c r="PO936" s="25"/>
      <c r="PP936" s="25"/>
      <c r="PQ936" s="25"/>
      <c r="PR936" s="25"/>
      <c r="PS936" s="25"/>
      <c r="PT936" s="25"/>
      <c r="PU936" s="25"/>
      <c r="PV936" s="25"/>
      <c r="PW936" s="25"/>
      <c r="PX936" s="25"/>
      <c r="PY936" s="25"/>
      <c r="PZ936" s="25"/>
      <c r="QA936" s="25"/>
      <c r="QB936" s="25"/>
      <c r="QC936" s="25"/>
      <c r="QD936" s="25"/>
      <c r="QE936" s="25"/>
      <c r="QF936" s="25"/>
      <c r="QG936" s="25"/>
      <c r="QH936" s="25"/>
      <c r="QI936" s="25"/>
      <c r="QJ936" s="25"/>
      <c r="QK936" s="25"/>
      <c r="QL936" s="25"/>
      <c r="QM936" s="25"/>
      <c r="QN936" s="25"/>
      <c r="QO936" s="25"/>
      <c r="QP936" s="25"/>
      <c r="QQ936" s="25"/>
      <c r="QR936" s="25"/>
      <c r="QS936" s="25"/>
      <c r="QT936" s="25"/>
      <c r="QU936" s="25"/>
      <c r="QV936" s="25"/>
      <c r="QW936" s="25"/>
      <c r="QX936" s="25"/>
      <c r="QY936" s="25"/>
      <c r="QZ936" s="25"/>
      <c r="RA936" s="25"/>
      <c r="RB936" s="25"/>
      <c r="RC936" s="25"/>
      <c r="RD936" s="25"/>
      <c r="RE936" s="25"/>
      <c r="RF936" s="25"/>
      <c r="RG936" s="25"/>
      <c r="RH936" s="25"/>
      <c r="RI936" s="25"/>
      <c r="RJ936" s="25"/>
      <c r="RK936" s="25"/>
      <c r="RL936" s="25"/>
      <c r="RM936" s="25"/>
      <c r="RN936" s="25"/>
      <c r="RO936" s="25"/>
      <c r="RP936" s="25"/>
      <c r="RQ936" s="25"/>
      <c r="RR936" s="25"/>
      <c r="RS936" s="25"/>
      <c r="RT936" s="25"/>
      <c r="RU936" s="25"/>
      <c r="RV936" s="25"/>
      <c r="RW936" s="25"/>
      <c r="RX936" s="25"/>
      <c r="RY936" s="25"/>
      <c r="RZ936" s="25"/>
      <c r="SA936" s="25"/>
      <c r="SB936" s="25"/>
      <c r="SC936" s="25"/>
      <c r="SD936" s="25"/>
      <c r="SE936" s="25"/>
      <c r="SF936" s="25"/>
      <c r="SG936" s="25"/>
      <c r="SH936" s="25"/>
      <c r="SI936" s="25"/>
      <c r="SJ936" s="25"/>
      <c r="SK936" s="25"/>
      <c r="SL936" s="25"/>
      <c r="SM936" s="25"/>
      <c r="SN936" s="25"/>
      <c r="SO936" s="25"/>
      <c r="SP936" s="25"/>
      <c r="SQ936" s="25"/>
      <c r="SR936" s="25"/>
      <c r="SS936" s="25"/>
      <c r="ST936" s="25"/>
      <c r="SU936" s="25"/>
      <c r="SV936" s="25"/>
      <c r="SW936" s="25"/>
      <c r="SX936" s="25"/>
      <c r="SY936" s="25"/>
      <c r="SZ936" s="25"/>
      <c r="TA936" s="25"/>
      <c r="TB936" s="25"/>
      <c r="TC936" s="25"/>
      <c r="TD936" s="25"/>
      <c r="TE936" s="25"/>
      <c r="TF936" s="25"/>
      <c r="TG936" s="25"/>
      <c r="TH936" s="25"/>
      <c r="TI936" s="25"/>
      <c r="TJ936" s="25"/>
      <c r="TK936" s="25"/>
      <c r="TL936" s="25"/>
      <c r="TM936" s="25"/>
      <c r="TN936" s="25"/>
      <c r="TO936" s="25"/>
      <c r="TP936" s="25"/>
      <c r="TQ936" s="25"/>
      <c r="TR936" s="25"/>
      <c r="TS936" s="25"/>
      <c r="TT936" s="25"/>
      <c r="TU936" s="25"/>
      <c r="TV936" s="25"/>
      <c r="TW936" s="25"/>
      <c r="TX936" s="25"/>
      <c r="TY936" s="25"/>
      <c r="TZ936" s="25"/>
      <c r="UA936" s="25"/>
      <c r="UB936" s="25"/>
      <c r="UC936" s="25"/>
      <c r="UD936" s="25"/>
      <c r="UE936" s="25"/>
      <c r="UF936" s="25"/>
      <c r="UG936" s="25"/>
      <c r="UH936" s="25"/>
      <c r="UI936" s="25"/>
      <c r="UJ936" s="25"/>
      <c r="UK936" s="25"/>
      <c r="UL936" s="25"/>
      <c r="UM936" s="25"/>
      <c r="UN936" s="25"/>
      <c r="UO936" s="25"/>
      <c r="UP936" s="25"/>
      <c r="UQ936" s="25"/>
      <c r="UR936" s="25"/>
      <c r="US936" s="25"/>
      <c r="UT936" s="25"/>
      <c r="UU936" s="25"/>
      <c r="UV936" s="25"/>
      <c r="UW936" s="25"/>
      <c r="UX936" s="25"/>
      <c r="UY936" s="25"/>
      <c r="UZ936" s="25"/>
      <c r="VA936" s="25"/>
      <c r="VB936" s="25"/>
      <c r="VC936" s="25"/>
      <c r="VD936" s="25"/>
      <c r="VE936" s="25"/>
      <c r="VF936" s="25"/>
      <c r="VG936" s="25"/>
      <c r="VH936" s="25"/>
      <c r="VI936" s="25"/>
      <c r="VJ936" s="25"/>
      <c r="VK936" s="25"/>
      <c r="VL936" s="25"/>
      <c r="VM936" s="25"/>
      <c r="VN936" s="25"/>
      <c r="VO936" s="25"/>
      <c r="VP936" s="25"/>
      <c r="VQ936" s="25"/>
      <c r="VR936" s="25"/>
      <c r="VS936" s="25"/>
      <c r="VT936" s="25"/>
      <c r="VU936" s="25"/>
      <c r="VV936" s="25"/>
      <c r="VW936" s="25"/>
      <c r="VX936" s="25"/>
      <c r="VY936" s="25"/>
      <c r="VZ936" s="25"/>
      <c r="WA936" s="25"/>
      <c r="WB936" s="25"/>
      <c r="WC936" s="25"/>
      <c r="WD936" s="25"/>
      <c r="WE936" s="25"/>
      <c r="WF936" s="25"/>
      <c r="WG936" s="25"/>
      <c r="WH936" s="25"/>
      <c r="WI936" s="25"/>
      <c r="WJ936" s="25"/>
      <c r="WK936" s="25"/>
      <c r="WL936" s="25"/>
      <c r="WM936" s="25"/>
      <c r="WN936" s="25"/>
      <c r="WO936" s="25"/>
      <c r="WP936" s="25"/>
      <c r="WQ936" s="25"/>
      <c r="WR936" s="25"/>
      <c r="WS936" s="25"/>
      <c r="WT936" s="25"/>
      <c r="WU936" s="25"/>
      <c r="WV936" s="25"/>
      <c r="WW936" s="25"/>
      <c r="WX936" s="25"/>
      <c r="WY936" s="25"/>
      <c r="WZ936" s="25"/>
      <c r="XA936" s="25"/>
      <c r="XB936" s="25"/>
      <c r="XC936" s="25"/>
      <c r="XD936" s="25"/>
      <c r="XE936" s="25"/>
      <c r="XF936" s="25"/>
      <c r="XG936" s="25"/>
      <c r="XH936" s="25"/>
      <c r="XI936" s="25"/>
      <c r="XJ936" s="25"/>
      <c r="XK936" s="25"/>
      <c r="XL936" s="25"/>
      <c r="XM936" s="25"/>
      <c r="XN936" s="25"/>
      <c r="XO936" s="25"/>
      <c r="XP936" s="25"/>
      <c r="XQ936" s="25"/>
      <c r="XR936" s="25"/>
      <c r="XS936" s="25"/>
      <c r="XT936" s="25"/>
      <c r="XU936" s="25"/>
      <c r="XV936" s="25"/>
      <c r="XW936" s="25"/>
      <c r="XX936" s="25"/>
      <c r="XY936" s="25"/>
      <c r="XZ936" s="25"/>
      <c r="YA936" s="25"/>
      <c r="YB936" s="25"/>
      <c r="YC936" s="25"/>
      <c r="YD936" s="25"/>
      <c r="YE936" s="25"/>
      <c r="YF936" s="25"/>
      <c r="YG936" s="25"/>
      <c r="YH936" s="25"/>
      <c r="YI936" s="25"/>
      <c r="YJ936" s="25"/>
      <c r="YK936" s="25"/>
      <c r="YL936" s="25"/>
      <c r="YM936" s="25"/>
      <c r="YN936" s="25"/>
      <c r="YO936" s="25"/>
      <c r="YP936" s="25"/>
      <c r="YQ936" s="25"/>
      <c r="YR936" s="25"/>
      <c r="YS936" s="25"/>
      <c r="YT936" s="25"/>
      <c r="YU936" s="25"/>
      <c r="YV936" s="25"/>
      <c r="YW936" s="25"/>
      <c r="YX936" s="25"/>
      <c r="YY936" s="25"/>
      <c r="YZ936" s="25"/>
      <c r="ZA936" s="25"/>
      <c r="ZB936" s="25"/>
      <c r="ZC936" s="25"/>
      <c r="ZD936" s="25"/>
      <c r="ZE936" s="25"/>
      <c r="ZF936" s="25"/>
      <c r="ZG936" s="25"/>
      <c r="ZH936" s="25"/>
      <c r="ZI936" s="25"/>
      <c r="ZJ936" s="25"/>
      <c r="ZK936" s="25"/>
      <c r="ZL936" s="25"/>
      <c r="ZM936" s="25"/>
      <c r="ZN936" s="25"/>
      <c r="ZO936" s="25"/>
      <c r="ZP936" s="25"/>
      <c r="ZQ936" s="25"/>
      <c r="ZR936" s="25"/>
      <c r="ZS936" s="25"/>
      <c r="ZT936" s="25"/>
      <c r="ZU936" s="25"/>
      <c r="ZV936" s="25"/>
      <c r="ZW936" s="25"/>
      <c r="ZX936" s="25"/>
      <c r="ZY936" s="25"/>
      <c r="ZZ936" s="25"/>
      <c r="AAA936" s="25"/>
      <c r="AAB936" s="25"/>
      <c r="AAC936" s="25"/>
      <c r="AAD936" s="25"/>
      <c r="AAE936" s="25"/>
      <c r="AAF936" s="25"/>
      <c r="AAG936" s="25"/>
      <c r="AAH936" s="25"/>
      <c r="AAI936" s="25"/>
      <c r="AAJ936" s="25"/>
      <c r="AAK936" s="25"/>
      <c r="AAL936" s="25"/>
      <c r="AAM936" s="25"/>
      <c r="AAN936" s="25"/>
      <c r="AAO936" s="25"/>
      <c r="AAP936" s="25"/>
      <c r="AAQ936" s="25"/>
      <c r="AAR936" s="25"/>
      <c r="AAS936" s="25"/>
      <c r="AAT936" s="25"/>
      <c r="AAU936" s="25"/>
      <c r="AAV936" s="25"/>
      <c r="AAW936" s="25"/>
      <c r="AAX936" s="25"/>
      <c r="AAY936" s="25"/>
      <c r="AAZ936" s="25"/>
      <c r="ABA936" s="25"/>
      <c r="ABB936" s="25"/>
      <c r="ABC936" s="25"/>
      <c r="ABD936" s="25"/>
      <c r="ABE936" s="25"/>
      <c r="ABF936" s="25"/>
      <c r="ABG936" s="25"/>
      <c r="ABH936" s="25"/>
      <c r="ABI936" s="25"/>
      <c r="ABJ936" s="25"/>
      <c r="ABK936" s="25"/>
      <c r="ABL936" s="25"/>
      <c r="ABM936" s="25"/>
      <c r="ABN936" s="25"/>
      <c r="ABO936" s="25"/>
      <c r="ABP936" s="25"/>
      <c r="ABQ936" s="25"/>
      <c r="ABR936" s="25"/>
      <c r="ABS936" s="25"/>
      <c r="ABT936" s="25"/>
      <c r="ABU936" s="25"/>
      <c r="ABV936" s="25"/>
      <c r="ABW936" s="25"/>
      <c r="ABX936" s="25"/>
      <c r="ABY936" s="25"/>
      <c r="ABZ936" s="25"/>
      <c r="ACA936" s="25"/>
      <c r="ACB936" s="25"/>
      <c r="ACC936" s="25"/>
      <c r="ACD936" s="25"/>
      <c r="ACE936" s="25"/>
      <c r="ACF936" s="25"/>
      <c r="ACG936" s="25"/>
      <c r="ACH936" s="25"/>
      <c r="ACI936" s="25"/>
      <c r="ACJ936" s="25"/>
      <c r="ACK936" s="25"/>
      <c r="ACL936" s="25"/>
      <c r="ACM936" s="25"/>
      <c r="ACN936" s="25"/>
      <c r="ACO936" s="25"/>
      <c r="ACP936" s="25"/>
      <c r="ACQ936" s="25"/>
      <c r="ACR936" s="25"/>
      <c r="ACS936" s="25"/>
      <c r="ACT936" s="25"/>
      <c r="ACU936" s="25"/>
      <c r="ACV936" s="25"/>
      <c r="ACW936" s="25"/>
      <c r="ACX936" s="25"/>
      <c r="ACY936" s="25"/>
      <c r="ACZ936" s="25"/>
      <c r="ADA936" s="25"/>
      <c r="ADB936" s="25"/>
      <c r="ADC936" s="25"/>
      <c r="ADD936" s="25"/>
      <c r="ADE936" s="25"/>
      <c r="ADF936" s="25"/>
      <c r="ADG936" s="25"/>
      <c r="ADH936" s="25"/>
      <c r="ADI936" s="25"/>
      <c r="ADJ936" s="25"/>
      <c r="ADK936" s="25"/>
      <c r="ADL936" s="25"/>
      <c r="ADM936" s="25"/>
      <c r="ADN936" s="25"/>
      <c r="ADO936" s="25"/>
      <c r="ADP936" s="25"/>
      <c r="ADQ936" s="25"/>
      <c r="ADR936" s="25"/>
      <c r="ADS936" s="25"/>
      <c r="ADT936" s="25"/>
      <c r="ADU936" s="25"/>
      <c r="ADV936" s="25"/>
      <c r="ADW936" s="25"/>
      <c r="ADX936" s="25"/>
      <c r="ADY936" s="25"/>
      <c r="ADZ936" s="25"/>
      <c r="AEA936" s="25"/>
      <c r="AEB936" s="25"/>
      <c r="AEC936" s="25"/>
      <c r="AED936" s="25"/>
      <c r="AEE936" s="25"/>
      <c r="AEF936" s="25"/>
      <c r="AEG936" s="49"/>
    </row>
    <row r="937" spans="1:813" s="15" customFormat="1" ht="6.75" customHeight="1" x14ac:dyDescent="0.2">
      <c r="A937" s="117"/>
      <c r="B937" s="177"/>
      <c r="C937" s="254"/>
      <c r="D937" s="429"/>
      <c r="E937" s="430"/>
      <c r="F937" s="418"/>
      <c r="G937" s="49"/>
      <c r="AY937" s="45"/>
      <c r="AZ937" s="25"/>
      <c r="BA937" s="663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  <c r="PF937" s="25"/>
      <c r="PG937" s="25"/>
      <c r="PH937" s="25"/>
      <c r="PI937" s="25"/>
      <c r="PJ937" s="25"/>
      <c r="PK937" s="25"/>
      <c r="PL937" s="25"/>
      <c r="PM937" s="25"/>
      <c r="PN937" s="25"/>
      <c r="PO937" s="25"/>
      <c r="PP937" s="25"/>
      <c r="PQ937" s="25"/>
      <c r="PR937" s="25"/>
      <c r="PS937" s="25"/>
      <c r="PT937" s="25"/>
      <c r="PU937" s="25"/>
      <c r="PV937" s="25"/>
      <c r="PW937" s="25"/>
      <c r="PX937" s="25"/>
      <c r="PY937" s="25"/>
      <c r="PZ937" s="25"/>
      <c r="QA937" s="25"/>
      <c r="QB937" s="25"/>
      <c r="QC937" s="25"/>
      <c r="QD937" s="25"/>
      <c r="QE937" s="25"/>
      <c r="QF937" s="25"/>
      <c r="QG937" s="25"/>
      <c r="QH937" s="25"/>
      <c r="QI937" s="25"/>
      <c r="QJ937" s="25"/>
      <c r="QK937" s="25"/>
      <c r="QL937" s="25"/>
      <c r="QM937" s="25"/>
      <c r="QN937" s="25"/>
      <c r="QO937" s="25"/>
      <c r="QP937" s="25"/>
      <c r="QQ937" s="25"/>
      <c r="QR937" s="25"/>
      <c r="QS937" s="25"/>
      <c r="QT937" s="25"/>
      <c r="QU937" s="25"/>
      <c r="QV937" s="25"/>
      <c r="QW937" s="25"/>
      <c r="QX937" s="25"/>
      <c r="QY937" s="25"/>
      <c r="QZ937" s="25"/>
      <c r="RA937" s="25"/>
      <c r="RB937" s="25"/>
      <c r="RC937" s="25"/>
      <c r="RD937" s="25"/>
      <c r="RE937" s="25"/>
      <c r="RF937" s="25"/>
      <c r="RG937" s="25"/>
      <c r="RH937" s="25"/>
      <c r="RI937" s="25"/>
      <c r="RJ937" s="25"/>
      <c r="RK937" s="25"/>
      <c r="RL937" s="25"/>
      <c r="RM937" s="25"/>
      <c r="RN937" s="25"/>
      <c r="RO937" s="25"/>
      <c r="RP937" s="25"/>
      <c r="RQ937" s="25"/>
      <c r="RR937" s="25"/>
      <c r="RS937" s="25"/>
      <c r="RT937" s="25"/>
      <c r="RU937" s="25"/>
      <c r="RV937" s="25"/>
      <c r="RW937" s="25"/>
      <c r="RX937" s="25"/>
      <c r="RY937" s="25"/>
      <c r="RZ937" s="25"/>
      <c r="SA937" s="25"/>
      <c r="SB937" s="25"/>
      <c r="SC937" s="25"/>
      <c r="SD937" s="25"/>
      <c r="SE937" s="25"/>
      <c r="SF937" s="25"/>
      <c r="SG937" s="25"/>
      <c r="SH937" s="25"/>
      <c r="SI937" s="25"/>
      <c r="SJ937" s="25"/>
      <c r="SK937" s="25"/>
      <c r="SL937" s="25"/>
      <c r="SM937" s="25"/>
      <c r="SN937" s="25"/>
      <c r="SO937" s="25"/>
      <c r="SP937" s="25"/>
      <c r="SQ937" s="25"/>
      <c r="SR937" s="25"/>
      <c r="SS937" s="25"/>
      <c r="ST937" s="25"/>
      <c r="SU937" s="25"/>
      <c r="SV937" s="25"/>
      <c r="SW937" s="25"/>
      <c r="SX937" s="25"/>
      <c r="SY937" s="25"/>
      <c r="SZ937" s="25"/>
      <c r="TA937" s="25"/>
      <c r="TB937" s="25"/>
      <c r="TC937" s="25"/>
      <c r="TD937" s="25"/>
      <c r="TE937" s="25"/>
      <c r="TF937" s="25"/>
      <c r="TG937" s="25"/>
      <c r="TH937" s="25"/>
      <c r="TI937" s="25"/>
      <c r="TJ937" s="25"/>
      <c r="TK937" s="25"/>
      <c r="TL937" s="25"/>
      <c r="TM937" s="25"/>
      <c r="TN937" s="25"/>
      <c r="TO937" s="25"/>
      <c r="TP937" s="25"/>
      <c r="TQ937" s="25"/>
      <c r="TR937" s="25"/>
      <c r="TS937" s="25"/>
      <c r="TT937" s="25"/>
      <c r="TU937" s="25"/>
      <c r="TV937" s="25"/>
      <c r="TW937" s="25"/>
      <c r="TX937" s="25"/>
      <c r="TY937" s="25"/>
      <c r="TZ937" s="25"/>
      <c r="UA937" s="25"/>
      <c r="UB937" s="25"/>
      <c r="UC937" s="25"/>
      <c r="UD937" s="25"/>
      <c r="UE937" s="25"/>
      <c r="UF937" s="25"/>
      <c r="UG937" s="25"/>
      <c r="UH937" s="25"/>
      <c r="UI937" s="25"/>
      <c r="UJ937" s="25"/>
      <c r="UK937" s="25"/>
      <c r="UL937" s="25"/>
      <c r="UM937" s="25"/>
      <c r="UN937" s="25"/>
      <c r="UO937" s="25"/>
      <c r="UP937" s="25"/>
      <c r="UQ937" s="25"/>
      <c r="UR937" s="25"/>
      <c r="US937" s="25"/>
      <c r="UT937" s="25"/>
      <c r="UU937" s="25"/>
      <c r="UV937" s="25"/>
      <c r="UW937" s="25"/>
      <c r="UX937" s="25"/>
      <c r="UY937" s="25"/>
      <c r="UZ937" s="25"/>
      <c r="VA937" s="25"/>
      <c r="VB937" s="25"/>
      <c r="VC937" s="25"/>
      <c r="VD937" s="25"/>
      <c r="VE937" s="25"/>
      <c r="VF937" s="25"/>
      <c r="VG937" s="25"/>
      <c r="VH937" s="25"/>
      <c r="VI937" s="25"/>
      <c r="VJ937" s="25"/>
      <c r="VK937" s="25"/>
      <c r="VL937" s="25"/>
      <c r="VM937" s="25"/>
      <c r="VN937" s="25"/>
      <c r="VO937" s="25"/>
      <c r="VP937" s="25"/>
      <c r="VQ937" s="25"/>
      <c r="VR937" s="25"/>
      <c r="VS937" s="25"/>
      <c r="VT937" s="25"/>
      <c r="VU937" s="25"/>
      <c r="VV937" s="25"/>
      <c r="VW937" s="25"/>
      <c r="VX937" s="25"/>
      <c r="VY937" s="25"/>
      <c r="VZ937" s="25"/>
      <c r="WA937" s="25"/>
      <c r="WB937" s="25"/>
      <c r="WC937" s="25"/>
      <c r="WD937" s="25"/>
      <c r="WE937" s="25"/>
      <c r="WF937" s="25"/>
      <c r="WG937" s="25"/>
      <c r="WH937" s="25"/>
      <c r="WI937" s="25"/>
      <c r="WJ937" s="25"/>
      <c r="WK937" s="25"/>
      <c r="WL937" s="25"/>
      <c r="WM937" s="25"/>
      <c r="WN937" s="25"/>
      <c r="WO937" s="25"/>
      <c r="WP937" s="25"/>
      <c r="WQ937" s="25"/>
      <c r="WR937" s="25"/>
      <c r="WS937" s="25"/>
      <c r="WT937" s="25"/>
      <c r="WU937" s="25"/>
      <c r="WV937" s="25"/>
      <c r="WW937" s="25"/>
      <c r="WX937" s="25"/>
      <c r="WY937" s="25"/>
      <c r="WZ937" s="25"/>
      <c r="XA937" s="25"/>
      <c r="XB937" s="25"/>
      <c r="XC937" s="25"/>
      <c r="XD937" s="25"/>
      <c r="XE937" s="25"/>
      <c r="XF937" s="25"/>
      <c r="XG937" s="25"/>
      <c r="XH937" s="25"/>
      <c r="XI937" s="25"/>
      <c r="XJ937" s="25"/>
      <c r="XK937" s="25"/>
      <c r="XL937" s="25"/>
      <c r="XM937" s="25"/>
      <c r="XN937" s="25"/>
      <c r="XO937" s="25"/>
      <c r="XP937" s="25"/>
      <c r="XQ937" s="25"/>
      <c r="XR937" s="25"/>
      <c r="XS937" s="25"/>
      <c r="XT937" s="25"/>
      <c r="XU937" s="25"/>
      <c r="XV937" s="25"/>
      <c r="XW937" s="25"/>
      <c r="XX937" s="25"/>
      <c r="XY937" s="25"/>
      <c r="XZ937" s="25"/>
      <c r="YA937" s="25"/>
      <c r="YB937" s="25"/>
      <c r="YC937" s="25"/>
      <c r="YD937" s="25"/>
      <c r="YE937" s="25"/>
      <c r="YF937" s="25"/>
      <c r="YG937" s="25"/>
      <c r="YH937" s="25"/>
      <c r="YI937" s="25"/>
      <c r="YJ937" s="25"/>
      <c r="YK937" s="25"/>
      <c r="YL937" s="25"/>
      <c r="YM937" s="25"/>
      <c r="YN937" s="25"/>
      <c r="YO937" s="25"/>
      <c r="YP937" s="25"/>
      <c r="YQ937" s="25"/>
      <c r="YR937" s="25"/>
      <c r="YS937" s="25"/>
      <c r="YT937" s="25"/>
      <c r="YU937" s="25"/>
      <c r="YV937" s="25"/>
      <c r="YW937" s="25"/>
      <c r="YX937" s="25"/>
      <c r="YY937" s="25"/>
      <c r="YZ937" s="25"/>
      <c r="ZA937" s="25"/>
      <c r="ZB937" s="25"/>
      <c r="ZC937" s="25"/>
      <c r="ZD937" s="25"/>
      <c r="ZE937" s="25"/>
      <c r="ZF937" s="25"/>
      <c r="ZG937" s="25"/>
      <c r="ZH937" s="25"/>
      <c r="ZI937" s="25"/>
      <c r="ZJ937" s="25"/>
      <c r="ZK937" s="25"/>
      <c r="ZL937" s="25"/>
      <c r="ZM937" s="25"/>
      <c r="ZN937" s="25"/>
      <c r="ZO937" s="25"/>
      <c r="ZP937" s="25"/>
      <c r="ZQ937" s="25"/>
      <c r="ZR937" s="25"/>
      <c r="ZS937" s="25"/>
      <c r="ZT937" s="25"/>
      <c r="ZU937" s="25"/>
      <c r="ZV937" s="25"/>
      <c r="ZW937" s="25"/>
      <c r="ZX937" s="25"/>
      <c r="ZY937" s="25"/>
      <c r="ZZ937" s="25"/>
      <c r="AAA937" s="25"/>
      <c r="AAB937" s="25"/>
      <c r="AAC937" s="25"/>
      <c r="AAD937" s="25"/>
      <c r="AAE937" s="25"/>
      <c r="AAF937" s="25"/>
      <c r="AAG937" s="25"/>
      <c r="AAH937" s="25"/>
      <c r="AAI937" s="25"/>
      <c r="AAJ937" s="25"/>
      <c r="AAK937" s="25"/>
      <c r="AAL937" s="25"/>
      <c r="AAM937" s="25"/>
      <c r="AAN937" s="25"/>
      <c r="AAO937" s="25"/>
      <c r="AAP937" s="25"/>
      <c r="AAQ937" s="25"/>
      <c r="AAR937" s="25"/>
      <c r="AAS937" s="25"/>
      <c r="AAT937" s="25"/>
      <c r="AAU937" s="25"/>
      <c r="AAV937" s="25"/>
      <c r="AAW937" s="25"/>
      <c r="AAX937" s="25"/>
      <c r="AAY937" s="25"/>
      <c r="AAZ937" s="25"/>
      <c r="ABA937" s="25"/>
      <c r="ABB937" s="25"/>
      <c r="ABC937" s="25"/>
      <c r="ABD937" s="25"/>
      <c r="ABE937" s="25"/>
      <c r="ABF937" s="25"/>
      <c r="ABG937" s="25"/>
      <c r="ABH937" s="25"/>
      <c r="ABI937" s="25"/>
      <c r="ABJ937" s="25"/>
      <c r="ABK937" s="25"/>
      <c r="ABL937" s="25"/>
      <c r="ABM937" s="25"/>
      <c r="ABN937" s="25"/>
      <c r="ABO937" s="25"/>
      <c r="ABP937" s="25"/>
      <c r="ABQ937" s="25"/>
      <c r="ABR937" s="25"/>
      <c r="ABS937" s="25"/>
      <c r="ABT937" s="25"/>
      <c r="ABU937" s="25"/>
      <c r="ABV937" s="25"/>
      <c r="ABW937" s="25"/>
      <c r="ABX937" s="25"/>
      <c r="ABY937" s="25"/>
      <c r="ABZ937" s="25"/>
      <c r="ACA937" s="25"/>
      <c r="ACB937" s="25"/>
      <c r="ACC937" s="25"/>
      <c r="ACD937" s="25"/>
      <c r="ACE937" s="25"/>
      <c r="ACF937" s="25"/>
      <c r="ACG937" s="25"/>
      <c r="ACH937" s="25"/>
      <c r="ACI937" s="25"/>
      <c r="ACJ937" s="25"/>
      <c r="ACK937" s="25"/>
      <c r="ACL937" s="25"/>
      <c r="ACM937" s="25"/>
      <c r="ACN937" s="25"/>
      <c r="ACO937" s="25"/>
      <c r="ACP937" s="25"/>
      <c r="ACQ937" s="25"/>
      <c r="ACR937" s="25"/>
      <c r="ACS937" s="25"/>
      <c r="ACT937" s="25"/>
      <c r="ACU937" s="25"/>
      <c r="ACV937" s="25"/>
      <c r="ACW937" s="25"/>
      <c r="ACX937" s="25"/>
      <c r="ACY937" s="25"/>
      <c r="ACZ937" s="25"/>
      <c r="ADA937" s="25"/>
      <c r="ADB937" s="25"/>
      <c r="ADC937" s="25"/>
      <c r="ADD937" s="25"/>
      <c r="ADE937" s="25"/>
      <c r="ADF937" s="25"/>
      <c r="ADG937" s="25"/>
      <c r="ADH937" s="25"/>
      <c r="ADI937" s="25"/>
      <c r="ADJ937" s="25"/>
      <c r="ADK937" s="25"/>
      <c r="ADL937" s="25"/>
      <c r="ADM937" s="25"/>
      <c r="ADN937" s="25"/>
      <c r="ADO937" s="25"/>
      <c r="ADP937" s="25"/>
      <c r="ADQ937" s="25"/>
      <c r="ADR937" s="25"/>
      <c r="ADS937" s="25"/>
      <c r="ADT937" s="25"/>
      <c r="ADU937" s="25"/>
      <c r="ADV937" s="25"/>
      <c r="ADW937" s="25"/>
      <c r="ADX937" s="25"/>
      <c r="ADY937" s="25"/>
      <c r="ADZ937" s="25"/>
      <c r="AEA937" s="25"/>
      <c r="AEB937" s="25"/>
      <c r="AEC937" s="25"/>
      <c r="AED937" s="25"/>
      <c r="AEE937" s="25"/>
      <c r="AEF937" s="25"/>
      <c r="AEG937" s="49"/>
    </row>
    <row r="938" spans="1:813" s="15" customFormat="1" ht="12.75" customHeight="1" x14ac:dyDescent="0.2">
      <c r="A938" s="233">
        <v>8</v>
      </c>
      <c r="B938" s="234" t="s">
        <v>179</v>
      </c>
      <c r="C938" s="254"/>
      <c r="D938" s="458"/>
      <c r="E938" s="459"/>
      <c r="F938" s="418"/>
      <c r="G938" s="49"/>
      <c r="AY938" s="45"/>
      <c r="AZ938" s="25"/>
      <c r="BA938" s="663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  <c r="PF938" s="25"/>
      <c r="PG938" s="25"/>
      <c r="PH938" s="25"/>
      <c r="PI938" s="25"/>
      <c r="PJ938" s="25"/>
      <c r="PK938" s="25"/>
      <c r="PL938" s="25"/>
      <c r="PM938" s="25"/>
      <c r="PN938" s="25"/>
      <c r="PO938" s="25"/>
      <c r="PP938" s="25"/>
      <c r="PQ938" s="25"/>
      <c r="PR938" s="25"/>
      <c r="PS938" s="25"/>
      <c r="PT938" s="25"/>
      <c r="PU938" s="25"/>
      <c r="PV938" s="25"/>
      <c r="PW938" s="25"/>
      <c r="PX938" s="25"/>
      <c r="PY938" s="25"/>
      <c r="PZ938" s="25"/>
      <c r="QA938" s="25"/>
      <c r="QB938" s="25"/>
      <c r="QC938" s="25"/>
      <c r="QD938" s="25"/>
      <c r="QE938" s="25"/>
      <c r="QF938" s="25"/>
      <c r="QG938" s="25"/>
      <c r="QH938" s="25"/>
      <c r="QI938" s="25"/>
      <c r="QJ938" s="25"/>
      <c r="QK938" s="25"/>
      <c r="QL938" s="25"/>
      <c r="QM938" s="25"/>
      <c r="QN938" s="25"/>
      <c r="QO938" s="25"/>
      <c r="QP938" s="25"/>
      <c r="QQ938" s="25"/>
      <c r="QR938" s="25"/>
      <c r="QS938" s="25"/>
      <c r="QT938" s="25"/>
      <c r="QU938" s="25"/>
      <c r="QV938" s="25"/>
      <c r="QW938" s="25"/>
      <c r="QX938" s="25"/>
      <c r="QY938" s="25"/>
      <c r="QZ938" s="25"/>
      <c r="RA938" s="25"/>
      <c r="RB938" s="25"/>
      <c r="RC938" s="25"/>
      <c r="RD938" s="25"/>
      <c r="RE938" s="25"/>
      <c r="RF938" s="25"/>
      <c r="RG938" s="25"/>
      <c r="RH938" s="25"/>
      <c r="RI938" s="25"/>
      <c r="RJ938" s="25"/>
      <c r="RK938" s="25"/>
      <c r="RL938" s="25"/>
      <c r="RM938" s="25"/>
      <c r="RN938" s="25"/>
      <c r="RO938" s="25"/>
      <c r="RP938" s="25"/>
      <c r="RQ938" s="25"/>
      <c r="RR938" s="25"/>
      <c r="RS938" s="25"/>
      <c r="RT938" s="25"/>
      <c r="RU938" s="25"/>
      <c r="RV938" s="25"/>
      <c r="RW938" s="25"/>
      <c r="RX938" s="25"/>
      <c r="RY938" s="25"/>
      <c r="RZ938" s="25"/>
      <c r="SA938" s="25"/>
      <c r="SB938" s="25"/>
      <c r="SC938" s="25"/>
      <c r="SD938" s="25"/>
      <c r="SE938" s="25"/>
      <c r="SF938" s="25"/>
      <c r="SG938" s="25"/>
      <c r="SH938" s="25"/>
      <c r="SI938" s="25"/>
      <c r="SJ938" s="25"/>
      <c r="SK938" s="25"/>
      <c r="SL938" s="25"/>
      <c r="SM938" s="25"/>
      <c r="SN938" s="25"/>
      <c r="SO938" s="25"/>
      <c r="SP938" s="25"/>
      <c r="SQ938" s="25"/>
      <c r="SR938" s="25"/>
      <c r="SS938" s="25"/>
      <c r="ST938" s="25"/>
      <c r="SU938" s="25"/>
      <c r="SV938" s="25"/>
      <c r="SW938" s="25"/>
      <c r="SX938" s="25"/>
      <c r="SY938" s="25"/>
      <c r="SZ938" s="25"/>
      <c r="TA938" s="25"/>
      <c r="TB938" s="25"/>
      <c r="TC938" s="25"/>
      <c r="TD938" s="25"/>
      <c r="TE938" s="25"/>
      <c r="TF938" s="25"/>
      <c r="TG938" s="25"/>
      <c r="TH938" s="25"/>
      <c r="TI938" s="25"/>
      <c r="TJ938" s="25"/>
      <c r="TK938" s="25"/>
      <c r="TL938" s="25"/>
      <c r="TM938" s="25"/>
      <c r="TN938" s="25"/>
      <c r="TO938" s="25"/>
      <c r="TP938" s="25"/>
      <c r="TQ938" s="25"/>
      <c r="TR938" s="25"/>
      <c r="TS938" s="25"/>
      <c r="TT938" s="25"/>
      <c r="TU938" s="25"/>
      <c r="TV938" s="25"/>
      <c r="TW938" s="25"/>
      <c r="TX938" s="25"/>
      <c r="TY938" s="25"/>
      <c r="TZ938" s="25"/>
      <c r="UA938" s="25"/>
      <c r="UB938" s="25"/>
      <c r="UC938" s="25"/>
      <c r="UD938" s="25"/>
      <c r="UE938" s="25"/>
      <c r="UF938" s="25"/>
      <c r="UG938" s="25"/>
      <c r="UH938" s="25"/>
      <c r="UI938" s="25"/>
      <c r="UJ938" s="25"/>
      <c r="UK938" s="25"/>
      <c r="UL938" s="25"/>
      <c r="UM938" s="25"/>
      <c r="UN938" s="25"/>
      <c r="UO938" s="25"/>
      <c r="UP938" s="25"/>
      <c r="UQ938" s="25"/>
      <c r="UR938" s="25"/>
      <c r="US938" s="25"/>
      <c r="UT938" s="25"/>
      <c r="UU938" s="25"/>
      <c r="UV938" s="25"/>
      <c r="UW938" s="25"/>
      <c r="UX938" s="25"/>
      <c r="UY938" s="25"/>
      <c r="UZ938" s="25"/>
      <c r="VA938" s="25"/>
      <c r="VB938" s="25"/>
      <c r="VC938" s="25"/>
      <c r="VD938" s="25"/>
      <c r="VE938" s="25"/>
      <c r="VF938" s="25"/>
      <c r="VG938" s="25"/>
      <c r="VH938" s="25"/>
      <c r="VI938" s="25"/>
      <c r="VJ938" s="25"/>
      <c r="VK938" s="25"/>
      <c r="VL938" s="25"/>
      <c r="VM938" s="25"/>
      <c r="VN938" s="25"/>
      <c r="VO938" s="25"/>
      <c r="VP938" s="25"/>
      <c r="VQ938" s="25"/>
      <c r="VR938" s="25"/>
      <c r="VS938" s="25"/>
      <c r="VT938" s="25"/>
      <c r="VU938" s="25"/>
      <c r="VV938" s="25"/>
      <c r="VW938" s="25"/>
      <c r="VX938" s="25"/>
      <c r="VY938" s="25"/>
      <c r="VZ938" s="25"/>
      <c r="WA938" s="25"/>
      <c r="WB938" s="25"/>
      <c r="WC938" s="25"/>
      <c r="WD938" s="25"/>
      <c r="WE938" s="25"/>
      <c r="WF938" s="25"/>
      <c r="WG938" s="25"/>
      <c r="WH938" s="25"/>
      <c r="WI938" s="25"/>
      <c r="WJ938" s="25"/>
      <c r="WK938" s="25"/>
      <c r="WL938" s="25"/>
      <c r="WM938" s="25"/>
      <c r="WN938" s="25"/>
      <c r="WO938" s="25"/>
      <c r="WP938" s="25"/>
      <c r="WQ938" s="25"/>
      <c r="WR938" s="25"/>
      <c r="WS938" s="25"/>
      <c r="WT938" s="25"/>
      <c r="WU938" s="25"/>
      <c r="WV938" s="25"/>
      <c r="WW938" s="25"/>
      <c r="WX938" s="25"/>
      <c r="WY938" s="25"/>
      <c r="WZ938" s="25"/>
      <c r="XA938" s="25"/>
      <c r="XB938" s="25"/>
      <c r="XC938" s="25"/>
      <c r="XD938" s="25"/>
      <c r="XE938" s="25"/>
      <c r="XF938" s="25"/>
      <c r="XG938" s="25"/>
      <c r="XH938" s="25"/>
      <c r="XI938" s="25"/>
      <c r="XJ938" s="25"/>
      <c r="XK938" s="25"/>
      <c r="XL938" s="25"/>
      <c r="XM938" s="25"/>
      <c r="XN938" s="25"/>
      <c r="XO938" s="25"/>
      <c r="XP938" s="25"/>
      <c r="XQ938" s="25"/>
      <c r="XR938" s="25"/>
      <c r="XS938" s="25"/>
      <c r="XT938" s="25"/>
      <c r="XU938" s="25"/>
      <c r="XV938" s="25"/>
      <c r="XW938" s="25"/>
      <c r="XX938" s="25"/>
      <c r="XY938" s="25"/>
      <c r="XZ938" s="25"/>
      <c r="YA938" s="25"/>
      <c r="YB938" s="25"/>
      <c r="YC938" s="25"/>
      <c r="YD938" s="25"/>
      <c r="YE938" s="25"/>
      <c r="YF938" s="25"/>
      <c r="YG938" s="25"/>
      <c r="YH938" s="25"/>
      <c r="YI938" s="25"/>
      <c r="YJ938" s="25"/>
      <c r="YK938" s="25"/>
      <c r="YL938" s="25"/>
      <c r="YM938" s="25"/>
      <c r="YN938" s="25"/>
      <c r="YO938" s="25"/>
      <c r="YP938" s="25"/>
      <c r="YQ938" s="25"/>
      <c r="YR938" s="25"/>
      <c r="YS938" s="25"/>
      <c r="YT938" s="25"/>
      <c r="YU938" s="25"/>
      <c r="YV938" s="25"/>
      <c r="YW938" s="25"/>
      <c r="YX938" s="25"/>
      <c r="YY938" s="25"/>
      <c r="YZ938" s="25"/>
      <c r="ZA938" s="25"/>
      <c r="ZB938" s="25"/>
      <c r="ZC938" s="25"/>
      <c r="ZD938" s="25"/>
      <c r="ZE938" s="25"/>
      <c r="ZF938" s="25"/>
      <c r="ZG938" s="25"/>
      <c r="ZH938" s="25"/>
      <c r="ZI938" s="25"/>
      <c r="ZJ938" s="25"/>
      <c r="ZK938" s="25"/>
      <c r="ZL938" s="25"/>
      <c r="ZM938" s="25"/>
      <c r="ZN938" s="25"/>
      <c r="ZO938" s="25"/>
      <c r="ZP938" s="25"/>
      <c r="ZQ938" s="25"/>
      <c r="ZR938" s="25"/>
      <c r="ZS938" s="25"/>
      <c r="ZT938" s="25"/>
      <c r="ZU938" s="25"/>
      <c r="ZV938" s="25"/>
      <c r="ZW938" s="25"/>
      <c r="ZX938" s="25"/>
      <c r="ZY938" s="25"/>
      <c r="ZZ938" s="25"/>
      <c r="AAA938" s="25"/>
      <c r="AAB938" s="25"/>
      <c r="AAC938" s="25"/>
      <c r="AAD938" s="25"/>
      <c r="AAE938" s="25"/>
      <c r="AAF938" s="25"/>
      <c r="AAG938" s="25"/>
      <c r="AAH938" s="25"/>
      <c r="AAI938" s="25"/>
      <c r="AAJ938" s="25"/>
      <c r="AAK938" s="25"/>
      <c r="AAL938" s="25"/>
      <c r="AAM938" s="25"/>
      <c r="AAN938" s="25"/>
      <c r="AAO938" s="25"/>
      <c r="AAP938" s="25"/>
      <c r="AAQ938" s="25"/>
      <c r="AAR938" s="25"/>
      <c r="AAS938" s="25"/>
      <c r="AAT938" s="25"/>
      <c r="AAU938" s="25"/>
      <c r="AAV938" s="25"/>
      <c r="AAW938" s="25"/>
      <c r="AAX938" s="25"/>
      <c r="AAY938" s="25"/>
      <c r="AAZ938" s="25"/>
      <c r="ABA938" s="25"/>
      <c r="ABB938" s="25"/>
      <c r="ABC938" s="25"/>
      <c r="ABD938" s="25"/>
      <c r="ABE938" s="25"/>
      <c r="ABF938" s="25"/>
      <c r="ABG938" s="25"/>
      <c r="ABH938" s="25"/>
      <c r="ABI938" s="25"/>
      <c r="ABJ938" s="25"/>
      <c r="ABK938" s="25"/>
      <c r="ABL938" s="25"/>
      <c r="ABM938" s="25"/>
      <c r="ABN938" s="25"/>
      <c r="ABO938" s="25"/>
      <c r="ABP938" s="25"/>
      <c r="ABQ938" s="25"/>
      <c r="ABR938" s="25"/>
      <c r="ABS938" s="25"/>
      <c r="ABT938" s="25"/>
      <c r="ABU938" s="25"/>
      <c r="ABV938" s="25"/>
      <c r="ABW938" s="25"/>
      <c r="ABX938" s="25"/>
      <c r="ABY938" s="25"/>
      <c r="ABZ938" s="25"/>
      <c r="ACA938" s="25"/>
      <c r="ACB938" s="25"/>
      <c r="ACC938" s="25"/>
      <c r="ACD938" s="25"/>
      <c r="ACE938" s="25"/>
      <c r="ACF938" s="25"/>
      <c r="ACG938" s="25"/>
      <c r="ACH938" s="25"/>
      <c r="ACI938" s="25"/>
      <c r="ACJ938" s="25"/>
      <c r="ACK938" s="25"/>
      <c r="ACL938" s="25"/>
      <c r="ACM938" s="25"/>
      <c r="ACN938" s="25"/>
      <c r="ACO938" s="25"/>
      <c r="ACP938" s="25"/>
      <c r="ACQ938" s="25"/>
      <c r="ACR938" s="25"/>
      <c r="ACS938" s="25"/>
      <c r="ACT938" s="25"/>
      <c r="ACU938" s="25"/>
      <c r="ACV938" s="25"/>
      <c r="ACW938" s="25"/>
      <c r="ACX938" s="25"/>
      <c r="ACY938" s="25"/>
      <c r="ACZ938" s="25"/>
      <c r="ADA938" s="25"/>
      <c r="ADB938" s="25"/>
      <c r="ADC938" s="25"/>
      <c r="ADD938" s="25"/>
      <c r="ADE938" s="25"/>
      <c r="ADF938" s="25"/>
      <c r="ADG938" s="25"/>
      <c r="ADH938" s="25"/>
      <c r="ADI938" s="25"/>
      <c r="ADJ938" s="25"/>
      <c r="ADK938" s="25"/>
      <c r="ADL938" s="25"/>
      <c r="ADM938" s="25"/>
      <c r="ADN938" s="25"/>
      <c r="ADO938" s="25"/>
      <c r="ADP938" s="25"/>
      <c r="ADQ938" s="25"/>
      <c r="ADR938" s="25"/>
      <c r="ADS938" s="25"/>
      <c r="ADT938" s="25"/>
      <c r="ADU938" s="25"/>
      <c r="ADV938" s="25"/>
      <c r="ADW938" s="25"/>
      <c r="ADX938" s="25"/>
      <c r="ADY938" s="25"/>
      <c r="ADZ938" s="25"/>
      <c r="AEA938" s="25"/>
      <c r="AEB938" s="25"/>
      <c r="AEC938" s="25"/>
      <c r="AED938" s="25"/>
      <c r="AEE938" s="25"/>
      <c r="AEF938" s="25"/>
      <c r="AEG938" s="49"/>
    </row>
    <row r="939" spans="1:813" s="15" customFormat="1" ht="12.75" customHeight="1" x14ac:dyDescent="0.2">
      <c r="A939" s="240">
        <v>8.1</v>
      </c>
      <c r="B939" s="216" t="s">
        <v>198</v>
      </c>
      <c r="C939" s="254">
        <f>+C902*2</f>
        <v>-3610</v>
      </c>
      <c r="D939" s="458" t="s">
        <v>82</v>
      </c>
      <c r="E939" s="459">
        <v>42.91</v>
      </c>
      <c r="F939" s="418">
        <f t="shared" ref="F939:F942" si="31">ROUND(C939*E939,2)</f>
        <v>-154905.1</v>
      </c>
      <c r="G939" s="49"/>
      <c r="AY939" s="45"/>
      <c r="AZ939" s="25"/>
      <c r="BA939" s="663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  <c r="PF939" s="25"/>
      <c r="PG939" s="25"/>
      <c r="PH939" s="25"/>
      <c r="PI939" s="25"/>
      <c r="PJ939" s="25"/>
      <c r="PK939" s="25"/>
      <c r="PL939" s="25"/>
      <c r="PM939" s="25"/>
      <c r="PN939" s="25"/>
      <c r="PO939" s="25"/>
      <c r="PP939" s="25"/>
      <c r="PQ939" s="25"/>
      <c r="PR939" s="25"/>
      <c r="PS939" s="25"/>
      <c r="PT939" s="25"/>
      <c r="PU939" s="25"/>
      <c r="PV939" s="25"/>
      <c r="PW939" s="25"/>
      <c r="PX939" s="25"/>
      <c r="PY939" s="25"/>
      <c r="PZ939" s="25"/>
      <c r="QA939" s="25"/>
      <c r="QB939" s="25"/>
      <c r="QC939" s="25"/>
      <c r="QD939" s="25"/>
      <c r="QE939" s="25"/>
      <c r="QF939" s="25"/>
      <c r="QG939" s="25"/>
      <c r="QH939" s="25"/>
      <c r="QI939" s="25"/>
      <c r="QJ939" s="25"/>
      <c r="QK939" s="25"/>
      <c r="QL939" s="25"/>
      <c r="QM939" s="25"/>
      <c r="QN939" s="25"/>
      <c r="QO939" s="25"/>
      <c r="QP939" s="25"/>
      <c r="QQ939" s="25"/>
      <c r="QR939" s="25"/>
      <c r="QS939" s="25"/>
      <c r="QT939" s="25"/>
      <c r="QU939" s="25"/>
      <c r="QV939" s="25"/>
      <c r="QW939" s="25"/>
      <c r="QX939" s="25"/>
      <c r="QY939" s="25"/>
      <c r="QZ939" s="25"/>
      <c r="RA939" s="25"/>
      <c r="RB939" s="25"/>
      <c r="RC939" s="25"/>
      <c r="RD939" s="25"/>
      <c r="RE939" s="25"/>
      <c r="RF939" s="25"/>
      <c r="RG939" s="25"/>
      <c r="RH939" s="25"/>
      <c r="RI939" s="25"/>
      <c r="RJ939" s="25"/>
      <c r="RK939" s="25"/>
      <c r="RL939" s="25"/>
      <c r="RM939" s="25"/>
      <c r="RN939" s="25"/>
      <c r="RO939" s="25"/>
      <c r="RP939" s="25"/>
      <c r="RQ939" s="25"/>
      <c r="RR939" s="25"/>
      <c r="RS939" s="25"/>
      <c r="RT939" s="25"/>
      <c r="RU939" s="25"/>
      <c r="RV939" s="25"/>
      <c r="RW939" s="25"/>
      <c r="RX939" s="25"/>
      <c r="RY939" s="25"/>
      <c r="RZ939" s="25"/>
      <c r="SA939" s="25"/>
      <c r="SB939" s="25"/>
      <c r="SC939" s="25"/>
      <c r="SD939" s="25"/>
      <c r="SE939" s="25"/>
      <c r="SF939" s="25"/>
      <c r="SG939" s="25"/>
      <c r="SH939" s="25"/>
      <c r="SI939" s="25"/>
      <c r="SJ939" s="25"/>
      <c r="SK939" s="25"/>
      <c r="SL939" s="25"/>
      <c r="SM939" s="25"/>
      <c r="SN939" s="25"/>
      <c r="SO939" s="25"/>
      <c r="SP939" s="25"/>
      <c r="SQ939" s="25"/>
      <c r="SR939" s="25"/>
      <c r="SS939" s="25"/>
      <c r="ST939" s="25"/>
      <c r="SU939" s="25"/>
      <c r="SV939" s="25"/>
      <c r="SW939" s="25"/>
      <c r="SX939" s="25"/>
      <c r="SY939" s="25"/>
      <c r="SZ939" s="25"/>
      <c r="TA939" s="25"/>
      <c r="TB939" s="25"/>
      <c r="TC939" s="25"/>
      <c r="TD939" s="25"/>
      <c r="TE939" s="25"/>
      <c r="TF939" s="25"/>
      <c r="TG939" s="25"/>
      <c r="TH939" s="25"/>
      <c r="TI939" s="25"/>
      <c r="TJ939" s="25"/>
      <c r="TK939" s="25"/>
      <c r="TL939" s="25"/>
      <c r="TM939" s="25"/>
      <c r="TN939" s="25"/>
      <c r="TO939" s="25"/>
      <c r="TP939" s="25"/>
      <c r="TQ939" s="25"/>
      <c r="TR939" s="25"/>
      <c r="TS939" s="25"/>
      <c r="TT939" s="25"/>
      <c r="TU939" s="25"/>
      <c r="TV939" s="25"/>
      <c r="TW939" s="25"/>
      <c r="TX939" s="25"/>
      <c r="TY939" s="25"/>
      <c r="TZ939" s="25"/>
      <c r="UA939" s="25"/>
      <c r="UB939" s="25"/>
      <c r="UC939" s="25"/>
      <c r="UD939" s="25"/>
      <c r="UE939" s="25"/>
      <c r="UF939" s="25"/>
      <c r="UG939" s="25"/>
      <c r="UH939" s="25"/>
      <c r="UI939" s="25"/>
      <c r="UJ939" s="25"/>
      <c r="UK939" s="25"/>
      <c r="UL939" s="25"/>
      <c r="UM939" s="25"/>
      <c r="UN939" s="25"/>
      <c r="UO939" s="25"/>
      <c r="UP939" s="25"/>
      <c r="UQ939" s="25"/>
      <c r="UR939" s="25"/>
      <c r="US939" s="25"/>
      <c r="UT939" s="25"/>
      <c r="UU939" s="25"/>
      <c r="UV939" s="25"/>
      <c r="UW939" s="25"/>
      <c r="UX939" s="25"/>
      <c r="UY939" s="25"/>
      <c r="UZ939" s="25"/>
      <c r="VA939" s="25"/>
      <c r="VB939" s="25"/>
      <c r="VC939" s="25"/>
      <c r="VD939" s="25"/>
      <c r="VE939" s="25"/>
      <c r="VF939" s="25"/>
      <c r="VG939" s="25"/>
      <c r="VH939" s="25"/>
      <c r="VI939" s="25"/>
      <c r="VJ939" s="25"/>
      <c r="VK939" s="25"/>
      <c r="VL939" s="25"/>
      <c r="VM939" s="25"/>
      <c r="VN939" s="25"/>
      <c r="VO939" s="25"/>
      <c r="VP939" s="25"/>
      <c r="VQ939" s="25"/>
      <c r="VR939" s="25"/>
      <c r="VS939" s="25"/>
      <c r="VT939" s="25"/>
      <c r="VU939" s="25"/>
      <c r="VV939" s="25"/>
      <c r="VW939" s="25"/>
      <c r="VX939" s="25"/>
      <c r="VY939" s="25"/>
      <c r="VZ939" s="25"/>
      <c r="WA939" s="25"/>
      <c r="WB939" s="25"/>
      <c r="WC939" s="25"/>
      <c r="WD939" s="25"/>
      <c r="WE939" s="25"/>
      <c r="WF939" s="25"/>
      <c r="WG939" s="25"/>
      <c r="WH939" s="25"/>
      <c r="WI939" s="25"/>
      <c r="WJ939" s="25"/>
      <c r="WK939" s="25"/>
      <c r="WL939" s="25"/>
      <c r="WM939" s="25"/>
      <c r="WN939" s="25"/>
      <c r="WO939" s="25"/>
      <c r="WP939" s="25"/>
      <c r="WQ939" s="25"/>
      <c r="WR939" s="25"/>
      <c r="WS939" s="25"/>
      <c r="WT939" s="25"/>
      <c r="WU939" s="25"/>
      <c r="WV939" s="25"/>
      <c r="WW939" s="25"/>
      <c r="WX939" s="25"/>
      <c r="WY939" s="25"/>
      <c r="WZ939" s="25"/>
      <c r="XA939" s="25"/>
      <c r="XB939" s="25"/>
      <c r="XC939" s="25"/>
      <c r="XD939" s="25"/>
      <c r="XE939" s="25"/>
      <c r="XF939" s="25"/>
      <c r="XG939" s="25"/>
      <c r="XH939" s="25"/>
      <c r="XI939" s="25"/>
      <c r="XJ939" s="25"/>
      <c r="XK939" s="25"/>
      <c r="XL939" s="25"/>
      <c r="XM939" s="25"/>
      <c r="XN939" s="25"/>
      <c r="XO939" s="25"/>
      <c r="XP939" s="25"/>
      <c r="XQ939" s="25"/>
      <c r="XR939" s="25"/>
      <c r="XS939" s="25"/>
      <c r="XT939" s="25"/>
      <c r="XU939" s="25"/>
      <c r="XV939" s="25"/>
      <c r="XW939" s="25"/>
      <c r="XX939" s="25"/>
      <c r="XY939" s="25"/>
      <c r="XZ939" s="25"/>
      <c r="YA939" s="25"/>
      <c r="YB939" s="25"/>
      <c r="YC939" s="25"/>
      <c r="YD939" s="25"/>
      <c r="YE939" s="25"/>
      <c r="YF939" s="25"/>
      <c r="YG939" s="25"/>
      <c r="YH939" s="25"/>
      <c r="YI939" s="25"/>
      <c r="YJ939" s="25"/>
      <c r="YK939" s="25"/>
      <c r="YL939" s="25"/>
      <c r="YM939" s="25"/>
      <c r="YN939" s="25"/>
      <c r="YO939" s="25"/>
      <c r="YP939" s="25"/>
      <c r="YQ939" s="25"/>
      <c r="YR939" s="25"/>
      <c r="YS939" s="25"/>
      <c r="YT939" s="25"/>
      <c r="YU939" s="25"/>
      <c r="YV939" s="25"/>
      <c r="YW939" s="25"/>
      <c r="YX939" s="25"/>
      <c r="YY939" s="25"/>
      <c r="YZ939" s="25"/>
      <c r="ZA939" s="25"/>
      <c r="ZB939" s="25"/>
      <c r="ZC939" s="25"/>
      <c r="ZD939" s="25"/>
      <c r="ZE939" s="25"/>
      <c r="ZF939" s="25"/>
      <c r="ZG939" s="25"/>
      <c r="ZH939" s="25"/>
      <c r="ZI939" s="25"/>
      <c r="ZJ939" s="25"/>
      <c r="ZK939" s="25"/>
      <c r="ZL939" s="25"/>
      <c r="ZM939" s="25"/>
      <c r="ZN939" s="25"/>
      <c r="ZO939" s="25"/>
      <c r="ZP939" s="25"/>
      <c r="ZQ939" s="25"/>
      <c r="ZR939" s="25"/>
      <c r="ZS939" s="25"/>
      <c r="ZT939" s="25"/>
      <c r="ZU939" s="25"/>
      <c r="ZV939" s="25"/>
      <c r="ZW939" s="25"/>
      <c r="ZX939" s="25"/>
      <c r="ZY939" s="25"/>
      <c r="ZZ939" s="25"/>
      <c r="AAA939" s="25"/>
      <c r="AAB939" s="25"/>
      <c r="AAC939" s="25"/>
      <c r="AAD939" s="25"/>
      <c r="AAE939" s="25"/>
      <c r="AAF939" s="25"/>
      <c r="AAG939" s="25"/>
      <c r="AAH939" s="25"/>
      <c r="AAI939" s="25"/>
      <c r="AAJ939" s="25"/>
      <c r="AAK939" s="25"/>
      <c r="AAL939" s="25"/>
      <c r="AAM939" s="25"/>
      <c r="AAN939" s="25"/>
      <c r="AAO939" s="25"/>
      <c r="AAP939" s="25"/>
      <c r="AAQ939" s="25"/>
      <c r="AAR939" s="25"/>
      <c r="AAS939" s="25"/>
      <c r="AAT939" s="25"/>
      <c r="AAU939" s="25"/>
      <c r="AAV939" s="25"/>
      <c r="AAW939" s="25"/>
      <c r="AAX939" s="25"/>
      <c r="AAY939" s="25"/>
      <c r="AAZ939" s="25"/>
      <c r="ABA939" s="25"/>
      <c r="ABB939" s="25"/>
      <c r="ABC939" s="25"/>
      <c r="ABD939" s="25"/>
      <c r="ABE939" s="25"/>
      <c r="ABF939" s="25"/>
      <c r="ABG939" s="25"/>
      <c r="ABH939" s="25"/>
      <c r="ABI939" s="25"/>
      <c r="ABJ939" s="25"/>
      <c r="ABK939" s="25"/>
      <c r="ABL939" s="25"/>
      <c r="ABM939" s="25"/>
      <c r="ABN939" s="25"/>
      <c r="ABO939" s="25"/>
      <c r="ABP939" s="25"/>
      <c r="ABQ939" s="25"/>
      <c r="ABR939" s="25"/>
      <c r="ABS939" s="25"/>
      <c r="ABT939" s="25"/>
      <c r="ABU939" s="25"/>
      <c r="ABV939" s="25"/>
      <c r="ABW939" s="25"/>
      <c r="ABX939" s="25"/>
      <c r="ABY939" s="25"/>
      <c r="ABZ939" s="25"/>
      <c r="ACA939" s="25"/>
      <c r="ACB939" s="25"/>
      <c r="ACC939" s="25"/>
      <c r="ACD939" s="25"/>
      <c r="ACE939" s="25"/>
      <c r="ACF939" s="25"/>
      <c r="ACG939" s="25"/>
      <c r="ACH939" s="25"/>
      <c r="ACI939" s="25"/>
      <c r="ACJ939" s="25"/>
      <c r="ACK939" s="25"/>
      <c r="ACL939" s="25"/>
      <c r="ACM939" s="25"/>
      <c r="ACN939" s="25"/>
      <c r="ACO939" s="25"/>
      <c r="ACP939" s="25"/>
      <c r="ACQ939" s="25"/>
      <c r="ACR939" s="25"/>
      <c r="ACS939" s="25"/>
      <c r="ACT939" s="25"/>
      <c r="ACU939" s="25"/>
      <c r="ACV939" s="25"/>
      <c r="ACW939" s="25"/>
      <c r="ACX939" s="25"/>
      <c r="ACY939" s="25"/>
      <c r="ACZ939" s="25"/>
      <c r="ADA939" s="25"/>
      <c r="ADB939" s="25"/>
      <c r="ADC939" s="25"/>
      <c r="ADD939" s="25"/>
      <c r="ADE939" s="25"/>
      <c r="ADF939" s="25"/>
      <c r="ADG939" s="25"/>
      <c r="ADH939" s="25"/>
      <c r="ADI939" s="25"/>
      <c r="ADJ939" s="25"/>
      <c r="ADK939" s="25"/>
      <c r="ADL939" s="25"/>
      <c r="ADM939" s="25"/>
      <c r="ADN939" s="25"/>
      <c r="ADO939" s="25"/>
      <c r="ADP939" s="25"/>
      <c r="ADQ939" s="25"/>
      <c r="ADR939" s="25"/>
      <c r="ADS939" s="25"/>
      <c r="ADT939" s="25"/>
      <c r="ADU939" s="25"/>
      <c r="ADV939" s="25"/>
      <c r="ADW939" s="25"/>
      <c r="ADX939" s="25"/>
      <c r="ADY939" s="25"/>
      <c r="ADZ939" s="25"/>
      <c r="AEA939" s="25"/>
      <c r="AEB939" s="25"/>
      <c r="AEC939" s="25"/>
      <c r="AED939" s="25"/>
      <c r="AEE939" s="25"/>
      <c r="AEF939" s="25"/>
      <c r="AEG939" s="49"/>
    </row>
    <row r="940" spans="1:813" s="15" customFormat="1" ht="12.75" customHeight="1" x14ac:dyDescent="0.2">
      <c r="A940" s="240">
        <v>8.1999999999999993</v>
      </c>
      <c r="B940" s="216" t="s">
        <v>180</v>
      </c>
      <c r="C940" s="254">
        <f>+C902*0.85</f>
        <v>-1534.25</v>
      </c>
      <c r="D940" s="458" t="s">
        <v>181</v>
      </c>
      <c r="E940" s="459">
        <v>33.04</v>
      </c>
      <c r="F940" s="418">
        <f t="shared" si="31"/>
        <v>-50691.62</v>
      </c>
      <c r="G940" s="49"/>
      <c r="AY940" s="45"/>
      <c r="AZ940" s="25"/>
      <c r="BA940" s="663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  <c r="PF940" s="25"/>
      <c r="PG940" s="25"/>
      <c r="PH940" s="25"/>
      <c r="PI940" s="25"/>
      <c r="PJ940" s="25"/>
      <c r="PK940" s="25"/>
      <c r="PL940" s="25"/>
      <c r="PM940" s="25"/>
      <c r="PN940" s="25"/>
      <c r="PO940" s="25"/>
      <c r="PP940" s="25"/>
      <c r="PQ940" s="25"/>
      <c r="PR940" s="25"/>
      <c r="PS940" s="25"/>
      <c r="PT940" s="25"/>
      <c r="PU940" s="25"/>
      <c r="PV940" s="25"/>
      <c r="PW940" s="25"/>
      <c r="PX940" s="25"/>
      <c r="PY940" s="25"/>
      <c r="PZ940" s="25"/>
      <c r="QA940" s="25"/>
      <c r="QB940" s="25"/>
      <c r="QC940" s="25"/>
      <c r="QD940" s="25"/>
      <c r="QE940" s="25"/>
      <c r="QF940" s="25"/>
      <c r="QG940" s="25"/>
      <c r="QH940" s="25"/>
      <c r="QI940" s="25"/>
      <c r="QJ940" s="25"/>
      <c r="QK940" s="25"/>
      <c r="QL940" s="25"/>
      <c r="QM940" s="25"/>
      <c r="QN940" s="25"/>
      <c r="QO940" s="25"/>
      <c r="QP940" s="25"/>
      <c r="QQ940" s="25"/>
      <c r="QR940" s="25"/>
      <c r="QS940" s="25"/>
      <c r="QT940" s="25"/>
      <c r="QU940" s="25"/>
      <c r="QV940" s="25"/>
      <c r="QW940" s="25"/>
      <c r="QX940" s="25"/>
      <c r="QY940" s="25"/>
      <c r="QZ940" s="25"/>
      <c r="RA940" s="25"/>
      <c r="RB940" s="25"/>
      <c r="RC940" s="25"/>
      <c r="RD940" s="25"/>
      <c r="RE940" s="25"/>
      <c r="RF940" s="25"/>
      <c r="RG940" s="25"/>
      <c r="RH940" s="25"/>
      <c r="RI940" s="25"/>
      <c r="RJ940" s="25"/>
      <c r="RK940" s="25"/>
      <c r="RL940" s="25"/>
      <c r="RM940" s="25"/>
      <c r="RN940" s="25"/>
      <c r="RO940" s="25"/>
      <c r="RP940" s="25"/>
      <c r="RQ940" s="25"/>
      <c r="RR940" s="25"/>
      <c r="RS940" s="25"/>
      <c r="RT940" s="25"/>
      <c r="RU940" s="25"/>
      <c r="RV940" s="25"/>
      <c r="RW940" s="25"/>
      <c r="RX940" s="25"/>
      <c r="RY940" s="25"/>
      <c r="RZ940" s="25"/>
      <c r="SA940" s="25"/>
      <c r="SB940" s="25"/>
      <c r="SC940" s="25"/>
      <c r="SD940" s="25"/>
      <c r="SE940" s="25"/>
      <c r="SF940" s="25"/>
      <c r="SG940" s="25"/>
      <c r="SH940" s="25"/>
      <c r="SI940" s="25"/>
      <c r="SJ940" s="25"/>
      <c r="SK940" s="25"/>
      <c r="SL940" s="25"/>
      <c r="SM940" s="25"/>
      <c r="SN940" s="25"/>
      <c r="SO940" s="25"/>
      <c r="SP940" s="25"/>
      <c r="SQ940" s="25"/>
      <c r="SR940" s="25"/>
      <c r="SS940" s="25"/>
      <c r="ST940" s="25"/>
      <c r="SU940" s="25"/>
      <c r="SV940" s="25"/>
      <c r="SW940" s="25"/>
      <c r="SX940" s="25"/>
      <c r="SY940" s="25"/>
      <c r="SZ940" s="25"/>
      <c r="TA940" s="25"/>
      <c r="TB940" s="25"/>
      <c r="TC940" s="25"/>
      <c r="TD940" s="25"/>
      <c r="TE940" s="25"/>
      <c r="TF940" s="25"/>
      <c r="TG940" s="25"/>
      <c r="TH940" s="25"/>
      <c r="TI940" s="25"/>
      <c r="TJ940" s="25"/>
      <c r="TK940" s="25"/>
      <c r="TL940" s="25"/>
      <c r="TM940" s="25"/>
      <c r="TN940" s="25"/>
      <c r="TO940" s="25"/>
      <c r="TP940" s="25"/>
      <c r="TQ940" s="25"/>
      <c r="TR940" s="25"/>
      <c r="TS940" s="25"/>
      <c r="TT940" s="25"/>
      <c r="TU940" s="25"/>
      <c r="TV940" s="25"/>
      <c r="TW940" s="25"/>
      <c r="TX940" s="25"/>
      <c r="TY940" s="25"/>
      <c r="TZ940" s="25"/>
      <c r="UA940" s="25"/>
      <c r="UB940" s="25"/>
      <c r="UC940" s="25"/>
      <c r="UD940" s="25"/>
      <c r="UE940" s="25"/>
      <c r="UF940" s="25"/>
      <c r="UG940" s="25"/>
      <c r="UH940" s="25"/>
      <c r="UI940" s="25"/>
      <c r="UJ940" s="25"/>
      <c r="UK940" s="25"/>
      <c r="UL940" s="25"/>
      <c r="UM940" s="25"/>
      <c r="UN940" s="25"/>
      <c r="UO940" s="25"/>
      <c r="UP940" s="25"/>
      <c r="UQ940" s="25"/>
      <c r="UR940" s="25"/>
      <c r="US940" s="25"/>
      <c r="UT940" s="25"/>
      <c r="UU940" s="25"/>
      <c r="UV940" s="25"/>
      <c r="UW940" s="25"/>
      <c r="UX940" s="25"/>
      <c r="UY940" s="25"/>
      <c r="UZ940" s="25"/>
      <c r="VA940" s="25"/>
      <c r="VB940" s="25"/>
      <c r="VC940" s="25"/>
      <c r="VD940" s="25"/>
      <c r="VE940" s="25"/>
      <c r="VF940" s="25"/>
      <c r="VG940" s="25"/>
      <c r="VH940" s="25"/>
      <c r="VI940" s="25"/>
      <c r="VJ940" s="25"/>
      <c r="VK940" s="25"/>
      <c r="VL940" s="25"/>
      <c r="VM940" s="25"/>
      <c r="VN940" s="25"/>
      <c r="VO940" s="25"/>
      <c r="VP940" s="25"/>
      <c r="VQ940" s="25"/>
      <c r="VR940" s="25"/>
      <c r="VS940" s="25"/>
      <c r="VT940" s="25"/>
      <c r="VU940" s="25"/>
      <c r="VV940" s="25"/>
      <c r="VW940" s="25"/>
      <c r="VX940" s="25"/>
      <c r="VY940" s="25"/>
      <c r="VZ940" s="25"/>
      <c r="WA940" s="25"/>
      <c r="WB940" s="25"/>
      <c r="WC940" s="25"/>
      <c r="WD940" s="25"/>
      <c r="WE940" s="25"/>
      <c r="WF940" s="25"/>
      <c r="WG940" s="25"/>
      <c r="WH940" s="25"/>
      <c r="WI940" s="25"/>
      <c r="WJ940" s="25"/>
      <c r="WK940" s="25"/>
      <c r="WL940" s="25"/>
      <c r="WM940" s="25"/>
      <c r="WN940" s="25"/>
      <c r="WO940" s="25"/>
      <c r="WP940" s="25"/>
      <c r="WQ940" s="25"/>
      <c r="WR940" s="25"/>
      <c r="WS940" s="25"/>
      <c r="WT940" s="25"/>
      <c r="WU940" s="25"/>
      <c r="WV940" s="25"/>
      <c r="WW940" s="25"/>
      <c r="WX940" s="25"/>
      <c r="WY940" s="25"/>
      <c r="WZ940" s="25"/>
      <c r="XA940" s="25"/>
      <c r="XB940" s="25"/>
      <c r="XC940" s="25"/>
      <c r="XD940" s="25"/>
      <c r="XE940" s="25"/>
      <c r="XF940" s="25"/>
      <c r="XG940" s="25"/>
      <c r="XH940" s="25"/>
      <c r="XI940" s="25"/>
      <c r="XJ940" s="25"/>
      <c r="XK940" s="25"/>
      <c r="XL940" s="25"/>
      <c r="XM940" s="25"/>
      <c r="XN940" s="25"/>
      <c r="XO940" s="25"/>
      <c r="XP940" s="25"/>
      <c r="XQ940" s="25"/>
      <c r="XR940" s="25"/>
      <c r="XS940" s="25"/>
      <c r="XT940" s="25"/>
      <c r="XU940" s="25"/>
      <c r="XV940" s="25"/>
      <c r="XW940" s="25"/>
      <c r="XX940" s="25"/>
      <c r="XY940" s="25"/>
      <c r="XZ940" s="25"/>
      <c r="YA940" s="25"/>
      <c r="YB940" s="25"/>
      <c r="YC940" s="25"/>
      <c r="YD940" s="25"/>
      <c r="YE940" s="25"/>
      <c r="YF940" s="25"/>
      <c r="YG940" s="25"/>
      <c r="YH940" s="25"/>
      <c r="YI940" s="25"/>
      <c r="YJ940" s="25"/>
      <c r="YK940" s="25"/>
      <c r="YL940" s="25"/>
      <c r="YM940" s="25"/>
      <c r="YN940" s="25"/>
      <c r="YO940" s="25"/>
      <c r="YP940" s="25"/>
      <c r="YQ940" s="25"/>
      <c r="YR940" s="25"/>
      <c r="YS940" s="25"/>
      <c r="YT940" s="25"/>
      <c r="YU940" s="25"/>
      <c r="YV940" s="25"/>
      <c r="YW940" s="25"/>
      <c r="YX940" s="25"/>
      <c r="YY940" s="25"/>
      <c r="YZ940" s="25"/>
      <c r="ZA940" s="25"/>
      <c r="ZB940" s="25"/>
      <c r="ZC940" s="25"/>
      <c r="ZD940" s="25"/>
      <c r="ZE940" s="25"/>
      <c r="ZF940" s="25"/>
      <c r="ZG940" s="25"/>
      <c r="ZH940" s="25"/>
      <c r="ZI940" s="25"/>
      <c r="ZJ940" s="25"/>
      <c r="ZK940" s="25"/>
      <c r="ZL940" s="25"/>
      <c r="ZM940" s="25"/>
      <c r="ZN940" s="25"/>
      <c r="ZO940" s="25"/>
      <c r="ZP940" s="25"/>
      <c r="ZQ940" s="25"/>
      <c r="ZR940" s="25"/>
      <c r="ZS940" s="25"/>
      <c r="ZT940" s="25"/>
      <c r="ZU940" s="25"/>
      <c r="ZV940" s="25"/>
      <c r="ZW940" s="25"/>
      <c r="ZX940" s="25"/>
      <c r="ZY940" s="25"/>
      <c r="ZZ940" s="25"/>
      <c r="AAA940" s="25"/>
      <c r="AAB940" s="25"/>
      <c r="AAC940" s="25"/>
      <c r="AAD940" s="25"/>
      <c r="AAE940" s="25"/>
      <c r="AAF940" s="25"/>
      <c r="AAG940" s="25"/>
      <c r="AAH940" s="25"/>
      <c r="AAI940" s="25"/>
      <c r="AAJ940" s="25"/>
      <c r="AAK940" s="25"/>
      <c r="AAL940" s="25"/>
      <c r="AAM940" s="25"/>
      <c r="AAN940" s="25"/>
      <c r="AAO940" s="25"/>
      <c r="AAP940" s="25"/>
      <c r="AAQ940" s="25"/>
      <c r="AAR940" s="25"/>
      <c r="AAS940" s="25"/>
      <c r="AAT940" s="25"/>
      <c r="AAU940" s="25"/>
      <c r="AAV940" s="25"/>
      <c r="AAW940" s="25"/>
      <c r="AAX940" s="25"/>
      <c r="AAY940" s="25"/>
      <c r="AAZ940" s="25"/>
      <c r="ABA940" s="25"/>
      <c r="ABB940" s="25"/>
      <c r="ABC940" s="25"/>
      <c r="ABD940" s="25"/>
      <c r="ABE940" s="25"/>
      <c r="ABF940" s="25"/>
      <c r="ABG940" s="25"/>
      <c r="ABH940" s="25"/>
      <c r="ABI940" s="25"/>
      <c r="ABJ940" s="25"/>
      <c r="ABK940" s="25"/>
      <c r="ABL940" s="25"/>
      <c r="ABM940" s="25"/>
      <c r="ABN940" s="25"/>
      <c r="ABO940" s="25"/>
      <c r="ABP940" s="25"/>
      <c r="ABQ940" s="25"/>
      <c r="ABR940" s="25"/>
      <c r="ABS940" s="25"/>
      <c r="ABT940" s="25"/>
      <c r="ABU940" s="25"/>
      <c r="ABV940" s="25"/>
      <c r="ABW940" s="25"/>
      <c r="ABX940" s="25"/>
      <c r="ABY940" s="25"/>
      <c r="ABZ940" s="25"/>
      <c r="ACA940" s="25"/>
      <c r="ACB940" s="25"/>
      <c r="ACC940" s="25"/>
      <c r="ACD940" s="25"/>
      <c r="ACE940" s="25"/>
      <c r="ACF940" s="25"/>
      <c r="ACG940" s="25"/>
      <c r="ACH940" s="25"/>
      <c r="ACI940" s="25"/>
      <c r="ACJ940" s="25"/>
      <c r="ACK940" s="25"/>
      <c r="ACL940" s="25"/>
      <c r="ACM940" s="25"/>
      <c r="ACN940" s="25"/>
      <c r="ACO940" s="25"/>
      <c r="ACP940" s="25"/>
      <c r="ACQ940" s="25"/>
      <c r="ACR940" s="25"/>
      <c r="ACS940" s="25"/>
      <c r="ACT940" s="25"/>
      <c r="ACU940" s="25"/>
      <c r="ACV940" s="25"/>
      <c r="ACW940" s="25"/>
      <c r="ACX940" s="25"/>
      <c r="ACY940" s="25"/>
      <c r="ACZ940" s="25"/>
      <c r="ADA940" s="25"/>
      <c r="ADB940" s="25"/>
      <c r="ADC940" s="25"/>
      <c r="ADD940" s="25"/>
      <c r="ADE940" s="25"/>
      <c r="ADF940" s="25"/>
      <c r="ADG940" s="25"/>
      <c r="ADH940" s="25"/>
      <c r="ADI940" s="25"/>
      <c r="ADJ940" s="25"/>
      <c r="ADK940" s="25"/>
      <c r="ADL940" s="25"/>
      <c r="ADM940" s="25"/>
      <c r="ADN940" s="25"/>
      <c r="ADO940" s="25"/>
      <c r="ADP940" s="25"/>
      <c r="ADQ940" s="25"/>
      <c r="ADR940" s="25"/>
      <c r="ADS940" s="25"/>
      <c r="ADT940" s="25"/>
      <c r="ADU940" s="25"/>
      <c r="ADV940" s="25"/>
      <c r="ADW940" s="25"/>
      <c r="ADX940" s="25"/>
      <c r="ADY940" s="25"/>
      <c r="ADZ940" s="25"/>
      <c r="AEA940" s="25"/>
      <c r="AEB940" s="25"/>
      <c r="AEC940" s="25"/>
      <c r="AED940" s="25"/>
      <c r="AEE940" s="25"/>
      <c r="AEF940" s="25"/>
      <c r="AEG940" s="49"/>
    </row>
    <row r="941" spans="1:813" s="15" customFormat="1" ht="12.75" customHeight="1" x14ac:dyDescent="0.2">
      <c r="A941" s="240">
        <v>8.3000000000000007</v>
      </c>
      <c r="B941" s="216" t="s">
        <v>182</v>
      </c>
      <c r="C941" s="254">
        <v>-1687.68</v>
      </c>
      <c r="D941" s="458" t="s">
        <v>181</v>
      </c>
      <c r="E941" s="459">
        <v>664.76</v>
      </c>
      <c r="F941" s="418">
        <f t="shared" si="31"/>
        <v>-1121902.1599999999</v>
      </c>
      <c r="G941" s="49"/>
      <c r="AY941" s="45"/>
      <c r="AZ941" s="25"/>
      <c r="BA941" s="663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  <c r="PF941" s="25"/>
      <c r="PG941" s="25"/>
      <c r="PH941" s="25"/>
      <c r="PI941" s="25"/>
      <c r="PJ941" s="25"/>
      <c r="PK941" s="25"/>
      <c r="PL941" s="25"/>
      <c r="PM941" s="25"/>
      <c r="PN941" s="25"/>
      <c r="PO941" s="25"/>
      <c r="PP941" s="25"/>
      <c r="PQ941" s="25"/>
      <c r="PR941" s="25"/>
      <c r="PS941" s="25"/>
      <c r="PT941" s="25"/>
      <c r="PU941" s="25"/>
      <c r="PV941" s="25"/>
      <c r="PW941" s="25"/>
      <c r="PX941" s="25"/>
      <c r="PY941" s="25"/>
      <c r="PZ941" s="25"/>
      <c r="QA941" s="25"/>
      <c r="QB941" s="25"/>
      <c r="QC941" s="25"/>
      <c r="QD941" s="25"/>
      <c r="QE941" s="25"/>
      <c r="QF941" s="25"/>
      <c r="QG941" s="25"/>
      <c r="QH941" s="25"/>
      <c r="QI941" s="25"/>
      <c r="QJ941" s="25"/>
      <c r="QK941" s="25"/>
      <c r="QL941" s="25"/>
      <c r="QM941" s="25"/>
      <c r="QN941" s="25"/>
      <c r="QO941" s="25"/>
      <c r="QP941" s="25"/>
      <c r="QQ941" s="25"/>
      <c r="QR941" s="25"/>
      <c r="QS941" s="25"/>
      <c r="QT941" s="25"/>
      <c r="QU941" s="25"/>
      <c r="QV941" s="25"/>
      <c r="QW941" s="25"/>
      <c r="QX941" s="25"/>
      <c r="QY941" s="25"/>
      <c r="QZ941" s="25"/>
      <c r="RA941" s="25"/>
      <c r="RB941" s="25"/>
      <c r="RC941" s="25"/>
      <c r="RD941" s="25"/>
      <c r="RE941" s="25"/>
      <c r="RF941" s="25"/>
      <c r="RG941" s="25"/>
      <c r="RH941" s="25"/>
      <c r="RI941" s="25"/>
      <c r="RJ941" s="25"/>
      <c r="RK941" s="25"/>
      <c r="RL941" s="25"/>
      <c r="RM941" s="25"/>
      <c r="RN941" s="25"/>
      <c r="RO941" s="25"/>
      <c r="RP941" s="25"/>
      <c r="RQ941" s="25"/>
      <c r="RR941" s="25"/>
      <c r="RS941" s="25"/>
      <c r="RT941" s="25"/>
      <c r="RU941" s="25"/>
      <c r="RV941" s="25"/>
      <c r="RW941" s="25"/>
      <c r="RX941" s="25"/>
      <c r="RY941" s="25"/>
      <c r="RZ941" s="25"/>
      <c r="SA941" s="25"/>
      <c r="SB941" s="25"/>
      <c r="SC941" s="25"/>
      <c r="SD941" s="25"/>
      <c r="SE941" s="25"/>
      <c r="SF941" s="25"/>
      <c r="SG941" s="25"/>
      <c r="SH941" s="25"/>
      <c r="SI941" s="25"/>
      <c r="SJ941" s="25"/>
      <c r="SK941" s="25"/>
      <c r="SL941" s="25"/>
      <c r="SM941" s="25"/>
      <c r="SN941" s="25"/>
      <c r="SO941" s="25"/>
      <c r="SP941" s="25"/>
      <c r="SQ941" s="25"/>
      <c r="SR941" s="25"/>
      <c r="SS941" s="25"/>
      <c r="ST941" s="25"/>
      <c r="SU941" s="25"/>
      <c r="SV941" s="25"/>
      <c r="SW941" s="25"/>
      <c r="SX941" s="25"/>
      <c r="SY941" s="25"/>
      <c r="SZ941" s="25"/>
      <c r="TA941" s="25"/>
      <c r="TB941" s="25"/>
      <c r="TC941" s="25"/>
      <c r="TD941" s="25"/>
      <c r="TE941" s="25"/>
      <c r="TF941" s="25"/>
      <c r="TG941" s="25"/>
      <c r="TH941" s="25"/>
      <c r="TI941" s="25"/>
      <c r="TJ941" s="25"/>
      <c r="TK941" s="25"/>
      <c r="TL941" s="25"/>
      <c r="TM941" s="25"/>
      <c r="TN941" s="25"/>
      <c r="TO941" s="25"/>
      <c r="TP941" s="25"/>
      <c r="TQ941" s="25"/>
      <c r="TR941" s="25"/>
      <c r="TS941" s="25"/>
      <c r="TT941" s="25"/>
      <c r="TU941" s="25"/>
      <c r="TV941" s="25"/>
      <c r="TW941" s="25"/>
      <c r="TX941" s="25"/>
      <c r="TY941" s="25"/>
      <c r="TZ941" s="25"/>
      <c r="UA941" s="25"/>
      <c r="UB941" s="25"/>
      <c r="UC941" s="25"/>
      <c r="UD941" s="25"/>
      <c r="UE941" s="25"/>
      <c r="UF941" s="25"/>
      <c r="UG941" s="25"/>
      <c r="UH941" s="25"/>
      <c r="UI941" s="25"/>
      <c r="UJ941" s="25"/>
      <c r="UK941" s="25"/>
      <c r="UL941" s="25"/>
      <c r="UM941" s="25"/>
      <c r="UN941" s="25"/>
      <c r="UO941" s="25"/>
      <c r="UP941" s="25"/>
      <c r="UQ941" s="25"/>
      <c r="UR941" s="25"/>
      <c r="US941" s="25"/>
      <c r="UT941" s="25"/>
      <c r="UU941" s="25"/>
      <c r="UV941" s="25"/>
      <c r="UW941" s="25"/>
      <c r="UX941" s="25"/>
      <c r="UY941" s="25"/>
      <c r="UZ941" s="25"/>
      <c r="VA941" s="25"/>
      <c r="VB941" s="25"/>
      <c r="VC941" s="25"/>
      <c r="VD941" s="25"/>
      <c r="VE941" s="25"/>
      <c r="VF941" s="25"/>
      <c r="VG941" s="25"/>
      <c r="VH941" s="25"/>
      <c r="VI941" s="25"/>
      <c r="VJ941" s="25"/>
      <c r="VK941" s="25"/>
      <c r="VL941" s="25"/>
      <c r="VM941" s="25"/>
      <c r="VN941" s="25"/>
      <c r="VO941" s="25"/>
      <c r="VP941" s="25"/>
      <c r="VQ941" s="25"/>
      <c r="VR941" s="25"/>
      <c r="VS941" s="25"/>
      <c r="VT941" s="25"/>
      <c r="VU941" s="25"/>
      <c r="VV941" s="25"/>
      <c r="VW941" s="25"/>
      <c r="VX941" s="25"/>
      <c r="VY941" s="25"/>
      <c r="VZ941" s="25"/>
      <c r="WA941" s="25"/>
      <c r="WB941" s="25"/>
      <c r="WC941" s="25"/>
      <c r="WD941" s="25"/>
      <c r="WE941" s="25"/>
      <c r="WF941" s="25"/>
      <c r="WG941" s="25"/>
      <c r="WH941" s="25"/>
      <c r="WI941" s="25"/>
      <c r="WJ941" s="25"/>
      <c r="WK941" s="25"/>
      <c r="WL941" s="25"/>
      <c r="WM941" s="25"/>
      <c r="WN941" s="25"/>
      <c r="WO941" s="25"/>
      <c r="WP941" s="25"/>
      <c r="WQ941" s="25"/>
      <c r="WR941" s="25"/>
      <c r="WS941" s="25"/>
      <c r="WT941" s="25"/>
      <c r="WU941" s="25"/>
      <c r="WV941" s="25"/>
      <c r="WW941" s="25"/>
      <c r="WX941" s="25"/>
      <c r="WY941" s="25"/>
      <c r="WZ941" s="25"/>
      <c r="XA941" s="25"/>
      <c r="XB941" s="25"/>
      <c r="XC941" s="25"/>
      <c r="XD941" s="25"/>
      <c r="XE941" s="25"/>
      <c r="XF941" s="25"/>
      <c r="XG941" s="25"/>
      <c r="XH941" s="25"/>
      <c r="XI941" s="25"/>
      <c r="XJ941" s="25"/>
      <c r="XK941" s="25"/>
      <c r="XL941" s="25"/>
      <c r="XM941" s="25"/>
      <c r="XN941" s="25"/>
      <c r="XO941" s="25"/>
      <c r="XP941" s="25"/>
      <c r="XQ941" s="25"/>
      <c r="XR941" s="25"/>
      <c r="XS941" s="25"/>
      <c r="XT941" s="25"/>
      <c r="XU941" s="25"/>
      <c r="XV941" s="25"/>
      <c r="XW941" s="25"/>
      <c r="XX941" s="25"/>
      <c r="XY941" s="25"/>
      <c r="XZ941" s="25"/>
      <c r="YA941" s="25"/>
      <c r="YB941" s="25"/>
      <c r="YC941" s="25"/>
      <c r="YD941" s="25"/>
      <c r="YE941" s="25"/>
      <c r="YF941" s="25"/>
      <c r="YG941" s="25"/>
      <c r="YH941" s="25"/>
      <c r="YI941" s="25"/>
      <c r="YJ941" s="25"/>
      <c r="YK941" s="25"/>
      <c r="YL941" s="25"/>
      <c r="YM941" s="25"/>
      <c r="YN941" s="25"/>
      <c r="YO941" s="25"/>
      <c r="YP941" s="25"/>
      <c r="YQ941" s="25"/>
      <c r="YR941" s="25"/>
      <c r="YS941" s="25"/>
      <c r="YT941" s="25"/>
      <c r="YU941" s="25"/>
      <c r="YV941" s="25"/>
      <c r="YW941" s="25"/>
      <c r="YX941" s="25"/>
      <c r="YY941" s="25"/>
      <c r="YZ941" s="25"/>
      <c r="ZA941" s="25"/>
      <c r="ZB941" s="25"/>
      <c r="ZC941" s="25"/>
      <c r="ZD941" s="25"/>
      <c r="ZE941" s="25"/>
      <c r="ZF941" s="25"/>
      <c r="ZG941" s="25"/>
      <c r="ZH941" s="25"/>
      <c r="ZI941" s="25"/>
      <c r="ZJ941" s="25"/>
      <c r="ZK941" s="25"/>
      <c r="ZL941" s="25"/>
      <c r="ZM941" s="25"/>
      <c r="ZN941" s="25"/>
      <c r="ZO941" s="25"/>
      <c r="ZP941" s="25"/>
      <c r="ZQ941" s="25"/>
      <c r="ZR941" s="25"/>
      <c r="ZS941" s="25"/>
      <c r="ZT941" s="25"/>
      <c r="ZU941" s="25"/>
      <c r="ZV941" s="25"/>
      <c r="ZW941" s="25"/>
      <c r="ZX941" s="25"/>
      <c r="ZY941" s="25"/>
      <c r="ZZ941" s="25"/>
      <c r="AAA941" s="25"/>
      <c r="AAB941" s="25"/>
      <c r="AAC941" s="25"/>
      <c r="AAD941" s="25"/>
      <c r="AAE941" s="25"/>
      <c r="AAF941" s="25"/>
      <c r="AAG941" s="25"/>
      <c r="AAH941" s="25"/>
      <c r="AAI941" s="25"/>
      <c r="AAJ941" s="25"/>
      <c r="AAK941" s="25"/>
      <c r="AAL941" s="25"/>
      <c r="AAM941" s="25"/>
      <c r="AAN941" s="25"/>
      <c r="AAO941" s="25"/>
      <c r="AAP941" s="25"/>
      <c r="AAQ941" s="25"/>
      <c r="AAR941" s="25"/>
      <c r="AAS941" s="25"/>
      <c r="AAT941" s="25"/>
      <c r="AAU941" s="25"/>
      <c r="AAV941" s="25"/>
      <c r="AAW941" s="25"/>
      <c r="AAX941" s="25"/>
      <c r="AAY941" s="25"/>
      <c r="AAZ941" s="25"/>
      <c r="ABA941" s="25"/>
      <c r="ABB941" s="25"/>
      <c r="ABC941" s="25"/>
      <c r="ABD941" s="25"/>
      <c r="ABE941" s="25"/>
      <c r="ABF941" s="25"/>
      <c r="ABG941" s="25"/>
      <c r="ABH941" s="25"/>
      <c r="ABI941" s="25"/>
      <c r="ABJ941" s="25"/>
      <c r="ABK941" s="25"/>
      <c r="ABL941" s="25"/>
      <c r="ABM941" s="25"/>
      <c r="ABN941" s="25"/>
      <c r="ABO941" s="25"/>
      <c r="ABP941" s="25"/>
      <c r="ABQ941" s="25"/>
      <c r="ABR941" s="25"/>
      <c r="ABS941" s="25"/>
      <c r="ABT941" s="25"/>
      <c r="ABU941" s="25"/>
      <c r="ABV941" s="25"/>
      <c r="ABW941" s="25"/>
      <c r="ABX941" s="25"/>
      <c r="ABY941" s="25"/>
      <c r="ABZ941" s="25"/>
      <c r="ACA941" s="25"/>
      <c r="ACB941" s="25"/>
      <c r="ACC941" s="25"/>
      <c r="ACD941" s="25"/>
      <c r="ACE941" s="25"/>
      <c r="ACF941" s="25"/>
      <c r="ACG941" s="25"/>
      <c r="ACH941" s="25"/>
      <c r="ACI941" s="25"/>
      <c r="ACJ941" s="25"/>
      <c r="ACK941" s="25"/>
      <c r="ACL941" s="25"/>
      <c r="ACM941" s="25"/>
      <c r="ACN941" s="25"/>
      <c r="ACO941" s="25"/>
      <c r="ACP941" s="25"/>
      <c r="ACQ941" s="25"/>
      <c r="ACR941" s="25"/>
      <c r="ACS941" s="25"/>
      <c r="ACT941" s="25"/>
      <c r="ACU941" s="25"/>
      <c r="ACV941" s="25"/>
      <c r="ACW941" s="25"/>
      <c r="ACX941" s="25"/>
      <c r="ACY941" s="25"/>
      <c r="ACZ941" s="25"/>
      <c r="ADA941" s="25"/>
      <c r="ADB941" s="25"/>
      <c r="ADC941" s="25"/>
      <c r="ADD941" s="25"/>
      <c r="ADE941" s="25"/>
      <c r="ADF941" s="25"/>
      <c r="ADG941" s="25"/>
      <c r="ADH941" s="25"/>
      <c r="ADI941" s="25"/>
      <c r="ADJ941" s="25"/>
      <c r="ADK941" s="25"/>
      <c r="ADL941" s="25"/>
      <c r="ADM941" s="25"/>
      <c r="ADN941" s="25"/>
      <c r="ADO941" s="25"/>
      <c r="ADP941" s="25"/>
      <c r="ADQ941" s="25"/>
      <c r="ADR941" s="25"/>
      <c r="ADS941" s="25"/>
      <c r="ADT941" s="25"/>
      <c r="ADU941" s="25"/>
      <c r="ADV941" s="25"/>
      <c r="ADW941" s="25"/>
      <c r="ADX941" s="25"/>
      <c r="ADY941" s="25"/>
      <c r="ADZ941" s="25"/>
      <c r="AEA941" s="25"/>
      <c r="AEB941" s="25"/>
      <c r="AEC941" s="25"/>
      <c r="AED941" s="25"/>
      <c r="AEE941" s="25"/>
      <c r="AEF941" s="25"/>
      <c r="AEG941" s="49"/>
    </row>
    <row r="942" spans="1:813" s="15" customFormat="1" ht="12.75" customHeight="1" x14ac:dyDescent="0.2">
      <c r="A942" s="240">
        <v>8.4</v>
      </c>
      <c r="B942" s="216" t="s">
        <v>183</v>
      </c>
      <c r="C942" s="254">
        <v>-99.73</v>
      </c>
      <c r="D942" s="458" t="s">
        <v>184</v>
      </c>
      <c r="E942" s="459">
        <v>185.17</v>
      </c>
      <c r="F942" s="418">
        <f t="shared" si="31"/>
        <v>-18467</v>
      </c>
      <c r="G942" s="49"/>
      <c r="AY942" s="45"/>
      <c r="AZ942" s="25"/>
      <c r="BA942" s="663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  <c r="PF942" s="25"/>
      <c r="PG942" s="25"/>
      <c r="PH942" s="25"/>
      <c r="PI942" s="25"/>
      <c r="PJ942" s="25"/>
      <c r="PK942" s="25"/>
      <c r="PL942" s="25"/>
      <c r="PM942" s="25"/>
      <c r="PN942" s="25"/>
      <c r="PO942" s="25"/>
      <c r="PP942" s="25"/>
      <c r="PQ942" s="25"/>
      <c r="PR942" s="25"/>
      <c r="PS942" s="25"/>
      <c r="PT942" s="25"/>
      <c r="PU942" s="25"/>
      <c r="PV942" s="25"/>
      <c r="PW942" s="25"/>
      <c r="PX942" s="25"/>
      <c r="PY942" s="25"/>
      <c r="PZ942" s="25"/>
      <c r="QA942" s="25"/>
      <c r="QB942" s="25"/>
      <c r="QC942" s="25"/>
      <c r="QD942" s="25"/>
      <c r="QE942" s="25"/>
      <c r="QF942" s="25"/>
      <c r="QG942" s="25"/>
      <c r="QH942" s="25"/>
      <c r="QI942" s="25"/>
      <c r="QJ942" s="25"/>
      <c r="QK942" s="25"/>
      <c r="QL942" s="25"/>
      <c r="QM942" s="25"/>
      <c r="QN942" s="25"/>
      <c r="QO942" s="25"/>
      <c r="QP942" s="25"/>
      <c r="QQ942" s="25"/>
      <c r="QR942" s="25"/>
      <c r="QS942" s="25"/>
      <c r="QT942" s="25"/>
      <c r="QU942" s="25"/>
      <c r="QV942" s="25"/>
      <c r="QW942" s="25"/>
      <c r="QX942" s="25"/>
      <c r="QY942" s="25"/>
      <c r="QZ942" s="25"/>
      <c r="RA942" s="25"/>
      <c r="RB942" s="25"/>
      <c r="RC942" s="25"/>
      <c r="RD942" s="25"/>
      <c r="RE942" s="25"/>
      <c r="RF942" s="25"/>
      <c r="RG942" s="25"/>
      <c r="RH942" s="25"/>
      <c r="RI942" s="25"/>
      <c r="RJ942" s="25"/>
      <c r="RK942" s="25"/>
      <c r="RL942" s="25"/>
      <c r="RM942" s="25"/>
      <c r="RN942" s="25"/>
      <c r="RO942" s="25"/>
      <c r="RP942" s="25"/>
      <c r="RQ942" s="25"/>
      <c r="RR942" s="25"/>
      <c r="RS942" s="25"/>
      <c r="RT942" s="25"/>
      <c r="RU942" s="25"/>
      <c r="RV942" s="25"/>
      <c r="RW942" s="25"/>
      <c r="RX942" s="25"/>
      <c r="RY942" s="25"/>
      <c r="RZ942" s="25"/>
      <c r="SA942" s="25"/>
      <c r="SB942" s="25"/>
      <c r="SC942" s="25"/>
      <c r="SD942" s="25"/>
      <c r="SE942" s="25"/>
      <c r="SF942" s="25"/>
      <c r="SG942" s="25"/>
      <c r="SH942" s="25"/>
      <c r="SI942" s="25"/>
      <c r="SJ942" s="25"/>
      <c r="SK942" s="25"/>
      <c r="SL942" s="25"/>
      <c r="SM942" s="25"/>
      <c r="SN942" s="25"/>
      <c r="SO942" s="25"/>
      <c r="SP942" s="25"/>
      <c r="SQ942" s="25"/>
      <c r="SR942" s="25"/>
      <c r="SS942" s="25"/>
      <c r="ST942" s="25"/>
      <c r="SU942" s="25"/>
      <c r="SV942" s="25"/>
      <c r="SW942" s="25"/>
      <c r="SX942" s="25"/>
      <c r="SY942" s="25"/>
      <c r="SZ942" s="25"/>
      <c r="TA942" s="25"/>
      <c r="TB942" s="25"/>
      <c r="TC942" s="25"/>
      <c r="TD942" s="25"/>
      <c r="TE942" s="25"/>
      <c r="TF942" s="25"/>
      <c r="TG942" s="25"/>
      <c r="TH942" s="25"/>
      <c r="TI942" s="25"/>
      <c r="TJ942" s="25"/>
      <c r="TK942" s="25"/>
      <c r="TL942" s="25"/>
      <c r="TM942" s="25"/>
      <c r="TN942" s="25"/>
      <c r="TO942" s="25"/>
      <c r="TP942" s="25"/>
      <c r="TQ942" s="25"/>
      <c r="TR942" s="25"/>
      <c r="TS942" s="25"/>
      <c r="TT942" s="25"/>
      <c r="TU942" s="25"/>
      <c r="TV942" s="25"/>
      <c r="TW942" s="25"/>
      <c r="TX942" s="25"/>
      <c r="TY942" s="25"/>
      <c r="TZ942" s="25"/>
      <c r="UA942" s="25"/>
      <c r="UB942" s="25"/>
      <c r="UC942" s="25"/>
      <c r="UD942" s="25"/>
      <c r="UE942" s="25"/>
      <c r="UF942" s="25"/>
      <c r="UG942" s="25"/>
      <c r="UH942" s="25"/>
      <c r="UI942" s="25"/>
      <c r="UJ942" s="25"/>
      <c r="UK942" s="25"/>
      <c r="UL942" s="25"/>
      <c r="UM942" s="25"/>
      <c r="UN942" s="25"/>
      <c r="UO942" s="25"/>
      <c r="UP942" s="25"/>
      <c r="UQ942" s="25"/>
      <c r="UR942" s="25"/>
      <c r="US942" s="25"/>
      <c r="UT942" s="25"/>
      <c r="UU942" s="25"/>
      <c r="UV942" s="25"/>
      <c r="UW942" s="25"/>
      <c r="UX942" s="25"/>
      <c r="UY942" s="25"/>
      <c r="UZ942" s="25"/>
      <c r="VA942" s="25"/>
      <c r="VB942" s="25"/>
      <c r="VC942" s="25"/>
      <c r="VD942" s="25"/>
      <c r="VE942" s="25"/>
      <c r="VF942" s="25"/>
      <c r="VG942" s="25"/>
      <c r="VH942" s="25"/>
      <c r="VI942" s="25"/>
      <c r="VJ942" s="25"/>
      <c r="VK942" s="25"/>
      <c r="VL942" s="25"/>
      <c r="VM942" s="25"/>
      <c r="VN942" s="25"/>
      <c r="VO942" s="25"/>
      <c r="VP942" s="25"/>
      <c r="VQ942" s="25"/>
      <c r="VR942" s="25"/>
      <c r="VS942" s="25"/>
      <c r="VT942" s="25"/>
      <c r="VU942" s="25"/>
      <c r="VV942" s="25"/>
      <c r="VW942" s="25"/>
      <c r="VX942" s="25"/>
      <c r="VY942" s="25"/>
      <c r="VZ942" s="25"/>
      <c r="WA942" s="25"/>
      <c r="WB942" s="25"/>
      <c r="WC942" s="25"/>
      <c r="WD942" s="25"/>
      <c r="WE942" s="25"/>
      <c r="WF942" s="25"/>
      <c r="WG942" s="25"/>
      <c r="WH942" s="25"/>
      <c r="WI942" s="25"/>
      <c r="WJ942" s="25"/>
      <c r="WK942" s="25"/>
      <c r="WL942" s="25"/>
      <c r="WM942" s="25"/>
      <c r="WN942" s="25"/>
      <c r="WO942" s="25"/>
      <c r="WP942" s="25"/>
      <c r="WQ942" s="25"/>
      <c r="WR942" s="25"/>
      <c r="WS942" s="25"/>
      <c r="WT942" s="25"/>
      <c r="WU942" s="25"/>
      <c r="WV942" s="25"/>
      <c r="WW942" s="25"/>
      <c r="WX942" s="25"/>
      <c r="WY942" s="25"/>
      <c r="WZ942" s="25"/>
      <c r="XA942" s="25"/>
      <c r="XB942" s="25"/>
      <c r="XC942" s="25"/>
      <c r="XD942" s="25"/>
      <c r="XE942" s="25"/>
      <c r="XF942" s="25"/>
      <c r="XG942" s="25"/>
      <c r="XH942" s="25"/>
      <c r="XI942" s="25"/>
      <c r="XJ942" s="25"/>
      <c r="XK942" s="25"/>
      <c r="XL942" s="25"/>
      <c r="XM942" s="25"/>
      <c r="XN942" s="25"/>
      <c r="XO942" s="25"/>
      <c r="XP942" s="25"/>
      <c r="XQ942" s="25"/>
      <c r="XR942" s="25"/>
      <c r="XS942" s="25"/>
      <c r="XT942" s="25"/>
      <c r="XU942" s="25"/>
      <c r="XV942" s="25"/>
      <c r="XW942" s="25"/>
      <c r="XX942" s="25"/>
      <c r="XY942" s="25"/>
      <c r="XZ942" s="25"/>
      <c r="YA942" s="25"/>
      <c r="YB942" s="25"/>
      <c r="YC942" s="25"/>
      <c r="YD942" s="25"/>
      <c r="YE942" s="25"/>
      <c r="YF942" s="25"/>
      <c r="YG942" s="25"/>
      <c r="YH942" s="25"/>
      <c r="YI942" s="25"/>
      <c r="YJ942" s="25"/>
      <c r="YK942" s="25"/>
      <c r="YL942" s="25"/>
      <c r="YM942" s="25"/>
      <c r="YN942" s="25"/>
      <c r="YO942" s="25"/>
      <c r="YP942" s="25"/>
      <c r="YQ942" s="25"/>
      <c r="YR942" s="25"/>
      <c r="YS942" s="25"/>
      <c r="YT942" s="25"/>
      <c r="YU942" s="25"/>
      <c r="YV942" s="25"/>
      <c r="YW942" s="25"/>
      <c r="YX942" s="25"/>
      <c r="YY942" s="25"/>
      <c r="YZ942" s="25"/>
      <c r="ZA942" s="25"/>
      <c r="ZB942" s="25"/>
      <c r="ZC942" s="25"/>
      <c r="ZD942" s="25"/>
      <c r="ZE942" s="25"/>
      <c r="ZF942" s="25"/>
      <c r="ZG942" s="25"/>
      <c r="ZH942" s="25"/>
      <c r="ZI942" s="25"/>
      <c r="ZJ942" s="25"/>
      <c r="ZK942" s="25"/>
      <c r="ZL942" s="25"/>
      <c r="ZM942" s="25"/>
      <c r="ZN942" s="25"/>
      <c r="ZO942" s="25"/>
      <c r="ZP942" s="25"/>
      <c r="ZQ942" s="25"/>
      <c r="ZR942" s="25"/>
      <c r="ZS942" s="25"/>
      <c r="ZT942" s="25"/>
      <c r="ZU942" s="25"/>
      <c r="ZV942" s="25"/>
      <c r="ZW942" s="25"/>
      <c r="ZX942" s="25"/>
      <c r="ZY942" s="25"/>
      <c r="ZZ942" s="25"/>
      <c r="AAA942" s="25"/>
      <c r="AAB942" s="25"/>
      <c r="AAC942" s="25"/>
      <c r="AAD942" s="25"/>
      <c r="AAE942" s="25"/>
      <c r="AAF942" s="25"/>
      <c r="AAG942" s="25"/>
      <c r="AAH942" s="25"/>
      <c r="AAI942" s="25"/>
      <c r="AAJ942" s="25"/>
      <c r="AAK942" s="25"/>
      <c r="AAL942" s="25"/>
      <c r="AAM942" s="25"/>
      <c r="AAN942" s="25"/>
      <c r="AAO942" s="25"/>
      <c r="AAP942" s="25"/>
      <c r="AAQ942" s="25"/>
      <c r="AAR942" s="25"/>
      <c r="AAS942" s="25"/>
      <c r="AAT942" s="25"/>
      <c r="AAU942" s="25"/>
      <c r="AAV942" s="25"/>
      <c r="AAW942" s="25"/>
      <c r="AAX942" s="25"/>
      <c r="AAY942" s="25"/>
      <c r="AAZ942" s="25"/>
      <c r="ABA942" s="25"/>
      <c r="ABB942" s="25"/>
      <c r="ABC942" s="25"/>
      <c r="ABD942" s="25"/>
      <c r="ABE942" s="25"/>
      <c r="ABF942" s="25"/>
      <c r="ABG942" s="25"/>
      <c r="ABH942" s="25"/>
      <c r="ABI942" s="25"/>
      <c r="ABJ942" s="25"/>
      <c r="ABK942" s="25"/>
      <c r="ABL942" s="25"/>
      <c r="ABM942" s="25"/>
      <c r="ABN942" s="25"/>
      <c r="ABO942" s="25"/>
      <c r="ABP942" s="25"/>
      <c r="ABQ942" s="25"/>
      <c r="ABR942" s="25"/>
      <c r="ABS942" s="25"/>
      <c r="ABT942" s="25"/>
      <c r="ABU942" s="25"/>
      <c r="ABV942" s="25"/>
      <c r="ABW942" s="25"/>
      <c r="ABX942" s="25"/>
      <c r="ABY942" s="25"/>
      <c r="ABZ942" s="25"/>
      <c r="ACA942" s="25"/>
      <c r="ACB942" s="25"/>
      <c r="ACC942" s="25"/>
      <c r="ACD942" s="25"/>
      <c r="ACE942" s="25"/>
      <c r="ACF942" s="25"/>
      <c r="ACG942" s="25"/>
      <c r="ACH942" s="25"/>
      <c r="ACI942" s="25"/>
      <c r="ACJ942" s="25"/>
      <c r="ACK942" s="25"/>
      <c r="ACL942" s="25"/>
      <c r="ACM942" s="25"/>
      <c r="ACN942" s="25"/>
      <c r="ACO942" s="25"/>
      <c r="ACP942" s="25"/>
      <c r="ACQ942" s="25"/>
      <c r="ACR942" s="25"/>
      <c r="ACS942" s="25"/>
      <c r="ACT942" s="25"/>
      <c r="ACU942" s="25"/>
      <c r="ACV942" s="25"/>
      <c r="ACW942" s="25"/>
      <c r="ACX942" s="25"/>
      <c r="ACY942" s="25"/>
      <c r="ACZ942" s="25"/>
      <c r="ADA942" s="25"/>
      <c r="ADB942" s="25"/>
      <c r="ADC942" s="25"/>
      <c r="ADD942" s="25"/>
      <c r="ADE942" s="25"/>
      <c r="ADF942" s="25"/>
      <c r="ADG942" s="25"/>
      <c r="ADH942" s="25"/>
      <c r="ADI942" s="25"/>
      <c r="ADJ942" s="25"/>
      <c r="ADK942" s="25"/>
      <c r="ADL942" s="25"/>
      <c r="ADM942" s="25"/>
      <c r="ADN942" s="25"/>
      <c r="ADO942" s="25"/>
      <c r="ADP942" s="25"/>
      <c r="ADQ942" s="25"/>
      <c r="ADR942" s="25"/>
      <c r="ADS942" s="25"/>
      <c r="ADT942" s="25"/>
      <c r="ADU942" s="25"/>
      <c r="ADV942" s="25"/>
      <c r="ADW942" s="25"/>
      <c r="ADX942" s="25"/>
      <c r="ADY942" s="25"/>
      <c r="ADZ942" s="25"/>
      <c r="AEA942" s="25"/>
      <c r="AEB942" s="25"/>
      <c r="AEC942" s="25"/>
      <c r="AED942" s="25"/>
      <c r="AEE942" s="25"/>
      <c r="AEF942" s="25"/>
      <c r="AEG942" s="49"/>
    </row>
    <row r="943" spans="1:813" s="15" customFormat="1" ht="8.25" customHeight="1" x14ac:dyDescent="0.2">
      <c r="A943" s="240"/>
      <c r="B943" s="216"/>
      <c r="C943" s="254"/>
      <c r="D943" s="458"/>
      <c r="E943" s="459"/>
      <c r="F943" s="418"/>
      <c r="G943" s="49"/>
      <c r="AY943" s="45"/>
      <c r="AZ943" s="25"/>
      <c r="BA943" s="663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  <c r="PF943" s="25"/>
      <c r="PG943" s="25"/>
      <c r="PH943" s="25"/>
      <c r="PI943" s="25"/>
      <c r="PJ943" s="25"/>
      <c r="PK943" s="25"/>
      <c r="PL943" s="25"/>
      <c r="PM943" s="25"/>
      <c r="PN943" s="25"/>
      <c r="PO943" s="25"/>
      <c r="PP943" s="25"/>
      <c r="PQ943" s="25"/>
      <c r="PR943" s="25"/>
      <c r="PS943" s="25"/>
      <c r="PT943" s="25"/>
      <c r="PU943" s="25"/>
      <c r="PV943" s="25"/>
      <c r="PW943" s="25"/>
      <c r="PX943" s="25"/>
      <c r="PY943" s="25"/>
      <c r="PZ943" s="25"/>
      <c r="QA943" s="25"/>
      <c r="QB943" s="25"/>
      <c r="QC943" s="25"/>
      <c r="QD943" s="25"/>
      <c r="QE943" s="25"/>
      <c r="QF943" s="25"/>
      <c r="QG943" s="25"/>
      <c r="QH943" s="25"/>
      <c r="QI943" s="25"/>
      <c r="QJ943" s="25"/>
      <c r="QK943" s="25"/>
      <c r="QL943" s="25"/>
      <c r="QM943" s="25"/>
      <c r="QN943" s="25"/>
      <c r="QO943" s="25"/>
      <c r="QP943" s="25"/>
      <c r="QQ943" s="25"/>
      <c r="QR943" s="25"/>
      <c r="QS943" s="25"/>
      <c r="QT943" s="25"/>
      <c r="QU943" s="25"/>
      <c r="QV943" s="25"/>
      <c r="QW943" s="25"/>
      <c r="QX943" s="25"/>
      <c r="QY943" s="25"/>
      <c r="QZ943" s="25"/>
      <c r="RA943" s="25"/>
      <c r="RB943" s="25"/>
      <c r="RC943" s="25"/>
      <c r="RD943" s="25"/>
      <c r="RE943" s="25"/>
      <c r="RF943" s="25"/>
      <c r="RG943" s="25"/>
      <c r="RH943" s="25"/>
      <c r="RI943" s="25"/>
      <c r="RJ943" s="25"/>
      <c r="RK943" s="25"/>
      <c r="RL943" s="25"/>
      <c r="RM943" s="25"/>
      <c r="RN943" s="25"/>
      <c r="RO943" s="25"/>
      <c r="RP943" s="25"/>
      <c r="RQ943" s="25"/>
      <c r="RR943" s="25"/>
      <c r="RS943" s="25"/>
      <c r="RT943" s="25"/>
      <c r="RU943" s="25"/>
      <c r="RV943" s="25"/>
      <c r="RW943" s="25"/>
      <c r="RX943" s="25"/>
      <c r="RY943" s="25"/>
      <c r="RZ943" s="25"/>
      <c r="SA943" s="25"/>
      <c r="SB943" s="25"/>
      <c r="SC943" s="25"/>
      <c r="SD943" s="25"/>
      <c r="SE943" s="25"/>
      <c r="SF943" s="25"/>
      <c r="SG943" s="25"/>
      <c r="SH943" s="25"/>
      <c r="SI943" s="25"/>
      <c r="SJ943" s="25"/>
      <c r="SK943" s="25"/>
      <c r="SL943" s="25"/>
      <c r="SM943" s="25"/>
      <c r="SN943" s="25"/>
      <c r="SO943" s="25"/>
      <c r="SP943" s="25"/>
      <c r="SQ943" s="25"/>
      <c r="SR943" s="25"/>
      <c r="SS943" s="25"/>
      <c r="ST943" s="25"/>
      <c r="SU943" s="25"/>
      <c r="SV943" s="25"/>
      <c r="SW943" s="25"/>
      <c r="SX943" s="25"/>
      <c r="SY943" s="25"/>
      <c r="SZ943" s="25"/>
      <c r="TA943" s="25"/>
      <c r="TB943" s="25"/>
      <c r="TC943" s="25"/>
      <c r="TD943" s="25"/>
      <c r="TE943" s="25"/>
      <c r="TF943" s="25"/>
      <c r="TG943" s="25"/>
      <c r="TH943" s="25"/>
      <c r="TI943" s="25"/>
      <c r="TJ943" s="25"/>
      <c r="TK943" s="25"/>
      <c r="TL943" s="25"/>
      <c r="TM943" s="25"/>
      <c r="TN943" s="25"/>
      <c r="TO943" s="25"/>
      <c r="TP943" s="25"/>
      <c r="TQ943" s="25"/>
      <c r="TR943" s="25"/>
      <c r="TS943" s="25"/>
      <c r="TT943" s="25"/>
      <c r="TU943" s="25"/>
      <c r="TV943" s="25"/>
      <c r="TW943" s="25"/>
      <c r="TX943" s="25"/>
      <c r="TY943" s="25"/>
      <c r="TZ943" s="25"/>
      <c r="UA943" s="25"/>
      <c r="UB943" s="25"/>
      <c r="UC943" s="25"/>
      <c r="UD943" s="25"/>
      <c r="UE943" s="25"/>
      <c r="UF943" s="25"/>
      <c r="UG943" s="25"/>
      <c r="UH943" s="25"/>
      <c r="UI943" s="25"/>
      <c r="UJ943" s="25"/>
      <c r="UK943" s="25"/>
      <c r="UL943" s="25"/>
      <c r="UM943" s="25"/>
      <c r="UN943" s="25"/>
      <c r="UO943" s="25"/>
      <c r="UP943" s="25"/>
      <c r="UQ943" s="25"/>
      <c r="UR943" s="25"/>
      <c r="US943" s="25"/>
      <c r="UT943" s="25"/>
      <c r="UU943" s="25"/>
      <c r="UV943" s="25"/>
      <c r="UW943" s="25"/>
      <c r="UX943" s="25"/>
      <c r="UY943" s="25"/>
      <c r="UZ943" s="25"/>
      <c r="VA943" s="25"/>
      <c r="VB943" s="25"/>
      <c r="VC943" s="25"/>
      <c r="VD943" s="25"/>
      <c r="VE943" s="25"/>
      <c r="VF943" s="25"/>
      <c r="VG943" s="25"/>
      <c r="VH943" s="25"/>
      <c r="VI943" s="25"/>
      <c r="VJ943" s="25"/>
      <c r="VK943" s="25"/>
      <c r="VL943" s="25"/>
      <c r="VM943" s="25"/>
      <c r="VN943" s="25"/>
      <c r="VO943" s="25"/>
      <c r="VP943" s="25"/>
      <c r="VQ943" s="25"/>
      <c r="VR943" s="25"/>
      <c r="VS943" s="25"/>
      <c r="VT943" s="25"/>
      <c r="VU943" s="25"/>
      <c r="VV943" s="25"/>
      <c r="VW943" s="25"/>
      <c r="VX943" s="25"/>
      <c r="VY943" s="25"/>
      <c r="VZ943" s="25"/>
      <c r="WA943" s="25"/>
      <c r="WB943" s="25"/>
      <c r="WC943" s="25"/>
      <c r="WD943" s="25"/>
      <c r="WE943" s="25"/>
      <c r="WF943" s="25"/>
      <c r="WG943" s="25"/>
      <c r="WH943" s="25"/>
      <c r="WI943" s="25"/>
      <c r="WJ943" s="25"/>
      <c r="WK943" s="25"/>
      <c r="WL943" s="25"/>
      <c r="WM943" s="25"/>
      <c r="WN943" s="25"/>
      <c r="WO943" s="25"/>
      <c r="WP943" s="25"/>
      <c r="WQ943" s="25"/>
      <c r="WR943" s="25"/>
      <c r="WS943" s="25"/>
      <c r="WT943" s="25"/>
      <c r="WU943" s="25"/>
      <c r="WV943" s="25"/>
      <c r="WW943" s="25"/>
      <c r="WX943" s="25"/>
      <c r="WY943" s="25"/>
      <c r="WZ943" s="25"/>
      <c r="XA943" s="25"/>
      <c r="XB943" s="25"/>
      <c r="XC943" s="25"/>
      <c r="XD943" s="25"/>
      <c r="XE943" s="25"/>
      <c r="XF943" s="25"/>
      <c r="XG943" s="25"/>
      <c r="XH943" s="25"/>
      <c r="XI943" s="25"/>
      <c r="XJ943" s="25"/>
      <c r="XK943" s="25"/>
      <c r="XL943" s="25"/>
      <c r="XM943" s="25"/>
      <c r="XN943" s="25"/>
      <c r="XO943" s="25"/>
      <c r="XP943" s="25"/>
      <c r="XQ943" s="25"/>
      <c r="XR943" s="25"/>
      <c r="XS943" s="25"/>
      <c r="XT943" s="25"/>
      <c r="XU943" s="25"/>
      <c r="XV943" s="25"/>
      <c r="XW943" s="25"/>
      <c r="XX943" s="25"/>
      <c r="XY943" s="25"/>
      <c r="XZ943" s="25"/>
      <c r="YA943" s="25"/>
      <c r="YB943" s="25"/>
      <c r="YC943" s="25"/>
      <c r="YD943" s="25"/>
      <c r="YE943" s="25"/>
      <c r="YF943" s="25"/>
      <c r="YG943" s="25"/>
      <c r="YH943" s="25"/>
      <c r="YI943" s="25"/>
      <c r="YJ943" s="25"/>
      <c r="YK943" s="25"/>
      <c r="YL943" s="25"/>
      <c r="YM943" s="25"/>
      <c r="YN943" s="25"/>
      <c r="YO943" s="25"/>
      <c r="YP943" s="25"/>
      <c r="YQ943" s="25"/>
      <c r="YR943" s="25"/>
      <c r="YS943" s="25"/>
      <c r="YT943" s="25"/>
      <c r="YU943" s="25"/>
      <c r="YV943" s="25"/>
      <c r="YW943" s="25"/>
      <c r="YX943" s="25"/>
      <c r="YY943" s="25"/>
      <c r="YZ943" s="25"/>
      <c r="ZA943" s="25"/>
      <c r="ZB943" s="25"/>
      <c r="ZC943" s="25"/>
      <c r="ZD943" s="25"/>
      <c r="ZE943" s="25"/>
      <c r="ZF943" s="25"/>
      <c r="ZG943" s="25"/>
      <c r="ZH943" s="25"/>
      <c r="ZI943" s="25"/>
      <c r="ZJ943" s="25"/>
      <c r="ZK943" s="25"/>
      <c r="ZL943" s="25"/>
      <c r="ZM943" s="25"/>
      <c r="ZN943" s="25"/>
      <c r="ZO943" s="25"/>
      <c r="ZP943" s="25"/>
      <c r="ZQ943" s="25"/>
      <c r="ZR943" s="25"/>
      <c r="ZS943" s="25"/>
      <c r="ZT943" s="25"/>
      <c r="ZU943" s="25"/>
      <c r="ZV943" s="25"/>
      <c r="ZW943" s="25"/>
      <c r="ZX943" s="25"/>
      <c r="ZY943" s="25"/>
      <c r="ZZ943" s="25"/>
      <c r="AAA943" s="25"/>
      <c r="AAB943" s="25"/>
      <c r="AAC943" s="25"/>
      <c r="AAD943" s="25"/>
      <c r="AAE943" s="25"/>
      <c r="AAF943" s="25"/>
      <c r="AAG943" s="25"/>
      <c r="AAH943" s="25"/>
      <c r="AAI943" s="25"/>
      <c r="AAJ943" s="25"/>
      <c r="AAK943" s="25"/>
      <c r="AAL943" s="25"/>
      <c r="AAM943" s="25"/>
      <c r="AAN943" s="25"/>
      <c r="AAO943" s="25"/>
      <c r="AAP943" s="25"/>
      <c r="AAQ943" s="25"/>
      <c r="AAR943" s="25"/>
      <c r="AAS943" s="25"/>
      <c r="AAT943" s="25"/>
      <c r="AAU943" s="25"/>
      <c r="AAV943" s="25"/>
      <c r="AAW943" s="25"/>
      <c r="AAX943" s="25"/>
      <c r="AAY943" s="25"/>
      <c r="AAZ943" s="25"/>
      <c r="ABA943" s="25"/>
      <c r="ABB943" s="25"/>
      <c r="ABC943" s="25"/>
      <c r="ABD943" s="25"/>
      <c r="ABE943" s="25"/>
      <c r="ABF943" s="25"/>
      <c r="ABG943" s="25"/>
      <c r="ABH943" s="25"/>
      <c r="ABI943" s="25"/>
      <c r="ABJ943" s="25"/>
      <c r="ABK943" s="25"/>
      <c r="ABL943" s="25"/>
      <c r="ABM943" s="25"/>
      <c r="ABN943" s="25"/>
      <c r="ABO943" s="25"/>
      <c r="ABP943" s="25"/>
      <c r="ABQ943" s="25"/>
      <c r="ABR943" s="25"/>
      <c r="ABS943" s="25"/>
      <c r="ABT943" s="25"/>
      <c r="ABU943" s="25"/>
      <c r="ABV943" s="25"/>
      <c r="ABW943" s="25"/>
      <c r="ABX943" s="25"/>
      <c r="ABY943" s="25"/>
      <c r="ABZ943" s="25"/>
      <c r="ACA943" s="25"/>
      <c r="ACB943" s="25"/>
      <c r="ACC943" s="25"/>
      <c r="ACD943" s="25"/>
      <c r="ACE943" s="25"/>
      <c r="ACF943" s="25"/>
      <c r="ACG943" s="25"/>
      <c r="ACH943" s="25"/>
      <c r="ACI943" s="25"/>
      <c r="ACJ943" s="25"/>
      <c r="ACK943" s="25"/>
      <c r="ACL943" s="25"/>
      <c r="ACM943" s="25"/>
      <c r="ACN943" s="25"/>
      <c r="ACO943" s="25"/>
      <c r="ACP943" s="25"/>
      <c r="ACQ943" s="25"/>
      <c r="ACR943" s="25"/>
      <c r="ACS943" s="25"/>
      <c r="ACT943" s="25"/>
      <c r="ACU943" s="25"/>
      <c r="ACV943" s="25"/>
      <c r="ACW943" s="25"/>
      <c r="ACX943" s="25"/>
      <c r="ACY943" s="25"/>
      <c r="ACZ943" s="25"/>
      <c r="ADA943" s="25"/>
      <c r="ADB943" s="25"/>
      <c r="ADC943" s="25"/>
      <c r="ADD943" s="25"/>
      <c r="ADE943" s="25"/>
      <c r="ADF943" s="25"/>
      <c r="ADG943" s="25"/>
      <c r="ADH943" s="25"/>
      <c r="ADI943" s="25"/>
      <c r="ADJ943" s="25"/>
      <c r="ADK943" s="25"/>
      <c r="ADL943" s="25"/>
      <c r="ADM943" s="25"/>
      <c r="ADN943" s="25"/>
      <c r="ADO943" s="25"/>
      <c r="ADP943" s="25"/>
      <c r="ADQ943" s="25"/>
      <c r="ADR943" s="25"/>
      <c r="ADS943" s="25"/>
      <c r="ADT943" s="25"/>
      <c r="ADU943" s="25"/>
      <c r="ADV943" s="25"/>
      <c r="ADW943" s="25"/>
      <c r="ADX943" s="25"/>
      <c r="ADY943" s="25"/>
      <c r="ADZ943" s="25"/>
      <c r="AEA943" s="25"/>
      <c r="AEB943" s="25"/>
      <c r="AEC943" s="25"/>
      <c r="AED943" s="25"/>
      <c r="AEE943" s="25"/>
      <c r="AEF943" s="25"/>
      <c r="AEG943" s="49"/>
    </row>
    <row r="944" spans="1:813" s="15" customFormat="1" ht="12.75" customHeight="1" x14ac:dyDescent="0.2">
      <c r="A944" s="118"/>
      <c r="B944" s="343" t="s">
        <v>199</v>
      </c>
      <c r="C944" s="344"/>
      <c r="D944" s="344"/>
      <c r="E944" s="344"/>
      <c r="F944" s="345">
        <f>SUM(F899:F943)</f>
        <v>-2890618.15</v>
      </c>
      <c r="G944" s="49"/>
      <c r="AY944" s="45"/>
      <c r="AZ944" s="25"/>
      <c r="BA944" s="663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  <c r="PF944" s="25"/>
      <c r="PG944" s="25"/>
      <c r="PH944" s="25"/>
      <c r="PI944" s="25"/>
      <c r="PJ944" s="25"/>
      <c r="PK944" s="25"/>
      <c r="PL944" s="25"/>
      <c r="PM944" s="25"/>
      <c r="PN944" s="25"/>
      <c r="PO944" s="25"/>
      <c r="PP944" s="25"/>
      <c r="PQ944" s="25"/>
      <c r="PR944" s="25"/>
      <c r="PS944" s="25"/>
      <c r="PT944" s="25"/>
      <c r="PU944" s="25"/>
      <c r="PV944" s="25"/>
      <c r="PW944" s="25"/>
      <c r="PX944" s="25"/>
      <c r="PY944" s="25"/>
      <c r="PZ944" s="25"/>
      <c r="QA944" s="25"/>
      <c r="QB944" s="25"/>
      <c r="QC944" s="25"/>
      <c r="QD944" s="25"/>
      <c r="QE944" s="25"/>
      <c r="QF944" s="25"/>
      <c r="QG944" s="25"/>
      <c r="QH944" s="25"/>
      <c r="QI944" s="25"/>
      <c r="QJ944" s="25"/>
      <c r="QK944" s="25"/>
      <c r="QL944" s="25"/>
      <c r="QM944" s="25"/>
      <c r="QN944" s="25"/>
      <c r="QO944" s="25"/>
      <c r="QP944" s="25"/>
      <c r="QQ944" s="25"/>
      <c r="QR944" s="25"/>
      <c r="QS944" s="25"/>
      <c r="QT944" s="25"/>
      <c r="QU944" s="25"/>
      <c r="QV944" s="25"/>
      <c r="QW944" s="25"/>
      <c r="QX944" s="25"/>
      <c r="QY944" s="25"/>
      <c r="QZ944" s="25"/>
      <c r="RA944" s="25"/>
      <c r="RB944" s="25"/>
      <c r="RC944" s="25"/>
      <c r="RD944" s="25"/>
      <c r="RE944" s="25"/>
      <c r="RF944" s="25"/>
      <c r="RG944" s="25"/>
      <c r="RH944" s="25"/>
      <c r="RI944" s="25"/>
      <c r="RJ944" s="25"/>
      <c r="RK944" s="25"/>
      <c r="RL944" s="25"/>
      <c r="RM944" s="25"/>
      <c r="RN944" s="25"/>
      <c r="RO944" s="25"/>
      <c r="RP944" s="25"/>
      <c r="RQ944" s="25"/>
      <c r="RR944" s="25"/>
      <c r="RS944" s="25"/>
      <c r="RT944" s="25"/>
      <c r="RU944" s="25"/>
      <c r="RV944" s="25"/>
      <c r="RW944" s="25"/>
      <c r="RX944" s="25"/>
      <c r="RY944" s="25"/>
      <c r="RZ944" s="25"/>
      <c r="SA944" s="25"/>
      <c r="SB944" s="25"/>
      <c r="SC944" s="25"/>
      <c r="SD944" s="25"/>
      <c r="SE944" s="25"/>
      <c r="SF944" s="25"/>
      <c r="SG944" s="25"/>
      <c r="SH944" s="25"/>
      <c r="SI944" s="25"/>
      <c r="SJ944" s="25"/>
      <c r="SK944" s="25"/>
      <c r="SL944" s="25"/>
      <c r="SM944" s="25"/>
      <c r="SN944" s="25"/>
      <c r="SO944" s="25"/>
      <c r="SP944" s="25"/>
      <c r="SQ944" s="25"/>
      <c r="SR944" s="25"/>
      <c r="SS944" s="25"/>
      <c r="ST944" s="25"/>
      <c r="SU944" s="25"/>
      <c r="SV944" s="25"/>
      <c r="SW944" s="25"/>
      <c r="SX944" s="25"/>
      <c r="SY944" s="25"/>
      <c r="SZ944" s="25"/>
      <c r="TA944" s="25"/>
      <c r="TB944" s="25"/>
      <c r="TC944" s="25"/>
      <c r="TD944" s="25"/>
      <c r="TE944" s="25"/>
      <c r="TF944" s="25"/>
      <c r="TG944" s="25"/>
      <c r="TH944" s="25"/>
      <c r="TI944" s="25"/>
      <c r="TJ944" s="25"/>
      <c r="TK944" s="25"/>
      <c r="TL944" s="25"/>
      <c r="TM944" s="25"/>
      <c r="TN944" s="25"/>
      <c r="TO944" s="25"/>
      <c r="TP944" s="25"/>
      <c r="TQ944" s="25"/>
      <c r="TR944" s="25"/>
      <c r="TS944" s="25"/>
      <c r="TT944" s="25"/>
      <c r="TU944" s="25"/>
      <c r="TV944" s="25"/>
      <c r="TW944" s="25"/>
      <c r="TX944" s="25"/>
      <c r="TY944" s="25"/>
      <c r="TZ944" s="25"/>
      <c r="UA944" s="25"/>
      <c r="UB944" s="25"/>
      <c r="UC944" s="25"/>
      <c r="UD944" s="25"/>
      <c r="UE944" s="25"/>
      <c r="UF944" s="25"/>
      <c r="UG944" s="25"/>
      <c r="UH944" s="25"/>
      <c r="UI944" s="25"/>
      <c r="UJ944" s="25"/>
      <c r="UK944" s="25"/>
      <c r="UL944" s="25"/>
      <c r="UM944" s="25"/>
      <c r="UN944" s="25"/>
      <c r="UO944" s="25"/>
      <c r="UP944" s="25"/>
      <c r="UQ944" s="25"/>
      <c r="UR944" s="25"/>
      <c r="US944" s="25"/>
      <c r="UT944" s="25"/>
      <c r="UU944" s="25"/>
      <c r="UV944" s="25"/>
      <c r="UW944" s="25"/>
      <c r="UX944" s="25"/>
      <c r="UY944" s="25"/>
      <c r="UZ944" s="25"/>
      <c r="VA944" s="25"/>
      <c r="VB944" s="25"/>
      <c r="VC944" s="25"/>
      <c r="VD944" s="25"/>
      <c r="VE944" s="25"/>
      <c r="VF944" s="25"/>
      <c r="VG944" s="25"/>
      <c r="VH944" s="25"/>
      <c r="VI944" s="25"/>
      <c r="VJ944" s="25"/>
      <c r="VK944" s="25"/>
      <c r="VL944" s="25"/>
      <c r="VM944" s="25"/>
      <c r="VN944" s="25"/>
      <c r="VO944" s="25"/>
      <c r="VP944" s="25"/>
      <c r="VQ944" s="25"/>
      <c r="VR944" s="25"/>
      <c r="VS944" s="25"/>
      <c r="VT944" s="25"/>
      <c r="VU944" s="25"/>
      <c r="VV944" s="25"/>
      <c r="VW944" s="25"/>
      <c r="VX944" s="25"/>
      <c r="VY944" s="25"/>
      <c r="VZ944" s="25"/>
      <c r="WA944" s="25"/>
      <c r="WB944" s="25"/>
      <c r="WC944" s="25"/>
      <c r="WD944" s="25"/>
      <c r="WE944" s="25"/>
      <c r="WF944" s="25"/>
      <c r="WG944" s="25"/>
      <c r="WH944" s="25"/>
      <c r="WI944" s="25"/>
      <c r="WJ944" s="25"/>
      <c r="WK944" s="25"/>
      <c r="WL944" s="25"/>
      <c r="WM944" s="25"/>
      <c r="WN944" s="25"/>
      <c r="WO944" s="25"/>
      <c r="WP944" s="25"/>
      <c r="WQ944" s="25"/>
      <c r="WR944" s="25"/>
      <c r="WS944" s="25"/>
      <c r="WT944" s="25"/>
      <c r="WU944" s="25"/>
      <c r="WV944" s="25"/>
      <c r="WW944" s="25"/>
      <c r="WX944" s="25"/>
      <c r="WY944" s="25"/>
      <c r="WZ944" s="25"/>
      <c r="XA944" s="25"/>
      <c r="XB944" s="25"/>
      <c r="XC944" s="25"/>
      <c r="XD944" s="25"/>
      <c r="XE944" s="25"/>
      <c r="XF944" s="25"/>
      <c r="XG944" s="25"/>
      <c r="XH944" s="25"/>
      <c r="XI944" s="25"/>
      <c r="XJ944" s="25"/>
      <c r="XK944" s="25"/>
      <c r="XL944" s="25"/>
      <c r="XM944" s="25"/>
      <c r="XN944" s="25"/>
      <c r="XO944" s="25"/>
      <c r="XP944" s="25"/>
      <c r="XQ944" s="25"/>
      <c r="XR944" s="25"/>
      <c r="XS944" s="25"/>
      <c r="XT944" s="25"/>
      <c r="XU944" s="25"/>
      <c r="XV944" s="25"/>
      <c r="XW944" s="25"/>
      <c r="XX944" s="25"/>
      <c r="XY944" s="25"/>
      <c r="XZ944" s="25"/>
      <c r="YA944" s="25"/>
      <c r="YB944" s="25"/>
      <c r="YC944" s="25"/>
      <c r="YD944" s="25"/>
      <c r="YE944" s="25"/>
      <c r="YF944" s="25"/>
      <c r="YG944" s="25"/>
      <c r="YH944" s="25"/>
      <c r="YI944" s="25"/>
      <c r="YJ944" s="25"/>
      <c r="YK944" s="25"/>
      <c r="YL944" s="25"/>
      <c r="YM944" s="25"/>
      <c r="YN944" s="25"/>
      <c r="YO944" s="25"/>
      <c r="YP944" s="25"/>
      <c r="YQ944" s="25"/>
      <c r="YR944" s="25"/>
      <c r="YS944" s="25"/>
      <c r="YT944" s="25"/>
      <c r="YU944" s="25"/>
      <c r="YV944" s="25"/>
      <c r="YW944" s="25"/>
      <c r="YX944" s="25"/>
      <c r="YY944" s="25"/>
      <c r="YZ944" s="25"/>
      <c r="ZA944" s="25"/>
      <c r="ZB944" s="25"/>
      <c r="ZC944" s="25"/>
      <c r="ZD944" s="25"/>
      <c r="ZE944" s="25"/>
      <c r="ZF944" s="25"/>
      <c r="ZG944" s="25"/>
      <c r="ZH944" s="25"/>
      <c r="ZI944" s="25"/>
      <c r="ZJ944" s="25"/>
      <c r="ZK944" s="25"/>
      <c r="ZL944" s="25"/>
      <c r="ZM944" s="25"/>
      <c r="ZN944" s="25"/>
      <c r="ZO944" s="25"/>
      <c r="ZP944" s="25"/>
      <c r="ZQ944" s="25"/>
      <c r="ZR944" s="25"/>
      <c r="ZS944" s="25"/>
      <c r="ZT944" s="25"/>
      <c r="ZU944" s="25"/>
      <c r="ZV944" s="25"/>
      <c r="ZW944" s="25"/>
      <c r="ZX944" s="25"/>
      <c r="ZY944" s="25"/>
      <c r="ZZ944" s="25"/>
      <c r="AAA944" s="25"/>
      <c r="AAB944" s="25"/>
      <c r="AAC944" s="25"/>
      <c r="AAD944" s="25"/>
      <c r="AAE944" s="25"/>
      <c r="AAF944" s="25"/>
      <c r="AAG944" s="25"/>
      <c r="AAH944" s="25"/>
      <c r="AAI944" s="25"/>
      <c r="AAJ944" s="25"/>
      <c r="AAK944" s="25"/>
      <c r="AAL944" s="25"/>
      <c r="AAM944" s="25"/>
      <c r="AAN944" s="25"/>
      <c r="AAO944" s="25"/>
      <c r="AAP944" s="25"/>
      <c r="AAQ944" s="25"/>
      <c r="AAR944" s="25"/>
      <c r="AAS944" s="25"/>
      <c r="AAT944" s="25"/>
      <c r="AAU944" s="25"/>
      <c r="AAV944" s="25"/>
      <c r="AAW944" s="25"/>
      <c r="AAX944" s="25"/>
      <c r="AAY944" s="25"/>
      <c r="AAZ944" s="25"/>
      <c r="ABA944" s="25"/>
      <c r="ABB944" s="25"/>
      <c r="ABC944" s="25"/>
      <c r="ABD944" s="25"/>
      <c r="ABE944" s="25"/>
      <c r="ABF944" s="25"/>
      <c r="ABG944" s="25"/>
      <c r="ABH944" s="25"/>
      <c r="ABI944" s="25"/>
      <c r="ABJ944" s="25"/>
      <c r="ABK944" s="25"/>
      <c r="ABL944" s="25"/>
      <c r="ABM944" s="25"/>
      <c r="ABN944" s="25"/>
      <c r="ABO944" s="25"/>
      <c r="ABP944" s="25"/>
      <c r="ABQ944" s="25"/>
      <c r="ABR944" s="25"/>
      <c r="ABS944" s="25"/>
      <c r="ABT944" s="25"/>
      <c r="ABU944" s="25"/>
      <c r="ABV944" s="25"/>
      <c r="ABW944" s="25"/>
      <c r="ABX944" s="25"/>
      <c r="ABY944" s="25"/>
      <c r="ABZ944" s="25"/>
      <c r="ACA944" s="25"/>
      <c r="ACB944" s="25"/>
      <c r="ACC944" s="25"/>
      <c r="ACD944" s="25"/>
      <c r="ACE944" s="25"/>
      <c r="ACF944" s="25"/>
      <c r="ACG944" s="25"/>
      <c r="ACH944" s="25"/>
      <c r="ACI944" s="25"/>
      <c r="ACJ944" s="25"/>
      <c r="ACK944" s="25"/>
      <c r="ACL944" s="25"/>
      <c r="ACM944" s="25"/>
      <c r="ACN944" s="25"/>
      <c r="ACO944" s="25"/>
      <c r="ACP944" s="25"/>
      <c r="ACQ944" s="25"/>
      <c r="ACR944" s="25"/>
      <c r="ACS944" s="25"/>
      <c r="ACT944" s="25"/>
      <c r="ACU944" s="25"/>
      <c r="ACV944" s="25"/>
      <c r="ACW944" s="25"/>
      <c r="ACX944" s="25"/>
      <c r="ACY944" s="25"/>
      <c r="ACZ944" s="25"/>
      <c r="ADA944" s="25"/>
      <c r="ADB944" s="25"/>
      <c r="ADC944" s="25"/>
      <c r="ADD944" s="25"/>
      <c r="ADE944" s="25"/>
      <c r="ADF944" s="25"/>
      <c r="ADG944" s="25"/>
      <c r="ADH944" s="25"/>
      <c r="ADI944" s="25"/>
      <c r="ADJ944" s="25"/>
      <c r="ADK944" s="25"/>
      <c r="ADL944" s="25"/>
      <c r="ADM944" s="25"/>
      <c r="ADN944" s="25"/>
      <c r="ADO944" s="25"/>
      <c r="ADP944" s="25"/>
      <c r="ADQ944" s="25"/>
      <c r="ADR944" s="25"/>
      <c r="ADS944" s="25"/>
      <c r="ADT944" s="25"/>
      <c r="ADU944" s="25"/>
      <c r="ADV944" s="25"/>
      <c r="ADW944" s="25"/>
      <c r="ADX944" s="25"/>
      <c r="ADY944" s="25"/>
      <c r="ADZ944" s="25"/>
      <c r="AEA944" s="25"/>
      <c r="AEB944" s="25"/>
      <c r="AEC944" s="25"/>
      <c r="AED944" s="25"/>
      <c r="AEE944" s="25"/>
      <c r="AEF944" s="25"/>
      <c r="AEG944" s="49"/>
    </row>
    <row r="945" spans="1:53" x14ac:dyDescent="0.2">
      <c r="A945" s="117"/>
      <c r="B945" s="224"/>
      <c r="C945" s="420"/>
      <c r="D945" s="117"/>
      <c r="E945" s="417"/>
      <c r="F945" s="437"/>
      <c r="BA945" s="663"/>
    </row>
    <row r="946" spans="1:53" x14ac:dyDescent="0.2">
      <c r="A946" s="112" t="s">
        <v>217</v>
      </c>
      <c r="B946" s="170" t="s">
        <v>218</v>
      </c>
      <c r="C946" s="251"/>
      <c r="D946" s="252"/>
      <c r="E946" s="253"/>
      <c r="F946" s="238"/>
      <c r="BA946" s="663"/>
    </row>
    <row r="947" spans="1:53" x14ac:dyDescent="0.2">
      <c r="A947" s="228"/>
      <c r="B947" s="416"/>
      <c r="C947" s="460"/>
      <c r="D947" s="461"/>
      <c r="E947" s="462"/>
      <c r="F947" s="419"/>
      <c r="BA947" s="663"/>
    </row>
    <row r="948" spans="1:53" x14ac:dyDescent="0.2">
      <c r="A948" s="219">
        <v>2</v>
      </c>
      <c r="B948" s="220" t="s">
        <v>112</v>
      </c>
      <c r="C948" s="460"/>
      <c r="D948" s="461"/>
      <c r="E948" s="462"/>
      <c r="F948" s="419"/>
      <c r="BA948" s="663"/>
    </row>
    <row r="949" spans="1:53" x14ac:dyDescent="0.2">
      <c r="A949" s="240">
        <v>2.2000000000000002</v>
      </c>
      <c r="B949" s="276" t="s">
        <v>219</v>
      </c>
      <c r="C949" s="223">
        <v>-850.33</v>
      </c>
      <c r="D949" s="117" t="s">
        <v>75</v>
      </c>
      <c r="E949" s="223">
        <v>121.14</v>
      </c>
      <c r="F949" s="419">
        <f>ROUND(C949*E949,2)</f>
        <v>-103008.98</v>
      </c>
      <c r="BA949" s="663"/>
    </row>
    <row r="950" spans="1:53" x14ac:dyDescent="0.2">
      <c r="A950" s="240"/>
      <c r="B950" s="276"/>
      <c r="C950" s="223"/>
      <c r="D950" s="117"/>
      <c r="E950" s="223"/>
      <c r="F950" s="419"/>
      <c r="BA950" s="663"/>
    </row>
    <row r="951" spans="1:53" ht="25.5" x14ac:dyDescent="0.2">
      <c r="A951" s="233">
        <v>8</v>
      </c>
      <c r="B951" s="170" t="s">
        <v>253</v>
      </c>
      <c r="C951" s="462"/>
      <c r="D951" s="228"/>
      <c r="E951" s="462"/>
      <c r="F951" s="418"/>
      <c r="BA951" s="663"/>
    </row>
    <row r="952" spans="1:53" ht="12.75" customHeight="1" x14ac:dyDescent="0.2">
      <c r="A952" s="240">
        <v>8.1</v>
      </c>
      <c r="B952" s="278" t="s">
        <v>70</v>
      </c>
      <c r="C952" s="193">
        <v>-1</v>
      </c>
      <c r="D952" s="117" t="s">
        <v>9</v>
      </c>
      <c r="E952" s="223">
        <v>650</v>
      </c>
      <c r="F952" s="418">
        <f t="shared" ref="F952:F953" si="32">ROUND(C952*E952,2)</f>
        <v>-650</v>
      </c>
      <c r="BA952" s="663"/>
    </row>
    <row r="953" spans="1:53" x14ac:dyDescent="0.2">
      <c r="A953" s="240">
        <v>8.1999999999999993</v>
      </c>
      <c r="B953" s="276" t="s">
        <v>112</v>
      </c>
      <c r="C953" s="193">
        <v>-1</v>
      </c>
      <c r="D953" s="117" t="s">
        <v>9</v>
      </c>
      <c r="E953" s="223">
        <v>975</v>
      </c>
      <c r="F953" s="418">
        <f t="shared" si="32"/>
        <v>-975</v>
      </c>
      <c r="BA953" s="663"/>
    </row>
    <row r="954" spans="1:53" x14ac:dyDescent="0.2">
      <c r="A954" s="240"/>
      <c r="B954" s="278"/>
      <c r="C954" s="193"/>
      <c r="D954" s="117"/>
      <c r="E954" s="224"/>
      <c r="F954" s="418"/>
      <c r="BA954" s="663"/>
    </row>
    <row r="955" spans="1:53" x14ac:dyDescent="0.2">
      <c r="A955" s="228">
        <v>8.3000000000000007</v>
      </c>
      <c r="B955" s="416" t="s">
        <v>254</v>
      </c>
      <c r="C955" s="463"/>
      <c r="D955" s="463"/>
      <c r="E955" s="193"/>
      <c r="F955" s="418"/>
      <c r="BA955" s="663"/>
    </row>
    <row r="956" spans="1:53" x14ac:dyDescent="0.2">
      <c r="A956" s="117" t="s">
        <v>255</v>
      </c>
      <c r="B956" s="278" t="s">
        <v>256</v>
      </c>
      <c r="C956" s="463">
        <v>-0.32</v>
      </c>
      <c r="D956" s="194" t="s">
        <v>75</v>
      </c>
      <c r="E956" s="193">
        <v>10792.6</v>
      </c>
      <c r="F956" s="418">
        <f t="shared" ref="F956:F958" si="33">ROUND(C956*E956,2)</f>
        <v>-3453.63</v>
      </c>
      <c r="BA956" s="663"/>
    </row>
    <row r="957" spans="1:53" x14ac:dyDescent="0.2">
      <c r="A957" s="117" t="s">
        <v>257</v>
      </c>
      <c r="B957" s="278" t="s">
        <v>258</v>
      </c>
      <c r="C957" s="463">
        <v>-1.29</v>
      </c>
      <c r="D957" s="194" t="s">
        <v>75</v>
      </c>
      <c r="E957" s="193">
        <v>22186.55</v>
      </c>
      <c r="F957" s="418">
        <f t="shared" si="33"/>
        <v>-28620.65</v>
      </c>
      <c r="BA957" s="663"/>
    </row>
    <row r="958" spans="1:53" x14ac:dyDescent="0.2">
      <c r="A958" s="117" t="s">
        <v>259</v>
      </c>
      <c r="B958" s="278" t="s">
        <v>260</v>
      </c>
      <c r="C958" s="463">
        <v>-0.26</v>
      </c>
      <c r="D958" s="194" t="s">
        <v>75</v>
      </c>
      <c r="E958" s="193">
        <v>10470.64</v>
      </c>
      <c r="F958" s="418">
        <f t="shared" si="33"/>
        <v>-2722.37</v>
      </c>
      <c r="BA958" s="663"/>
    </row>
    <row r="959" spans="1:53" x14ac:dyDescent="0.2">
      <c r="A959" s="117"/>
      <c r="B959" s="278"/>
      <c r="C959" s="463"/>
      <c r="D959" s="194"/>
      <c r="E959" s="193"/>
      <c r="F959" s="418"/>
      <c r="BA959" s="663"/>
    </row>
    <row r="960" spans="1:53" x14ac:dyDescent="0.2">
      <c r="A960" s="228">
        <v>8.4</v>
      </c>
      <c r="B960" s="416" t="s">
        <v>85</v>
      </c>
      <c r="C960" s="463"/>
      <c r="D960" s="194"/>
      <c r="E960" s="193"/>
      <c r="F960" s="418"/>
      <c r="BA960" s="663"/>
    </row>
    <row r="961" spans="1:54" ht="21" customHeight="1" x14ac:dyDescent="0.2">
      <c r="A961" s="117" t="s">
        <v>261</v>
      </c>
      <c r="B961" s="224" t="s">
        <v>262</v>
      </c>
      <c r="C961" s="463">
        <v>-10.71</v>
      </c>
      <c r="D961" s="194" t="s">
        <v>80</v>
      </c>
      <c r="E961" s="193">
        <v>265.08999999999997</v>
      </c>
      <c r="F961" s="418">
        <f t="shared" ref="F961:F966" si="34">ROUND(C961*E961,2)</f>
        <v>-2839.11</v>
      </c>
      <c r="BA961" s="663"/>
    </row>
    <row r="962" spans="1:54" ht="21" customHeight="1" x14ac:dyDescent="0.2">
      <c r="A962" s="117" t="s">
        <v>263</v>
      </c>
      <c r="B962" s="278" t="s">
        <v>264</v>
      </c>
      <c r="C962" s="463">
        <v>-7.81</v>
      </c>
      <c r="D962" s="194" t="s">
        <v>80</v>
      </c>
      <c r="E962" s="193">
        <v>265.08999999999997</v>
      </c>
      <c r="F962" s="418">
        <f t="shared" si="34"/>
        <v>-2070.35</v>
      </c>
      <c r="BA962" s="663"/>
    </row>
    <row r="963" spans="1:54" x14ac:dyDescent="0.2">
      <c r="A963" s="117" t="s">
        <v>265</v>
      </c>
      <c r="B963" s="224" t="s">
        <v>266</v>
      </c>
      <c r="C963" s="463">
        <v>-1.19</v>
      </c>
      <c r="D963" s="194" t="s">
        <v>80</v>
      </c>
      <c r="E963" s="193">
        <v>402.57</v>
      </c>
      <c r="F963" s="418">
        <f t="shared" si="34"/>
        <v>-479.06</v>
      </c>
      <c r="BA963" s="663"/>
    </row>
    <row r="964" spans="1:54" x14ac:dyDescent="0.2">
      <c r="A964" s="117" t="s">
        <v>267</v>
      </c>
      <c r="B964" s="278" t="s">
        <v>268</v>
      </c>
      <c r="C964" s="463">
        <v>-2.15</v>
      </c>
      <c r="D964" s="194" t="s">
        <v>80</v>
      </c>
      <c r="E964" s="193">
        <v>425.57</v>
      </c>
      <c r="F964" s="418">
        <f t="shared" si="34"/>
        <v>-914.98</v>
      </c>
      <c r="BA964" s="663"/>
    </row>
    <row r="965" spans="1:54" x14ac:dyDescent="0.2">
      <c r="A965" s="117" t="s">
        <v>269</v>
      </c>
      <c r="B965" s="224" t="s">
        <v>270</v>
      </c>
      <c r="C965" s="463">
        <v>-16.899999999999999</v>
      </c>
      <c r="D965" s="194" t="s">
        <v>80</v>
      </c>
      <c r="E965" s="193">
        <v>84.03</v>
      </c>
      <c r="F965" s="418">
        <f t="shared" si="34"/>
        <v>-1420.11</v>
      </c>
      <c r="BA965" s="663"/>
    </row>
    <row r="966" spans="1:54" x14ac:dyDescent="0.2">
      <c r="A966" s="117" t="s">
        <v>271</v>
      </c>
      <c r="B966" s="278" t="s">
        <v>272</v>
      </c>
      <c r="C966" s="463">
        <v>-9.77</v>
      </c>
      <c r="D966" s="194" t="s">
        <v>80</v>
      </c>
      <c r="E966" s="193">
        <v>125</v>
      </c>
      <c r="F966" s="418">
        <f t="shared" si="34"/>
        <v>-1221.25</v>
      </c>
      <c r="BA966" s="663"/>
    </row>
    <row r="967" spans="1:54" x14ac:dyDescent="0.2">
      <c r="A967" s="240"/>
      <c r="B967" s="224"/>
      <c r="C967" s="193"/>
      <c r="D967" s="117"/>
      <c r="E967" s="224"/>
      <c r="F967" s="418"/>
      <c r="BA967" s="663"/>
    </row>
    <row r="968" spans="1:54" x14ac:dyDescent="0.2">
      <c r="A968" s="464">
        <v>8.5</v>
      </c>
      <c r="B968" s="416" t="s">
        <v>273</v>
      </c>
      <c r="C968" s="193"/>
      <c r="D968" s="117"/>
      <c r="E968" s="224"/>
      <c r="F968" s="418"/>
      <c r="BA968" s="663"/>
      <c r="BB968" s="465"/>
    </row>
    <row r="969" spans="1:54" x14ac:dyDescent="0.2">
      <c r="A969" s="240" t="s">
        <v>274</v>
      </c>
      <c r="B969" s="224" t="s">
        <v>275</v>
      </c>
      <c r="C969" s="193">
        <v>-4</v>
      </c>
      <c r="D969" s="117" t="s">
        <v>71</v>
      </c>
      <c r="E969" s="193">
        <v>1525.1</v>
      </c>
      <c r="F969" s="418">
        <f t="shared" ref="F969:F978" si="35">ROUND(C969*E969,2)</f>
        <v>-6100.4</v>
      </c>
      <c r="BA969" s="663"/>
      <c r="BB969" s="56"/>
    </row>
    <row r="970" spans="1:54" x14ac:dyDescent="0.2">
      <c r="A970" s="240" t="s">
        <v>276</v>
      </c>
      <c r="B970" s="278" t="s">
        <v>277</v>
      </c>
      <c r="C970" s="193">
        <v>-3</v>
      </c>
      <c r="D970" s="117" t="s">
        <v>71</v>
      </c>
      <c r="E970" s="193">
        <v>2327.5</v>
      </c>
      <c r="F970" s="418">
        <f t="shared" si="35"/>
        <v>-6982.5</v>
      </c>
      <c r="BA970" s="663"/>
    </row>
    <row r="971" spans="1:54" x14ac:dyDescent="0.2">
      <c r="A971" s="240" t="s">
        <v>278</v>
      </c>
      <c r="B971" s="278" t="s">
        <v>279</v>
      </c>
      <c r="C971" s="193">
        <v>-1</v>
      </c>
      <c r="D971" s="117" t="s">
        <v>71</v>
      </c>
      <c r="E971" s="193">
        <v>2900</v>
      </c>
      <c r="F971" s="418">
        <f t="shared" si="35"/>
        <v>-2900</v>
      </c>
      <c r="BA971" s="663"/>
    </row>
    <row r="972" spans="1:54" x14ac:dyDescent="0.2">
      <c r="A972" s="240" t="s">
        <v>280</v>
      </c>
      <c r="B972" s="278" t="s">
        <v>281</v>
      </c>
      <c r="C972" s="193">
        <v>-1</v>
      </c>
      <c r="D972" s="117" t="s">
        <v>71</v>
      </c>
      <c r="E972" s="193">
        <v>3900</v>
      </c>
      <c r="F972" s="418">
        <f t="shared" si="35"/>
        <v>-3900</v>
      </c>
      <c r="BA972" s="663"/>
    </row>
    <row r="973" spans="1:54" x14ac:dyDescent="0.2">
      <c r="A973" s="240" t="s">
        <v>282</v>
      </c>
      <c r="B973" s="278" t="s">
        <v>283</v>
      </c>
      <c r="C973" s="193">
        <v>-1</v>
      </c>
      <c r="D973" s="117" t="s">
        <v>71</v>
      </c>
      <c r="E973" s="193">
        <v>6623.4</v>
      </c>
      <c r="F973" s="418">
        <f t="shared" si="35"/>
        <v>-6623.4</v>
      </c>
      <c r="BA973" s="663"/>
    </row>
    <row r="974" spans="1:54" x14ac:dyDescent="0.2">
      <c r="A974" s="240" t="s">
        <v>284</v>
      </c>
      <c r="B974" s="278" t="s">
        <v>285</v>
      </c>
      <c r="C974" s="193">
        <v>-6</v>
      </c>
      <c r="D974" s="117" t="s">
        <v>120</v>
      </c>
      <c r="E974" s="193">
        <v>6424.79</v>
      </c>
      <c r="F974" s="418">
        <f t="shared" si="35"/>
        <v>-38548.74</v>
      </c>
      <c r="BA974" s="663"/>
    </row>
    <row r="975" spans="1:54" x14ac:dyDescent="0.2">
      <c r="A975" s="240" t="s">
        <v>286</v>
      </c>
      <c r="B975" s="278" t="s">
        <v>287</v>
      </c>
      <c r="C975" s="193">
        <v>-1</v>
      </c>
      <c r="D975" s="117" t="s">
        <v>120</v>
      </c>
      <c r="E975" s="193">
        <v>1175.18</v>
      </c>
      <c r="F975" s="418">
        <f t="shared" si="35"/>
        <v>-1175.18</v>
      </c>
      <c r="BA975" s="663"/>
    </row>
    <row r="976" spans="1:54" x14ac:dyDescent="0.2">
      <c r="A976" s="240" t="s">
        <v>288</v>
      </c>
      <c r="B976" s="278" t="s">
        <v>289</v>
      </c>
      <c r="C976" s="193">
        <v>-4</v>
      </c>
      <c r="D976" s="117" t="s">
        <v>71</v>
      </c>
      <c r="E976" s="193">
        <v>7149.02</v>
      </c>
      <c r="F976" s="418">
        <f t="shared" si="35"/>
        <v>-28596.080000000002</v>
      </c>
      <c r="BA976" s="663"/>
      <c r="BB976" s="57"/>
    </row>
    <row r="977" spans="1:53" x14ac:dyDescent="0.2">
      <c r="A977" s="240" t="s">
        <v>290</v>
      </c>
      <c r="B977" s="278" t="s">
        <v>291</v>
      </c>
      <c r="C977" s="193">
        <v>-2</v>
      </c>
      <c r="D977" s="117" t="s">
        <v>71</v>
      </c>
      <c r="E977" s="193">
        <v>48910.92</v>
      </c>
      <c r="F977" s="418">
        <f t="shared" si="35"/>
        <v>-97821.84</v>
      </c>
      <c r="BA977" s="663"/>
    </row>
    <row r="978" spans="1:53" x14ac:dyDescent="0.2">
      <c r="A978" s="240" t="s">
        <v>292</v>
      </c>
      <c r="B978" s="278" t="s">
        <v>293</v>
      </c>
      <c r="C978" s="193">
        <v>-1</v>
      </c>
      <c r="D978" s="117" t="s">
        <v>71</v>
      </c>
      <c r="E978" s="193">
        <v>19850.099999999999</v>
      </c>
      <c r="F978" s="418">
        <f t="shared" si="35"/>
        <v>-19850.099999999999</v>
      </c>
      <c r="BA978" s="663"/>
    </row>
    <row r="979" spans="1:53" x14ac:dyDescent="0.2">
      <c r="A979" s="113"/>
      <c r="B979" s="114" t="s">
        <v>308</v>
      </c>
      <c r="C979" s="423"/>
      <c r="D979" s="118"/>
      <c r="E979" s="424"/>
      <c r="F979" s="425">
        <f>SUM(F949:F978)</f>
        <v>-360873.73</v>
      </c>
      <c r="BA979" s="663"/>
    </row>
    <row r="980" spans="1:53" x14ac:dyDescent="0.2">
      <c r="A980" s="111"/>
      <c r="B980" s="112"/>
      <c r="C980" s="426"/>
      <c r="D980" s="117"/>
      <c r="E980" s="427"/>
      <c r="F980" s="428"/>
      <c r="BA980" s="663"/>
    </row>
    <row r="981" spans="1:53" ht="15" customHeight="1" x14ac:dyDescent="0.2">
      <c r="A981" s="228" t="s">
        <v>309</v>
      </c>
      <c r="B981" s="416" t="s">
        <v>310</v>
      </c>
      <c r="C981" s="460"/>
      <c r="D981" s="461"/>
      <c r="E981" s="462"/>
      <c r="F981" s="419"/>
      <c r="BA981" s="663"/>
    </row>
    <row r="982" spans="1:53" ht="15" customHeight="1" x14ac:dyDescent="0.2">
      <c r="A982" s="233">
        <v>2</v>
      </c>
      <c r="B982" s="438" t="s">
        <v>112</v>
      </c>
      <c r="C982" s="223"/>
      <c r="D982" s="117"/>
      <c r="E982" s="224"/>
      <c r="F982" s="419"/>
      <c r="BA982" s="663"/>
    </row>
    <row r="983" spans="1:53" ht="15" customHeight="1" x14ac:dyDescent="0.2">
      <c r="A983" s="240">
        <v>2.2000000000000002</v>
      </c>
      <c r="B983" s="276" t="s">
        <v>114</v>
      </c>
      <c r="C983" s="223">
        <v>-1530.2</v>
      </c>
      <c r="D983" s="117" t="s">
        <v>75</v>
      </c>
      <c r="E983" s="223">
        <v>121.14</v>
      </c>
      <c r="F983" s="419">
        <f>ROUND(C983*E983,2)</f>
        <v>-185368.43</v>
      </c>
      <c r="BA983" s="663"/>
    </row>
    <row r="984" spans="1:53" ht="15" customHeight="1" x14ac:dyDescent="0.2">
      <c r="A984" s="240"/>
      <c r="B984" s="276"/>
      <c r="C984" s="223"/>
      <c r="D984" s="117"/>
      <c r="E984" s="223"/>
      <c r="F984" s="437"/>
      <c r="BA984" s="663"/>
    </row>
    <row r="985" spans="1:53" ht="15" customHeight="1" x14ac:dyDescent="0.2">
      <c r="A985" s="228">
        <v>10</v>
      </c>
      <c r="B985" s="416" t="s">
        <v>335</v>
      </c>
      <c r="C985" s="193"/>
      <c r="D985" s="117"/>
      <c r="E985" s="193"/>
      <c r="F985" s="418"/>
      <c r="BA985" s="663"/>
    </row>
    <row r="986" spans="1:53" x14ac:dyDescent="0.2">
      <c r="A986" s="117">
        <v>10.1</v>
      </c>
      <c r="B986" s="278" t="s">
        <v>70</v>
      </c>
      <c r="C986" s="193">
        <v>-1</v>
      </c>
      <c r="D986" s="117" t="s">
        <v>9</v>
      </c>
      <c r="E986" s="193">
        <v>350</v>
      </c>
      <c r="F986" s="418">
        <f t="shared" ref="F986:F987" si="36">ROUND(C986*E986,2)</f>
        <v>-350</v>
      </c>
      <c r="BA986" s="663"/>
    </row>
    <row r="987" spans="1:53" x14ac:dyDescent="0.2">
      <c r="A987" s="117">
        <v>10.199999999999999</v>
      </c>
      <c r="B987" s="278" t="s">
        <v>112</v>
      </c>
      <c r="C987" s="193">
        <v>-1</v>
      </c>
      <c r="D987" s="117" t="s">
        <v>9</v>
      </c>
      <c r="E987" s="193">
        <v>700</v>
      </c>
      <c r="F987" s="418">
        <f t="shared" si="36"/>
        <v>-700</v>
      </c>
      <c r="BA987" s="663"/>
    </row>
    <row r="988" spans="1:53" x14ac:dyDescent="0.2">
      <c r="A988" s="117"/>
      <c r="B988" s="278"/>
      <c r="C988" s="193"/>
      <c r="D988" s="117"/>
      <c r="E988" s="193"/>
      <c r="F988" s="418"/>
      <c r="BA988" s="663"/>
    </row>
    <row r="989" spans="1:53" x14ac:dyDescent="0.2">
      <c r="A989" s="228">
        <v>10.3</v>
      </c>
      <c r="B989" s="416" t="s">
        <v>336</v>
      </c>
      <c r="C989" s="193"/>
      <c r="D989" s="117"/>
      <c r="E989" s="193"/>
      <c r="F989" s="418"/>
      <c r="BA989" s="663"/>
    </row>
    <row r="990" spans="1:53" x14ac:dyDescent="0.2">
      <c r="A990" s="117" t="s">
        <v>337</v>
      </c>
      <c r="B990" s="278" t="s">
        <v>338</v>
      </c>
      <c r="C990" s="193">
        <v>-0.32</v>
      </c>
      <c r="D990" s="117" t="s">
        <v>75</v>
      </c>
      <c r="E990" s="193">
        <v>10792.6</v>
      </c>
      <c r="F990" s="418">
        <f t="shared" ref="F990:F992" si="37">ROUND(C990*E990,2)</f>
        <v>-3453.63</v>
      </c>
      <c r="BA990" s="663"/>
    </row>
    <row r="991" spans="1:53" x14ac:dyDescent="0.2">
      <c r="A991" s="117" t="s">
        <v>339</v>
      </c>
      <c r="B991" s="278" t="s">
        <v>340</v>
      </c>
      <c r="C991" s="193">
        <v>-0.74</v>
      </c>
      <c r="D991" s="117" t="s">
        <v>75</v>
      </c>
      <c r="E991" s="193">
        <v>22186.55</v>
      </c>
      <c r="F991" s="418">
        <f t="shared" si="37"/>
        <v>-16418.05</v>
      </c>
      <c r="BA991" s="663"/>
    </row>
    <row r="992" spans="1:53" ht="12.75" customHeight="1" x14ac:dyDescent="0.2">
      <c r="A992" s="117" t="s">
        <v>341</v>
      </c>
      <c r="B992" s="278" t="s">
        <v>342</v>
      </c>
      <c r="C992" s="193">
        <v>-0.13</v>
      </c>
      <c r="D992" s="117" t="s">
        <v>75</v>
      </c>
      <c r="E992" s="193">
        <v>10470.64</v>
      </c>
      <c r="F992" s="418">
        <f t="shared" si="37"/>
        <v>-1361.18</v>
      </c>
      <c r="BA992" s="663"/>
    </row>
    <row r="993" spans="1:53" x14ac:dyDescent="0.2">
      <c r="A993" s="117"/>
      <c r="B993" s="278"/>
      <c r="C993" s="193"/>
      <c r="D993" s="117"/>
      <c r="E993" s="193"/>
      <c r="F993" s="418"/>
      <c r="BA993" s="663"/>
    </row>
    <row r="994" spans="1:53" x14ac:dyDescent="0.2">
      <c r="A994" s="228">
        <v>10.4</v>
      </c>
      <c r="B994" s="416" t="s">
        <v>85</v>
      </c>
      <c r="C994" s="193"/>
      <c r="D994" s="117"/>
      <c r="E994" s="193"/>
      <c r="F994" s="418"/>
      <c r="BA994" s="663"/>
    </row>
    <row r="995" spans="1:53" x14ac:dyDescent="0.2">
      <c r="A995" s="117" t="s">
        <v>343</v>
      </c>
      <c r="B995" s="278" t="s">
        <v>344</v>
      </c>
      <c r="C995" s="193">
        <v>-10.99</v>
      </c>
      <c r="D995" s="117" t="s">
        <v>80</v>
      </c>
      <c r="E995" s="193">
        <v>265.08999999999997</v>
      </c>
      <c r="F995" s="418">
        <f t="shared" ref="F995:F1012" si="38">ROUND(C995*E995,2)</f>
        <v>-2913.34</v>
      </c>
      <c r="BA995" s="663"/>
    </row>
    <row r="996" spans="1:53" x14ac:dyDescent="0.2">
      <c r="A996" s="117" t="s">
        <v>345</v>
      </c>
      <c r="B996" s="278" t="s">
        <v>346</v>
      </c>
      <c r="C996" s="193">
        <v>-7.81</v>
      </c>
      <c r="D996" s="117" t="s">
        <v>80</v>
      </c>
      <c r="E996" s="193">
        <v>265.08999999999997</v>
      </c>
      <c r="F996" s="418">
        <f t="shared" si="38"/>
        <v>-2070.35</v>
      </c>
      <c r="BA996" s="663"/>
    </row>
    <row r="997" spans="1:53" x14ac:dyDescent="0.2">
      <c r="A997" s="117" t="s">
        <v>347</v>
      </c>
      <c r="B997" s="278" t="s">
        <v>348</v>
      </c>
      <c r="C997" s="193">
        <v>-1.19</v>
      </c>
      <c r="D997" s="117" t="s">
        <v>80</v>
      </c>
      <c r="E997" s="193">
        <v>402.57</v>
      </c>
      <c r="F997" s="418">
        <f t="shared" si="38"/>
        <v>-479.06</v>
      </c>
      <c r="BA997" s="663"/>
    </row>
    <row r="998" spans="1:53" ht="12.75" customHeight="1" x14ac:dyDescent="0.2">
      <c r="A998" s="117" t="s">
        <v>349</v>
      </c>
      <c r="B998" s="278" t="s">
        <v>87</v>
      </c>
      <c r="C998" s="193">
        <v>-2.15</v>
      </c>
      <c r="D998" s="117" t="s">
        <v>80</v>
      </c>
      <c r="E998" s="193">
        <v>425.57</v>
      </c>
      <c r="F998" s="418">
        <f t="shared" si="38"/>
        <v>-914.98</v>
      </c>
      <c r="BA998" s="663"/>
    </row>
    <row r="999" spans="1:53" ht="12.75" customHeight="1" x14ac:dyDescent="0.2">
      <c r="A999" s="117" t="s">
        <v>350</v>
      </c>
      <c r="B999" s="278" t="s">
        <v>351</v>
      </c>
      <c r="C999" s="193">
        <v>-16.899999999999999</v>
      </c>
      <c r="D999" s="117" t="s">
        <v>82</v>
      </c>
      <c r="E999" s="193">
        <v>84.03</v>
      </c>
      <c r="F999" s="418">
        <f t="shared" si="38"/>
        <v>-1420.11</v>
      </c>
      <c r="BA999" s="663"/>
    </row>
    <row r="1000" spans="1:53" ht="15" customHeight="1" x14ac:dyDescent="0.2">
      <c r="A1000" s="117" t="s">
        <v>352</v>
      </c>
      <c r="B1000" s="278" t="s">
        <v>353</v>
      </c>
      <c r="C1000" s="193">
        <v>-10.99</v>
      </c>
      <c r="D1000" s="117" t="s">
        <v>80</v>
      </c>
      <c r="E1000" s="193">
        <v>125</v>
      </c>
      <c r="F1000" s="418">
        <f t="shared" si="38"/>
        <v>-1373.75</v>
      </c>
      <c r="BA1000" s="663"/>
    </row>
    <row r="1001" spans="1:53" x14ac:dyDescent="0.2">
      <c r="A1001" s="117"/>
      <c r="B1001" s="278"/>
      <c r="C1001" s="193"/>
      <c r="D1001" s="117"/>
      <c r="E1001" s="193"/>
      <c r="F1001" s="418">
        <f t="shared" si="38"/>
        <v>0</v>
      </c>
      <c r="BA1001" s="663"/>
    </row>
    <row r="1002" spans="1:53" x14ac:dyDescent="0.2">
      <c r="A1002" s="228">
        <v>10.5</v>
      </c>
      <c r="B1002" s="416" t="s">
        <v>273</v>
      </c>
      <c r="C1002" s="430"/>
      <c r="D1002" s="429"/>
      <c r="E1002" s="417"/>
      <c r="F1002" s="418">
        <f t="shared" si="38"/>
        <v>0</v>
      </c>
      <c r="BA1002" s="663"/>
    </row>
    <row r="1003" spans="1:53" x14ac:dyDescent="0.2">
      <c r="A1003" s="117" t="s">
        <v>354</v>
      </c>
      <c r="B1003" s="224" t="s">
        <v>355</v>
      </c>
      <c r="C1003" s="223">
        <v>-4</v>
      </c>
      <c r="D1003" s="117" t="s">
        <v>71</v>
      </c>
      <c r="E1003" s="417">
        <v>1100.2</v>
      </c>
      <c r="F1003" s="418">
        <f t="shared" si="38"/>
        <v>-4400.8</v>
      </c>
      <c r="BA1003" s="663"/>
    </row>
    <row r="1004" spans="1:53" x14ac:dyDescent="0.2">
      <c r="A1004" s="117" t="s">
        <v>356</v>
      </c>
      <c r="B1004" s="278" t="s">
        <v>357</v>
      </c>
      <c r="C1004" s="193">
        <v>-4</v>
      </c>
      <c r="D1004" s="117" t="s">
        <v>71</v>
      </c>
      <c r="E1004" s="193">
        <v>875.21</v>
      </c>
      <c r="F1004" s="418">
        <f t="shared" si="38"/>
        <v>-3500.84</v>
      </c>
      <c r="BA1004" s="663"/>
    </row>
    <row r="1005" spans="1:53" ht="12.75" customHeight="1" x14ac:dyDescent="0.2">
      <c r="A1005" s="117" t="s">
        <v>358</v>
      </c>
      <c r="B1005" s="224" t="s">
        <v>359</v>
      </c>
      <c r="C1005" s="223">
        <v>-1</v>
      </c>
      <c r="D1005" s="117" t="s">
        <v>71</v>
      </c>
      <c r="E1005" s="417">
        <v>3850</v>
      </c>
      <c r="F1005" s="418">
        <f t="shared" si="38"/>
        <v>-3850</v>
      </c>
      <c r="BA1005" s="663"/>
    </row>
    <row r="1006" spans="1:53" ht="12.75" customHeight="1" x14ac:dyDescent="0.2">
      <c r="A1006" s="117" t="s">
        <v>360</v>
      </c>
      <c r="B1006" s="224" t="s">
        <v>361</v>
      </c>
      <c r="C1006" s="223">
        <v>-1</v>
      </c>
      <c r="D1006" s="117" t="s">
        <v>71</v>
      </c>
      <c r="E1006" s="417">
        <v>110.2</v>
      </c>
      <c r="F1006" s="418">
        <f t="shared" si="38"/>
        <v>-110.2</v>
      </c>
      <c r="BA1006" s="663"/>
    </row>
    <row r="1007" spans="1:53" ht="12.75" customHeight="1" x14ac:dyDescent="0.2">
      <c r="A1007" s="117" t="s">
        <v>362</v>
      </c>
      <c r="B1007" s="224" t="s">
        <v>363</v>
      </c>
      <c r="C1007" s="223">
        <v>-6</v>
      </c>
      <c r="D1007" s="117" t="s">
        <v>82</v>
      </c>
      <c r="E1007" s="417">
        <v>935.22</v>
      </c>
      <c r="F1007" s="418">
        <f t="shared" si="38"/>
        <v>-5611.32</v>
      </c>
      <c r="BA1007" s="663"/>
    </row>
    <row r="1008" spans="1:53" ht="12.75" customHeight="1" x14ac:dyDescent="0.2">
      <c r="A1008" s="117" t="s">
        <v>364</v>
      </c>
      <c r="B1008" s="224" t="s">
        <v>365</v>
      </c>
      <c r="C1008" s="223">
        <v>-1.1000000000000001</v>
      </c>
      <c r="D1008" s="117" t="s">
        <v>82</v>
      </c>
      <c r="E1008" s="417">
        <v>191.3</v>
      </c>
      <c r="F1008" s="418">
        <f t="shared" si="38"/>
        <v>-210.43</v>
      </c>
      <c r="BA1008" s="663"/>
    </row>
    <row r="1009" spans="1:53" ht="12.75" customHeight="1" x14ac:dyDescent="0.2">
      <c r="A1009" s="117" t="s">
        <v>366</v>
      </c>
      <c r="B1009" s="224" t="s">
        <v>367</v>
      </c>
      <c r="C1009" s="223">
        <v>-3</v>
      </c>
      <c r="D1009" s="117" t="s">
        <v>71</v>
      </c>
      <c r="E1009" s="193">
        <v>19875</v>
      </c>
      <c r="F1009" s="418">
        <f t="shared" si="38"/>
        <v>-59625</v>
      </c>
      <c r="BA1009" s="663"/>
    </row>
    <row r="1010" spans="1:53" ht="12.75" customHeight="1" x14ac:dyDescent="0.2">
      <c r="A1010" s="117" t="s">
        <v>368</v>
      </c>
      <c r="B1010" s="224" t="s">
        <v>369</v>
      </c>
      <c r="C1010" s="223">
        <v>-3</v>
      </c>
      <c r="D1010" s="117" t="s">
        <v>71</v>
      </c>
      <c r="E1010" s="417">
        <v>2327.5</v>
      </c>
      <c r="F1010" s="418">
        <f t="shared" si="38"/>
        <v>-6982.5</v>
      </c>
      <c r="BA1010" s="663"/>
    </row>
    <row r="1011" spans="1:53" x14ac:dyDescent="0.2">
      <c r="A1011" s="117" t="s">
        <v>370</v>
      </c>
      <c r="B1011" s="224" t="s">
        <v>371</v>
      </c>
      <c r="C1011" s="223">
        <v>-1</v>
      </c>
      <c r="D1011" s="117" t="s">
        <v>71</v>
      </c>
      <c r="E1011" s="417">
        <v>4250</v>
      </c>
      <c r="F1011" s="418">
        <f t="shared" si="38"/>
        <v>-4250</v>
      </c>
      <c r="BA1011" s="663"/>
    </row>
    <row r="1012" spans="1:53" x14ac:dyDescent="0.2">
      <c r="A1012" s="117" t="s">
        <v>372</v>
      </c>
      <c r="B1012" s="224" t="s">
        <v>152</v>
      </c>
      <c r="C1012" s="223">
        <v>-1</v>
      </c>
      <c r="D1012" s="117" t="s">
        <v>99</v>
      </c>
      <c r="E1012" s="417">
        <v>8275</v>
      </c>
      <c r="F1012" s="418">
        <f t="shared" si="38"/>
        <v>-8275</v>
      </c>
      <c r="BA1012" s="663"/>
    </row>
    <row r="1013" spans="1:53" x14ac:dyDescent="0.2">
      <c r="A1013" s="113"/>
      <c r="B1013" s="114" t="s">
        <v>404</v>
      </c>
      <c r="C1013" s="423"/>
      <c r="D1013" s="118"/>
      <c r="E1013" s="424"/>
      <c r="F1013" s="425">
        <f>SUM(F983:AX1012)</f>
        <v>-313638.96999999997</v>
      </c>
      <c r="BA1013" s="663"/>
    </row>
    <row r="1014" spans="1:53" x14ac:dyDescent="0.2">
      <c r="A1014" s="111"/>
      <c r="B1014" s="112"/>
      <c r="C1014" s="426"/>
      <c r="D1014" s="117"/>
      <c r="E1014" s="427"/>
      <c r="F1014" s="428"/>
      <c r="BA1014" s="663"/>
    </row>
    <row r="1015" spans="1:53" ht="38.25" x14ac:dyDescent="0.2">
      <c r="A1015" s="112" t="s">
        <v>413</v>
      </c>
      <c r="B1015" s="170" t="s">
        <v>453</v>
      </c>
      <c r="C1015" s="420"/>
      <c r="D1015" s="117"/>
      <c r="E1015" s="417"/>
      <c r="F1015" s="437"/>
      <c r="BA1015" s="663"/>
    </row>
    <row r="1016" spans="1:53" x14ac:dyDescent="0.2">
      <c r="A1016" s="117"/>
      <c r="B1016" s="224"/>
      <c r="C1016" s="420"/>
      <c r="D1016" s="117"/>
      <c r="E1016" s="417"/>
      <c r="F1016" s="437"/>
      <c r="BA1016" s="663"/>
    </row>
    <row r="1017" spans="1:53" x14ac:dyDescent="0.2">
      <c r="A1017" s="243">
        <v>7</v>
      </c>
      <c r="B1017" s="234" t="s">
        <v>132</v>
      </c>
      <c r="C1017" s="235"/>
      <c r="D1017" s="236"/>
      <c r="E1017" s="237"/>
      <c r="F1017" s="238"/>
      <c r="BA1017" s="663"/>
    </row>
    <row r="1018" spans="1:53" x14ac:dyDescent="0.2">
      <c r="A1018" s="240">
        <v>7.1</v>
      </c>
      <c r="B1018" s="278" t="s">
        <v>487</v>
      </c>
      <c r="C1018" s="223">
        <v>-3</v>
      </c>
      <c r="D1018" s="117" t="s">
        <v>14</v>
      </c>
      <c r="E1018" s="417">
        <v>8301.61</v>
      </c>
      <c r="F1018" s="419">
        <f>ROUND(C1018*E1018,2)</f>
        <v>-24904.83</v>
      </c>
      <c r="BA1018" s="663"/>
    </row>
    <row r="1019" spans="1:53" x14ac:dyDescent="0.2">
      <c r="A1019" s="240">
        <v>7.2</v>
      </c>
      <c r="B1019" s="278" t="s">
        <v>248</v>
      </c>
      <c r="C1019" s="223">
        <v>-2</v>
      </c>
      <c r="D1019" s="117" t="s">
        <v>14</v>
      </c>
      <c r="E1019" s="193">
        <v>17622.5</v>
      </c>
      <c r="F1019" s="419">
        <f>ROUND(C1019*E1019,2)</f>
        <v>-35245</v>
      </c>
      <c r="BA1019" s="663"/>
    </row>
    <row r="1020" spans="1:53" x14ac:dyDescent="0.2">
      <c r="A1020" s="240">
        <v>7.3</v>
      </c>
      <c r="B1020" s="278" t="s">
        <v>249</v>
      </c>
      <c r="C1020" s="223">
        <v>-2</v>
      </c>
      <c r="D1020" s="117" t="s">
        <v>14</v>
      </c>
      <c r="E1020" s="193">
        <v>2327.5</v>
      </c>
      <c r="F1020" s="419">
        <f>ROUND(C1020*E1020,2)</f>
        <v>-4655</v>
      </c>
      <c r="BA1020" s="663"/>
    </row>
    <row r="1021" spans="1:53" x14ac:dyDescent="0.2">
      <c r="A1021" s="240">
        <v>7.4</v>
      </c>
      <c r="B1021" s="224" t="s">
        <v>136</v>
      </c>
      <c r="C1021" s="223">
        <v>-3</v>
      </c>
      <c r="D1021" s="117" t="s">
        <v>14</v>
      </c>
      <c r="E1021" s="193">
        <v>12251.3</v>
      </c>
      <c r="F1021" s="419">
        <f>ROUND(C1021*E1021,2)</f>
        <v>-36753.9</v>
      </c>
      <c r="BA1021" s="663"/>
    </row>
    <row r="1022" spans="1:53" x14ac:dyDescent="0.2">
      <c r="A1022" s="113"/>
      <c r="B1022" s="114" t="s">
        <v>450</v>
      </c>
      <c r="C1022" s="424"/>
      <c r="D1022" s="118"/>
      <c r="E1022" s="424"/>
      <c r="F1022" s="425">
        <f>SUM(F1018:F1021)</f>
        <v>-101558.73000000001</v>
      </c>
      <c r="BA1022" s="663"/>
    </row>
    <row r="1023" spans="1:53" x14ac:dyDescent="0.2">
      <c r="A1023" s="115"/>
      <c r="B1023" s="466"/>
      <c r="C1023" s="467"/>
      <c r="D1023" s="115"/>
      <c r="E1023" s="467"/>
      <c r="F1023" s="468"/>
      <c r="BA1023" s="663"/>
    </row>
    <row r="1024" spans="1:53" x14ac:dyDescent="0.2">
      <c r="A1024" s="116"/>
      <c r="B1024" s="343" t="s">
        <v>564</v>
      </c>
      <c r="C1024" s="469"/>
      <c r="D1024" s="116"/>
      <c r="E1024" s="469"/>
      <c r="F1024" s="440">
        <f>+F1022+F1013+F979+F944+F898+F879+F832</f>
        <v>-7416282.8300000001</v>
      </c>
      <c r="BA1024" s="663"/>
    </row>
    <row r="1025" spans="1:53" x14ac:dyDescent="0.2">
      <c r="A1025" s="119"/>
      <c r="B1025" s="470"/>
      <c r="C1025" s="471"/>
      <c r="D1025" s="119"/>
      <c r="E1025" s="471"/>
      <c r="F1025" s="472"/>
      <c r="BA1025" s="663"/>
    </row>
    <row r="1026" spans="1:53" x14ac:dyDescent="0.2">
      <c r="A1026" s="240"/>
      <c r="B1026" s="112" t="s">
        <v>563</v>
      </c>
      <c r="C1026" s="255"/>
      <c r="D1026" s="255"/>
      <c r="E1026" s="224"/>
      <c r="F1026" s="414"/>
      <c r="BA1026" s="663"/>
    </row>
    <row r="1027" spans="1:53" x14ac:dyDescent="0.2">
      <c r="A1027" s="240"/>
      <c r="B1027" s="112"/>
      <c r="C1027" s="255"/>
      <c r="D1027" s="255"/>
      <c r="E1027" s="224"/>
      <c r="F1027" s="414"/>
      <c r="BA1027" s="663"/>
    </row>
    <row r="1028" spans="1:53" x14ac:dyDescent="0.2">
      <c r="A1028" s="228" t="s">
        <v>10</v>
      </c>
      <c r="B1028" s="416" t="s">
        <v>11</v>
      </c>
      <c r="C1028" s="255"/>
      <c r="D1028" s="255"/>
      <c r="E1028" s="224"/>
      <c r="F1028" s="414"/>
      <c r="BA1028" s="663"/>
    </row>
    <row r="1029" spans="1:53" x14ac:dyDescent="0.2">
      <c r="A1029" s="228">
        <v>1</v>
      </c>
      <c r="B1029" s="234" t="s">
        <v>12</v>
      </c>
      <c r="C1029" s="255"/>
      <c r="D1029" s="255"/>
      <c r="E1029" s="224"/>
      <c r="F1029" s="414"/>
      <c r="BA1029" s="663"/>
    </row>
    <row r="1030" spans="1:53" x14ac:dyDescent="0.2">
      <c r="A1030" s="254">
        <v>1.18</v>
      </c>
      <c r="B1030" s="216" t="s">
        <v>565</v>
      </c>
      <c r="C1030" s="255">
        <v>3</v>
      </c>
      <c r="D1030" s="117" t="s">
        <v>14</v>
      </c>
      <c r="E1030" s="473">
        <v>34957.72</v>
      </c>
      <c r="F1030" s="418">
        <f>ROUND(C1030*E1030,2)</f>
        <v>104873.16</v>
      </c>
      <c r="BA1030" s="663"/>
    </row>
    <row r="1031" spans="1:53" x14ac:dyDescent="0.2">
      <c r="A1031" s="254">
        <v>1.19</v>
      </c>
      <c r="B1031" s="216" t="s">
        <v>17</v>
      </c>
      <c r="C1031" s="255">
        <v>1246</v>
      </c>
      <c r="D1031" s="256" t="s">
        <v>597</v>
      </c>
      <c r="E1031" s="193">
        <v>17.36</v>
      </c>
      <c r="F1031" s="418">
        <f t="shared" ref="F1031:F1094" si="39">ROUND(C1031*E1031,2)</f>
        <v>21630.560000000001</v>
      </c>
      <c r="BA1031" s="663"/>
    </row>
    <row r="1032" spans="1:53" x14ac:dyDescent="0.2">
      <c r="A1032" s="254">
        <v>1.2</v>
      </c>
      <c r="B1032" s="216" t="s">
        <v>578</v>
      </c>
      <c r="C1032" s="255">
        <v>100</v>
      </c>
      <c r="D1032" s="256" t="s">
        <v>597</v>
      </c>
      <c r="E1032" s="193">
        <v>112.1</v>
      </c>
      <c r="F1032" s="418">
        <f t="shared" si="39"/>
        <v>11210</v>
      </c>
      <c r="BA1032" s="663"/>
    </row>
    <row r="1033" spans="1:53" x14ac:dyDescent="0.2">
      <c r="A1033" s="254">
        <v>1.21</v>
      </c>
      <c r="B1033" s="216" t="s">
        <v>566</v>
      </c>
      <c r="C1033" s="255">
        <v>1</v>
      </c>
      <c r="D1033" s="117" t="s">
        <v>14</v>
      </c>
      <c r="E1033" s="474">
        <v>18436.759999999998</v>
      </c>
      <c r="F1033" s="418">
        <f t="shared" si="39"/>
        <v>18436.759999999998</v>
      </c>
      <c r="BA1033" s="663"/>
    </row>
    <row r="1034" spans="1:53" x14ac:dyDescent="0.2">
      <c r="A1034" s="254">
        <v>1.22</v>
      </c>
      <c r="B1034" s="216" t="s">
        <v>567</v>
      </c>
      <c r="C1034" s="255">
        <v>2</v>
      </c>
      <c r="D1034" s="117" t="s">
        <v>14</v>
      </c>
      <c r="E1034" s="193">
        <v>13683.93</v>
      </c>
      <c r="F1034" s="418">
        <f t="shared" si="39"/>
        <v>27367.86</v>
      </c>
      <c r="BA1034" s="663"/>
    </row>
    <row r="1035" spans="1:53" x14ac:dyDescent="0.2">
      <c r="A1035" s="254">
        <v>1.23</v>
      </c>
      <c r="B1035" s="216" t="s">
        <v>568</v>
      </c>
      <c r="C1035" s="255">
        <v>1</v>
      </c>
      <c r="D1035" s="117" t="s">
        <v>14</v>
      </c>
      <c r="E1035" s="193">
        <v>27079.49</v>
      </c>
      <c r="F1035" s="418">
        <f t="shared" si="39"/>
        <v>27079.49</v>
      </c>
      <c r="BA1035" s="663"/>
    </row>
    <row r="1036" spans="1:53" x14ac:dyDescent="0.2">
      <c r="A1036" s="254">
        <v>1.24</v>
      </c>
      <c r="B1036" s="216" t="s">
        <v>569</v>
      </c>
      <c r="C1036" s="255">
        <v>1</v>
      </c>
      <c r="D1036" s="117" t="s">
        <v>14</v>
      </c>
      <c r="E1036" s="193">
        <v>33100.800000000003</v>
      </c>
      <c r="F1036" s="418">
        <f t="shared" si="39"/>
        <v>33100.800000000003</v>
      </c>
      <c r="BA1036" s="663"/>
    </row>
    <row r="1037" spans="1:53" x14ac:dyDescent="0.2">
      <c r="A1037" s="254">
        <v>1.25</v>
      </c>
      <c r="B1037" s="216" t="s">
        <v>570</v>
      </c>
      <c r="C1037" s="255">
        <v>1</v>
      </c>
      <c r="D1037" s="117" t="s">
        <v>14</v>
      </c>
      <c r="E1037" s="193">
        <v>23355.18</v>
      </c>
      <c r="F1037" s="418">
        <f t="shared" si="39"/>
        <v>23355.18</v>
      </c>
      <c r="BA1037" s="663"/>
    </row>
    <row r="1038" spans="1:53" x14ac:dyDescent="0.2">
      <c r="A1038" s="254">
        <v>1.26</v>
      </c>
      <c r="B1038" s="216" t="s">
        <v>571</v>
      </c>
      <c r="C1038" s="255">
        <v>1</v>
      </c>
      <c r="D1038" s="117" t="s">
        <v>14</v>
      </c>
      <c r="E1038" s="193">
        <v>1302.1099999999999</v>
      </c>
      <c r="F1038" s="418">
        <f t="shared" si="39"/>
        <v>1302.1099999999999</v>
      </c>
      <c r="BA1038" s="663"/>
    </row>
    <row r="1039" spans="1:53" x14ac:dyDescent="0.2">
      <c r="A1039" s="254">
        <v>1.27</v>
      </c>
      <c r="B1039" s="216" t="s">
        <v>572</v>
      </c>
      <c r="C1039" s="255">
        <v>1</v>
      </c>
      <c r="D1039" s="117" t="s">
        <v>14</v>
      </c>
      <c r="E1039" s="193">
        <v>4462.93</v>
      </c>
      <c r="F1039" s="418">
        <f t="shared" si="39"/>
        <v>4462.93</v>
      </c>
      <c r="BA1039" s="663"/>
    </row>
    <row r="1040" spans="1:53" x14ac:dyDescent="0.2">
      <c r="A1040" s="254">
        <v>1.28</v>
      </c>
      <c r="B1040" s="216" t="s">
        <v>573</v>
      </c>
      <c r="C1040" s="255">
        <v>1</v>
      </c>
      <c r="D1040" s="117" t="s">
        <v>14</v>
      </c>
      <c r="E1040" s="193">
        <v>11606.16</v>
      </c>
      <c r="F1040" s="418">
        <f t="shared" si="39"/>
        <v>11606.16</v>
      </c>
      <c r="BA1040" s="663"/>
    </row>
    <row r="1041" spans="1:53" x14ac:dyDescent="0.2">
      <c r="A1041" s="254">
        <v>1.29</v>
      </c>
      <c r="B1041" s="216" t="s">
        <v>574</v>
      </c>
      <c r="C1041" s="255">
        <v>1</v>
      </c>
      <c r="D1041" s="117" t="s">
        <v>14</v>
      </c>
      <c r="E1041" s="193">
        <v>2401.67</v>
      </c>
      <c r="F1041" s="418">
        <f t="shared" si="39"/>
        <v>2401.67</v>
      </c>
      <c r="BA1041" s="663"/>
    </row>
    <row r="1042" spans="1:53" x14ac:dyDescent="0.2">
      <c r="A1042" s="254">
        <v>1.3</v>
      </c>
      <c r="B1042" s="216" t="s">
        <v>579</v>
      </c>
      <c r="C1042" s="255">
        <v>1</v>
      </c>
      <c r="D1042" s="117" t="s">
        <v>14</v>
      </c>
      <c r="E1042" s="193">
        <v>2219.3000000000002</v>
      </c>
      <c r="F1042" s="418">
        <f t="shared" si="39"/>
        <v>2219.3000000000002</v>
      </c>
      <c r="BA1042" s="663"/>
    </row>
    <row r="1043" spans="1:53" x14ac:dyDescent="0.2">
      <c r="A1043" s="254">
        <v>1.31</v>
      </c>
      <c r="B1043" s="216" t="s">
        <v>575</v>
      </c>
      <c r="C1043" s="255">
        <v>2</v>
      </c>
      <c r="D1043" s="117" t="s">
        <v>14</v>
      </c>
      <c r="E1043" s="193">
        <v>1301.24</v>
      </c>
      <c r="F1043" s="418">
        <f t="shared" si="39"/>
        <v>2602.48</v>
      </c>
      <c r="BA1043" s="663"/>
    </row>
    <row r="1044" spans="1:53" x14ac:dyDescent="0.2">
      <c r="A1044" s="254">
        <v>1.32</v>
      </c>
      <c r="B1044" s="216" t="s">
        <v>576</v>
      </c>
      <c r="C1044" s="255">
        <v>1</v>
      </c>
      <c r="D1044" s="117" t="s">
        <v>14</v>
      </c>
      <c r="E1044" s="193">
        <v>1009.49</v>
      </c>
      <c r="F1044" s="418">
        <f t="shared" si="39"/>
        <v>1009.49</v>
      </c>
      <c r="BA1044" s="663"/>
    </row>
    <row r="1045" spans="1:53" x14ac:dyDescent="0.2">
      <c r="A1045" s="254">
        <v>1.33</v>
      </c>
      <c r="B1045" s="216" t="s">
        <v>577</v>
      </c>
      <c r="C1045" s="255">
        <v>1</v>
      </c>
      <c r="D1045" s="117" t="s">
        <v>14</v>
      </c>
      <c r="E1045" s="193">
        <v>884</v>
      </c>
      <c r="F1045" s="418">
        <f t="shared" si="39"/>
        <v>884</v>
      </c>
      <c r="BA1045" s="663"/>
    </row>
    <row r="1046" spans="1:53" x14ac:dyDescent="0.2">
      <c r="A1046" s="254">
        <v>1.34</v>
      </c>
      <c r="B1046" s="216" t="s">
        <v>580</v>
      </c>
      <c r="C1046" s="255">
        <v>1</v>
      </c>
      <c r="D1046" s="117" t="s">
        <v>14</v>
      </c>
      <c r="E1046" s="193">
        <v>8620.42</v>
      </c>
      <c r="F1046" s="418">
        <f t="shared" si="39"/>
        <v>8620.42</v>
      </c>
      <c r="BA1046" s="663"/>
    </row>
    <row r="1047" spans="1:53" x14ac:dyDescent="0.2">
      <c r="A1047" s="254">
        <v>1.35</v>
      </c>
      <c r="B1047" s="216" t="s">
        <v>602</v>
      </c>
      <c r="C1047" s="255">
        <v>3</v>
      </c>
      <c r="D1047" s="117" t="s">
        <v>14</v>
      </c>
      <c r="E1047" s="193">
        <v>2680</v>
      </c>
      <c r="F1047" s="418">
        <f t="shared" si="39"/>
        <v>8040</v>
      </c>
      <c r="BA1047" s="663"/>
    </row>
    <row r="1048" spans="1:53" x14ac:dyDescent="0.2">
      <c r="A1048" s="254">
        <v>1.36</v>
      </c>
      <c r="B1048" s="216" t="s">
        <v>765</v>
      </c>
      <c r="C1048" s="255">
        <v>1</v>
      </c>
      <c r="D1048" s="117" t="s">
        <v>14</v>
      </c>
      <c r="E1048" s="193">
        <v>12000</v>
      </c>
      <c r="F1048" s="418">
        <f t="shared" si="39"/>
        <v>12000</v>
      </c>
      <c r="BA1048" s="663"/>
    </row>
    <row r="1049" spans="1:53" x14ac:dyDescent="0.2">
      <c r="A1049" s="254">
        <v>1.37</v>
      </c>
      <c r="B1049" s="216" t="s">
        <v>604</v>
      </c>
      <c r="C1049" s="255">
        <v>1</v>
      </c>
      <c r="D1049" s="117" t="s">
        <v>14</v>
      </c>
      <c r="E1049" s="193">
        <v>40000</v>
      </c>
      <c r="F1049" s="418">
        <f t="shared" si="39"/>
        <v>40000</v>
      </c>
      <c r="BA1049" s="663"/>
    </row>
    <row r="1050" spans="1:53" x14ac:dyDescent="0.2">
      <c r="A1050" s="240"/>
      <c r="B1050" s="216"/>
      <c r="C1050" s="255"/>
      <c r="D1050" s="256"/>
      <c r="E1050" s="193"/>
      <c r="F1050" s="418">
        <f t="shared" si="39"/>
        <v>0</v>
      </c>
      <c r="BA1050" s="663"/>
    </row>
    <row r="1051" spans="1:53" x14ac:dyDescent="0.2">
      <c r="A1051" s="233">
        <v>2</v>
      </c>
      <c r="B1051" s="421" t="s">
        <v>32</v>
      </c>
      <c r="C1051" s="255"/>
      <c r="D1051" s="256"/>
      <c r="E1051" s="224"/>
      <c r="F1051" s="418">
        <f t="shared" si="39"/>
        <v>0</v>
      </c>
      <c r="BA1051" s="663"/>
    </row>
    <row r="1052" spans="1:53" x14ac:dyDescent="0.2">
      <c r="A1052" s="254">
        <v>2.35</v>
      </c>
      <c r="B1052" s="216" t="s">
        <v>603</v>
      </c>
      <c r="C1052" s="255">
        <v>1</v>
      </c>
      <c r="D1052" s="117" t="s">
        <v>14</v>
      </c>
      <c r="E1052" s="224">
        <v>369.34</v>
      </c>
      <c r="F1052" s="418">
        <f t="shared" si="39"/>
        <v>369.34</v>
      </c>
      <c r="BA1052" s="663"/>
    </row>
    <row r="1053" spans="1:53" x14ac:dyDescent="0.2">
      <c r="A1053" s="254">
        <v>2.36</v>
      </c>
      <c r="B1053" s="216" t="s">
        <v>600</v>
      </c>
      <c r="C1053" s="255">
        <v>3</v>
      </c>
      <c r="D1053" s="117" t="s">
        <v>14</v>
      </c>
      <c r="E1053" s="224">
        <v>656.08</v>
      </c>
      <c r="F1053" s="418">
        <f t="shared" si="39"/>
        <v>1968.24</v>
      </c>
      <c r="BA1053" s="663"/>
    </row>
    <row r="1054" spans="1:53" x14ac:dyDescent="0.2">
      <c r="A1054" s="254">
        <v>2.37</v>
      </c>
      <c r="B1054" s="216" t="s">
        <v>588</v>
      </c>
      <c r="C1054" s="255">
        <v>15</v>
      </c>
      <c r="D1054" s="256" t="s">
        <v>597</v>
      </c>
      <c r="E1054" s="224">
        <v>109.53</v>
      </c>
      <c r="F1054" s="418">
        <f t="shared" si="39"/>
        <v>1642.95</v>
      </c>
      <c r="BA1054" s="663"/>
    </row>
    <row r="1055" spans="1:53" x14ac:dyDescent="0.2">
      <c r="A1055" s="254">
        <v>2.38</v>
      </c>
      <c r="B1055" s="216" t="s">
        <v>581</v>
      </c>
      <c r="C1055" s="255">
        <v>4</v>
      </c>
      <c r="D1055" s="117" t="s">
        <v>14</v>
      </c>
      <c r="E1055" s="224">
        <v>284.38</v>
      </c>
      <c r="F1055" s="418">
        <f t="shared" si="39"/>
        <v>1137.52</v>
      </c>
      <c r="BA1055" s="663"/>
    </row>
    <row r="1056" spans="1:53" x14ac:dyDescent="0.2">
      <c r="A1056" s="254">
        <v>2.39</v>
      </c>
      <c r="B1056" s="216" t="s">
        <v>589</v>
      </c>
      <c r="C1056" s="255">
        <v>20</v>
      </c>
      <c r="D1056" s="117" t="s">
        <v>14</v>
      </c>
      <c r="E1056" s="223">
        <v>767</v>
      </c>
      <c r="F1056" s="418">
        <f t="shared" si="39"/>
        <v>15340</v>
      </c>
      <c r="BA1056" s="663"/>
    </row>
    <row r="1057" spans="1:53" x14ac:dyDescent="0.2">
      <c r="A1057" s="254">
        <v>2.4</v>
      </c>
      <c r="B1057" s="216" t="s">
        <v>590</v>
      </c>
      <c r="C1057" s="255">
        <v>4</v>
      </c>
      <c r="D1057" s="117" t="s">
        <v>14</v>
      </c>
      <c r="E1057" s="224">
        <v>71.86</v>
      </c>
      <c r="F1057" s="418">
        <f t="shared" si="39"/>
        <v>287.44</v>
      </c>
      <c r="BA1057" s="663"/>
    </row>
    <row r="1058" spans="1:53" x14ac:dyDescent="0.2">
      <c r="A1058" s="254">
        <v>2.41</v>
      </c>
      <c r="B1058" s="216" t="s">
        <v>582</v>
      </c>
      <c r="C1058" s="255">
        <v>2</v>
      </c>
      <c r="D1058" s="117" t="s">
        <v>14</v>
      </c>
      <c r="E1058" s="224">
        <v>613.6</v>
      </c>
      <c r="F1058" s="418">
        <f t="shared" si="39"/>
        <v>1227.2</v>
      </c>
      <c r="BA1058" s="663"/>
    </row>
    <row r="1059" spans="1:53" x14ac:dyDescent="0.2">
      <c r="A1059" s="254">
        <v>2.42</v>
      </c>
      <c r="B1059" s="216" t="s">
        <v>599</v>
      </c>
      <c r="C1059" s="255">
        <v>2</v>
      </c>
      <c r="D1059" s="117" t="s">
        <v>14</v>
      </c>
      <c r="E1059" s="224">
        <v>212.4</v>
      </c>
      <c r="F1059" s="418">
        <f t="shared" si="39"/>
        <v>424.8</v>
      </c>
      <c r="BA1059" s="663"/>
    </row>
    <row r="1060" spans="1:53" x14ac:dyDescent="0.2">
      <c r="A1060" s="254">
        <v>2.4300000000000002</v>
      </c>
      <c r="B1060" s="216" t="s">
        <v>598</v>
      </c>
      <c r="C1060" s="255">
        <v>15</v>
      </c>
      <c r="D1060" s="256" t="s">
        <v>597</v>
      </c>
      <c r="E1060" s="224">
        <v>29.77</v>
      </c>
      <c r="F1060" s="418">
        <f t="shared" si="39"/>
        <v>446.55</v>
      </c>
      <c r="BA1060" s="663"/>
    </row>
    <row r="1061" spans="1:53" x14ac:dyDescent="0.2">
      <c r="A1061" s="254">
        <v>2.44</v>
      </c>
      <c r="B1061" s="216" t="s">
        <v>583</v>
      </c>
      <c r="C1061" s="255">
        <v>4</v>
      </c>
      <c r="D1061" s="117" t="s">
        <v>14</v>
      </c>
      <c r="E1061" s="223">
        <v>67.2</v>
      </c>
      <c r="F1061" s="418">
        <f t="shared" si="39"/>
        <v>268.8</v>
      </c>
      <c r="BA1061" s="663"/>
    </row>
    <row r="1062" spans="1:53" x14ac:dyDescent="0.2">
      <c r="A1062" s="254">
        <v>2.4500000000000002</v>
      </c>
      <c r="B1062" s="216" t="s">
        <v>591</v>
      </c>
      <c r="C1062" s="255">
        <v>20</v>
      </c>
      <c r="D1062" s="117" t="s">
        <v>14</v>
      </c>
      <c r="E1062" s="223">
        <v>206.5</v>
      </c>
      <c r="F1062" s="418">
        <f t="shared" si="39"/>
        <v>4130</v>
      </c>
      <c r="BA1062" s="663"/>
    </row>
    <row r="1063" spans="1:53" x14ac:dyDescent="0.2">
      <c r="A1063" s="254">
        <v>2.46</v>
      </c>
      <c r="B1063" s="216" t="s">
        <v>592</v>
      </c>
      <c r="C1063" s="255">
        <v>4</v>
      </c>
      <c r="D1063" s="117" t="s">
        <v>14</v>
      </c>
      <c r="E1063" s="224">
        <v>10.039999999999999</v>
      </c>
      <c r="F1063" s="418">
        <f t="shared" si="39"/>
        <v>40.159999999999997</v>
      </c>
      <c r="BA1063" s="663"/>
    </row>
    <row r="1064" spans="1:53" x14ac:dyDescent="0.2">
      <c r="A1064" s="254">
        <v>2.4700000000000002</v>
      </c>
      <c r="B1064" s="216" t="s">
        <v>593</v>
      </c>
      <c r="C1064" s="255">
        <v>2</v>
      </c>
      <c r="D1064" s="117" t="s">
        <v>14</v>
      </c>
      <c r="E1064" s="224">
        <v>97.57</v>
      </c>
      <c r="F1064" s="418">
        <f t="shared" si="39"/>
        <v>195.14</v>
      </c>
      <c r="BA1064" s="663"/>
    </row>
    <row r="1065" spans="1:53" x14ac:dyDescent="0.2">
      <c r="A1065" s="254">
        <v>2.48</v>
      </c>
      <c r="B1065" s="216" t="s">
        <v>437</v>
      </c>
      <c r="C1065" s="255">
        <v>1500</v>
      </c>
      <c r="D1065" s="256" t="s">
        <v>597</v>
      </c>
      <c r="E1065" s="224">
        <v>165.2</v>
      </c>
      <c r="F1065" s="418">
        <f t="shared" si="39"/>
        <v>247800</v>
      </c>
      <c r="BA1065" s="663"/>
    </row>
    <row r="1066" spans="1:53" x14ac:dyDescent="0.2">
      <c r="A1066" s="254">
        <v>2.4900000000000002</v>
      </c>
      <c r="B1066" s="216" t="s">
        <v>438</v>
      </c>
      <c r="C1066" s="255">
        <v>500</v>
      </c>
      <c r="D1066" s="256" t="s">
        <v>597</v>
      </c>
      <c r="E1066" s="224">
        <v>103.84</v>
      </c>
      <c r="F1066" s="418">
        <f t="shared" si="39"/>
        <v>51920</v>
      </c>
      <c r="BA1066" s="663"/>
    </row>
    <row r="1067" spans="1:53" x14ac:dyDescent="0.2">
      <c r="A1067" s="254">
        <v>2.5</v>
      </c>
      <c r="B1067" s="216" t="s">
        <v>584</v>
      </c>
      <c r="C1067" s="255">
        <v>100</v>
      </c>
      <c r="D1067" s="256" t="s">
        <v>597</v>
      </c>
      <c r="E1067" s="224">
        <v>92.04</v>
      </c>
      <c r="F1067" s="418">
        <f t="shared" si="39"/>
        <v>9204</v>
      </c>
      <c r="BA1067" s="663"/>
    </row>
    <row r="1068" spans="1:53" x14ac:dyDescent="0.2">
      <c r="A1068" s="254">
        <v>2.5099999999999998</v>
      </c>
      <c r="B1068" s="216" t="s">
        <v>585</v>
      </c>
      <c r="C1068" s="255">
        <v>850</v>
      </c>
      <c r="D1068" s="256" t="s">
        <v>597</v>
      </c>
      <c r="E1068" s="223">
        <v>15.1</v>
      </c>
      <c r="F1068" s="418">
        <f t="shared" si="39"/>
        <v>12835</v>
      </c>
      <c r="BA1068" s="663"/>
    </row>
    <row r="1069" spans="1:53" x14ac:dyDescent="0.2">
      <c r="A1069" s="254">
        <v>2.52</v>
      </c>
      <c r="B1069" s="216" t="s">
        <v>586</v>
      </c>
      <c r="C1069" s="255">
        <v>1</v>
      </c>
      <c r="D1069" s="117" t="s">
        <v>14</v>
      </c>
      <c r="E1069" s="193">
        <v>8500</v>
      </c>
      <c r="F1069" s="418">
        <f t="shared" si="39"/>
        <v>8500</v>
      </c>
      <c r="BA1069" s="663"/>
    </row>
    <row r="1070" spans="1:53" x14ac:dyDescent="0.2">
      <c r="A1070" s="254">
        <v>2.5299999999999998</v>
      </c>
      <c r="B1070" s="216" t="s">
        <v>587</v>
      </c>
      <c r="C1070" s="255">
        <v>1</v>
      </c>
      <c r="D1070" s="117" t="s">
        <v>14</v>
      </c>
      <c r="E1070" s="193">
        <v>6000</v>
      </c>
      <c r="F1070" s="418">
        <f t="shared" si="39"/>
        <v>6000</v>
      </c>
      <c r="BA1070" s="663"/>
    </row>
    <row r="1071" spans="1:53" x14ac:dyDescent="0.2">
      <c r="A1071" s="254">
        <v>2.54</v>
      </c>
      <c r="B1071" s="216" t="s">
        <v>601</v>
      </c>
      <c r="C1071" s="255">
        <v>2</v>
      </c>
      <c r="D1071" s="117" t="s">
        <v>14</v>
      </c>
      <c r="E1071" s="224">
        <v>642.46</v>
      </c>
      <c r="F1071" s="418">
        <f t="shared" si="39"/>
        <v>1284.92</v>
      </c>
      <c r="BA1071" s="663"/>
    </row>
    <row r="1072" spans="1:53" x14ac:dyDescent="0.2">
      <c r="A1072" s="254">
        <v>2.5499999999999998</v>
      </c>
      <c r="B1072" s="216" t="s">
        <v>604</v>
      </c>
      <c r="C1072" s="255">
        <v>1</v>
      </c>
      <c r="D1072" s="117" t="s">
        <v>14</v>
      </c>
      <c r="E1072" s="193">
        <v>145000</v>
      </c>
      <c r="F1072" s="418">
        <f t="shared" si="39"/>
        <v>145000</v>
      </c>
      <c r="BA1072" s="663"/>
    </row>
    <row r="1073" spans="1:53" x14ac:dyDescent="0.2">
      <c r="A1073" s="254"/>
      <c r="B1073" s="216"/>
      <c r="C1073" s="255"/>
      <c r="D1073" s="117"/>
      <c r="E1073" s="193"/>
      <c r="F1073" s="418">
        <f t="shared" si="39"/>
        <v>0</v>
      </c>
      <c r="BA1073" s="663"/>
    </row>
    <row r="1074" spans="1:53" x14ac:dyDescent="0.2">
      <c r="A1074" s="228">
        <v>3</v>
      </c>
      <c r="B1074" s="421" t="s">
        <v>50</v>
      </c>
      <c r="C1074" s="417"/>
      <c r="D1074" s="117"/>
      <c r="E1074" s="417"/>
      <c r="F1074" s="418">
        <f t="shared" si="39"/>
        <v>0</v>
      </c>
      <c r="BA1074" s="663"/>
    </row>
    <row r="1075" spans="1:53" ht="48.75" customHeight="1" x14ac:dyDescent="0.2">
      <c r="A1075" s="475">
        <v>3.2</v>
      </c>
      <c r="B1075" s="258" t="s">
        <v>662</v>
      </c>
      <c r="C1075" s="258">
        <v>1</v>
      </c>
      <c r="D1075" s="476" t="s">
        <v>71</v>
      </c>
      <c r="E1075" s="258">
        <v>622182.47</v>
      </c>
      <c r="F1075" s="477">
        <f t="shared" si="39"/>
        <v>622182.47</v>
      </c>
      <c r="BA1075" s="663"/>
    </row>
    <row r="1076" spans="1:53" ht="38.25" x14ac:dyDescent="0.2">
      <c r="A1076" s="258">
        <v>3.21</v>
      </c>
      <c r="B1076" s="258" t="s">
        <v>663</v>
      </c>
      <c r="C1076" s="258">
        <v>1</v>
      </c>
      <c r="D1076" s="476" t="s">
        <v>71</v>
      </c>
      <c r="E1076" s="258">
        <v>195332.11</v>
      </c>
      <c r="F1076" s="477">
        <f t="shared" si="39"/>
        <v>195332.11</v>
      </c>
      <c r="BA1076" s="663"/>
    </row>
    <row r="1077" spans="1:53" ht="12.75" customHeight="1" x14ac:dyDescent="0.2">
      <c r="A1077" s="478">
        <v>3.22</v>
      </c>
      <c r="B1077" s="255" t="s">
        <v>661</v>
      </c>
      <c r="C1077" s="417">
        <v>1</v>
      </c>
      <c r="D1077" s="117" t="s">
        <v>9</v>
      </c>
      <c r="E1077" s="417">
        <v>54000</v>
      </c>
      <c r="F1077" s="418">
        <f t="shared" si="39"/>
        <v>54000</v>
      </c>
      <c r="BA1077" s="663"/>
    </row>
    <row r="1078" spans="1:53" x14ac:dyDescent="0.2">
      <c r="A1078" s="254"/>
      <c r="B1078" s="216"/>
      <c r="C1078" s="255"/>
      <c r="D1078" s="117"/>
      <c r="E1078" s="193"/>
      <c r="F1078" s="418">
        <f t="shared" si="39"/>
        <v>0</v>
      </c>
      <c r="BA1078" s="663"/>
    </row>
    <row r="1079" spans="1:53" x14ac:dyDescent="0.2">
      <c r="A1079" s="479">
        <v>4</v>
      </c>
      <c r="B1079" s="479" t="s">
        <v>741</v>
      </c>
      <c r="C1079" s="478"/>
      <c r="D1079" s="478"/>
      <c r="E1079" s="478"/>
      <c r="F1079" s="418">
        <f t="shared" si="39"/>
        <v>0</v>
      </c>
      <c r="BA1079" s="663"/>
    </row>
    <row r="1080" spans="1:53" x14ac:dyDescent="0.2">
      <c r="A1080" s="480">
        <v>4.0999999999999996</v>
      </c>
      <c r="B1080" s="479" t="s">
        <v>742</v>
      </c>
      <c r="C1080" s="478"/>
      <c r="D1080" s="478"/>
      <c r="E1080" s="478"/>
      <c r="F1080" s="418">
        <f t="shared" si="39"/>
        <v>0</v>
      </c>
      <c r="BA1080" s="663"/>
    </row>
    <row r="1081" spans="1:53" x14ac:dyDescent="0.2">
      <c r="A1081" s="254" t="s">
        <v>707</v>
      </c>
      <c r="B1081" s="478" t="s">
        <v>19</v>
      </c>
      <c r="C1081" s="478">
        <v>1</v>
      </c>
      <c r="D1081" s="481" t="s">
        <v>71</v>
      </c>
      <c r="E1081" s="478">
        <v>19730</v>
      </c>
      <c r="F1081" s="418">
        <f t="shared" si="39"/>
        <v>19730</v>
      </c>
      <c r="BA1081" s="663"/>
    </row>
    <row r="1082" spans="1:53" x14ac:dyDescent="0.2">
      <c r="A1082" s="254" t="s">
        <v>708</v>
      </c>
      <c r="B1082" s="478" t="s">
        <v>21</v>
      </c>
      <c r="C1082" s="478">
        <v>1</v>
      </c>
      <c r="D1082" s="481" t="s">
        <v>71</v>
      </c>
      <c r="E1082" s="478">
        <v>5162.75</v>
      </c>
      <c r="F1082" s="418">
        <f t="shared" si="39"/>
        <v>5162.75</v>
      </c>
      <c r="BA1082" s="663"/>
    </row>
    <row r="1083" spans="1:53" x14ac:dyDescent="0.2">
      <c r="A1083" s="254" t="s">
        <v>709</v>
      </c>
      <c r="B1083" s="478" t="s">
        <v>743</v>
      </c>
      <c r="C1083" s="478">
        <v>1</v>
      </c>
      <c r="D1083" s="481" t="s">
        <v>71</v>
      </c>
      <c r="E1083" s="478">
        <v>18472.37</v>
      </c>
      <c r="F1083" s="418">
        <f t="shared" si="39"/>
        <v>18472.37</v>
      </c>
      <c r="BA1083" s="663"/>
    </row>
    <row r="1084" spans="1:53" ht="25.5" x14ac:dyDescent="0.2">
      <c r="A1084" s="254" t="s">
        <v>710</v>
      </c>
      <c r="B1084" s="255" t="s">
        <v>744</v>
      </c>
      <c r="C1084" s="478">
        <v>3</v>
      </c>
      <c r="D1084" s="481" t="s">
        <v>71</v>
      </c>
      <c r="E1084" s="478">
        <v>69179.86</v>
      </c>
      <c r="F1084" s="418">
        <f t="shared" si="39"/>
        <v>207539.58</v>
      </c>
      <c r="BA1084" s="663"/>
    </row>
    <row r="1085" spans="1:53" x14ac:dyDescent="0.2">
      <c r="A1085" s="254" t="s">
        <v>716</v>
      </c>
      <c r="B1085" s="478" t="s">
        <v>745</v>
      </c>
      <c r="C1085" s="478">
        <v>3</v>
      </c>
      <c r="D1085" s="481" t="s">
        <v>71</v>
      </c>
      <c r="E1085" s="478">
        <v>6814.58</v>
      </c>
      <c r="F1085" s="418">
        <f t="shared" si="39"/>
        <v>20443.740000000002</v>
      </c>
      <c r="BA1085" s="663"/>
    </row>
    <row r="1086" spans="1:53" x14ac:dyDescent="0.2">
      <c r="A1086" s="254" t="s">
        <v>717</v>
      </c>
      <c r="B1086" s="478" t="s">
        <v>746</v>
      </c>
      <c r="C1086" s="478">
        <v>3</v>
      </c>
      <c r="D1086" s="481" t="s">
        <v>71</v>
      </c>
      <c r="E1086" s="478">
        <v>3227.3</v>
      </c>
      <c r="F1086" s="418">
        <f t="shared" si="39"/>
        <v>9681.9</v>
      </c>
      <c r="BA1086" s="663"/>
    </row>
    <row r="1087" spans="1:53" x14ac:dyDescent="0.2">
      <c r="A1087" s="254" t="s">
        <v>718</v>
      </c>
      <c r="B1087" s="478" t="s">
        <v>747</v>
      </c>
      <c r="C1087" s="478">
        <v>1</v>
      </c>
      <c r="D1087" s="481" t="s">
        <v>71</v>
      </c>
      <c r="E1087" s="478">
        <v>6500</v>
      </c>
      <c r="F1087" s="418">
        <f t="shared" si="39"/>
        <v>6500</v>
      </c>
      <c r="BA1087" s="663"/>
    </row>
    <row r="1088" spans="1:53" x14ac:dyDescent="0.2">
      <c r="A1088" s="254" t="s">
        <v>719</v>
      </c>
      <c r="B1088" s="478" t="s">
        <v>700</v>
      </c>
      <c r="C1088" s="478">
        <v>1</v>
      </c>
      <c r="D1088" s="481" t="s">
        <v>71</v>
      </c>
      <c r="E1088" s="478">
        <v>1260</v>
      </c>
      <c r="F1088" s="418">
        <f t="shared" si="39"/>
        <v>1260</v>
      </c>
      <c r="BA1088" s="663"/>
    </row>
    <row r="1089" spans="1:53" x14ac:dyDescent="0.2">
      <c r="A1089" s="254" t="s">
        <v>886</v>
      </c>
      <c r="B1089" s="478" t="s">
        <v>152</v>
      </c>
      <c r="C1089" s="478">
        <v>1</v>
      </c>
      <c r="D1089" s="481" t="s">
        <v>71</v>
      </c>
      <c r="E1089" s="478">
        <v>86300</v>
      </c>
      <c r="F1089" s="418">
        <f t="shared" si="39"/>
        <v>86300</v>
      </c>
      <c r="BA1089" s="663"/>
    </row>
    <row r="1090" spans="1:53" x14ac:dyDescent="0.2">
      <c r="A1090" s="254"/>
      <c r="B1090" s="478"/>
      <c r="C1090" s="478"/>
      <c r="D1090" s="481"/>
      <c r="E1090" s="478"/>
      <c r="F1090" s="418">
        <f t="shared" si="39"/>
        <v>0</v>
      </c>
      <c r="BA1090" s="663"/>
    </row>
    <row r="1091" spans="1:53" x14ac:dyDescent="0.2">
      <c r="A1091" s="480">
        <v>4.2</v>
      </c>
      <c r="B1091" s="479" t="s">
        <v>748</v>
      </c>
      <c r="C1091" s="478"/>
      <c r="D1091" s="481"/>
      <c r="E1091" s="478"/>
      <c r="F1091" s="418">
        <f t="shared" si="39"/>
        <v>0</v>
      </c>
      <c r="BA1091" s="663"/>
    </row>
    <row r="1092" spans="1:53" ht="12.75" customHeight="1" x14ac:dyDescent="0.2">
      <c r="A1092" s="482" t="s">
        <v>753</v>
      </c>
      <c r="B1092" s="255" t="s">
        <v>749</v>
      </c>
      <c r="C1092" s="255">
        <v>1</v>
      </c>
      <c r="D1092" s="256" t="s">
        <v>71</v>
      </c>
      <c r="E1092" s="255">
        <v>25000</v>
      </c>
      <c r="F1092" s="418">
        <f t="shared" si="39"/>
        <v>25000</v>
      </c>
      <c r="BA1092" s="663"/>
    </row>
    <row r="1093" spans="1:53" x14ac:dyDescent="0.2">
      <c r="A1093" s="478"/>
      <c r="B1093" s="478"/>
      <c r="C1093" s="478"/>
      <c r="D1093" s="481"/>
      <c r="E1093" s="478"/>
      <c r="F1093" s="418">
        <f t="shared" si="39"/>
        <v>0</v>
      </c>
      <c r="BA1093" s="663"/>
    </row>
    <row r="1094" spans="1:53" x14ac:dyDescent="0.2">
      <c r="A1094" s="480">
        <v>4.3</v>
      </c>
      <c r="B1094" s="479" t="s">
        <v>750</v>
      </c>
      <c r="C1094" s="478"/>
      <c r="D1094" s="478"/>
      <c r="E1094" s="478"/>
      <c r="F1094" s="418">
        <f t="shared" si="39"/>
        <v>0</v>
      </c>
      <c r="BA1094" s="663"/>
    </row>
    <row r="1095" spans="1:53" ht="51" customHeight="1" x14ac:dyDescent="0.2">
      <c r="A1095" s="257" t="s">
        <v>754</v>
      </c>
      <c r="B1095" s="258" t="s">
        <v>659</v>
      </c>
      <c r="C1095" s="258">
        <v>1</v>
      </c>
      <c r="D1095" s="476" t="s">
        <v>71</v>
      </c>
      <c r="E1095" s="258">
        <v>835365.06</v>
      </c>
      <c r="F1095" s="477">
        <f t="shared" ref="F1095:F1098" si="40">ROUND(C1095*E1095,2)</f>
        <v>835365.06</v>
      </c>
      <c r="BA1095" s="663"/>
    </row>
    <row r="1096" spans="1:53" ht="38.25" x14ac:dyDescent="0.2">
      <c r="A1096" s="259" t="s">
        <v>755</v>
      </c>
      <c r="B1096" s="258" t="s">
        <v>660</v>
      </c>
      <c r="C1096" s="258">
        <v>1</v>
      </c>
      <c r="D1096" s="476" t="s">
        <v>71</v>
      </c>
      <c r="E1096" s="258">
        <v>316775.09999999998</v>
      </c>
      <c r="F1096" s="477">
        <f t="shared" si="40"/>
        <v>316775.09999999998</v>
      </c>
      <c r="BA1096" s="663"/>
    </row>
    <row r="1097" spans="1:53" x14ac:dyDescent="0.2">
      <c r="A1097" s="254" t="s">
        <v>756</v>
      </c>
      <c r="B1097" s="216" t="s">
        <v>661</v>
      </c>
      <c r="C1097" s="237">
        <v>1</v>
      </c>
      <c r="D1097" s="236" t="s">
        <v>9</v>
      </c>
      <c r="E1097" s="237">
        <v>82800</v>
      </c>
      <c r="F1097" s="477">
        <f t="shared" si="40"/>
        <v>82800</v>
      </c>
      <c r="BA1097" s="663"/>
    </row>
    <row r="1098" spans="1:53" ht="12.75" customHeight="1" x14ac:dyDescent="0.2">
      <c r="A1098" s="483" t="s">
        <v>757</v>
      </c>
      <c r="B1098" s="482" t="s">
        <v>751</v>
      </c>
      <c r="C1098" s="255">
        <v>100</v>
      </c>
      <c r="D1098" s="255" t="s">
        <v>597</v>
      </c>
      <c r="E1098" s="255">
        <v>19</v>
      </c>
      <c r="F1098" s="477">
        <f t="shared" si="40"/>
        <v>1900</v>
      </c>
      <c r="BA1098" s="663"/>
    </row>
    <row r="1099" spans="1:53" x14ac:dyDescent="0.2">
      <c r="A1099" s="113"/>
      <c r="B1099" s="114" t="s">
        <v>637</v>
      </c>
      <c r="C1099" s="424"/>
      <c r="D1099" s="118"/>
      <c r="E1099" s="424"/>
      <c r="F1099" s="401">
        <f>SUM(F1030:F1098)</f>
        <v>3380669.51</v>
      </c>
      <c r="BA1099" s="663"/>
    </row>
    <row r="1100" spans="1:53" x14ac:dyDescent="0.2">
      <c r="A1100" s="254"/>
      <c r="B1100" s="216"/>
      <c r="C1100" s="255"/>
      <c r="D1100" s="117"/>
      <c r="E1100" s="193"/>
      <c r="F1100" s="484"/>
      <c r="BA1100" s="663"/>
    </row>
    <row r="1101" spans="1:53" ht="38.25" x14ac:dyDescent="0.2">
      <c r="A1101" s="112" t="s">
        <v>109</v>
      </c>
      <c r="B1101" s="170" t="s">
        <v>110</v>
      </c>
      <c r="C1101" s="237"/>
      <c r="D1101" s="216"/>
      <c r="E1101" s="216"/>
      <c r="F1101" s="418"/>
      <c r="BA1101" s="663"/>
    </row>
    <row r="1102" spans="1:53" x14ac:dyDescent="0.2">
      <c r="A1102" s="233">
        <v>6</v>
      </c>
      <c r="B1102" s="416" t="s">
        <v>132</v>
      </c>
      <c r="C1102" s="417"/>
      <c r="D1102" s="117"/>
      <c r="E1102" s="417"/>
      <c r="F1102" s="418"/>
      <c r="BA1102" s="663"/>
    </row>
    <row r="1103" spans="1:53" x14ac:dyDescent="0.2">
      <c r="A1103" s="240">
        <v>6.5</v>
      </c>
      <c r="B1103" s="177" t="s">
        <v>628</v>
      </c>
      <c r="C1103" s="431">
        <v>1</v>
      </c>
      <c r="D1103" s="117" t="s">
        <v>14</v>
      </c>
      <c r="E1103" s="417">
        <v>77946.429999999993</v>
      </c>
      <c r="F1103" s="418">
        <f t="shared" ref="F1103:F1110" si="41">ROUND(C1103*E1103,2)</f>
        <v>77946.429999999993</v>
      </c>
      <c r="BA1103" s="663"/>
    </row>
    <row r="1104" spans="1:53" x14ac:dyDescent="0.2">
      <c r="A1104" s="240">
        <v>6.6</v>
      </c>
      <c r="B1104" s="177" t="s">
        <v>629</v>
      </c>
      <c r="C1104" s="431">
        <v>2</v>
      </c>
      <c r="D1104" s="117" t="s">
        <v>14</v>
      </c>
      <c r="E1104" s="417">
        <v>77946.429999999993</v>
      </c>
      <c r="F1104" s="418">
        <f t="shared" si="41"/>
        <v>155892.85999999999</v>
      </c>
      <c r="BA1104" s="663"/>
    </row>
    <row r="1105" spans="1:53" x14ac:dyDescent="0.2">
      <c r="A1105" s="240">
        <v>6.7</v>
      </c>
      <c r="B1105" s="177" t="s">
        <v>625</v>
      </c>
      <c r="C1105" s="255">
        <v>1</v>
      </c>
      <c r="D1105" s="117" t="s">
        <v>14</v>
      </c>
      <c r="E1105" s="193">
        <v>35153.360000000001</v>
      </c>
      <c r="F1105" s="418">
        <f t="shared" si="41"/>
        <v>35153.360000000001</v>
      </c>
      <c r="BA1105" s="663"/>
    </row>
    <row r="1106" spans="1:53" x14ac:dyDescent="0.2">
      <c r="A1106" s="240">
        <v>6.8</v>
      </c>
      <c r="B1106" s="278" t="s">
        <v>626</v>
      </c>
      <c r="C1106" s="255">
        <v>1</v>
      </c>
      <c r="D1106" s="117" t="s">
        <v>14</v>
      </c>
      <c r="E1106" s="193">
        <v>35153.360000000001</v>
      </c>
      <c r="F1106" s="418">
        <f t="shared" si="41"/>
        <v>35153.360000000001</v>
      </c>
      <c r="BA1106" s="663"/>
    </row>
    <row r="1107" spans="1:53" x14ac:dyDescent="0.2">
      <c r="A1107" s="240">
        <v>6.9</v>
      </c>
      <c r="B1107" s="177" t="s">
        <v>623</v>
      </c>
      <c r="C1107" s="431">
        <v>1</v>
      </c>
      <c r="D1107" s="117" t="s">
        <v>14</v>
      </c>
      <c r="E1107" s="417">
        <v>42540.08</v>
      </c>
      <c r="F1107" s="418">
        <f t="shared" si="41"/>
        <v>42540.08</v>
      </c>
      <c r="BA1107" s="663"/>
    </row>
    <row r="1108" spans="1:53" x14ac:dyDescent="0.2">
      <c r="A1108" s="261">
        <v>6.1</v>
      </c>
      <c r="B1108" s="177" t="s">
        <v>624</v>
      </c>
      <c r="C1108" s="431">
        <v>1</v>
      </c>
      <c r="D1108" s="117" t="s">
        <v>14</v>
      </c>
      <c r="E1108" s="417">
        <v>59977.33</v>
      </c>
      <c r="F1108" s="418">
        <f t="shared" si="41"/>
        <v>59977.33</v>
      </c>
      <c r="BA1108" s="663"/>
    </row>
    <row r="1109" spans="1:53" x14ac:dyDescent="0.2">
      <c r="A1109" s="261">
        <v>6.11</v>
      </c>
      <c r="B1109" s="278" t="s">
        <v>135</v>
      </c>
      <c r="C1109" s="417">
        <v>2</v>
      </c>
      <c r="D1109" s="117" t="s">
        <v>14</v>
      </c>
      <c r="E1109" s="417">
        <v>5313.04</v>
      </c>
      <c r="F1109" s="418">
        <f t="shared" si="41"/>
        <v>10626.08</v>
      </c>
      <c r="BA1109" s="663"/>
    </row>
    <row r="1110" spans="1:53" x14ac:dyDescent="0.2">
      <c r="A1110" s="261">
        <v>6.12</v>
      </c>
      <c r="B1110" s="224" t="s">
        <v>627</v>
      </c>
      <c r="C1110" s="417">
        <v>5</v>
      </c>
      <c r="D1110" s="117" t="s">
        <v>14</v>
      </c>
      <c r="E1110" s="417">
        <v>19366.310000000001</v>
      </c>
      <c r="F1110" s="485">
        <f t="shared" si="41"/>
        <v>96831.55</v>
      </c>
      <c r="BA1110" s="663"/>
    </row>
    <row r="1111" spans="1:53" x14ac:dyDescent="0.2">
      <c r="A1111" s="486"/>
      <c r="B1111" s="487"/>
      <c r="C1111" s="488"/>
      <c r="D1111" s="489"/>
      <c r="E1111" s="488"/>
      <c r="F1111" s="490"/>
      <c r="BA1111" s="663"/>
    </row>
    <row r="1112" spans="1:53" ht="25.5" x14ac:dyDescent="0.2">
      <c r="A1112" s="172">
        <v>9</v>
      </c>
      <c r="B1112" s="491" t="s">
        <v>654</v>
      </c>
      <c r="C1112" s="492"/>
      <c r="D1112" s="493"/>
      <c r="E1112" s="492"/>
      <c r="F1112" s="494"/>
      <c r="BA1112" s="663"/>
    </row>
    <row r="1113" spans="1:53" x14ac:dyDescent="0.2">
      <c r="A1113" s="260">
        <v>9.1</v>
      </c>
      <c r="B1113" s="258" t="s">
        <v>766</v>
      </c>
      <c r="C1113" s="260">
        <v>62.72</v>
      </c>
      <c r="D1113" s="495" t="s">
        <v>82</v>
      </c>
      <c r="E1113" s="260">
        <v>8778.7900000000009</v>
      </c>
      <c r="F1113" s="496">
        <f t="shared" ref="F1113:F1120" si="42">ROUND(C1113*E1113,2)</f>
        <v>550605.71</v>
      </c>
      <c r="BA1113" s="663"/>
    </row>
    <row r="1114" spans="1:53" x14ac:dyDescent="0.2">
      <c r="A1114" s="260">
        <v>9.1999999999999993</v>
      </c>
      <c r="B1114" s="497" t="s">
        <v>653</v>
      </c>
      <c r="C1114" s="498">
        <v>4</v>
      </c>
      <c r="D1114" s="499" t="s">
        <v>14</v>
      </c>
      <c r="E1114" s="498">
        <v>7805.7</v>
      </c>
      <c r="F1114" s="496">
        <f t="shared" si="42"/>
        <v>31222.799999999999</v>
      </c>
      <c r="BA1114" s="663"/>
    </row>
    <row r="1115" spans="1:53" x14ac:dyDescent="0.2">
      <c r="A1115" s="260">
        <v>9.3000000000000007</v>
      </c>
      <c r="B1115" s="258" t="s">
        <v>767</v>
      </c>
      <c r="C1115" s="260">
        <v>2</v>
      </c>
      <c r="D1115" s="499" t="s">
        <v>14</v>
      </c>
      <c r="E1115" s="260">
        <v>3717</v>
      </c>
      <c r="F1115" s="496">
        <f t="shared" si="42"/>
        <v>7434</v>
      </c>
      <c r="BA1115" s="663"/>
    </row>
    <row r="1116" spans="1:53" x14ac:dyDescent="0.2">
      <c r="A1116" s="260">
        <v>9.4</v>
      </c>
      <c r="B1116" s="260" t="s">
        <v>768</v>
      </c>
      <c r="C1116" s="260">
        <v>2</v>
      </c>
      <c r="D1116" s="499" t="s">
        <v>14</v>
      </c>
      <c r="E1116" s="260">
        <v>2741.96</v>
      </c>
      <c r="F1116" s="496">
        <f t="shared" si="42"/>
        <v>5483.92</v>
      </c>
      <c r="BA1116" s="663"/>
    </row>
    <row r="1117" spans="1:53" x14ac:dyDescent="0.2">
      <c r="A1117" s="260">
        <v>9.5</v>
      </c>
      <c r="B1117" s="260" t="s">
        <v>148</v>
      </c>
      <c r="C1117" s="260">
        <v>61.051648</v>
      </c>
      <c r="D1117" s="495" t="s">
        <v>181</v>
      </c>
      <c r="E1117" s="260">
        <v>133.38</v>
      </c>
      <c r="F1117" s="496">
        <f t="shared" si="42"/>
        <v>8143.07</v>
      </c>
      <c r="BA1117" s="663"/>
    </row>
    <row r="1118" spans="1:53" x14ac:dyDescent="0.2">
      <c r="A1118" s="260">
        <v>9.6</v>
      </c>
      <c r="B1118" s="260" t="s">
        <v>635</v>
      </c>
      <c r="C1118" s="260">
        <v>61.051648</v>
      </c>
      <c r="D1118" s="495" t="s">
        <v>181</v>
      </c>
      <c r="E1118" s="260">
        <v>180.76</v>
      </c>
      <c r="F1118" s="496">
        <f t="shared" si="42"/>
        <v>11035.7</v>
      </c>
      <c r="BA1118" s="663"/>
    </row>
    <row r="1119" spans="1:53" x14ac:dyDescent="0.2">
      <c r="A1119" s="260">
        <v>9.6999999999999993</v>
      </c>
      <c r="B1119" s="260" t="s">
        <v>636</v>
      </c>
      <c r="C1119" s="260">
        <v>12</v>
      </c>
      <c r="D1119" s="495" t="s">
        <v>14</v>
      </c>
      <c r="E1119" s="260">
        <v>1108.76</v>
      </c>
      <c r="F1119" s="496">
        <f t="shared" si="42"/>
        <v>13305.12</v>
      </c>
      <c r="BA1119" s="663"/>
    </row>
    <row r="1120" spans="1:53" x14ac:dyDescent="0.2">
      <c r="A1120" s="260">
        <v>9.8000000000000007</v>
      </c>
      <c r="B1120" s="260" t="s">
        <v>307</v>
      </c>
      <c r="C1120" s="260">
        <v>1</v>
      </c>
      <c r="D1120" s="495" t="s">
        <v>9</v>
      </c>
      <c r="E1120" s="260">
        <v>46500</v>
      </c>
      <c r="F1120" s="260">
        <f t="shared" si="42"/>
        <v>46500</v>
      </c>
      <c r="BA1120" s="663"/>
    </row>
    <row r="1121" spans="1:53" x14ac:dyDescent="0.2">
      <c r="A1121" s="500"/>
      <c r="B1121" s="114" t="s">
        <v>667</v>
      </c>
      <c r="C1121" s="501"/>
      <c r="D1121" s="502"/>
      <c r="E1121" s="501"/>
      <c r="F1121" s="401">
        <f>SUM(F1103:F1120)</f>
        <v>1187851.3700000001</v>
      </c>
      <c r="BA1121" s="663"/>
    </row>
    <row r="1122" spans="1:53" x14ac:dyDescent="0.2">
      <c r="A1122" s="254"/>
      <c r="B1122" s="216"/>
      <c r="C1122" s="255"/>
      <c r="D1122" s="256"/>
      <c r="E1122" s="193"/>
      <c r="F1122" s="484"/>
      <c r="BA1122" s="663"/>
    </row>
    <row r="1123" spans="1:53" x14ac:dyDescent="0.2">
      <c r="A1123" s="503" t="s">
        <v>217</v>
      </c>
      <c r="B1123" s="504" t="s">
        <v>218</v>
      </c>
      <c r="C1123" s="505"/>
      <c r="D1123" s="505"/>
      <c r="E1123" s="506"/>
      <c r="F1123" s="496"/>
      <c r="BA1123" s="663"/>
    </row>
    <row r="1124" spans="1:53" x14ac:dyDescent="0.2">
      <c r="A1124" s="233">
        <v>6</v>
      </c>
      <c r="B1124" s="416" t="s">
        <v>132</v>
      </c>
      <c r="C1124" s="453"/>
      <c r="D1124" s="117"/>
      <c r="E1124" s="224"/>
      <c r="F1124" s="418"/>
      <c r="BA1124" s="663"/>
    </row>
    <row r="1125" spans="1:53" x14ac:dyDescent="0.2">
      <c r="A1125" s="240">
        <v>6.4</v>
      </c>
      <c r="B1125" s="278" t="s">
        <v>769</v>
      </c>
      <c r="C1125" s="223">
        <v>1</v>
      </c>
      <c r="D1125" s="117" t="s">
        <v>71</v>
      </c>
      <c r="E1125" s="193">
        <v>79405.399999999994</v>
      </c>
      <c r="F1125" s="418">
        <f>ROUND(C1125*E1125,2)</f>
        <v>79405.399999999994</v>
      </c>
      <c r="BA1125" s="663"/>
    </row>
    <row r="1126" spans="1:53" x14ac:dyDescent="0.2">
      <c r="A1126" s="240">
        <v>6.5</v>
      </c>
      <c r="B1126" s="278" t="s">
        <v>770</v>
      </c>
      <c r="C1126" s="223">
        <v>1</v>
      </c>
      <c r="D1126" s="117" t="s">
        <v>71</v>
      </c>
      <c r="E1126" s="193">
        <v>25000</v>
      </c>
      <c r="F1126" s="418">
        <f>ROUND(C1126*E1126,2)</f>
        <v>25000</v>
      </c>
      <c r="BA1126" s="663"/>
    </row>
    <row r="1127" spans="1:53" x14ac:dyDescent="0.2">
      <c r="A1127" s="240"/>
      <c r="B1127" s="278"/>
      <c r="C1127" s="223"/>
      <c r="D1127" s="117"/>
      <c r="E1127" s="193"/>
      <c r="F1127" s="418"/>
      <c r="BA1127" s="663"/>
    </row>
    <row r="1128" spans="1:53" x14ac:dyDescent="0.2">
      <c r="A1128" s="172">
        <v>12</v>
      </c>
      <c r="B1128" s="507" t="s">
        <v>655</v>
      </c>
      <c r="C1128" s="498"/>
      <c r="D1128" s="508"/>
      <c r="E1128" s="498"/>
      <c r="F1128" s="509"/>
      <c r="BA1128" s="663"/>
    </row>
    <row r="1129" spans="1:53" x14ac:dyDescent="0.2">
      <c r="A1129" s="174">
        <v>12.1</v>
      </c>
      <c r="B1129" s="510" t="s">
        <v>656</v>
      </c>
      <c r="C1129" s="498">
        <v>62.7</v>
      </c>
      <c r="D1129" s="508" t="s">
        <v>82</v>
      </c>
      <c r="E1129" s="498">
        <v>2685.51</v>
      </c>
      <c r="F1129" s="496">
        <f t="shared" ref="F1129:F1138" si="43">ROUND(C1129*E1129,2)</f>
        <v>168381.48</v>
      </c>
      <c r="BA1129" s="663"/>
    </row>
    <row r="1130" spans="1:53" x14ac:dyDescent="0.2">
      <c r="A1130" s="174">
        <v>12.2</v>
      </c>
      <c r="B1130" s="497" t="s">
        <v>657</v>
      </c>
      <c r="C1130" s="498">
        <v>4</v>
      </c>
      <c r="D1130" s="499" t="s">
        <v>14</v>
      </c>
      <c r="E1130" s="498">
        <v>1793.6</v>
      </c>
      <c r="F1130" s="496">
        <f t="shared" si="43"/>
        <v>7174.4</v>
      </c>
      <c r="BA1130" s="663"/>
    </row>
    <row r="1131" spans="1:53" x14ac:dyDescent="0.2">
      <c r="A1131" s="174">
        <v>12.3</v>
      </c>
      <c r="B1131" s="497" t="s">
        <v>658</v>
      </c>
      <c r="C1131" s="498">
        <v>2</v>
      </c>
      <c r="D1131" s="499" t="s">
        <v>14</v>
      </c>
      <c r="E1131" s="498">
        <v>1356.41</v>
      </c>
      <c r="F1131" s="496">
        <f t="shared" si="43"/>
        <v>2712.82</v>
      </c>
      <c r="BA1131" s="663"/>
    </row>
    <row r="1132" spans="1:53" x14ac:dyDescent="0.2">
      <c r="A1132" s="174">
        <v>12.4</v>
      </c>
      <c r="B1132" s="497" t="s">
        <v>634</v>
      </c>
      <c r="C1132" s="498">
        <v>2</v>
      </c>
      <c r="D1132" s="499" t="s">
        <v>14</v>
      </c>
      <c r="E1132" s="498">
        <v>421.84</v>
      </c>
      <c r="F1132" s="496">
        <f t="shared" si="43"/>
        <v>843.68</v>
      </c>
      <c r="BA1132" s="663"/>
    </row>
    <row r="1133" spans="1:53" x14ac:dyDescent="0.2">
      <c r="A1133" s="174">
        <v>12.5</v>
      </c>
      <c r="B1133" s="497" t="s">
        <v>148</v>
      </c>
      <c r="C1133" s="498">
        <v>19.687800000000003</v>
      </c>
      <c r="D1133" s="508" t="s">
        <v>181</v>
      </c>
      <c r="E1133" s="498">
        <v>133.38</v>
      </c>
      <c r="F1133" s="496">
        <f t="shared" si="43"/>
        <v>2625.96</v>
      </c>
      <c r="BA1133" s="663"/>
    </row>
    <row r="1134" spans="1:53" x14ac:dyDescent="0.2">
      <c r="A1134" s="174">
        <v>12.6</v>
      </c>
      <c r="B1134" s="497" t="s">
        <v>150</v>
      </c>
      <c r="C1134" s="498">
        <v>19.687800000000003</v>
      </c>
      <c r="D1134" s="508" t="s">
        <v>181</v>
      </c>
      <c r="E1134" s="498">
        <v>180.76</v>
      </c>
      <c r="F1134" s="496">
        <f t="shared" si="43"/>
        <v>3558.77</v>
      </c>
      <c r="BA1134" s="663"/>
    </row>
    <row r="1135" spans="1:53" x14ac:dyDescent="0.2">
      <c r="A1135" s="174">
        <v>12.7</v>
      </c>
      <c r="B1135" s="497" t="s">
        <v>636</v>
      </c>
      <c r="C1135" s="498">
        <v>12</v>
      </c>
      <c r="D1135" s="508" t="s">
        <v>14</v>
      </c>
      <c r="E1135" s="498">
        <v>801.55</v>
      </c>
      <c r="F1135" s="496">
        <f t="shared" si="43"/>
        <v>9618.6</v>
      </c>
      <c r="BA1135" s="663"/>
    </row>
    <row r="1136" spans="1:53" x14ac:dyDescent="0.2">
      <c r="A1136" s="174">
        <v>12.8</v>
      </c>
      <c r="B1136" s="497" t="s">
        <v>307</v>
      </c>
      <c r="C1136" s="498">
        <v>1</v>
      </c>
      <c r="D1136" s="508" t="s">
        <v>9</v>
      </c>
      <c r="E1136" s="498">
        <v>20500</v>
      </c>
      <c r="F1136" s="496">
        <f t="shared" si="43"/>
        <v>20500</v>
      </c>
      <c r="BA1136" s="663"/>
    </row>
    <row r="1137" spans="1:53" x14ac:dyDescent="0.2">
      <c r="A1137" s="174"/>
      <c r="B1137" s="497"/>
      <c r="C1137" s="498"/>
      <c r="D1137" s="508"/>
      <c r="E1137" s="498"/>
      <c r="F1137" s="496"/>
      <c r="BA1137" s="663"/>
    </row>
    <row r="1138" spans="1:53" ht="38.25" x14ac:dyDescent="0.2">
      <c r="A1138" s="511">
        <v>13</v>
      </c>
      <c r="B1138" s="510" t="s">
        <v>771</v>
      </c>
      <c r="C1138" s="512">
        <v>2</v>
      </c>
      <c r="D1138" s="513" t="s">
        <v>772</v>
      </c>
      <c r="E1138" s="512">
        <v>501.25</v>
      </c>
      <c r="F1138" s="514">
        <f t="shared" si="43"/>
        <v>1002.5</v>
      </c>
      <c r="BA1138" s="663"/>
    </row>
    <row r="1139" spans="1:53" x14ac:dyDescent="0.2">
      <c r="A1139" s="500"/>
      <c r="B1139" s="114" t="s">
        <v>669</v>
      </c>
      <c r="C1139" s="501"/>
      <c r="D1139" s="502"/>
      <c r="E1139" s="501"/>
      <c r="F1139" s="401">
        <f>SUM(F1124:F1138)</f>
        <v>320823.61000000004</v>
      </c>
      <c r="BA1139" s="663"/>
    </row>
    <row r="1140" spans="1:53" x14ac:dyDescent="0.2">
      <c r="A1140" s="254"/>
      <c r="B1140" s="216"/>
      <c r="C1140" s="255"/>
      <c r="D1140" s="256"/>
      <c r="E1140" s="193"/>
      <c r="F1140" s="484"/>
      <c r="BA1140" s="663"/>
    </row>
    <row r="1141" spans="1:53" x14ac:dyDescent="0.2">
      <c r="A1141" s="228" t="s">
        <v>309</v>
      </c>
      <c r="B1141" s="416" t="s">
        <v>310</v>
      </c>
      <c r="C1141" s="461"/>
      <c r="D1141" s="461"/>
      <c r="E1141" s="462"/>
      <c r="F1141" s="418"/>
      <c r="BA1141" s="663"/>
    </row>
    <row r="1142" spans="1:53" x14ac:dyDescent="0.2">
      <c r="A1142" s="254"/>
      <c r="B1142" s="216"/>
      <c r="C1142" s="255"/>
      <c r="D1142" s="256"/>
      <c r="E1142" s="193"/>
      <c r="F1142" s="484"/>
      <c r="BA1142" s="663"/>
    </row>
    <row r="1143" spans="1:53" x14ac:dyDescent="0.2">
      <c r="A1143" s="233">
        <v>6</v>
      </c>
      <c r="B1143" s="416" t="s">
        <v>132</v>
      </c>
      <c r="C1143" s="453"/>
      <c r="D1143" s="117"/>
      <c r="E1143" s="224"/>
      <c r="F1143" s="418"/>
      <c r="BA1143" s="663"/>
    </row>
    <row r="1144" spans="1:53" x14ac:dyDescent="0.2">
      <c r="A1144" s="240">
        <v>6.3</v>
      </c>
      <c r="B1144" s="278" t="s">
        <v>773</v>
      </c>
      <c r="C1144" s="223">
        <v>6</v>
      </c>
      <c r="D1144" s="117" t="s">
        <v>71</v>
      </c>
      <c r="E1144" s="193">
        <v>59950.04</v>
      </c>
      <c r="F1144" s="418">
        <f>ROUND(C1144*E1144,2)</f>
        <v>359700.24</v>
      </c>
      <c r="BA1144" s="663"/>
    </row>
    <row r="1145" spans="1:53" x14ac:dyDescent="0.2">
      <c r="A1145" s="240">
        <v>6.4</v>
      </c>
      <c r="B1145" s="278" t="s">
        <v>770</v>
      </c>
      <c r="C1145" s="223">
        <v>6</v>
      </c>
      <c r="D1145" s="117" t="s">
        <v>71</v>
      </c>
      <c r="E1145" s="193">
        <v>25000</v>
      </c>
      <c r="F1145" s="418">
        <f>ROUND(C1145*E1145,2)</f>
        <v>150000</v>
      </c>
      <c r="BA1145" s="663"/>
    </row>
    <row r="1146" spans="1:53" x14ac:dyDescent="0.2">
      <c r="A1146" s="254"/>
      <c r="B1146" s="216"/>
      <c r="C1146" s="255"/>
      <c r="D1146" s="256"/>
      <c r="E1146" s="193"/>
      <c r="F1146" s="484"/>
      <c r="BA1146" s="663"/>
    </row>
    <row r="1147" spans="1:53" ht="27" customHeight="1" x14ac:dyDescent="0.2">
      <c r="A1147" s="112" t="s">
        <v>413</v>
      </c>
      <c r="B1147" s="170" t="s">
        <v>453</v>
      </c>
      <c r="C1147" s="417"/>
      <c r="D1147" s="117"/>
      <c r="E1147" s="417"/>
      <c r="F1147" s="485"/>
      <c r="BA1147" s="663"/>
    </row>
    <row r="1148" spans="1:53" x14ac:dyDescent="0.2">
      <c r="A1148" s="233">
        <v>7</v>
      </c>
      <c r="B1148" s="421" t="s">
        <v>132</v>
      </c>
      <c r="C1148" s="417"/>
      <c r="D1148" s="117"/>
      <c r="E1148" s="417"/>
      <c r="F1148" s="418"/>
      <c r="BA1148" s="663"/>
    </row>
    <row r="1149" spans="1:53" ht="12.75" customHeight="1" x14ac:dyDescent="0.2">
      <c r="A1149" s="117">
        <v>7.5</v>
      </c>
      <c r="B1149" s="177" t="s">
        <v>630</v>
      </c>
      <c r="C1149" s="431">
        <v>1</v>
      </c>
      <c r="D1149" s="117" t="s">
        <v>71</v>
      </c>
      <c r="E1149" s="417">
        <v>27199.919999999998</v>
      </c>
      <c r="F1149" s="418">
        <f t="shared" ref="F1149:F1154" si="44">ROUND(C1149*E1149,2)</f>
        <v>27199.919999999998</v>
      </c>
      <c r="BA1149" s="663"/>
    </row>
    <row r="1150" spans="1:53" ht="12.75" customHeight="1" x14ac:dyDescent="0.2">
      <c r="A1150" s="117">
        <v>7.6</v>
      </c>
      <c r="B1150" s="177" t="s">
        <v>631</v>
      </c>
      <c r="C1150" s="431">
        <v>2</v>
      </c>
      <c r="D1150" s="117" t="s">
        <v>71</v>
      </c>
      <c r="E1150" s="417">
        <v>27394.62</v>
      </c>
      <c r="F1150" s="418">
        <f t="shared" si="44"/>
        <v>54789.24</v>
      </c>
      <c r="BA1150" s="663"/>
    </row>
    <row r="1151" spans="1:53" ht="12.75" customHeight="1" x14ac:dyDescent="0.2">
      <c r="A1151" s="117">
        <v>7.7</v>
      </c>
      <c r="B1151" s="177" t="s">
        <v>632</v>
      </c>
      <c r="C1151" s="431">
        <v>1</v>
      </c>
      <c r="D1151" s="117" t="s">
        <v>71</v>
      </c>
      <c r="E1151" s="417">
        <v>42540.08</v>
      </c>
      <c r="F1151" s="418">
        <f t="shared" si="44"/>
        <v>42540.08</v>
      </c>
      <c r="BA1151" s="663"/>
    </row>
    <row r="1152" spans="1:53" ht="12.75" customHeight="1" x14ac:dyDescent="0.2">
      <c r="A1152" s="117">
        <v>7.8</v>
      </c>
      <c r="B1152" s="177" t="s">
        <v>633</v>
      </c>
      <c r="C1152" s="431">
        <v>1</v>
      </c>
      <c r="D1152" s="117" t="s">
        <v>71</v>
      </c>
      <c r="E1152" s="417">
        <v>42540.08</v>
      </c>
      <c r="F1152" s="418">
        <f t="shared" si="44"/>
        <v>42540.08</v>
      </c>
      <c r="BA1152" s="663"/>
    </row>
    <row r="1153" spans="1:53" ht="12.75" customHeight="1" x14ac:dyDescent="0.2">
      <c r="A1153" s="117">
        <v>7.9</v>
      </c>
      <c r="B1153" s="177" t="s">
        <v>644</v>
      </c>
      <c r="C1153" s="223">
        <v>2</v>
      </c>
      <c r="D1153" s="117" t="s">
        <v>71</v>
      </c>
      <c r="E1153" s="193">
        <v>5313.04</v>
      </c>
      <c r="F1153" s="418">
        <f t="shared" si="44"/>
        <v>10626.08</v>
      </c>
      <c r="BA1153" s="663"/>
    </row>
    <row r="1154" spans="1:53" ht="12.75" customHeight="1" x14ac:dyDescent="0.2">
      <c r="A1154" s="261">
        <v>7.1</v>
      </c>
      <c r="B1154" s="216" t="s">
        <v>645</v>
      </c>
      <c r="C1154" s="223">
        <v>3</v>
      </c>
      <c r="D1154" s="515" t="s">
        <v>71</v>
      </c>
      <c r="E1154" s="193">
        <v>19366.310000000001</v>
      </c>
      <c r="F1154" s="485">
        <f t="shared" si="44"/>
        <v>58098.93</v>
      </c>
      <c r="BA1154" s="663"/>
    </row>
    <row r="1155" spans="1:53" x14ac:dyDescent="0.2">
      <c r="A1155" s="500"/>
      <c r="B1155" s="114" t="s">
        <v>887</v>
      </c>
      <c r="C1155" s="501"/>
      <c r="D1155" s="502"/>
      <c r="E1155" s="501"/>
      <c r="F1155" s="401">
        <f>SUM(F1143:F1154)</f>
        <v>745494.57</v>
      </c>
      <c r="BA1155" s="663"/>
    </row>
    <row r="1156" spans="1:53" x14ac:dyDescent="0.2">
      <c r="A1156" s="117"/>
      <c r="B1156" s="224"/>
      <c r="C1156" s="223"/>
      <c r="D1156" s="515"/>
      <c r="E1156" s="193"/>
      <c r="F1156" s="418"/>
      <c r="BA1156" s="663"/>
    </row>
    <row r="1157" spans="1:53" x14ac:dyDescent="0.2">
      <c r="A1157" s="228" t="s">
        <v>82</v>
      </c>
      <c r="B1157" s="421" t="s">
        <v>641</v>
      </c>
      <c r="C1157" s="223"/>
      <c r="D1157" s="515"/>
      <c r="E1157" s="193"/>
      <c r="F1157" s="418"/>
      <c r="BA1157" s="663"/>
    </row>
    <row r="1158" spans="1:53" x14ac:dyDescent="0.2">
      <c r="A1158" s="228" t="s">
        <v>309</v>
      </c>
      <c r="B1158" s="421" t="s">
        <v>665</v>
      </c>
      <c r="C1158" s="417"/>
      <c r="D1158" s="117"/>
      <c r="E1158" s="417"/>
      <c r="F1158" s="485"/>
      <c r="BA1158" s="663"/>
    </row>
    <row r="1159" spans="1:53" x14ac:dyDescent="0.2">
      <c r="A1159" s="233">
        <v>1</v>
      </c>
      <c r="B1159" s="234" t="s">
        <v>104</v>
      </c>
      <c r="C1159" s="417"/>
      <c r="D1159" s="429"/>
      <c r="E1159" s="417"/>
      <c r="F1159" s="418"/>
      <c r="BA1159" s="663"/>
    </row>
    <row r="1160" spans="1:53" ht="25.5" x14ac:dyDescent="0.2">
      <c r="A1160" s="240">
        <v>1.1000000000000001</v>
      </c>
      <c r="B1160" s="177" t="s">
        <v>638</v>
      </c>
      <c r="C1160" s="417">
        <v>28</v>
      </c>
      <c r="D1160" s="429" t="s">
        <v>82</v>
      </c>
      <c r="E1160" s="417">
        <v>870.89</v>
      </c>
      <c r="F1160" s="485">
        <f>ROUND(C1160*E1160,2)</f>
        <v>24384.92</v>
      </c>
      <c r="BA1160" s="663"/>
    </row>
    <row r="1161" spans="1:53" x14ac:dyDescent="0.2">
      <c r="A1161" s="117">
        <v>1.2</v>
      </c>
      <c r="B1161" s="224" t="s">
        <v>639</v>
      </c>
      <c r="C1161" s="417">
        <v>1</v>
      </c>
      <c r="D1161" s="117" t="s">
        <v>99</v>
      </c>
      <c r="E1161" s="417">
        <v>5000</v>
      </c>
      <c r="F1161" s="485">
        <f>ROUND(C1161*E1161,2)</f>
        <v>5000</v>
      </c>
      <c r="BA1161" s="663"/>
    </row>
    <row r="1162" spans="1:53" x14ac:dyDescent="0.2">
      <c r="A1162" s="214"/>
      <c r="B1162" s="170"/>
      <c r="C1162" s="516"/>
      <c r="D1162" s="517"/>
      <c r="E1162" s="516"/>
      <c r="F1162" s="518"/>
      <c r="BA1162" s="663"/>
    </row>
    <row r="1163" spans="1:53" x14ac:dyDescent="0.2">
      <c r="A1163" s="228" t="s">
        <v>642</v>
      </c>
      <c r="B1163" s="421" t="s">
        <v>664</v>
      </c>
      <c r="C1163" s="417"/>
      <c r="D1163" s="117"/>
      <c r="E1163" s="417"/>
      <c r="F1163" s="418"/>
      <c r="BA1163" s="663"/>
    </row>
    <row r="1164" spans="1:53" x14ac:dyDescent="0.2">
      <c r="A1164" s="228">
        <v>1</v>
      </c>
      <c r="B1164" s="170" t="s">
        <v>622</v>
      </c>
      <c r="C1164" s="427"/>
      <c r="D1164" s="117"/>
      <c r="E1164" s="417"/>
      <c r="F1164" s="485"/>
      <c r="BA1164" s="663"/>
    </row>
    <row r="1165" spans="1:53" x14ac:dyDescent="0.2">
      <c r="A1165" s="228"/>
      <c r="B1165" s="416"/>
      <c r="C1165" s="427"/>
      <c r="D1165" s="117"/>
      <c r="E1165" s="417"/>
      <c r="F1165" s="485"/>
      <c r="BA1165" s="663"/>
    </row>
    <row r="1166" spans="1:53" x14ac:dyDescent="0.2">
      <c r="A1166" s="519">
        <v>1.1000000000000001</v>
      </c>
      <c r="B1166" s="278" t="s">
        <v>70</v>
      </c>
      <c r="C1166" s="427">
        <v>1</v>
      </c>
      <c r="D1166" s="117" t="s">
        <v>71</v>
      </c>
      <c r="E1166" s="417">
        <v>400</v>
      </c>
      <c r="F1166" s="485">
        <f t="shared" ref="F1166:F1187" si="45">ROUND(C1166*E1166,2)</f>
        <v>400</v>
      </c>
      <c r="BA1166" s="663"/>
    </row>
    <row r="1167" spans="1:53" x14ac:dyDescent="0.2">
      <c r="A1167" s="228"/>
      <c r="B1167" s="416"/>
      <c r="C1167" s="427"/>
      <c r="D1167" s="117"/>
      <c r="E1167" s="417"/>
      <c r="F1167" s="485"/>
      <c r="BA1167" s="663"/>
    </row>
    <row r="1168" spans="1:53" x14ac:dyDescent="0.2">
      <c r="A1168" s="228">
        <v>1.2</v>
      </c>
      <c r="B1168" s="416" t="s">
        <v>643</v>
      </c>
      <c r="C1168" s="427"/>
      <c r="D1168" s="117"/>
      <c r="E1168" s="417"/>
      <c r="F1168" s="485"/>
      <c r="BA1168" s="663"/>
    </row>
    <row r="1169" spans="1:53" ht="25.5" x14ac:dyDescent="0.2">
      <c r="A1169" s="519" t="s">
        <v>646</v>
      </c>
      <c r="B1169" s="255" t="s">
        <v>609</v>
      </c>
      <c r="C1169" s="427">
        <v>75</v>
      </c>
      <c r="D1169" s="117" t="s">
        <v>75</v>
      </c>
      <c r="E1169" s="417">
        <v>129.47</v>
      </c>
      <c r="F1169" s="485">
        <f t="shared" si="45"/>
        <v>9710.25</v>
      </c>
      <c r="BA1169" s="663"/>
    </row>
    <row r="1170" spans="1:53" ht="25.5" x14ac:dyDescent="0.2">
      <c r="A1170" s="519" t="s">
        <v>647</v>
      </c>
      <c r="B1170" s="255" t="s">
        <v>611</v>
      </c>
      <c r="C1170" s="427">
        <v>71.760000000000005</v>
      </c>
      <c r="D1170" s="117" t="s">
        <v>75</v>
      </c>
      <c r="E1170" s="417">
        <v>122.21</v>
      </c>
      <c r="F1170" s="485">
        <f t="shared" si="45"/>
        <v>8769.7900000000009</v>
      </c>
      <c r="BA1170" s="663"/>
    </row>
    <row r="1171" spans="1:53" x14ac:dyDescent="0.2">
      <c r="A1171" s="519" t="s">
        <v>610</v>
      </c>
      <c r="B1171" s="177" t="s">
        <v>612</v>
      </c>
      <c r="C1171" s="427">
        <v>3.89</v>
      </c>
      <c r="D1171" s="117" t="s">
        <v>75</v>
      </c>
      <c r="E1171" s="417">
        <v>90</v>
      </c>
      <c r="F1171" s="485">
        <f t="shared" si="45"/>
        <v>350.1</v>
      </c>
      <c r="BA1171" s="663"/>
    </row>
    <row r="1172" spans="1:53" x14ac:dyDescent="0.2">
      <c r="A1172" s="228"/>
      <c r="B1172" s="170"/>
      <c r="C1172" s="427"/>
      <c r="D1172" s="117"/>
      <c r="E1172" s="417"/>
      <c r="F1172" s="485"/>
      <c r="BA1172" s="663"/>
    </row>
    <row r="1173" spans="1:53" x14ac:dyDescent="0.2">
      <c r="A1173" s="228">
        <v>1.3</v>
      </c>
      <c r="B1173" s="416" t="s">
        <v>618</v>
      </c>
      <c r="C1173" s="427"/>
      <c r="D1173" s="117"/>
      <c r="E1173" s="417"/>
      <c r="F1173" s="485"/>
      <c r="BA1173" s="663"/>
    </row>
    <row r="1174" spans="1:53" x14ac:dyDescent="0.2">
      <c r="A1174" s="519" t="s">
        <v>648</v>
      </c>
      <c r="B1174" s="278" t="s">
        <v>619</v>
      </c>
      <c r="C1174" s="427">
        <v>48</v>
      </c>
      <c r="D1174" s="117" t="s">
        <v>613</v>
      </c>
      <c r="E1174" s="417">
        <v>387.63</v>
      </c>
      <c r="F1174" s="485">
        <f t="shared" si="45"/>
        <v>18606.240000000002</v>
      </c>
      <c r="BA1174" s="663"/>
    </row>
    <row r="1175" spans="1:53" x14ac:dyDescent="0.2">
      <c r="A1175" s="117"/>
      <c r="B1175" s="278"/>
      <c r="C1175" s="427"/>
      <c r="D1175" s="117"/>
      <c r="E1175" s="417"/>
      <c r="F1175" s="485"/>
      <c r="BA1175" s="663"/>
    </row>
    <row r="1176" spans="1:53" x14ac:dyDescent="0.2">
      <c r="A1176" s="228">
        <v>1.4</v>
      </c>
      <c r="B1176" s="416" t="s">
        <v>674</v>
      </c>
      <c r="C1176" s="427"/>
      <c r="D1176" s="117"/>
      <c r="E1176" s="417"/>
      <c r="F1176" s="485"/>
      <c r="BA1176" s="663"/>
    </row>
    <row r="1177" spans="1:53" x14ac:dyDescent="0.2">
      <c r="A1177" s="519" t="s">
        <v>649</v>
      </c>
      <c r="B1177" s="278" t="s">
        <v>673</v>
      </c>
      <c r="C1177" s="427">
        <v>1.03</v>
      </c>
      <c r="D1177" s="117" t="s">
        <v>75</v>
      </c>
      <c r="E1177" s="417">
        <v>11617.22</v>
      </c>
      <c r="F1177" s="485">
        <f t="shared" si="45"/>
        <v>11965.74</v>
      </c>
      <c r="BA1177" s="663"/>
    </row>
    <row r="1178" spans="1:53" x14ac:dyDescent="0.2">
      <c r="A1178" s="519" t="s">
        <v>649</v>
      </c>
      <c r="B1178" s="278" t="s">
        <v>672</v>
      </c>
      <c r="C1178" s="427">
        <v>2.35</v>
      </c>
      <c r="D1178" s="117" t="s">
        <v>75</v>
      </c>
      <c r="E1178" s="417">
        <v>22999.42</v>
      </c>
      <c r="F1178" s="485">
        <f t="shared" si="45"/>
        <v>54048.639999999999</v>
      </c>
      <c r="BA1178" s="663"/>
    </row>
    <row r="1179" spans="1:53" x14ac:dyDescent="0.2">
      <c r="A1179" s="117"/>
      <c r="B1179" s="278"/>
      <c r="C1179" s="427"/>
      <c r="D1179" s="117"/>
      <c r="E1179" s="417"/>
      <c r="F1179" s="485"/>
      <c r="BA1179" s="663"/>
    </row>
    <row r="1180" spans="1:53" x14ac:dyDescent="0.2">
      <c r="A1180" s="228">
        <v>1.5</v>
      </c>
      <c r="B1180" s="416" t="s">
        <v>614</v>
      </c>
      <c r="C1180" s="427"/>
      <c r="D1180" s="117"/>
      <c r="E1180" s="417"/>
      <c r="F1180" s="485"/>
      <c r="BA1180" s="663"/>
    </row>
    <row r="1181" spans="1:53" x14ac:dyDescent="0.2">
      <c r="A1181" s="519" t="s">
        <v>650</v>
      </c>
      <c r="B1181" s="278" t="s">
        <v>615</v>
      </c>
      <c r="C1181" s="427">
        <v>2.36</v>
      </c>
      <c r="D1181" s="117" t="s">
        <v>80</v>
      </c>
      <c r="E1181" s="417">
        <v>369.26</v>
      </c>
      <c r="F1181" s="485">
        <f t="shared" si="45"/>
        <v>871.45</v>
      </c>
      <c r="BA1181" s="663"/>
    </row>
    <row r="1182" spans="1:53" x14ac:dyDescent="0.2">
      <c r="A1182" s="519" t="s">
        <v>651</v>
      </c>
      <c r="B1182" s="278" t="s">
        <v>616</v>
      </c>
      <c r="C1182" s="427">
        <v>2.36</v>
      </c>
      <c r="D1182" s="117" t="s">
        <v>80</v>
      </c>
      <c r="E1182" s="417">
        <v>198.68</v>
      </c>
      <c r="F1182" s="485">
        <f t="shared" si="45"/>
        <v>468.88</v>
      </c>
      <c r="BA1182" s="663"/>
    </row>
    <row r="1183" spans="1:53" x14ac:dyDescent="0.2">
      <c r="A1183" s="117"/>
      <c r="B1183" s="278"/>
      <c r="C1183" s="427"/>
      <c r="D1183" s="117"/>
      <c r="E1183" s="417"/>
      <c r="F1183" s="485"/>
      <c r="BA1183" s="663"/>
    </row>
    <row r="1184" spans="1:53" x14ac:dyDescent="0.2">
      <c r="A1184" s="228">
        <v>1.6</v>
      </c>
      <c r="B1184" s="416" t="s">
        <v>617</v>
      </c>
      <c r="C1184" s="427"/>
      <c r="D1184" s="117"/>
      <c r="E1184" s="417"/>
      <c r="F1184" s="485"/>
      <c r="BA1184" s="663"/>
    </row>
    <row r="1185" spans="1:812" ht="25.5" x14ac:dyDescent="0.2">
      <c r="A1185" s="262" t="s">
        <v>652</v>
      </c>
      <c r="B1185" s="177" t="s">
        <v>640</v>
      </c>
      <c r="C1185" s="427">
        <v>2</v>
      </c>
      <c r="D1185" s="117" t="s">
        <v>82</v>
      </c>
      <c r="E1185" s="417">
        <v>7829.1</v>
      </c>
      <c r="F1185" s="485">
        <f t="shared" si="45"/>
        <v>15658.2</v>
      </c>
      <c r="BA1185" s="663"/>
    </row>
    <row r="1186" spans="1:812" x14ac:dyDescent="0.2">
      <c r="A1186" s="117"/>
      <c r="B1186" s="177"/>
      <c r="C1186" s="427"/>
      <c r="D1186" s="117"/>
      <c r="E1186" s="417"/>
      <c r="F1186" s="485"/>
      <c r="BA1186" s="663"/>
    </row>
    <row r="1187" spans="1:812" x14ac:dyDescent="0.2">
      <c r="A1187" s="117">
        <v>1.7</v>
      </c>
      <c r="B1187" s="278" t="s">
        <v>108</v>
      </c>
      <c r="C1187" s="427">
        <v>1</v>
      </c>
      <c r="D1187" s="117" t="s">
        <v>71</v>
      </c>
      <c r="E1187" s="417">
        <v>1000</v>
      </c>
      <c r="F1187" s="485">
        <f t="shared" si="45"/>
        <v>1000</v>
      </c>
      <c r="BA1187" s="663"/>
    </row>
    <row r="1188" spans="1:812" x14ac:dyDescent="0.2">
      <c r="A1188" s="500"/>
      <c r="B1188" s="114" t="s">
        <v>668</v>
      </c>
      <c r="C1188" s="501"/>
      <c r="D1188" s="502"/>
      <c r="E1188" s="501"/>
      <c r="F1188" s="401">
        <f>SUM(F1160:F1187)</f>
        <v>151234.21000000002</v>
      </c>
      <c r="BA1188" s="663"/>
    </row>
    <row r="1189" spans="1:812" s="33" customFormat="1" ht="6.75" customHeight="1" x14ac:dyDescent="0.2">
      <c r="A1189" s="176"/>
      <c r="B1189" s="112"/>
      <c r="C1189" s="520"/>
      <c r="D1189" s="521"/>
      <c r="E1189" s="520"/>
      <c r="F1189" s="522"/>
      <c r="AZ1189" s="60"/>
      <c r="BA1189" s="663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/>
      <c r="DM1189" s="60"/>
      <c r="DN1189" s="60"/>
      <c r="DO1189" s="60"/>
      <c r="DP1189" s="60"/>
      <c r="DQ1189" s="60"/>
      <c r="DR1189" s="60"/>
      <c r="DS1189" s="60"/>
      <c r="DT1189" s="60"/>
      <c r="DU1189" s="60"/>
      <c r="DV1189" s="60"/>
      <c r="DW1189" s="60"/>
      <c r="DX1189" s="60"/>
      <c r="DY1189" s="60"/>
      <c r="DZ1189" s="60"/>
      <c r="EA1189" s="60"/>
      <c r="EB1189" s="60"/>
      <c r="EC1189" s="60"/>
      <c r="ED1189" s="60"/>
      <c r="EE1189" s="60"/>
      <c r="EF1189" s="60"/>
      <c r="EG1189" s="60"/>
      <c r="EH1189" s="60"/>
      <c r="EI1189" s="60"/>
      <c r="EJ1189" s="60"/>
      <c r="EK1189" s="60"/>
      <c r="EL1189" s="60"/>
      <c r="EM1189" s="60"/>
      <c r="EN1189" s="60"/>
      <c r="EO1189" s="60"/>
      <c r="EP1189" s="60"/>
      <c r="EQ1189" s="60"/>
      <c r="ER1189" s="60"/>
      <c r="ES1189" s="60"/>
      <c r="ET1189" s="60"/>
      <c r="EU1189" s="60"/>
      <c r="EV1189" s="60"/>
      <c r="EW1189" s="60"/>
      <c r="EX1189" s="60"/>
      <c r="EY1189" s="60"/>
      <c r="EZ1189" s="60"/>
      <c r="FA1189" s="60"/>
      <c r="FB1189" s="60"/>
      <c r="FC1189" s="60"/>
      <c r="FD1189" s="60"/>
      <c r="FE1189" s="60"/>
      <c r="FF1189" s="60"/>
      <c r="FG1189" s="60"/>
      <c r="FH1189" s="60"/>
      <c r="FI1189" s="60"/>
      <c r="FJ1189" s="60"/>
      <c r="FK1189" s="60"/>
      <c r="FL1189" s="60"/>
      <c r="FM1189" s="60"/>
      <c r="FN1189" s="60"/>
      <c r="FO1189" s="60"/>
      <c r="FP1189" s="60"/>
      <c r="FQ1189" s="60"/>
      <c r="FR1189" s="60"/>
      <c r="FS1189" s="60"/>
      <c r="FT1189" s="60"/>
      <c r="FU1189" s="60"/>
      <c r="FV1189" s="60"/>
      <c r="FW1189" s="60"/>
      <c r="FX1189" s="60"/>
      <c r="FY1189" s="60"/>
      <c r="FZ1189" s="60"/>
      <c r="GA1189" s="60"/>
      <c r="GB1189" s="60"/>
      <c r="GC1189" s="60"/>
      <c r="GD1189" s="60"/>
      <c r="GE1189" s="60"/>
      <c r="GF1189" s="60"/>
      <c r="GG1189" s="60"/>
      <c r="GH1189" s="60"/>
      <c r="GI1189" s="60"/>
      <c r="GJ1189" s="60"/>
      <c r="GK1189" s="60"/>
      <c r="GL1189" s="60"/>
      <c r="GM1189" s="60"/>
      <c r="GN1189" s="60"/>
      <c r="GO1189" s="60"/>
      <c r="GP1189" s="60"/>
      <c r="GQ1189" s="60"/>
      <c r="GR1189" s="60"/>
      <c r="GS1189" s="60"/>
      <c r="GT1189" s="60"/>
      <c r="GU1189" s="60"/>
      <c r="GV1189" s="60"/>
      <c r="GW1189" s="60"/>
      <c r="GX1189" s="60"/>
      <c r="GY1189" s="60"/>
      <c r="GZ1189" s="60"/>
      <c r="HA1189" s="60"/>
      <c r="HB1189" s="60"/>
      <c r="HC1189" s="60"/>
      <c r="HD1189" s="60"/>
      <c r="HE1189" s="60"/>
      <c r="HF1189" s="60"/>
      <c r="HG1189" s="60"/>
      <c r="HH1189" s="60"/>
      <c r="HI1189" s="60"/>
      <c r="HJ1189" s="60"/>
      <c r="HK1189" s="60"/>
      <c r="HL1189" s="60"/>
      <c r="HM1189" s="60"/>
      <c r="HN1189" s="60"/>
      <c r="HO1189" s="60"/>
      <c r="HP1189" s="60"/>
      <c r="HQ1189" s="60"/>
      <c r="HR1189" s="60"/>
      <c r="HS1189" s="60"/>
      <c r="HT1189" s="60"/>
      <c r="HU1189" s="60"/>
      <c r="HV1189" s="60"/>
      <c r="HW1189" s="60"/>
      <c r="HX1189" s="60"/>
      <c r="HY1189" s="60"/>
      <c r="HZ1189" s="60"/>
      <c r="IA1189" s="60"/>
      <c r="IB1189" s="60"/>
      <c r="IC1189" s="60"/>
      <c r="ID1189" s="60"/>
      <c r="IE1189" s="60"/>
      <c r="IF1189" s="60"/>
      <c r="IG1189" s="60"/>
      <c r="IH1189" s="60"/>
      <c r="II1189" s="60"/>
      <c r="IJ1189" s="60"/>
      <c r="IK1189" s="60"/>
      <c r="IL1189" s="60"/>
      <c r="IM1189" s="60"/>
      <c r="IN1189" s="60"/>
      <c r="IO1189" s="60"/>
      <c r="IP1189" s="60"/>
      <c r="IQ1189" s="60"/>
      <c r="IR1189" s="60"/>
      <c r="IS1189" s="60"/>
      <c r="IT1189" s="60"/>
      <c r="IU1189" s="60"/>
      <c r="IV1189" s="60"/>
      <c r="IW1189" s="60"/>
      <c r="IX1189" s="60"/>
      <c r="IY1189" s="60"/>
      <c r="IZ1189" s="60"/>
      <c r="JA1189" s="60"/>
      <c r="JB1189" s="60"/>
      <c r="JC1189" s="60"/>
      <c r="JD1189" s="60"/>
      <c r="JE1189" s="60"/>
      <c r="JF1189" s="60"/>
      <c r="JG1189" s="60"/>
      <c r="JH1189" s="60"/>
      <c r="JI1189" s="60"/>
      <c r="JJ1189" s="60"/>
      <c r="JK1189" s="60"/>
      <c r="JL1189" s="60"/>
      <c r="JM1189" s="60"/>
      <c r="JN1189" s="60"/>
      <c r="JO1189" s="60"/>
      <c r="JP1189" s="60"/>
      <c r="JQ1189" s="60"/>
      <c r="JR1189" s="60"/>
      <c r="JS1189" s="60"/>
      <c r="JT1189" s="60"/>
      <c r="JU1189" s="60"/>
      <c r="JV1189" s="60"/>
      <c r="JW1189" s="60"/>
      <c r="JX1189" s="60"/>
      <c r="JY1189" s="60"/>
      <c r="JZ1189" s="60"/>
      <c r="KA1189" s="60"/>
      <c r="KB1189" s="60"/>
      <c r="KC1189" s="60"/>
      <c r="KD1189" s="60"/>
      <c r="KE1189" s="60"/>
      <c r="KF1189" s="60"/>
      <c r="KG1189" s="60"/>
      <c r="KH1189" s="60"/>
      <c r="KI1189" s="60"/>
      <c r="KJ1189" s="60"/>
      <c r="KK1189" s="60"/>
      <c r="KL1189" s="60"/>
      <c r="KM1189" s="60"/>
      <c r="KN1189" s="60"/>
      <c r="KO1189" s="60"/>
      <c r="KP1189" s="60"/>
      <c r="KQ1189" s="60"/>
      <c r="KR1189" s="60"/>
      <c r="KS1189" s="60"/>
      <c r="KT1189" s="60"/>
      <c r="KU1189" s="60"/>
      <c r="KV1189" s="60"/>
      <c r="KW1189" s="60"/>
      <c r="KX1189" s="60"/>
      <c r="KY1189" s="60"/>
      <c r="KZ1189" s="60"/>
      <c r="LA1189" s="60"/>
      <c r="LB1189" s="60"/>
      <c r="LC1189" s="60"/>
      <c r="LD1189" s="60"/>
      <c r="LE1189" s="60"/>
      <c r="LF1189" s="60"/>
      <c r="LG1189" s="60"/>
      <c r="LH1189" s="60"/>
      <c r="LI1189" s="60"/>
      <c r="LJ1189" s="60"/>
      <c r="LK1189" s="60"/>
      <c r="LL1189" s="60"/>
      <c r="LM1189" s="60"/>
      <c r="LN1189" s="60"/>
      <c r="LO1189" s="60"/>
      <c r="LP1189" s="60"/>
      <c r="LQ1189" s="60"/>
      <c r="LR1189" s="60"/>
      <c r="LS1189" s="60"/>
      <c r="LT1189" s="60"/>
      <c r="LU1189" s="60"/>
      <c r="LV1189" s="60"/>
      <c r="LW1189" s="60"/>
      <c r="LX1189" s="60"/>
      <c r="LY1189" s="60"/>
      <c r="LZ1189" s="60"/>
      <c r="MA1189" s="60"/>
      <c r="MB1189" s="60"/>
      <c r="MC1189" s="60"/>
      <c r="MD1189" s="60"/>
      <c r="ME1189" s="60"/>
      <c r="MF1189" s="60"/>
      <c r="MG1189" s="60"/>
      <c r="MH1189" s="60"/>
      <c r="MI1189" s="60"/>
      <c r="MJ1189" s="60"/>
      <c r="MK1189" s="60"/>
      <c r="ML1189" s="60"/>
      <c r="MM1189" s="60"/>
      <c r="MN1189" s="60"/>
      <c r="MO1189" s="60"/>
      <c r="MP1189" s="60"/>
      <c r="MQ1189" s="60"/>
      <c r="MR1189" s="60"/>
      <c r="MS1189" s="60"/>
      <c r="MT1189" s="60"/>
      <c r="MU1189" s="60"/>
      <c r="MV1189" s="60"/>
      <c r="MW1189" s="60"/>
      <c r="MX1189" s="60"/>
      <c r="MY1189" s="60"/>
      <c r="MZ1189" s="60"/>
      <c r="NA1189" s="60"/>
      <c r="NB1189" s="60"/>
      <c r="NC1189" s="60"/>
      <c r="ND1189" s="60"/>
      <c r="NE1189" s="60"/>
      <c r="NF1189" s="60"/>
      <c r="NG1189" s="60"/>
      <c r="NH1189" s="60"/>
      <c r="NI1189" s="60"/>
      <c r="NJ1189" s="60"/>
      <c r="NK1189" s="60"/>
      <c r="NL1189" s="60"/>
      <c r="NM1189" s="60"/>
      <c r="NN1189" s="60"/>
      <c r="NO1189" s="60"/>
      <c r="NP1189" s="60"/>
      <c r="NQ1189" s="60"/>
      <c r="NR1189" s="60"/>
      <c r="NS1189" s="60"/>
      <c r="NT1189" s="60"/>
      <c r="NU1189" s="60"/>
      <c r="NV1189" s="60"/>
      <c r="NW1189" s="60"/>
      <c r="NX1189" s="60"/>
      <c r="NY1189" s="60"/>
      <c r="NZ1189" s="60"/>
      <c r="OA1189" s="60"/>
      <c r="OB1189" s="60"/>
      <c r="OC1189" s="60"/>
      <c r="OD1189" s="60"/>
      <c r="OE1189" s="60"/>
      <c r="OF1189" s="60"/>
      <c r="OG1189" s="60"/>
      <c r="OH1189" s="60"/>
      <c r="OI1189" s="60"/>
      <c r="OJ1189" s="60"/>
      <c r="OK1189" s="60"/>
      <c r="OL1189" s="60"/>
      <c r="OM1189" s="60"/>
      <c r="ON1189" s="60"/>
      <c r="OO1189" s="60"/>
      <c r="OP1189" s="60"/>
      <c r="OQ1189" s="60"/>
      <c r="OR1189" s="60"/>
      <c r="OS1189" s="60"/>
      <c r="OT1189" s="60"/>
      <c r="OU1189" s="60"/>
      <c r="OV1189" s="60"/>
      <c r="OW1189" s="60"/>
      <c r="OX1189" s="60"/>
      <c r="OY1189" s="60"/>
      <c r="OZ1189" s="60"/>
      <c r="PA1189" s="60"/>
      <c r="PB1189" s="60"/>
      <c r="PC1189" s="60"/>
      <c r="PD1189" s="60"/>
      <c r="PE1189" s="60"/>
      <c r="PF1189" s="60"/>
      <c r="PG1189" s="60"/>
      <c r="PH1189" s="60"/>
      <c r="PI1189" s="60"/>
      <c r="PJ1189" s="60"/>
      <c r="PK1189" s="60"/>
      <c r="PL1189" s="60"/>
      <c r="PM1189" s="60"/>
      <c r="PN1189" s="60"/>
      <c r="PO1189" s="60"/>
      <c r="PP1189" s="60"/>
      <c r="PQ1189" s="60"/>
      <c r="PR1189" s="60"/>
      <c r="PS1189" s="60"/>
      <c r="PT1189" s="60"/>
      <c r="PU1189" s="60"/>
      <c r="PV1189" s="60"/>
      <c r="PW1189" s="60"/>
      <c r="PX1189" s="60"/>
      <c r="PY1189" s="60"/>
      <c r="PZ1189" s="60"/>
      <c r="QA1189" s="60"/>
      <c r="QB1189" s="60"/>
      <c r="QC1189" s="60"/>
      <c r="QD1189" s="60"/>
      <c r="QE1189" s="60"/>
      <c r="QF1189" s="60"/>
      <c r="QG1189" s="60"/>
      <c r="QH1189" s="60"/>
      <c r="QI1189" s="60"/>
      <c r="QJ1189" s="60"/>
      <c r="QK1189" s="60"/>
      <c r="QL1189" s="60"/>
      <c r="QM1189" s="60"/>
      <c r="QN1189" s="60"/>
      <c r="QO1189" s="60"/>
      <c r="QP1189" s="60"/>
      <c r="QQ1189" s="60"/>
      <c r="QR1189" s="60"/>
      <c r="QS1189" s="60"/>
      <c r="QT1189" s="60"/>
      <c r="QU1189" s="60"/>
      <c r="QV1189" s="60"/>
      <c r="QW1189" s="60"/>
      <c r="QX1189" s="60"/>
      <c r="QY1189" s="60"/>
      <c r="QZ1189" s="60"/>
      <c r="RA1189" s="60"/>
      <c r="RB1189" s="60"/>
      <c r="RC1189" s="60"/>
      <c r="RD1189" s="60"/>
      <c r="RE1189" s="60"/>
      <c r="RF1189" s="60"/>
      <c r="RG1189" s="60"/>
      <c r="RH1189" s="60"/>
      <c r="RI1189" s="60"/>
      <c r="RJ1189" s="60"/>
      <c r="RK1189" s="60"/>
      <c r="RL1189" s="60"/>
      <c r="RM1189" s="60"/>
      <c r="RN1189" s="60"/>
      <c r="RO1189" s="60"/>
      <c r="RP1189" s="60"/>
      <c r="RQ1189" s="60"/>
      <c r="RR1189" s="60"/>
      <c r="RS1189" s="60"/>
      <c r="RT1189" s="60"/>
      <c r="RU1189" s="60"/>
      <c r="RV1189" s="60"/>
      <c r="RW1189" s="60"/>
      <c r="RX1189" s="60"/>
      <c r="RY1189" s="60"/>
      <c r="RZ1189" s="60"/>
      <c r="SA1189" s="60"/>
      <c r="SB1189" s="60"/>
      <c r="SC1189" s="60"/>
      <c r="SD1189" s="60"/>
      <c r="SE1189" s="60"/>
      <c r="SF1189" s="60"/>
      <c r="SG1189" s="60"/>
      <c r="SH1189" s="60"/>
      <c r="SI1189" s="60"/>
      <c r="SJ1189" s="60"/>
      <c r="SK1189" s="60"/>
      <c r="SL1189" s="60"/>
      <c r="SM1189" s="60"/>
      <c r="SN1189" s="60"/>
      <c r="SO1189" s="60"/>
      <c r="SP1189" s="60"/>
      <c r="SQ1189" s="60"/>
      <c r="SR1189" s="60"/>
      <c r="SS1189" s="60"/>
      <c r="ST1189" s="60"/>
      <c r="SU1189" s="60"/>
      <c r="SV1189" s="60"/>
      <c r="SW1189" s="60"/>
      <c r="SX1189" s="60"/>
      <c r="SY1189" s="60"/>
      <c r="SZ1189" s="60"/>
      <c r="TA1189" s="60"/>
      <c r="TB1189" s="60"/>
      <c r="TC1189" s="60"/>
      <c r="TD1189" s="60"/>
      <c r="TE1189" s="60"/>
      <c r="TF1189" s="60"/>
      <c r="TG1189" s="60"/>
      <c r="TH1189" s="60"/>
      <c r="TI1189" s="60"/>
      <c r="TJ1189" s="60"/>
      <c r="TK1189" s="60"/>
      <c r="TL1189" s="60"/>
      <c r="TM1189" s="60"/>
      <c r="TN1189" s="60"/>
      <c r="TO1189" s="60"/>
      <c r="TP1189" s="60"/>
      <c r="TQ1189" s="60"/>
      <c r="TR1189" s="60"/>
      <c r="TS1189" s="60"/>
      <c r="TT1189" s="60"/>
      <c r="TU1189" s="60"/>
      <c r="TV1189" s="60"/>
      <c r="TW1189" s="60"/>
      <c r="TX1189" s="60"/>
      <c r="TY1189" s="60"/>
      <c r="TZ1189" s="60"/>
      <c r="UA1189" s="60"/>
      <c r="UB1189" s="60"/>
      <c r="UC1189" s="60"/>
      <c r="UD1189" s="60"/>
      <c r="UE1189" s="60"/>
      <c r="UF1189" s="60"/>
      <c r="UG1189" s="60"/>
      <c r="UH1189" s="60"/>
      <c r="UI1189" s="60"/>
      <c r="UJ1189" s="60"/>
      <c r="UK1189" s="60"/>
      <c r="UL1189" s="60"/>
      <c r="UM1189" s="60"/>
      <c r="UN1189" s="60"/>
      <c r="UO1189" s="60"/>
      <c r="UP1189" s="60"/>
      <c r="UQ1189" s="60"/>
      <c r="UR1189" s="60"/>
      <c r="US1189" s="60"/>
      <c r="UT1189" s="60"/>
      <c r="UU1189" s="60"/>
      <c r="UV1189" s="60"/>
      <c r="UW1189" s="60"/>
      <c r="UX1189" s="60"/>
      <c r="UY1189" s="60"/>
      <c r="UZ1189" s="60"/>
      <c r="VA1189" s="60"/>
      <c r="VB1189" s="60"/>
      <c r="VC1189" s="60"/>
      <c r="VD1189" s="60"/>
      <c r="VE1189" s="60"/>
      <c r="VF1189" s="60"/>
      <c r="VG1189" s="60"/>
      <c r="VH1189" s="60"/>
      <c r="VI1189" s="60"/>
      <c r="VJ1189" s="60"/>
      <c r="VK1189" s="60"/>
      <c r="VL1189" s="60"/>
      <c r="VM1189" s="60"/>
      <c r="VN1189" s="60"/>
      <c r="VO1189" s="60"/>
      <c r="VP1189" s="60"/>
      <c r="VQ1189" s="60"/>
      <c r="VR1189" s="60"/>
      <c r="VS1189" s="60"/>
      <c r="VT1189" s="60"/>
      <c r="VU1189" s="60"/>
      <c r="VV1189" s="60"/>
      <c r="VW1189" s="60"/>
      <c r="VX1189" s="60"/>
      <c r="VY1189" s="60"/>
      <c r="VZ1189" s="60"/>
      <c r="WA1189" s="60"/>
      <c r="WB1189" s="60"/>
      <c r="WC1189" s="60"/>
      <c r="WD1189" s="60"/>
      <c r="WE1189" s="60"/>
      <c r="WF1189" s="60"/>
      <c r="WG1189" s="60"/>
      <c r="WH1189" s="60"/>
      <c r="WI1189" s="60"/>
      <c r="WJ1189" s="60"/>
      <c r="WK1189" s="60"/>
      <c r="WL1189" s="60"/>
      <c r="WM1189" s="60"/>
      <c r="WN1189" s="60"/>
      <c r="WO1189" s="60"/>
      <c r="WP1189" s="60"/>
      <c r="WQ1189" s="60"/>
      <c r="WR1189" s="60"/>
      <c r="WS1189" s="60"/>
      <c r="WT1189" s="60"/>
      <c r="WU1189" s="60"/>
      <c r="WV1189" s="60"/>
      <c r="WW1189" s="60"/>
      <c r="WX1189" s="60"/>
      <c r="WY1189" s="60"/>
      <c r="WZ1189" s="60"/>
      <c r="XA1189" s="60"/>
      <c r="XB1189" s="60"/>
      <c r="XC1189" s="60"/>
      <c r="XD1189" s="60"/>
      <c r="XE1189" s="60"/>
      <c r="XF1189" s="60"/>
      <c r="XG1189" s="60"/>
      <c r="XH1189" s="60"/>
      <c r="XI1189" s="60"/>
      <c r="XJ1189" s="60"/>
      <c r="XK1189" s="60"/>
      <c r="XL1189" s="60"/>
      <c r="XM1189" s="60"/>
      <c r="XN1189" s="60"/>
      <c r="XO1189" s="60"/>
      <c r="XP1189" s="60"/>
      <c r="XQ1189" s="60"/>
      <c r="XR1189" s="60"/>
      <c r="XS1189" s="60"/>
      <c r="XT1189" s="60"/>
      <c r="XU1189" s="60"/>
      <c r="XV1189" s="60"/>
      <c r="XW1189" s="60"/>
      <c r="XX1189" s="60"/>
      <c r="XY1189" s="60"/>
      <c r="XZ1189" s="60"/>
      <c r="YA1189" s="60"/>
      <c r="YB1189" s="60"/>
      <c r="YC1189" s="60"/>
      <c r="YD1189" s="60"/>
      <c r="YE1189" s="60"/>
      <c r="YF1189" s="60"/>
      <c r="YG1189" s="60"/>
      <c r="YH1189" s="60"/>
      <c r="YI1189" s="60"/>
      <c r="YJ1189" s="60"/>
      <c r="YK1189" s="60"/>
      <c r="YL1189" s="60"/>
      <c r="YM1189" s="60"/>
      <c r="YN1189" s="60"/>
      <c r="YO1189" s="60"/>
      <c r="YP1189" s="60"/>
      <c r="YQ1189" s="60"/>
      <c r="YR1189" s="60"/>
      <c r="YS1189" s="60"/>
      <c r="YT1189" s="60"/>
      <c r="YU1189" s="60"/>
      <c r="YV1189" s="60"/>
      <c r="YW1189" s="60"/>
      <c r="YX1189" s="60"/>
      <c r="YY1189" s="60"/>
      <c r="YZ1189" s="60"/>
      <c r="ZA1189" s="60"/>
      <c r="ZB1189" s="60"/>
      <c r="ZC1189" s="60"/>
      <c r="ZD1189" s="60"/>
      <c r="ZE1189" s="60"/>
      <c r="ZF1189" s="60"/>
      <c r="ZG1189" s="60"/>
      <c r="ZH1189" s="60"/>
      <c r="ZI1189" s="60"/>
      <c r="ZJ1189" s="60"/>
      <c r="ZK1189" s="60"/>
      <c r="ZL1189" s="60"/>
      <c r="ZM1189" s="60"/>
      <c r="ZN1189" s="60"/>
      <c r="ZO1189" s="60"/>
      <c r="ZP1189" s="60"/>
      <c r="ZQ1189" s="60"/>
      <c r="ZR1189" s="60"/>
      <c r="ZS1189" s="60"/>
      <c r="ZT1189" s="60"/>
      <c r="ZU1189" s="60"/>
      <c r="ZV1189" s="60"/>
      <c r="ZW1189" s="60"/>
      <c r="ZX1189" s="60"/>
      <c r="ZY1189" s="60"/>
      <c r="ZZ1189" s="60"/>
      <c r="AAA1189" s="60"/>
      <c r="AAB1189" s="60"/>
      <c r="AAC1189" s="60"/>
      <c r="AAD1189" s="60"/>
      <c r="AAE1189" s="60"/>
      <c r="AAF1189" s="60"/>
      <c r="AAG1189" s="60"/>
      <c r="AAH1189" s="60"/>
      <c r="AAI1189" s="60"/>
      <c r="AAJ1189" s="60"/>
      <c r="AAK1189" s="60"/>
      <c r="AAL1189" s="60"/>
      <c r="AAM1189" s="60"/>
      <c r="AAN1189" s="60"/>
      <c r="AAO1189" s="60"/>
      <c r="AAP1189" s="60"/>
      <c r="AAQ1189" s="60"/>
      <c r="AAR1189" s="60"/>
      <c r="AAS1189" s="60"/>
      <c r="AAT1189" s="60"/>
      <c r="AAU1189" s="60"/>
      <c r="AAV1189" s="60"/>
      <c r="AAW1189" s="60"/>
      <c r="AAX1189" s="60"/>
      <c r="AAY1189" s="60"/>
      <c r="AAZ1189" s="60"/>
      <c r="ABA1189" s="60"/>
      <c r="ABB1189" s="60"/>
      <c r="ABC1189" s="60"/>
      <c r="ABD1189" s="60"/>
      <c r="ABE1189" s="60"/>
      <c r="ABF1189" s="60"/>
      <c r="ABG1189" s="60"/>
      <c r="ABH1189" s="60"/>
      <c r="ABI1189" s="60"/>
      <c r="ABJ1189" s="60"/>
      <c r="ABK1189" s="60"/>
      <c r="ABL1189" s="60"/>
      <c r="ABM1189" s="60"/>
      <c r="ABN1189" s="60"/>
      <c r="ABO1189" s="60"/>
      <c r="ABP1189" s="60"/>
      <c r="ABQ1189" s="60"/>
      <c r="ABR1189" s="60"/>
      <c r="ABS1189" s="60"/>
      <c r="ABT1189" s="60"/>
      <c r="ABU1189" s="60"/>
      <c r="ABV1189" s="60"/>
      <c r="ABW1189" s="60"/>
      <c r="ABX1189" s="60"/>
      <c r="ABY1189" s="60"/>
      <c r="ABZ1189" s="60"/>
      <c r="ACA1189" s="60"/>
      <c r="ACB1189" s="60"/>
      <c r="ACC1189" s="60"/>
      <c r="ACD1189" s="60"/>
      <c r="ACE1189" s="60"/>
      <c r="ACF1189" s="60"/>
      <c r="ACG1189" s="60"/>
      <c r="ACH1189" s="60"/>
      <c r="ACI1189" s="60"/>
      <c r="ACJ1189" s="60"/>
      <c r="ACK1189" s="60"/>
      <c r="ACL1189" s="60"/>
      <c r="ACM1189" s="60"/>
      <c r="ACN1189" s="60"/>
      <c r="ACO1189" s="60"/>
      <c r="ACP1189" s="60"/>
      <c r="ACQ1189" s="60"/>
      <c r="ACR1189" s="60"/>
      <c r="ACS1189" s="60"/>
      <c r="ACT1189" s="60"/>
      <c r="ACU1189" s="60"/>
      <c r="ACV1189" s="60"/>
      <c r="ACW1189" s="60"/>
      <c r="ACX1189" s="60"/>
      <c r="ACY1189" s="60"/>
      <c r="ACZ1189" s="60"/>
      <c r="ADA1189" s="60"/>
      <c r="ADB1189" s="60"/>
      <c r="ADC1189" s="60"/>
      <c r="ADD1189" s="60"/>
      <c r="ADE1189" s="60"/>
      <c r="ADF1189" s="60"/>
      <c r="ADG1189" s="60"/>
      <c r="ADH1189" s="60"/>
      <c r="ADI1189" s="60"/>
      <c r="ADJ1189" s="60"/>
      <c r="ADK1189" s="60"/>
      <c r="ADL1189" s="60"/>
      <c r="ADM1189" s="60"/>
      <c r="ADN1189" s="60"/>
      <c r="ADO1189" s="60"/>
      <c r="ADP1189" s="60"/>
      <c r="ADQ1189" s="60"/>
      <c r="ADR1189" s="60"/>
      <c r="ADS1189" s="60"/>
      <c r="ADT1189" s="60"/>
      <c r="ADU1189" s="60"/>
      <c r="ADV1189" s="60"/>
      <c r="ADW1189" s="60"/>
      <c r="ADX1189" s="60"/>
      <c r="ADY1189" s="60"/>
      <c r="ADZ1189" s="60"/>
      <c r="AEA1189" s="60"/>
      <c r="AEB1189" s="60"/>
      <c r="AEC1189" s="60"/>
      <c r="AED1189" s="60"/>
      <c r="AEE1189" s="60"/>
      <c r="AEF1189" s="60"/>
    </row>
    <row r="1190" spans="1:812" x14ac:dyDescent="0.2">
      <c r="A1190" s="500"/>
      <c r="B1190" s="114" t="s">
        <v>774</v>
      </c>
      <c r="C1190" s="501"/>
      <c r="D1190" s="502"/>
      <c r="E1190" s="501"/>
      <c r="F1190" s="401">
        <f>+F1188+F1155+F1139+F1121+F1099</f>
        <v>5786073.2699999996</v>
      </c>
      <c r="BA1190" s="663"/>
    </row>
    <row r="1191" spans="1:812" x14ac:dyDescent="0.2">
      <c r="A1191" s="176"/>
      <c r="B1191" s="112"/>
      <c r="C1191" s="520"/>
      <c r="D1191" s="521"/>
      <c r="E1191" s="520"/>
      <c r="F1191" s="522"/>
      <c r="BA1191" s="663"/>
    </row>
    <row r="1192" spans="1:812" ht="25.5" x14ac:dyDescent="0.2">
      <c r="A1192" s="217" t="s">
        <v>309</v>
      </c>
      <c r="B1192" s="169" t="s">
        <v>775</v>
      </c>
      <c r="C1192" s="520"/>
      <c r="D1192" s="521"/>
      <c r="E1192" s="520"/>
      <c r="F1192" s="414"/>
      <c r="BA1192" s="663"/>
    </row>
    <row r="1193" spans="1:812" x14ac:dyDescent="0.2">
      <c r="A1193" s="217"/>
      <c r="B1193" s="112"/>
      <c r="C1193" s="520"/>
      <c r="D1193" s="521"/>
      <c r="E1193" s="520"/>
      <c r="F1193" s="414"/>
      <c r="BA1193" s="663"/>
    </row>
    <row r="1194" spans="1:812" x14ac:dyDescent="0.2">
      <c r="A1194" s="199">
        <v>1</v>
      </c>
      <c r="B1194" s="170" t="s">
        <v>725</v>
      </c>
      <c r="C1194" s="520"/>
      <c r="D1194" s="521"/>
      <c r="E1194" s="520"/>
      <c r="F1194" s="414"/>
      <c r="BA1194" s="663"/>
    </row>
    <row r="1195" spans="1:812" x14ac:dyDescent="0.2">
      <c r="A1195" s="174">
        <v>1.1000000000000001</v>
      </c>
      <c r="B1195" s="171" t="s">
        <v>730</v>
      </c>
      <c r="C1195" s="498">
        <v>30</v>
      </c>
      <c r="D1195" s="508" t="s">
        <v>71</v>
      </c>
      <c r="E1195" s="498">
        <v>4095.45</v>
      </c>
      <c r="F1195" s="496">
        <f>ROUND(C1195*E1195,2)</f>
        <v>122863.5</v>
      </c>
      <c r="BA1195" s="663"/>
    </row>
    <row r="1196" spans="1:812" x14ac:dyDescent="0.2">
      <c r="A1196" s="174">
        <v>1.2</v>
      </c>
      <c r="B1196" s="171" t="s">
        <v>776</v>
      </c>
      <c r="C1196" s="498">
        <v>250</v>
      </c>
      <c r="D1196" s="508" t="s">
        <v>71</v>
      </c>
      <c r="E1196" s="498">
        <v>1410.25</v>
      </c>
      <c r="F1196" s="496">
        <f>ROUND(C1196*E1196,2)</f>
        <v>352562.5</v>
      </c>
      <c r="BA1196" s="663"/>
    </row>
    <row r="1197" spans="1:812" x14ac:dyDescent="0.2">
      <c r="A1197" s="174"/>
      <c r="B1197" s="171"/>
      <c r="C1197" s="498"/>
      <c r="D1197" s="508"/>
      <c r="E1197" s="498"/>
      <c r="F1197" s="496"/>
      <c r="BA1197" s="663"/>
    </row>
    <row r="1198" spans="1:812" ht="25.5" x14ac:dyDescent="0.2">
      <c r="A1198" s="172">
        <v>2</v>
      </c>
      <c r="B1198" s="173" t="s">
        <v>675</v>
      </c>
      <c r="C1198" s="498"/>
      <c r="D1198" s="508"/>
      <c r="E1198" s="498"/>
      <c r="F1198" s="496"/>
      <c r="BA1198" s="663"/>
    </row>
    <row r="1199" spans="1:812" x14ac:dyDescent="0.2">
      <c r="A1199" s="174">
        <v>2.1</v>
      </c>
      <c r="B1199" s="171" t="s">
        <v>705</v>
      </c>
      <c r="C1199" s="498">
        <v>1</v>
      </c>
      <c r="D1199" s="508" t="s">
        <v>71</v>
      </c>
      <c r="E1199" s="498">
        <v>47093.22</v>
      </c>
      <c r="F1199" s="496">
        <f>ROUND(C1199*E1199,2)</f>
        <v>47093.22</v>
      </c>
      <c r="BA1199" s="663"/>
    </row>
    <row r="1200" spans="1:812" x14ac:dyDescent="0.2">
      <c r="A1200" s="174">
        <v>2.2000000000000002</v>
      </c>
      <c r="B1200" s="171" t="s">
        <v>676</v>
      </c>
      <c r="C1200" s="498">
        <v>68</v>
      </c>
      <c r="D1200" s="508" t="s">
        <v>82</v>
      </c>
      <c r="E1200" s="498">
        <v>926.42</v>
      </c>
      <c r="F1200" s="496">
        <f>ROUND(C1200*E1200,2)</f>
        <v>62996.56</v>
      </c>
      <c r="BA1200" s="663"/>
    </row>
    <row r="1201" spans="1:53" ht="12.75" customHeight="1" x14ac:dyDescent="0.2">
      <c r="A1201" s="174">
        <v>2.2999999999999998</v>
      </c>
      <c r="B1201" s="171" t="s">
        <v>706</v>
      </c>
      <c r="C1201" s="498">
        <v>1</v>
      </c>
      <c r="D1201" s="508" t="s">
        <v>71</v>
      </c>
      <c r="E1201" s="498">
        <v>5000</v>
      </c>
      <c r="F1201" s="496">
        <f>ROUND(C1201*E1201,2)</f>
        <v>5000</v>
      </c>
      <c r="BA1201" s="663"/>
    </row>
    <row r="1202" spans="1:53" x14ac:dyDescent="0.2">
      <c r="A1202" s="174"/>
      <c r="B1202" s="173"/>
      <c r="C1202" s="498"/>
      <c r="D1202" s="508"/>
      <c r="E1202" s="498"/>
      <c r="F1202" s="496"/>
      <c r="BA1202" s="663"/>
    </row>
    <row r="1203" spans="1:53" x14ac:dyDescent="0.2">
      <c r="A1203" s="523">
        <v>2.4</v>
      </c>
      <c r="B1203" s="173" t="s">
        <v>677</v>
      </c>
      <c r="C1203" s="498"/>
      <c r="D1203" s="508"/>
      <c r="E1203" s="498"/>
      <c r="F1203" s="496"/>
      <c r="BA1203" s="663"/>
    </row>
    <row r="1204" spans="1:53" x14ac:dyDescent="0.2">
      <c r="A1204" s="174" t="s">
        <v>714</v>
      </c>
      <c r="B1204" s="171" t="s">
        <v>711</v>
      </c>
      <c r="C1204" s="498">
        <v>117.6</v>
      </c>
      <c r="D1204" s="508" t="s">
        <v>80</v>
      </c>
      <c r="E1204" s="498">
        <v>137.06</v>
      </c>
      <c r="F1204" s="496">
        <f>ROUND(C1204*E1204,2)</f>
        <v>16118.26</v>
      </c>
      <c r="BA1204" s="663"/>
    </row>
    <row r="1205" spans="1:53" x14ac:dyDescent="0.2">
      <c r="A1205" s="174" t="s">
        <v>715</v>
      </c>
      <c r="B1205" s="171" t="s">
        <v>777</v>
      </c>
      <c r="C1205" s="498">
        <v>117.6</v>
      </c>
      <c r="D1205" s="508" t="s">
        <v>80</v>
      </c>
      <c r="E1205" s="498">
        <v>139.06</v>
      </c>
      <c r="F1205" s="496">
        <f>ROUND(C1205*E1205,2)</f>
        <v>16353.46</v>
      </c>
      <c r="BA1205" s="663"/>
    </row>
    <row r="1206" spans="1:53" ht="25.5" x14ac:dyDescent="0.2">
      <c r="A1206" s="629" t="s">
        <v>721</v>
      </c>
      <c r="B1206" s="630" t="s">
        <v>778</v>
      </c>
      <c r="C1206" s="631">
        <v>33.76</v>
      </c>
      <c r="D1206" s="632" t="s">
        <v>71</v>
      </c>
      <c r="E1206" s="631">
        <v>154.91999999999999</v>
      </c>
      <c r="F1206" s="633">
        <f t="shared" ref="F1206:F1207" si="46">ROUND(C1206*E1206,2)</f>
        <v>5230.1000000000004</v>
      </c>
      <c r="BA1206" s="663"/>
    </row>
    <row r="1207" spans="1:53" x14ac:dyDescent="0.2">
      <c r="A1207" s="174" t="s">
        <v>722</v>
      </c>
      <c r="B1207" s="171" t="s">
        <v>779</v>
      </c>
      <c r="C1207" s="498">
        <v>1</v>
      </c>
      <c r="D1207" s="508" t="s">
        <v>71</v>
      </c>
      <c r="E1207" s="498">
        <v>1500</v>
      </c>
      <c r="F1207" s="496">
        <f t="shared" si="46"/>
        <v>1500</v>
      </c>
      <c r="BA1207" s="663"/>
    </row>
    <row r="1208" spans="1:53" x14ac:dyDescent="0.2">
      <c r="A1208" s="174"/>
      <c r="B1208" s="171"/>
      <c r="C1208" s="498"/>
      <c r="D1208" s="508"/>
      <c r="E1208" s="498"/>
      <c r="F1208" s="496"/>
      <c r="BA1208" s="663"/>
    </row>
    <row r="1209" spans="1:53" ht="26.25" customHeight="1" x14ac:dyDescent="0.2">
      <c r="A1209" s="174">
        <v>2.5</v>
      </c>
      <c r="B1209" s="171" t="s">
        <v>780</v>
      </c>
      <c r="C1209" s="498">
        <v>192</v>
      </c>
      <c r="D1209" s="508" t="s">
        <v>80</v>
      </c>
      <c r="E1209" s="498">
        <v>686.47</v>
      </c>
      <c r="F1209" s="496">
        <f t="shared" ref="F1209:F1212" si="47">ROUND(C1209*E1209,2)</f>
        <v>131802.23999999999</v>
      </c>
      <c r="BA1209" s="663"/>
    </row>
    <row r="1210" spans="1:53" ht="12.75" customHeight="1" x14ac:dyDescent="0.2">
      <c r="A1210" s="174"/>
      <c r="B1210" s="171"/>
      <c r="C1210" s="498"/>
      <c r="D1210" s="508"/>
      <c r="E1210" s="498"/>
      <c r="F1210" s="496"/>
      <c r="BA1210" s="663"/>
    </row>
    <row r="1211" spans="1:53" ht="12.75" customHeight="1" x14ac:dyDescent="0.2">
      <c r="A1211" s="174">
        <v>2.6</v>
      </c>
      <c r="B1211" s="171" t="s">
        <v>781</v>
      </c>
      <c r="C1211" s="498">
        <v>4</v>
      </c>
      <c r="D1211" s="508" t="s">
        <v>71</v>
      </c>
      <c r="E1211" s="498">
        <v>1200</v>
      </c>
      <c r="F1211" s="496">
        <f t="shared" si="47"/>
        <v>4800</v>
      </c>
      <c r="BA1211" s="663"/>
    </row>
    <row r="1212" spans="1:53" ht="25.5" x14ac:dyDescent="0.2">
      <c r="A1212" s="174">
        <v>2.7</v>
      </c>
      <c r="B1212" s="171" t="s">
        <v>782</v>
      </c>
      <c r="C1212" s="498">
        <v>2</v>
      </c>
      <c r="D1212" s="508" t="s">
        <v>71</v>
      </c>
      <c r="E1212" s="498">
        <v>450</v>
      </c>
      <c r="F1212" s="496">
        <f t="shared" si="47"/>
        <v>900</v>
      </c>
      <c r="BA1212" s="663"/>
    </row>
    <row r="1213" spans="1:53" x14ac:dyDescent="0.2">
      <c r="A1213" s="174">
        <v>2.8</v>
      </c>
      <c r="B1213" s="171" t="s">
        <v>783</v>
      </c>
      <c r="C1213" s="498">
        <v>1</v>
      </c>
      <c r="D1213" s="508" t="s">
        <v>71</v>
      </c>
      <c r="E1213" s="498">
        <v>5500</v>
      </c>
      <c r="F1213" s="496">
        <f>ROUND(C1213*E1213,2)</f>
        <v>5500</v>
      </c>
      <c r="BA1213" s="663"/>
    </row>
    <row r="1214" spans="1:53" x14ac:dyDescent="0.2">
      <c r="A1214" s="174">
        <v>2.9</v>
      </c>
      <c r="B1214" s="171" t="s">
        <v>784</v>
      </c>
      <c r="C1214" s="498">
        <v>1</v>
      </c>
      <c r="D1214" s="508" t="s">
        <v>531</v>
      </c>
      <c r="E1214" s="498">
        <v>2500</v>
      </c>
      <c r="F1214" s="496">
        <f>ROUND(C1214*E1214,2)</f>
        <v>2500</v>
      </c>
      <c r="BA1214" s="663"/>
    </row>
    <row r="1215" spans="1:53" x14ac:dyDescent="0.2">
      <c r="A1215" s="180">
        <v>2.1</v>
      </c>
      <c r="B1215" s="171" t="s">
        <v>678</v>
      </c>
      <c r="C1215" s="498">
        <v>224</v>
      </c>
      <c r="D1215" s="508" t="s">
        <v>80</v>
      </c>
      <c r="E1215" s="498">
        <v>123.93</v>
      </c>
      <c r="F1215" s="496">
        <f>ROUND(C1215*E1215,2)</f>
        <v>27760.32</v>
      </c>
      <c r="BA1215" s="663"/>
    </row>
    <row r="1216" spans="1:53" x14ac:dyDescent="0.2">
      <c r="A1216" s="180">
        <v>2.11</v>
      </c>
      <c r="B1216" s="171" t="s">
        <v>108</v>
      </c>
      <c r="C1216" s="498">
        <v>1</v>
      </c>
      <c r="D1216" s="508" t="s">
        <v>71</v>
      </c>
      <c r="E1216" s="498">
        <v>1500</v>
      </c>
      <c r="F1216" s="496">
        <f>ROUND(C1216*E1216,2)</f>
        <v>1500</v>
      </c>
      <c r="BA1216" s="663"/>
    </row>
    <row r="1217" spans="1:53" x14ac:dyDescent="0.2">
      <c r="A1217" s="174"/>
      <c r="B1217" s="171"/>
      <c r="C1217" s="498"/>
      <c r="D1217" s="508"/>
      <c r="E1217" s="498"/>
      <c r="F1217" s="496"/>
      <c r="BA1217" s="663"/>
    </row>
    <row r="1218" spans="1:53" ht="25.5" x14ac:dyDescent="0.2">
      <c r="A1218" s="172">
        <v>3</v>
      </c>
      <c r="B1218" s="175" t="s">
        <v>740</v>
      </c>
      <c r="C1218" s="498">
        <v>8</v>
      </c>
      <c r="D1218" s="508" t="s">
        <v>729</v>
      </c>
      <c r="E1218" s="260">
        <v>6909.12</v>
      </c>
      <c r="F1218" s="496">
        <f>ROUND(C1218*E1218,2)</f>
        <v>55272.959999999999</v>
      </c>
      <c r="BA1218" s="663"/>
    </row>
    <row r="1219" spans="1:53" x14ac:dyDescent="0.2">
      <c r="A1219" s="174"/>
      <c r="B1219" s="171"/>
      <c r="C1219" s="498"/>
      <c r="D1219" s="508"/>
      <c r="E1219" s="260"/>
      <c r="F1219" s="496"/>
      <c r="BA1219" s="663"/>
    </row>
    <row r="1220" spans="1:53" x14ac:dyDescent="0.2">
      <c r="A1220" s="172">
        <v>4</v>
      </c>
      <c r="B1220" s="173" t="s">
        <v>679</v>
      </c>
      <c r="C1220" s="498"/>
      <c r="D1220" s="508"/>
      <c r="E1220" s="498"/>
      <c r="F1220" s="496"/>
      <c r="BA1220" s="663"/>
    </row>
    <row r="1221" spans="1:53" x14ac:dyDescent="0.2">
      <c r="A1221" s="174">
        <v>4.0999999999999996</v>
      </c>
      <c r="B1221" s="258" t="s">
        <v>984</v>
      </c>
      <c r="C1221" s="260">
        <v>1</v>
      </c>
      <c r="D1221" s="495" t="s">
        <v>71</v>
      </c>
      <c r="E1221" s="260">
        <v>928.77</v>
      </c>
      <c r="F1221" s="260">
        <f t="shared" ref="F1221:F1225" si="48">ROUND(C1221*E1221,2)</f>
        <v>928.77</v>
      </c>
      <c r="BA1221" s="663"/>
    </row>
    <row r="1222" spans="1:53" ht="15.75" customHeight="1" x14ac:dyDescent="0.2">
      <c r="A1222" s="629">
        <v>4.0999999999999996</v>
      </c>
      <c r="B1222" s="634" t="s">
        <v>983</v>
      </c>
      <c r="C1222" s="634">
        <v>0.28999999999999998</v>
      </c>
      <c r="D1222" s="635" t="s">
        <v>75</v>
      </c>
      <c r="E1222" s="634">
        <v>25460.96874</v>
      </c>
      <c r="F1222" s="634">
        <f t="shared" si="48"/>
        <v>7383.68</v>
      </c>
      <c r="BA1222" s="663"/>
    </row>
    <row r="1223" spans="1:53" x14ac:dyDescent="0.2">
      <c r="A1223" s="174">
        <v>4.2</v>
      </c>
      <c r="B1223" s="258" t="s">
        <v>785</v>
      </c>
      <c r="C1223" s="260">
        <v>1</v>
      </c>
      <c r="D1223" s="495" t="s">
        <v>71</v>
      </c>
      <c r="E1223" s="260">
        <v>1500</v>
      </c>
      <c r="F1223" s="260">
        <f t="shared" si="48"/>
        <v>1500</v>
      </c>
      <c r="BA1223" s="663"/>
    </row>
    <row r="1224" spans="1:53" x14ac:dyDescent="0.2">
      <c r="A1224" s="174"/>
      <c r="B1224" s="258"/>
      <c r="C1224" s="260"/>
      <c r="D1224" s="495"/>
      <c r="E1224" s="260"/>
      <c r="F1224" s="260"/>
      <c r="BA1224" s="663"/>
    </row>
    <row r="1225" spans="1:53" ht="38.25" x14ac:dyDescent="0.2">
      <c r="A1225" s="629">
        <v>4.3</v>
      </c>
      <c r="B1225" s="634" t="s">
        <v>932</v>
      </c>
      <c r="C1225" s="634">
        <v>24.02</v>
      </c>
      <c r="D1225" s="632" t="s">
        <v>80</v>
      </c>
      <c r="E1225" s="636">
        <v>866.14</v>
      </c>
      <c r="F1225" s="636">
        <f t="shared" si="48"/>
        <v>20804.68</v>
      </c>
      <c r="BA1225" s="663"/>
    </row>
    <row r="1226" spans="1:53" x14ac:dyDescent="0.2">
      <c r="A1226" s="176"/>
      <c r="B1226" s="255"/>
      <c r="C1226" s="478"/>
      <c r="D1226" s="481"/>
      <c r="E1226" s="478"/>
      <c r="F1226" s="478"/>
      <c r="BA1226" s="663"/>
    </row>
    <row r="1227" spans="1:53" x14ac:dyDescent="0.2">
      <c r="A1227" s="214">
        <v>4.3</v>
      </c>
      <c r="B1227" s="170" t="s">
        <v>85</v>
      </c>
      <c r="C1227" s="520"/>
      <c r="D1227" s="521"/>
      <c r="E1227" s="520"/>
      <c r="F1227" s="525"/>
      <c r="BA1227" s="663"/>
    </row>
    <row r="1228" spans="1:53" x14ac:dyDescent="0.2">
      <c r="A1228" s="174" t="s">
        <v>754</v>
      </c>
      <c r="B1228" s="171" t="s">
        <v>684</v>
      </c>
      <c r="C1228" s="498">
        <v>136.9</v>
      </c>
      <c r="D1228" s="508" t="s">
        <v>80</v>
      </c>
      <c r="E1228" s="498">
        <v>143.66</v>
      </c>
      <c r="F1228" s="496">
        <f>ROUND(C1228*E1228,2)</f>
        <v>19667.05</v>
      </c>
      <c r="BA1228" s="663"/>
    </row>
    <row r="1229" spans="1:53" x14ac:dyDescent="0.2">
      <c r="A1229" s="176" t="s">
        <v>755</v>
      </c>
      <c r="B1229" s="171" t="s">
        <v>786</v>
      </c>
      <c r="C1229" s="498">
        <v>36</v>
      </c>
      <c r="D1229" s="508" t="s">
        <v>80</v>
      </c>
      <c r="E1229" s="498">
        <v>395.71</v>
      </c>
      <c r="F1229" s="496">
        <f>ROUND(C1229*E1229,2)</f>
        <v>14245.56</v>
      </c>
      <c r="BA1229" s="663"/>
    </row>
    <row r="1230" spans="1:53" x14ac:dyDescent="0.2">
      <c r="A1230" s="174"/>
      <c r="B1230" s="171" t="s">
        <v>787</v>
      </c>
      <c r="C1230" s="498">
        <v>1</v>
      </c>
      <c r="D1230" s="508" t="s">
        <v>531</v>
      </c>
      <c r="E1230" s="498">
        <v>4500</v>
      </c>
      <c r="F1230" s="496">
        <v>4500</v>
      </c>
      <c r="BA1230" s="663"/>
    </row>
    <row r="1231" spans="1:53" ht="25.5" x14ac:dyDescent="0.2">
      <c r="A1231" s="174">
        <v>4.4000000000000004</v>
      </c>
      <c r="B1231" s="171" t="s">
        <v>788</v>
      </c>
      <c r="C1231" s="498">
        <v>144</v>
      </c>
      <c r="D1231" s="508" t="s">
        <v>80</v>
      </c>
      <c r="E1231" s="498">
        <v>686.47</v>
      </c>
      <c r="F1231" s="496">
        <f t="shared" ref="F1231:F1277" si="49">ROUND(C1231*E1231,2)</f>
        <v>98851.68</v>
      </c>
      <c r="BA1231" s="663"/>
    </row>
    <row r="1232" spans="1:53" ht="25.5" x14ac:dyDescent="0.2">
      <c r="A1232" s="174">
        <v>4.5</v>
      </c>
      <c r="B1232" s="171" t="s">
        <v>789</v>
      </c>
      <c r="C1232" s="498">
        <v>45.4</v>
      </c>
      <c r="D1232" s="508" t="s">
        <v>82</v>
      </c>
      <c r="E1232" s="498">
        <v>926.42</v>
      </c>
      <c r="F1232" s="496">
        <f t="shared" si="49"/>
        <v>42059.47</v>
      </c>
      <c r="BA1232" s="663"/>
    </row>
    <row r="1233" spans="1:53" ht="25.5" x14ac:dyDescent="0.2">
      <c r="A1233" s="174">
        <v>4.5999999999999996</v>
      </c>
      <c r="B1233" s="171" t="s">
        <v>790</v>
      </c>
      <c r="C1233" s="498">
        <v>2</v>
      </c>
      <c r="D1233" s="508" t="s">
        <v>71</v>
      </c>
      <c r="E1233" s="498">
        <v>450</v>
      </c>
      <c r="F1233" s="496">
        <f t="shared" si="49"/>
        <v>900</v>
      </c>
      <c r="BA1233" s="663"/>
    </row>
    <row r="1234" spans="1:53" ht="25.5" x14ac:dyDescent="0.2">
      <c r="A1234" s="176">
        <v>4.8</v>
      </c>
      <c r="B1234" s="177" t="s">
        <v>791</v>
      </c>
      <c r="C1234" s="520">
        <v>20</v>
      </c>
      <c r="D1234" s="521" t="s">
        <v>120</v>
      </c>
      <c r="E1234" s="520">
        <v>1613.71</v>
      </c>
      <c r="F1234" s="485">
        <f t="shared" si="49"/>
        <v>32274.2</v>
      </c>
      <c r="BA1234" s="663"/>
    </row>
    <row r="1235" spans="1:53" x14ac:dyDescent="0.2">
      <c r="A1235" s="176">
        <v>4.9000000000000004</v>
      </c>
      <c r="B1235" s="177" t="s">
        <v>792</v>
      </c>
      <c r="C1235" s="520">
        <v>1</v>
      </c>
      <c r="D1235" s="521" t="s">
        <v>772</v>
      </c>
      <c r="E1235" s="520">
        <v>450</v>
      </c>
      <c r="F1235" s="485">
        <f t="shared" si="49"/>
        <v>450</v>
      </c>
      <c r="BA1235" s="663"/>
    </row>
    <row r="1236" spans="1:53" x14ac:dyDescent="0.2">
      <c r="A1236" s="174">
        <v>4.0999999999999996</v>
      </c>
      <c r="B1236" s="171" t="s">
        <v>793</v>
      </c>
      <c r="C1236" s="498">
        <v>5</v>
      </c>
      <c r="D1236" s="508" t="s">
        <v>71</v>
      </c>
      <c r="E1236" s="498">
        <v>5457</v>
      </c>
      <c r="F1236" s="496">
        <f t="shared" si="49"/>
        <v>27285</v>
      </c>
      <c r="BA1236" s="663"/>
    </row>
    <row r="1237" spans="1:53" ht="25.5" x14ac:dyDescent="0.2">
      <c r="A1237" s="178">
        <v>4.0999999999999996</v>
      </c>
      <c r="B1237" s="177" t="s">
        <v>794</v>
      </c>
      <c r="C1237" s="520">
        <v>5</v>
      </c>
      <c r="D1237" s="521" t="s">
        <v>71</v>
      </c>
      <c r="E1237" s="520">
        <v>8500</v>
      </c>
      <c r="F1237" s="485">
        <f t="shared" si="49"/>
        <v>42500</v>
      </c>
      <c r="BA1237" s="663"/>
    </row>
    <row r="1238" spans="1:53" ht="12.75" customHeight="1" x14ac:dyDescent="0.2">
      <c r="A1238" s="180">
        <v>4.1100000000000003</v>
      </c>
      <c r="B1238" s="179" t="s">
        <v>733</v>
      </c>
      <c r="C1238" s="526">
        <v>15</v>
      </c>
      <c r="D1238" s="527" t="s">
        <v>184</v>
      </c>
      <c r="E1238" s="528">
        <v>560</v>
      </c>
      <c r="F1238" s="185">
        <f>ROUND(C1238*E1238,2)</f>
        <v>8400</v>
      </c>
      <c r="BA1238" s="663"/>
    </row>
    <row r="1239" spans="1:53" x14ac:dyDescent="0.2">
      <c r="A1239" s="180">
        <v>4.12</v>
      </c>
      <c r="B1239" s="179" t="s">
        <v>681</v>
      </c>
      <c r="C1239" s="526">
        <v>1</v>
      </c>
      <c r="D1239" s="527" t="s">
        <v>531</v>
      </c>
      <c r="E1239" s="528">
        <v>2500</v>
      </c>
      <c r="F1239" s="185">
        <f>ROUND(C1239*E1239,2)</f>
        <v>2500</v>
      </c>
      <c r="BA1239" s="663"/>
    </row>
    <row r="1240" spans="1:53" x14ac:dyDescent="0.2">
      <c r="A1240" s="180">
        <v>4.12</v>
      </c>
      <c r="B1240" s="181" t="s">
        <v>795</v>
      </c>
      <c r="C1240" s="182">
        <v>1</v>
      </c>
      <c r="D1240" s="183" t="s">
        <v>99</v>
      </c>
      <c r="E1240" s="184">
        <v>650</v>
      </c>
      <c r="F1240" s="185">
        <f>ROUND(C1240*E1240,2)</f>
        <v>650</v>
      </c>
      <c r="BA1240" s="663"/>
    </row>
    <row r="1241" spans="1:53" x14ac:dyDescent="0.2">
      <c r="A1241" s="180">
        <v>4.13</v>
      </c>
      <c r="B1241" s="171" t="s">
        <v>678</v>
      </c>
      <c r="C1241" s="498">
        <v>150</v>
      </c>
      <c r="D1241" s="508" t="s">
        <v>80</v>
      </c>
      <c r="E1241" s="498">
        <v>123.93</v>
      </c>
      <c r="F1241" s="496">
        <f t="shared" si="49"/>
        <v>18589.5</v>
      </c>
      <c r="BA1241" s="663"/>
    </row>
    <row r="1242" spans="1:53" x14ac:dyDescent="0.2">
      <c r="A1242" s="178"/>
      <c r="B1242" s="177"/>
      <c r="C1242" s="520"/>
      <c r="D1242" s="521"/>
      <c r="E1242" s="520"/>
      <c r="F1242" s="485"/>
      <c r="BA1242" s="663"/>
    </row>
    <row r="1243" spans="1:53" ht="36.75" customHeight="1" x14ac:dyDescent="0.2">
      <c r="A1243" s="511">
        <v>5</v>
      </c>
      <c r="B1243" s="171" t="s">
        <v>796</v>
      </c>
      <c r="C1243" s="529">
        <v>10</v>
      </c>
      <c r="D1243" s="529" t="s">
        <v>71</v>
      </c>
      <c r="E1243" s="529">
        <v>6575</v>
      </c>
      <c r="F1243" s="530">
        <f>ROUND(C1243*E1243,2)</f>
        <v>65750</v>
      </c>
      <c r="BA1243" s="663"/>
    </row>
    <row r="1244" spans="1:53" x14ac:dyDescent="0.2">
      <c r="A1244" s="180"/>
      <c r="B1244" s="171"/>
      <c r="C1244" s="529"/>
      <c r="D1244" s="529"/>
      <c r="E1244" s="529"/>
      <c r="F1244" s="530"/>
      <c r="BA1244" s="663"/>
    </row>
    <row r="1245" spans="1:53" ht="24.75" customHeight="1" x14ac:dyDescent="0.2">
      <c r="A1245" s="531">
        <v>6</v>
      </c>
      <c r="B1245" s="173" t="s">
        <v>797</v>
      </c>
      <c r="C1245" s="498"/>
      <c r="D1245" s="508"/>
      <c r="E1245" s="498"/>
      <c r="F1245" s="496"/>
      <c r="BA1245" s="663"/>
    </row>
    <row r="1246" spans="1:53" x14ac:dyDescent="0.2">
      <c r="A1246" s="174">
        <f>+A1245+0.1</f>
        <v>6.1</v>
      </c>
      <c r="B1246" s="171" t="s">
        <v>798</v>
      </c>
      <c r="C1246" s="498">
        <v>300</v>
      </c>
      <c r="D1246" s="508" t="s">
        <v>692</v>
      </c>
      <c r="E1246" s="498">
        <v>13.18</v>
      </c>
      <c r="F1246" s="496">
        <f>ROUND(C1246*E1246,2)</f>
        <v>3954</v>
      </c>
      <c r="BA1246" s="663"/>
    </row>
    <row r="1247" spans="1:53" x14ac:dyDescent="0.2">
      <c r="A1247" s="174">
        <f t="shared" ref="A1247:A1254" si="50">+A1246+0.1</f>
        <v>6.1999999999999993</v>
      </c>
      <c r="B1247" s="171" t="s">
        <v>799</v>
      </c>
      <c r="C1247" s="498">
        <v>25</v>
      </c>
      <c r="D1247" s="508" t="s">
        <v>692</v>
      </c>
      <c r="E1247" s="498">
        <v>20.64</v>
      </c>
      <c r="F1247" s="496">
        <f>ROUND(C1247*E1247,2)</f>
        <v>516</v>
      </c>
      <c r="BA1247" s="663"/>
    </row>
    <row r="1248" spans="1:53" x14ac:dyDescent="0.2">
      <c r="A1248" s="174">
        <f t="shared" si="50"/>
        <v>6.2999999999999989</v>
      </c>
      <c r="B1248" s="171" t="s">
        <v>800</v>
      </c>
      <c r="C1248" s="498">
        <v>50</v>
      </c>
      <c r="D1248" s="508" t="s">
        <v>692</v>
      </c>
      <c r="E1248" s="498">
        <v>37.82</v>
      </c>
      <c r="F1248" s="496">
        <f>ROUND(C1248*E1248,2)</f>
        <v>1891</v>
      </c>
      <c r="BA1248" s="663"/>
    </row>
    <row r="1249" spans="1:53" x14ac:dyDescent="0.2">
      <c r="A1249" s="174">
        <f t="shared" si="50"/>
        <v>6.3999999999999986</v>
      </c>
      <c r="B1249" s="171" t="s">
        <v>801</v>
      </c>
      <c r="C1249" s="498">
        <v>60</v>
      </c>
      <c r="D1249" s="508" t="s">
        <v>692</v>
      </c>
      <c r="E1249" s="498">
        <v>58.86</v>
      </c>
      <c r="F1249" s="496">
        <f>ROUND(C1249*E1249,2)</f>
        <v>3531.6</v>
      </c>
      <c r="BA1249" s="663"/>
    </row>
    <row r="1250" spans="1:53" x14ac:dyDescent="0.2">
      <c r="A1250" s="174">
        <f t="shared" si="50"/>
        <v>6.4999999999999982</v>
      </c>
      <c r="B1250" s="171" t="s">
        <v>802</v>
      </c>
      <c r="C1250" s="498">
        <v>1</v>
      </c>
      <c r="D1250" s="508" t="s">
        <v>71</v>
      </c>
      <c r="E1250" s="498">
        <v>408.87</v>
      </c>
      <c r="F1250" s="496">
        <f>ROUND(C1250*E1250,2)</f>
        <v>408.87</v>
      </c>
      <c r="BA1250" s="663"/>
    </row>
    <row r="1251" spans="1:53" x14ac:dyDescent="0.2">
      <c r="A1251" s="174">
        <f t="shared" si="50"/>
        <v>6.5999999999999979</v>
      </c>
      <c r="B1251" s="171" t="s">
        <v>803</v>
      </c>
      <c r="C1251" s="498">
        <v>2</v>
      </c>
      <c r="D1251" s="508" t="s">
        <v>71</v>
      </c>
      <c r="E1251" s="498">
        <v>118.3</v>
      </c>
      <c r="F1251" s="496">
        <f t="shared" ref="F1251:F1262" si="51">ROUND(C1251*E1251,2)</f>
        <v>236.6</v>
      </c>
      <c r="BA1251" s="663"/>
    </row>
    <row r="1252" spans="1:53" x14ac:dyDescent="0.2">
      <c r="A1252" s="174">
        <f t="shared" si="50"/>
        <v>6.6999999999999975</v>
      </c>
      <c r="B1252" s="171" t="s">
        <v>804</v>
      </c>
      <c r="C1252" s="498">
        <v>1</v>
      </c>
      <c r="D1252" s="508" t="s">
        <v>71</v>
      </c>
      <c r="E1252" s="498">
        <v>165.18</v>
      </c>
      <c r="F1252" s="496">
        <f t="shared" si="51"/>
        <v>165.18</v>
      </c>
      <c r="BA1252" s="663"/>
    </row>
    <row r="1253" spans="1:53" x14ac:dyDescent="0.2">
      <c r="A1253" s="174">
        <f t="shared" si="50"/>
        <v>6.7999999999999972</v>
      </c>
      <c r="B1253" s="171" t="s">
        <v>805</v>
      </c>
      <c r="C1253" s="498">
        <v>2</v>
      </c>
      <c r="D1253" s="508" t="s">
        <v>71</v>
      </c>
      <c r="E1253" s="498">
        <v>3184.92</v>
      </c>
      <c r="F1253" s="496">
        <f t="shared" si="51"/>
        <v>6369.84</v>
      </c>
      <c r="BA1253" s="663"/>
    </row>
    <row r="1254" spans="1:53" x14ac:dyDescent="0.2">
      <c r="A1254" s="174">
        <f t="shared" si="50"/>
        <v>6.8999999999999968</v>
      </c>
      <c r="B1254" s="171" t="s">
        <v>806</v>
      </c>
      <c r="C1254" s="498">
        <v>1</v>
      </c>
      <c r="D1254" s="508" t="s">
        <v>71</v>
      </c>
      <c r="E1254" s="498">
        <v>528</v>
      </c>
      <c r="F1254" s="496">
        <f t="shared" si="51"/>
        <v>528</v>
      </c>
      <c r="BA1254" s="663"/>
    </row>
    <row r="1255" spans="1:53" x14ac:dyDescent="0.2">
      <c r="A1255" s="180">
        <v>6.1</v>
      </c>
      <c r="B1255" s="171" t="s">
        <v>807</v>
      </c>
      <c r="C1255" s="498">
        <v>0.5</v>
      </c>
      <c r="D1255" s="508" t="s">
        <v>71</v>
      </c>
      <c r="E1255" s="498">
        <v>467.28</v>
      </c>
      <c r="F1255" s="496">
        <f t="shared" si="51"/>
        <v>233.64</v>
      </c>
      <c r="BA1255" s="663"/>
    </row>
    <row r="1256" spans="1:53" x14ac:dyDescent="0.2">
      <c r="A1256" s="180">
        <v>6.11</v>
      </c>
      <c r="B1256" s="171" t="s">
        <v>808</v>
      </c>
      <c r="C1256" s="498">
        <v>2</v>
      </c>
      <c r="D1256" s="508" t="s">
        <v>71</v>
      </c>
      <c r="E1256" s="498">
        <v>344.41</v>
      </c>
      <c r="F1256" s="496">
        <f t="shared" si="51"/>
        <v>688.82</v>
      </c>
      <c r="BA1256" s="663"/>
    </row>
    <row r="1257" spans="1:53" ht="25.5" x14ac:dyDescent="0.2">
      <c r="A1257" s="180">
        <v>6.12</v>
      </c>
      <c r="B1257" s="171" t="s">
        <v>809</v>
      </c>
      <c r="C1257" s="498">
        <v>1</v>
      </c>
      <c r="D1257" s="508" t="s">
        <v>71</v>
      </c>
      <c r="E1257" s="498">
        <v>600</v>
      </c>
      <c r="F1257" s="496">
        <f t="shared" si="51"/>
        <v>600</v>
      </c>
      <c r="BA1257" s="663"/>
    </row>
    <row r="1258" spans="1:53" ht="12.75" customHeight="1" x14ac:dyDescent="0.2">
      <c r="A1258" s="180">
        <v>6.13</v>
      </c>
      <c r="B1258" s="171" t="s">
        <v>810</v>
      </c>
      <c r="C1258" s="498">
        <v>2</v>
      </c>
      <c r="D1258" s="508" t="s">
        <v>71</v>
      </c>
      <c r="E1258" s="498">
        <v>992.68</v>
      </c>
      <c r="F1258" s="496">
        <f t="shared" si="51"/>
        <v>1985.36</v>
      </c>
      <c r="BA1258" s="663"/>
    </row>
    <row r="1259" spans="1:53" x14ac:dyDescent="0.2">
      <c r="A1259" s="180">
        <v>6.14</v>
      </c>
      <c r="B1259" s="171" t="s">
        <v>811</v>
      </c>
      <c r="C1259" s="498">
        <v>5</v>
      </c>
      <c r="D1259" s="508" t="s">
        <v>71</v>
      </c>
      <c r="E1259" s="498">
        <v>338</v>
      </c>
      <c r="F1259" s="496">
        <f t="shared" si="51"/>
        <v>1690</v>
      </c>
      <c r="BA1259" s="663"/>
    </row>
    <row r="1260" spans="1:53" x14ac:dyDescent="0.2">
      <c r="A1260" s="180">
        <v>6.15</v>
      </c>
      <c r="B1260" s="171" t="s">
        <v>497</v>
      </c>
      <c r="C1260" s="498">
        <v>1</v>
      </c>
      <c r="D1260" s="508" t="s">
        <v>71</v>
      </c>
      <c r="E1260" s="498">
        <v>384.5</v>
      </c>
      <c r="F1260" s="496">
        <f t="shared" si="51"/>
        <v>384.5</v>
      </c>
      <c r="BA1260" s="663"/>
    </row>
    <row r="1261" spans="1:53" ht="12.75" customHeight="1" x14ac:dyDescent="0.2">
      <c r="A1261" s="180">
        <v>6.16</v>
      </c>
      <c r="B1261" s="171" t="s">
        <v>812</v>
      </c>
      <c r="C1261" s="498">
        <v>2</v>
      </c>
      <c r="D1261" s="508" t="s">
        <v>71</v>
      </c>
      <c r="E1261" s="498">
        <v>4500</v>
      </c>
      <c r="F1261" s="496">
        <f t="shared" si="51"/>
        <v>9000</v>
      </c>
      <c r="BA1261" s="663"/>
    </row>
    <row r="1262" spans="1:53" x14ac:dyDescent="0.2">
      <c r="A1262" s="180">
        <v>6.17</v>
      </c>
      <c r="B1262" s="171" t="s">
        <v>813</v>
      </c>
      <c r="C1262" s="498">
        <v>1</v>
      </c>
      <c r="D1262" s="508" t="s">
        <v>71</v>
      </c>
      <c r="E1262" s="498">
        <v>11800</v>
      </c>
      <c r="F1262" s="496">
        <f t="shared" si="51"/>
        <v>11800</v>
      </c>
      <c r="BA1262" s="663"/>
    </row>
    <row r="1263" spans="1:53" x14ac:dyDescent="0.2">
      <c r="A1263" s="172"/>
      <c r="B1263" s="173"/>
      <c r="C1263" s="498"/>
      <c r="D1263" s="508"/>
      <c r="E1263" s="498"/>
      <c r="F1263" s="496"/>
      <c r="BA1263" s="663"/>
    </row>
    <row r="1264" spans="1:53" ht="25.5" x14ac:dyDescent="0.2">
      <c r="A1264" s="511">
        <v>7</v>
      </c>
      <c r="B1264" s="171" t="s">
        <v>814</v>
      </c>
      <c r="C1264" s="498">
        <v>8</v>
      </c>
      <c r="D1264" s="508" t="s">
        <v>215</v>
      </c>
      <c r="E1264" s="498">
        <v>923.15</v>
      </c>
      <c r="F1264" s="496">
        <f t="shared" si="49"/>
        <v>7385.2</v>
      </c>
      <c r="BA1264" s="663"/>
    </row>
    <row r="1265" spans="1:53" ht="25.5" x14ac:dyDescent="0.2">
      <c r="A1265" s="532">
        <v>8</v>
      </c>
      <c r="B1265" s="177" t="s">
        <v>815</v>
      </c>
      <c r="C1265" s="533">
        <v>2</v>
      </c>
      <c r="D1265" s="534" t="s">
        <v>215</v>
      </c>
      <c r="E1265" s="533">
        <v>5250</v>
      </c>
      <c r="F1265" s="535">
        <v>10500</v>
      </c>
      <c r="BA1265" s="663"/>
    </row>
    <row r="1266" spans="1:53" x14ac:dyDescent="0.2">
      <c r="A1266" s="176"/>
      <c r="B1266" s="177"/>
      <c r="C1266" s="520"/>
      <c r="D1266" s="521"/>
      <c r="E1266" s="520"/>
      <c r="F1266" s="485"/>
      <c r="BA1266" s="663"/>
    </row>
    <row r="1267" spans="1:53" ht="12.75" customHeight="1" x14ac:dyDescent="0.2">
      <c r="A1267" s="536">
        <v>9</v>
      </c>
      <c r="B1267" s="170" t="s">
        <v>680</v>
      </c>
      <c r="C1267" s="520"/>
      <c r="D1267" s="521"/>
      <c r="E1267" s="520"/>
      <c r="F1267" s="485"/>
      <c r="BA1267" s="663"/>
    </row>
    <row r="1268" spans="1:53" x14ac:dyDescent="0.2">
      <c r="A1268" s="214">
        <v>9.1</v>
      </c>
      <c r="B1268" s="170" t="s">
        <v>712</v>
      </c>
      <c r="C1268" s="520"/>
      <c r="D1268" s="521"/>
      <c r="E1268" s="520"/>
      <c r="F1268" s="485"/>
      <c r="BA1268" s="663"/>
    </row>
    <row r="1269" spans="1:53" x14ac:dyDescent="0.2">
      <c r="A1269" s="174" t="s">
        <v>832</v>
      </c>
      <c r="B1269" s="171" t="s">
        <v>681</v>
      </c>
      <c r="C1269" s="498">
        <v>1</v>
      </c>
      <c r="D1269" s="508" t="s">
        <v>531</v>
      </c>
      <c r="E1269" s="498">
        <v>2536.31</v>
      </c>
      <c r="F1269" s="496">
        <f t="shared" si="49"/>
        <v>2536.31</v>
      </c>
      <c r="BA1269" s="663"/>
    </row>
    <row r="1270" spans="1:53" ht="25.5" x14ac:dyDescent="0.2">
      <c r="A1270" s="174" t="s">
        <v>834</v>
      </c>
      <c r="B1270" s="171" t="s">
        <v>816</v>
      </c>
      <c r="C1270" s="498">
        <v>286</v>
      </c>
      <c r="D1270" s="508" t="s">
        <v>80</v>
      </c>
      <c r="E1270" s="463">
        <v>234.72</v>
      </c>
      <c r="F1270" s="496">
        <f t="shared" si="49"/>
        <v>67129.919999999998</v>
      </c>
      <c r="BA1270" s="663"/>
    </row>
    <row r="1271" spans="1:53" ht="25.5" customHeight="1" x14ac:dyDescent="0.2">
      <c r="A1271" s="174" t="s">
        <v>835</v>
      </c>
      <c r="B1271" s="171" t="s">
        <v>817</v>
      </c>
      <c r="C1271" s="512">
        <v>439.87</v>
      </c>
      <c r="D1271" s="513" t="s">
        <v>80</v>
      </c>
      <c r="E1271" s="512">
        <v>449.61</v>
      </c>
      <c r="F1271" s="514">
        <f t="shared" si="49"/>
        <v>197769.95</v>
      </c>
      <c r="BA1271" s="663"/>
    </row>
    <row r="1272" spans="1:53" x14ac:dyDescent="0.2">
      <c r="A1272" s="174" t="s">
        <v>939</v>
      </c>
      <c r="B1272" s="171" t="s">
        <v>682</v>
      </c>
      <c r="C1272" s="498">
        <v>1</v>
      </c>
      <c r="D1272" s="508" t="s">
        <v>71</v>
      </c>
      <c r="E1272" s="186">
        <v>26100</v>
      </c>
      <c r="F1272" s="496">
        <f t="shared" si="49"/>
        <v>26100</v>
      </c>
      <c r="BA1272" s="663"/>
    </row>
    <row r="1273" spans="1:53" x14ac:dyDescent="0.2">
      <c r="A1273" s="174" t="s">
        <v>940</v>
      </c>
      <c r="B1273" s="537" t="s">
        <v>732</v>
      </c>
      <c r="C1273" s="538">
        <v>1</v>
      </c>
      <c r="D1273" s="495" t="s">
        <v>71</v>
      </c>
      <c r="E1273" s="186">
        <v>21750</v>
      </c>
      <c r="F1273" s="539">
        <f t="shared" si="49"/>
        <v>21750</v>
      </c>
      <c r="BA1273" s="663"/>
    </row>
    <row r="1274" spans="1:53" x14ac:dyDescent="0.2">
      <c r="A1274" s="174" t="s">
        <v>941</v>
      </c>
      <c r="B1274" s="171" t="s">
        <v>683</v>
      </c>
      <c r="C1274" s="498">
        <v>1</v>
      </c>
      <c r="D1274" s="508" t="s">
        <v>71</v>
      </c>
      <c r="E1274" s="186">
        <v>7612.5</v>
      </c>
      <c r="F1274" s="496">
        <f t="shared" si="49"/>
        <v>7612.5</v>
      </c>
      <c r="BA1274" s="663"/>
    </row>
    <row r="1275" spans="1:53" ht="25.5" x14ac:dyDescent="0.2">
      <c r="A1275" s="174" t="s">
        <v>942</v>
      </c>
      <c r="B1275" s="171" t="s">
        <v>738</v>
      </c>
      <c r="C1275" s="498">
        <v>1</v>
      </c>
      <c r="D1275" s="508" t="s">
        <v>71</v>
      </c>
      <c r="E1275" s="186">
        <v>62152</v>
      </c>
      <c r="F1275" s="496">
        <f t="shared" si="49"/>
        <v>62152</v>
      </c>
      <c r="BA1275" s="663"/>
    </row>
    <row r="1276" spans="1:53" ht="25.5" x14ac:dyDescent="0.2">
      <c r="A1276" s="174" t="s">
        <v>943</v>
      </c>
      <c r="B1276" s="171" t="s">
        <v>739</v>
      </c>
      <c r="C1276" s="498">
        <v>1</v>
      </c>
      <c r="D1276" s="508" t="s">
        <v>71</v>
      </c>
      <c r="E1276" s="186">
        <v>7612.5</v>
      </c>
      <c r="F1276" s="496">
        <f t="shared" si="49"/>
        <v>7612.5</v>
      </c>
      <c r="BA1276" s="663"/>
    </row>
    <row r="1277" spans="1:53" x14ac:dyDescent="0.2">
      <c r="A1277" s="174" t="s">
        <v>944</v>
      </c>
      <c r="B1277" s="540" t="s">
        <v>727</v>
      </c>
      <c r="C1277" s="498">
        <v>1</v>
      </c>
      <c r="D1277" s="508" t="s">
        <v>71</v>
      </c>
      <c r="E1277" s="186">
        <v>5075</v>
      </c>
      <c r="F1277" s="496">
        <f t="shared" si="49"/>
        <v>5075</v>
      </c>
      <c r="BA1277" s="663"/>
    </row>
    <row r="1278" spans="1:53" x14ac:dyDescent="0.2">
      <c r="A1278" s="174" t="s">
        <v>945</v>
      </c>
      <c r="B1278" s="540" t="s">
        <v>728</v>
      </c>
      <c r="C1278" s="541">
        <v>1</v>
      </c>
      <c r="D1278" s="183" t="s">
        <v>1</v>
      </c>
      <c r="E1278" s="542">
        <v>26654.51</v>
      </c>
      <c r="F1278" s="543">
        <f>+E1278*C1278</f>
        <v>26654.51</v>
      </c>
      <c r="BA1278" s="663"/>
    </row>
    <row r="1279" spans="1:53" ht="12.75" customHeight="1" x14ac:dyDescent="0.2">
      <c r="A1279" s="174" t="s">
        <v>946</v>
      </c>
      <c r="B1279" s="540" t="s">
        <v>818</v>
      </c>
      <c r="C1279" s="541">
        <v>125</v>
      </c>
      <c r="D1279" s="183" t="s">
        <v>80</v>
      </c>
      <c r="E1279" s="463">
        <v>234.72</v>
      </c>
      <c r="F1279" s="543">
        <f>+E1279*C1279</f>
        <v>29340</v>
      </c>
      <c r="BA1279" s="663"/>
    </row>
    <row r="1280" spans="1:53" x14ac:dyDescent="0.2">
      <c r="A1280" s="174" t="s">
        <v>947</v>
      </c>
      <c r="B1280" s="171" t="s">
        <v>678</v>
      </c>
      <c r="C1280" s="498">
        <v>100</v>
      </c>
      <c r="D1280" s="508" t="s">
        <v>80</v>
      </c>
      <c r="E1280" s="520">
        <v>123.93</v>
      </c>
      <c r="F1280" s="496">
        <f>ROUND(C1280*E1280,2)</f>
        <v>12393</v>
      </c>
      <c r="BA1280" s="663"/>
    </row>
    <row r="1281" spans="1:53" x14ac:dyDescent="0.2">
      <c r="A1281" s="174" t="s">
        <v>948</v>
      </c>
      <c r="B1281" s="171" t="s">
        <v>819</v>
      </c>
      <c r="C1281" s="498">
        <v>1</v>
      </c>
      <c r="D1281" s="508" t="s">
        <v>1</v>
      </c>
      <c r="E1281" s="498">
        <v>8500</v>
      </c>
      <c r="F1281" s="496">
        <f>ROUND(C1281*E1281,2)</f>
        <v>8500</v>
      </c>
      <c r="BA1281" s="663"/>
    </row>
    <row r="1282" spans="1:53" ht="38.25" x14ac:dyDescent="0.2">
      <c r="A1282" s="637" t="s">
        <v>949</v>
      </c>
      <c r="B1282" s="638" t="s">
        <v>820</v>
      </c>
      <c r="C1282" s="639">
        <v>94.54</v>
      </c>
      <c r="D1282" s="640" t="s">
        <v>726</v>
      </c>
      <c r="E1282" s="641">
        <v>154.91999999999999</v>
      </c>
      <c r="F1282" s="642">
        <f t="shared" ref="F1282:F1287" si="52">ROUND(C1282*E1282,2)</f>
        <v>14646.14</v>
      </c>
      <c r="BA1282" s="663"/>
    </row>
    <row r="1283" spans="1:53" x14ac:dyDescent="0.2">
      <c r="A1283" s="524"/>
      <c r="B1283" s="171"/>
      <c r="C1283" s="498"/>
      <c r="D1283" s="508"/>
      <c r="E1283" s="498"/>
      <c r="F1283" s="496"/>
      <c r="BA1283" s="663"/>
    </row>
    <row r="1284" spans="1:53" x14ac:dyDescent="0.2">
      <c r="A1284" s="524">
        <v>9.1999999999999993</v>
      </c>
      <c r="B1284" s="173" t="s">
        <v>821</v>
      </c>
      <c r="C1284" s="498"/>
      <c r="D1284" s="508"/>
      <c r="E1284" s="498"/>
      <c r="F1284" s="496"/>
      <c r="BA1284" s="663"/>
    </row>
    <row r="1285" spans="1:53" x14ac:dyDescent="0.2">
      <c r="A1285" s="524" t="s">
        <v>838</v>
      </c>
      <c r="B1285" s="171" t="s">
        <v>822</v>
      </c>
      <c r="C1285" s="498">
        <v>34.799999999999997</v>
      </c>
      <c r="D1285" s="508" t="s">
        <v>82</v>
      </c>
      <c r="E1285" s="498">
        <v>7180.43</v>
      </c>
      <c r="F1285" s="496">
        <f t="shared" si="52"/>
        <v>249878.96</v>
      </c>
      <c r="BA1285" s="663"/>
    </row>
    <row r="1286" spans="1:53" ht="12.75" customHeight="1" x14ac:dyDescent="0.2">
      <c r="A1286" s="524" t="s">
        <v>839</v>
      </c>
      <c r="B1286" s="171" t="s">
        <v>823</v>
      </c>
      <c r="C1286" s="498">
        <v>2</v>
      </c>
      <c r="D1286" s="508" t="s">
        <v>1</v>
      </c>
      <c r="E1286" s="520">
        <v>8375</v>
      </c>
      <c r="F1286" s="496">
        <f t="shared" si="52"/>
        <v>16750</v>
      </c>
      <c r="BA1286" s="663"/>
    </row>
    <row r="1287" spans="1:53" x14ac:dyDescent="0.2">
      <c r="A1287" s="524" t="s">
        <v>840</v>
      </c>
      <c r="B1287" s="171" t="s">
        <v>824</v>
      </c>
      <c r="C1287" s="498">
        <v>1</v>
      </c>
      <c r="D1287" s="508" t="s">
        <v>99</v>
      </c>
      <c r="E1287" s="520">
        <v>1947.06</v>
      </c>
      <c r="F1287" s="496">
        <f t="shared" si="52"/>
        <v>1947.06</v>
      </c>
      <c r="BA1287" s="663"/>
    </row>
    <row r="1288" spans="1:53" x14ac:dyDescent="0.2">
      <c r="A1288" s="176"/>
      <c r="B1288" s="177"/>
      <c r="C1288" s="520"/>
      <c r="D1288" s="521"/>
      <c r="E1288" s="520"/>
      <c r="F1288" s="485"/>
      <c r="BA1288" s="663"/>
    </row>
    <row r="1289" spans="1:53" ht="25.5" x14ac:dyDescent="0.2">
      <c r="A1289" s="219">
        <v>10</v>
      </c>
      <c r="B1289" s="187" t="s">
        <v>758</v>
      </c>
      <c r="C1289" s="188"/>
      <c r="D1289" s="189"/>
      <c r="E1289" s="188"/>
      <c r="F1289" s="190"/>
      <c r="BA1289" s="663"/>
    </row>
    <row r="1290" spans="1:53" ht="25.5" customHeight="1" x14ac:dyDescent="0.2">
      <c r="A1290" s="544">
        <f>+A1289+0.1</f>
        <v>10.1</v>
      </c>
      <c r="B1290" s="191" t="s">
        <v>825</v>
      </c>
      <c r="C1290" s="182">
        <v>12</v>
      </c>
      <c r="D1290" s="545" t="s">
        <v>215</v>
      </c>
      <c r="E1290" s="184">
        <v>7284</v>
      </c>
      <c r="F1290" s="185">
        <f>ROUND(C1290*E1290,2)</f>
        <v>87408</v>
      </c>
      <c r="BA1290" s="663"/>
    </row>
    <row r="1291" spans="1:53" ht="12.75" customHeight="1" x14ac:dyDescent="0.2">
      <c r="A1291" s="544">
        <f t="shared" ref="A1291:A1294" si="53">+A1290+0.1</f>
        <v>10.199999999999999</v>
      </c>
      <c r="B1291" s="179" t="s">
        <v>733</v>
      </c>
      <c r="C1291" s="526">
        <v>316.8</v>
      </c>
      <c r="D1291" s="527" t="s">
        <v>184</v>
      </c>
      <c r="E1291" s="528">
        <v>560</v>
      </c>
      <c r="F1291" s="185">
        <f>ROUND(C1291*E1291,2)</f>
        <v>177408</v>
      </c>
      <c r="BA1291" s="663"/>
    </row>
    <row r="1292" spans="1:53" x14ac:dyDescent="0.2">
      <c r="A1292" s="544">
        <f t="shared" si="53"/>
        <v>10.299999999999999</v>
      </c>
      <c r="B1292" s="192" t="s">
        <v>734</v>
      </c>
      <c r="C1292" s="193">
        <v>316.8</v>
      </c>
      <c r="D1292" s="194" t="s">
        <v>184</v>
      </c>
      <c r="E1292" s="195">
        <v>44.59</v>
      </c>
      <c r="F1292" s="196">
        <f>ROUND(C1292*E1292,2)</f>
        <v>14126.11</v>
      </c>
      <c r="BA1292" s="663"/>
    </row>
    <row r="1293" spans="1:53" x14ac:dyDescent="0.2">
      <c r="A1293" s="544">
        <f t="shared" si="53"/>
        <v>10.399999999999999</v>
      </c>
      <c r="B1293" s="192" t="s">
        <v>735</v>
      </c>
      <c r="C1293" s="193">
        <v>300.95999999999998</v>
      </c>
      <c r="D1293" s="194" t="s">
        <v>184</v>
      </c>
      <c r="E1293" s="195">
        <v>47.09</v>
      </c>
      <c r="F1293" s="196">
        <f>ROUND(C1293*E1293,2)</f>
        <v>14172.21</v>
      </c>
      <c r="BA1293" s="663"/>
    </row>
    <row r="1294" spans="1:53" x14ac:dyDescent="0.2">
      <c r="A1294" s="544">
        <f t="shared" si="53"/>
        <v>10.499999999999998</v>
      </c>
      <c r="B1294" s="192" t="s">
        <v>736</v>
      </c>
      <c r="C1294" s="193">
        <v>330</v>
      </c>
      <c r="D1294" s="197" t="s">
        <v>82</v>
      </c>
      <c r="E1294" s="195">
        <v>20.38</v>
      </c>
      <c r="F1294" s="196">
        <f>ROUND(C1294*E1294,2)</f>
        <v>6725.4</v>
      </c>
      <c r="BA1294" s="663"/>
    </row>
    <row r="1295" spans="1:53" x14ac:dyDescent="0.2">
      <c r="A1295" s="544"/>
      <c r="B1295" s="192"/>
      <c r="C1295" s="193"/>
      <c r="D1295" s="197"/>
      <c r="E1295" s="195"/>
      <c r="F1295" s="196"/>
      <c r="BA1295" s="663"/>
    </row>
    <row r="1296" spans="1:53" x14ac:dyDescent="0.2">
      <c r="A1296" s="198">
        <v>9</v>
      </c>
      <c r="B1296" s="177" t="s">
        <v>826</v>
      </c>
      <c r="C1296" s="520">
        <v>660</v>
      </c>
      <c r="D1296" s="521" t="s">
        <v>120</v>
      </c>
      <c r="E1296" s="520">
        <v>250.33</v>
      </c>
      <c r="F1296" s="485">
        <f>ROUND(C1296*E1296,2)</f>
        <v>165217.79999999999</v>
      </c>
      <c r="BA1296" s="663"/>
    </row>
    <row r="1297" spans="1:53" x14ac:dyDescent="0.2">
      <c r="A1297" s="176"/>
      <c r="B1297" s="177"/>
      <c r="C1297" s="520"/>
      <c r="D1297" s="521"/>
      <c r="E1297" s="520"/>
      <c r="F1297" s="485"/>
      <c r="BA1297" s="663"/>
    </row>
    <row r="1298" spans="1:53" ht="25.5" x14ac:dyDescent="0.2">
      <c r="A1298" s="199">
        <v>10</v>
      </c>
      <c r="B1298" s="170" t="s">
        <v>827</v>
      </c>
      <c r="C1298" s="520"/>
      <c r="D1298" s="521"/>
      <c r="E1298" s="520"/>
      <c r="F1298" s="485"/>
      <c r="BA1298" s="663"/>
    </row>
    <row r="1299" spans="1:53" x14ac:dyDescent="0.2">
      <c r="A1299" s="174">
        <v>10.1</v>
      </c>
      <c r="B1299" s="171" t="s">
        <v>87</v>
      </c>
      <c r="C1299" s="498">
        <v>12.8</v>
      </c>
      <c r="D1299" s="508" t="s">
        <v>80</v>
      </c>
      <c r="E1299" s="498">
        <v>539.24</v>
      </c>
      <c r="F1299" s="496">
        <f t="shared" ref="F1299:F1310" si="54">ROUND(C1299*E1299,2)</f>
        <v>6902.27</v>
      </c>
      <c r="BA1299" s="663"/>
    </row>
    <row r="1300" spans="1:53" x14ac:dyDescent="0.2">
      <c r="A1300" s="174">
        <v>10.199999999999999</v>
      </c>
      <c r="B1300" s="171" t="s">
        <v>828</v>
      </c>
      <c r="C1300" s="498">
        <v>1</v>
      </c>
      <c r="D1300" s="508" t="s">
        <v>9</v>
      </c>
      <c r="E1300" s="498">
        <v>1000</v>
      </c>
      <c r="F1300" s="496">
        <f t="shared" si="54"/>
        <v>1000</v>
      </c>
      <c r="BA1300" s="663"/>
    </row>
    <row r="1301" spans="1:53" x14ac:dyDescent="0.2">
      <c r="A1301" s="174">
        <v>10.3</v>
      </c>
      <c r="B1301" s="171" t="s">
        <v>684</v>
      </c>
      <c r="C1301" s="498">
        <v>46.6</v>
      </c>
      <c r="D1301" s="508" t="s">
        <v>80</v>
      </c>
      <c r="E1301" s="498">
        <v>143.66</v>
      </c>
      <c r="F1301" s="496">
        <f t="shared" si="54"/>
        <v>6694.56</v>
      </c>
      <c r="BA1301" s="663"/>
    </row>
    <row r="1302" spans="1:53" x14ac:dyDescent="0.2">
      <c r="A1302" s="176"/>
      <c r="B1302" s="177"/>
      <c r="C1302" s="520"/>
      <c r="D1302" s="521"/>
      <c r="E1302" s="520"/>
      <c r="F1302" s="485"/>
      <c r="BA1302" s="663"/>
    </row>
    <row r="1303" spans="1:53" x14ac:dyDescent="0.2">
      <c r="A1303" s="214">
        <v>10.4</v>
      </c>
      <c r="B1303" s="170" t="s">
        <v>691</v>
      </c>
      <c r="C1303" s="520"/>
      <c r="D1303" s="521"/>
      <c r="E1303" s="520"/>
      <c r="F1303" s="485"/>
      <c r="BA1303" s="663"/>
    </row>
    <row r="1304" spans="1:53" ht="25.5" x14ac:dyDescent="0.2">
      <c r="A1304" s="524" t="s">
        <v>343</v>
      </c>
      <c r="B1304" s="171" t="s">
        <v>685</v>
      </c>
      <c r="C1304" s="498">
        <v>1</v>
      </c>
      <c r="D1304" s="508" t="s">
        <v>99</v>
      </c>
      <c r="E1304" s="498">
        <v>1400</v>
      </c>
      <c r="F1304" s="496">
        <f t="shared" si="54"/>
        <v>1400</v>
      </c>
      <c r="BA1304" s="663"/>
    </row>
    <row r="1305" spans="1:53" x14ac:dyDescent="0.2">
      <c r="A1305" s="524" t="s">
        <v>345</v>
      </c>
      <c r="B1305" s="171" t="s">
        <v>713</v>
      </c>
      <c r="C1305" s="498">
        <v>2</v>
      </c>
      <c r="D1305" s="508" t="s">
        <v>71</v>
      </c>
      <c r="E1305" s="498">
        <v>1153.96</v>
      </c>
      <c r="F1305" s="496">
        <f t="shared" si="54"/>
        <v>2307.92</v>
      </c>
      <c r="BA1305" s="663"/>
    </row>
    <row r="1306" spans="1:53" x14ac:dyDescent="0.2">
      <c r="A1306" s="524" t="s">
        <v>347</v>
      </c>
      <c r="B1306" s="171" t="s">
        <v>686</v>
      </c>
      <c r="C1306" s="498">
        <v>2</v>
      </c>
      <c r="D1306" s="508" t="s">
        <v>71</v>
      </c>
      <c r="E1306" s="498">
        <v>1189.7</v>
      </c>
      <c r="F1306" s="496">
        <f t="shared" si="54"/>
        <v>2379.4</v>
      </c>
      <c r="BA1306" s="663"/>
    </row>
    <row r="1307" spans="1:53" x14ac:dyDescent="0.2">
      <c r="A1307" s="524" t="s">
        <v>349</v>
      </c>
      <c r="B1307" s="171" t="s">
        <v>687</v>
      </c>
      <c r="C1307" s="498">
        <v>2</v>
      </c>
      <c r="D1307" s="508" t="s">
        <v>71</v>
      </c>
      <c r="E1307" s="498">
        <v>2100</v>
      </c>
      <c r="F1307" s="496">
        <f t="shared" si="54"/>
        <v>4200</v>
      </c>
      <c r="BA1307" s="663"/>
    </row>
    <row r="1308" spans="1:53" x14ac:dyDescent="0.2">
      <c r="A1308" s="524" t="s">
        <v>350</v>
      </c>
      <c r="B1308" s="171" t="s">
        <v>829</v>
      </c>
      <c r="C1308" s="498">
        <v>2</v>
      </c>
      <c r="D1308" s="508" t="s">
        <v>71</v>
      </c>
      <c r="E1308" s="498">
        <v>3625.68</v>
      </c>
      <c r="F1308" s="496">
        <f t="shared" si="54"/>
        <v>7251.36</v>
      </c>
      <c r="BA1308" s="663"/>
    </row>
    <row r="1309" spans="1:53" x14ac:dyDescent="0.2">
      <c r="A1309" s="176"/>
      <c r="B1309" s="177"/>
      <c r="C1309" s="520"/>
      <c r="D1309" s="521"/>
      <c r="E1309" s="520"/>
      <c r="F1309" s="485"/>
      <c r="BA1309" s="663"/>
    </row>
    <row r="1310" spans="1:53" x14ac:dyDescent="0.2">
      <c r="A1310" s="174">
        <v>10.5</v>
      </c>
      <c r="B1310" s="171" t="s">
        <v>688</v>
      </c>
      <c r="C1310" s="498">
        <v>1</v>
      </c>
      <c r="D1310" s="508" t="s">
        <v>71</v>
      </c>
      <c r="E1310" s="498">
        <v>8500</v>
      </c>
      <c r="F1310" s="496">
        <f t="shared" si="54"/>
        <v>8500</v>
      </c>
      <c r="BA1310" s="663"/>
    </row>
    <row r="1311" spans="1:53" x14ac:dyDescent="0.2">
      <c r="A1311" s="176"/>
      <c r="B1311" s="177"/>
      <c r="C1311" s="520"/>
      <c r="D1311" s="521"/>
      <c r="E1311" s="520"/>
      <c r="F1311" s="485"/>
      <c r="BA1311" s="663"/>
    </row>
    <row r="1312" spans="1:53" ht="25.5" x14ac:dyDescent="0.2">
      <c r="A1312" s="199">
        <v>11</v>
      </c>
      <c r="B1312" s="170" t="s">
        <v>689</v>
      </c>
      <c r="C1312" s="520"/>
      <c r="D1312" s="521"/>
      <c r="E1312" s="520"/>
      <c r="F1312" s="485"/>
      <c r="BA1312" s="663"/>
    </row>
    <row r="1313" spans="1:53" x14ac:dyDescent="0.2">
      <c r="A1313" s="174">
        <v>11.1</v>
      </c>
      <c r="B1313" s="171" t="s">
        <v>690</v>
      </c>
      <c r="C1313" s="498">
        <v>1</v>
      </c>
      <c r="D1313" s="508" t="s">
        <v>71</v>
      </c>
      <c r="E1313" s="498">
        <v>2500</v>
      </c>
      <c r="F1313" s="496">
        <f t="shared" ref="F1313:F1439" si="55">ROUND(C1313*E1313,2)</f>
        <v>2500</v>
      </c>
      <c r="BA1313" s="663"/>
    </row>
    <row r="1314" spans="1:53" x14ac:dyDescent="0.2">
      <c r="A1314" s="176"/>
      <c r="B1314" s="177"/>
      <c r="C1314" s="520"/>
      <c r="D1314" s="521"/>
      <c r="E1314" s="520"/>
      <c r="F1314" s="485"/>
      <c r="BA1314" s="663"/>
    </row>
    <row r="1315" spans="1:53" x14ac:dyDescent="0.2">
      <c r="A1315" s="199">
        <v>12</v>
      </c>
      <c r="B1315" s="170" t="s">
        <v>830</v>
      </c>
      <c r="C1315" s="520"/>
      <c r="D1315" s="521"/>
      <c r="E1315" s="520"/>
      <c r="F1315" s="485"/>
      <c r="BA1315" s="663"/>
    </row>
    <row r="1316" spans="1:53" ht="25.5" x14ac:dyDescent="0.2">
      <c r="A1316" s="200">
        <v>12.1</v>
      </c>
      <c r="B1316" s="201" t="s">
        <v>831</v>
      </c>
      <c r="C1316" s="202"/>
      <c r="D1316" s="203"/>
      <c r="E1316" s="204"/>
      <c r="F1316" s="205"/>
      <c r="BA1316" s="663"/>
    </row>
    <row r="1317" spans="1:53" x14ac:dyDescent="0.2">
      <c r="A1317" s="206" t="s">
        <v>759</v>
      </c>
      <c r="B1317" s="546" t="s">
        <v>833</v>
      </c>
      <c r="C1317" s="193">
        <v>0.5</v>
      </c>
      <c r="D1317" s="547" t="s">
        <v>82</v>
      </c>
      <c r="E1317" s="548">
        <v>1574.41</v>
      </c>
      <c r="F1317" s="549">
        <f>ROUND((C1317*E1317),2)</f>
        <v>787.21</v>
      </c>
      <c r="BA1317" s="663"/>
    </row>
    <row r="1318" spans="1:53" x14ac:dyDescent="0.2">
      <c r="A1318" s="206" t="s">
        <v>760</v>
      </c>
      <c r="B1318" s="546" t="s">
        <v>535</v>
      </c>
      <c r="C1318" s="193">
        <v>2</v>
      </c>
      <c r="D1318" s="547" t="s">
        <v>71</v>
      </c>
      <c r="E1318" s="548">
        <v>2100</v>
      </c>
      <c r="F1318" s="549">
        <f>ROUND((C1318*E1318),2)</f>
        <v>4200</v>
      </c>
      <c r="BA1318" s="663"/>
    </row>
    <row r="1319" spans="1:53" x14ac:dyDescent="0.2">
      <c r="A1319" s="206" t="s">
        <v>761</v>
      </c>
      <c r="B1319" s="546" t="s">
        <v>836</v>
      </c>
      <c r="C1319" s="193">
        <v>0.5</v>
      </c>
      <c r="D1319" s="547" t="s">
        <v>531</v>
      </c>
      <c r="E1319" s="548">
        <v>3177</v>
      </c>
      <c r="F1319" s="549">
        <f>ROUND((C1319*E1319),2)</f>
        <v>1588.5</v>
      </c>
      <c r="BA1319" s="663"/>
    </row>
    <row r="1320" spans="1:53" x14ac:dyDescent="0.2">
      <c r="A1320" s="199"/>
      <c r="B1320" s="170"/>
      <c r="C1320" s="520"/>
      <c r="D1320" s="521"/>
      <c r="E1320" s="520"/>
      <c r="F1320" s="485"/>
      <c r="BA1320" s="663"/>
    </row>
    <row r="1321" spans="1:53" ht="25.5" x14ac:dyDescent="0.2">
      <c r="A1321" s="200">
        <v>12.2</v>
      </c>
      <c r="B1321" s="201" t="s">
        <v>837</v>
      </c>
      <c r="C1321" s="202"/>
      <c r="D1321" s="203"/>
      <c r="E1321" s="204"/>
      <c r="F1321" s="205"/>
      <c r="BA1321" s="663"/>
    </row>
    <row r="1322" spans="1:53" x14ac:dyDescent="0.2">
      <c r="A1322" s="206" t="s">
        <v>950</v>
      </c>
      <c r="B1322" s="546" t="s">
        <v>833</v>
      </c>
      <c r="C1322" s="193">
        <v>0.5</v>
      </c>
      <c r="D1322" s="547" t="s">
        <v>82</v>
      </c>
      <c r="E1322" s="548">
        <v>1574.41</v>
      </c>
      <c r="F1322" s="549">
        <f>ROUND((C1322*E1322),2)</f>
        <v>787.21</v>
      </c>
      <c r="BA1322" s="663"/>
    </row>
    <row r="1323" spans="1:53" x14ac:dyDescent="0.2">
      <c r="A1323" s="206" t="s">
        <v>951</v>
      </c>
      <c r="B1323" s="546" t="s">
        <v>535</v>
      </c>
      <c r="C1323" s="193">
        <v>2</v>
      </c>
      <c r="D1323" s="547" t="s">
        <v>71</v>
      </c>
      <c r="E1323" s="548">
        <v>2100</v>
      </c>
      <c r="F1323" s="549">
        <f>ROUND((C1323*E1323),2)</f>
        <v>4200</v>
      </c>
      <c r="BA1323" s="663"/>
    </row>
    <row r="1324" spans="1:53" x14ac:dyDescent="0.2">
      <c r="A1324" s="206" t="s">
        <v>952</v>
      </c>
      <c r="B1324" s="546" t="s">
        <v>836</v>
      </c>
      <c r="C1324" s="193">
        <v>0.5</v>
      </c>
      <c r="D1324" s="547" t="s">
        <v>531</v>
      </c>
      <c r="E1324" s="548">
        <v>3177</v>
      </c>
      <c r="F1324" s="549">
        <f>ROUND((C1324*E1324),2)</f>
        <v>1588.5</v>
      </c>
      <c r="BA1324" s="663"/>
    </row>
    <row r="1325" spans="1:53" x14ac:dyDescent="0.2">
      <c r="A1325" s="199"/>
      <c r="B1325" s="170"/>
      <c r="C1325" s="520"/>
      <c r="D1325" s="521"/>
      <c r="E1325" s="520"/>
      <c r="F1325" s="485"/>
      <c r="BA1325" s="663"/>
    </row>
    <row r="1326" spans="1:53" ht="25.5" x14ac:dyDescent="0.2">
      <c r="A1326" s="200">
        <v>12.3</v>
      </c>
      <c r="B1326" s="201" t="s">
        <v>841</v>
      </c>
      <c r="C1326" s="202"/>
      <c r="D1326" s="203"/>
      <c r="E1326" s="204"/>
      <c r="F1326" s="205"/>
      <c r="BA1326" s="663"/>
    </row>
    <row r="1327" spans="1:53" x14ac:dyDescent="0.2">
      <c r="A1327" s="206" t="s">
        <v>953</v>
      </c>
      <c r="B1327" s="546" t="s">
        <v>833</v>
      </c>
      <c r="C1327" s="193">
        <v>0.5</v>
      </c>
      <c r="D1327" s="547" t="s">
        <v>82</v>
      </c>
      <c r="E1327" s="548">
        <v>1574.41</v>
      </c>
      <c r="F1327" s="549">
        <f>ROUND((C1327*E1327),2)</f>
        <v>787.21</v>
      </c>
      <c r="BA1327" s="663"/>
    </row>
    <row r="1328" spans="1:53" x14ac:dyDescent="0.2">
      <c r="A1328" s="206" t="s">
        <v>954</v>
      </c>
      <c r="B1328" s="546" t="s">
        <v>535</v>
      </c>
      <c r="C1328" s="193">
        <v>2</v>
      </c>
      <c r="D1328" s="547" t="s">
        <v>71</v>
      </c>
      <c r="E1328" s="548">
        <v>2100</v>
      </c>
      <c r="F1328" s="549">
        <f>ROUND((C1328*E1328),2)</f>
        <v>4200</v>
      </c>
      <c r="BA1328" s="663"/>
    </row>
    <row r="1329" spans="1:53" x14ac:dyDescent="0.2">
      <c r="A1329" s="206" t="s">
        <v>955</v>
      </c>
      <c r="B1329" s="546" t="s">
        <v>836</v>
      </c>
      <c r="C1329" s="193">
        <v>0.5</v>
      </c>
      <c r="D1329" s="547" t="s">
        <v>531</v>
      </c>
      <c r="E1329" s="548">
        <v>3177</v>
      </c>
      <c r="F1329" s="549">
        <f>ROUND((C1329*E1329),2)</f>
        <v>1588.5</v>
      </c>
      <c r="BA1329" s="663"/>
    </row>
    <row r="1330" spans="1:53" x14ac:dyDescent="0.2">
      <c r="A1330" s="199"/>
      <c r="B1330" s="170"/>
      <c r="C1330" s="520"/>
      <c r="D1330" s="521"/>
      <c r="E1330" s="520"/>
      <c r="F1330" s="485"/>
      <c r="BA1330" s="663"/>
    </row>
    <row r="1331" spans="1:53" ht="25.5" x14ac:dyDescent="0.2">
      <c r="A1331" s="200">
        <v>12.4</v>
      </c>
      <c r="B1331" s="201" t="s">
        <v>842</v>
      </c>
      <c r="C1331" s="202"/>
      <c r="D1331" s="203"/>
      <c r="E1331" s="204"/>
      <c r="F1331" s="205"/>
      <c r="BA1331" s="663"/>
    </row>
    <row r="1332" spans="1:53" x14ac:dyDescent="0.2">
      <c r="A1332" s="206" t="s">
        <v>956</v>
      </c>
      <c r="B1332" s="546" t="s">
        <v>833</v>
      </c>
      <c r="C1332" s="193">
        <v>0.5</v>
      </c>
      <c r="D1332" s="547" t="s">
        <v>82</v>
      </c>
      <c r="E1332" s="548">
        <v>1574.41</v>
      </c>
      <c r="F1332" s="549">
        <f>ROUND((C1332*E1332),2)</f>
        <v>787.21</v>
      </c>
      <c r="BA1332" s="663"/>
    </row>
    <row r="1333" spans="1:53" x14ac:dyDescent="0.2">
      <c r="A1333" s="206" t="s">
        <v>957</v>
      </c>
      <c r="B1333" s="546" t="s">
        <v>836</v>
      </c>
      <c r="C1333" s="193">
        <v>0.5</v>
      </c>
      <c r="D1333" s="547" t="s">
        <v>531</v>
      </c>
      <c r="E1333" s="548">
        <v>3177</v>
      </c>
      <c r="F1333" s="549">
        <f>ROUND((C1333*E1333),2)</f>
        <v>1588.5</v>
      </c>
      <c r="BA1333" s="663"/>
    </row>
    <row r="1334" spans="1:53" x14ac:dyDescent="0.2">
      <c r="A1334" s="199"/>
      <c r="B1334" s="170"/>
      <c r="C1334" s="520"/>
      <c r="D1334" s="521"/>
      <c r="E1334" s="520"/>
      <c r="F1334" s="485"/>
      <c r="BA1334" s="663"/>
    </row>
    <row r="1335" spans="1:53" ht="25.5" x14ac:dyDescent="0.2">
      <c r="A1335" s="200">
        <v>12.5</v>
      </c>
      <c r="B1335" s="201" t="s">
        <v>843</v>
      </c>
      <c r="C1335" s="202"/>
      <c r="D1335" s="203"/>
      <c r="E1335" s="204"/>
      <c r="F1335" s="205"/>
      <c r="BA1335" s="663"/>
    </row>
    <row r="1336" spans="1:53" x14ac:dyDescent="0.2">
      <c r="A1336" s="206" t="s">
        <v>958</v>
      </c>
      <c r="B1336" s="546" t="s">
        <v>525</v>
      </c>
      <c r="C1336" s="193">
        <v>0.5</v>
      </c>
      <c r="D1336" s="547" t="s">
        <v>82</v>
      </c>
      <c r="E1336" s="548">
        <v>952.54</v>
      </c>
      <c r="F1336" s="549">
        <f>ROUND((C1336*E1336),2)</f>
        <v>476.27</v>
      </c>
      <c r="BA1336" s="663"/>
    </row>
    <row r="1337" spans="1:53" x14ac:dyDescent="0.2">
      <c r="A1337" s="206" t="s">
        <v>959</v>
      </c>
      <c r="B1337" s="546" t="s">
        <v>836</v>
      </c>
      <c r="C1337" s="193">
        <v>0.5</v>
      </c>
      <c r="D1337" s="547" t="s">
        <v>531</v>
      </c>
      <c r="E1337" s="548">
        <v>3177</v>
      </c>
      <c r="F1337" s="549">
        <f>ROUND((C1337*E1337),2)</f>
        <v>1588.5</v>
      </c>
      <c r="BA1337" s="663"/>
    </row>
    <row r="1338" spans="1:53" x14ac:dyDescent="0.2">
      <c r="A1338" s="206"/>
      <c r="B1338" s="546"/>
      <c r="C1338" s="193"/>
      <c r="D1338" s="547"/>
      <c r="E1338" s="548"/>
      <c r="F1338" s="549"/>
      <c r="BA1338" s="663"/>
    </row>
    <row r="1339" spans="1:53" x14ac:dyDescent="0.2">
      <c r="A1339" s="207">
        <v>12.6</v>
      </c>
      <c r="B1339" s="550" t="s">
        <v>844</v>
      </c>
      <c r="C1339" s="193"/>
      <c r="D1339" s="547"/>
      <c r="E1339" s="548"/>
      <c r="F1339" s="549"/>
      <c r="BA1339" s="663"/>
    </row>
    <row r="1340" spans="1:53" x14ac:dyDescent="0.2">
      <c r="A1340" s="206" t="s">
        <v>960</v>
      </c>
      <c r="B1340" s="546" t="s">
        <v>536</v>
      </c>
      <c r="C1340" s="193">
        <v>1</v>
      </c>
      <c r="D1340" s="547" t="s">
        <v>621</v>
      </c>
      <c r="E1340" s="548">
        <v>2518</v>
      </c>
      <c r="F1340" s="549">
        <f t="shared" ref="F1340" si="56">ROUND((C1340*E1340),2)</f>
        <v>2518</v>
      </c>
      <c r="BA1340" s="663"/>
    </row>
    <row r="1341" spans="1:53" x14ac:dyDescent="0.2">
      <c r="A1341" s="206"/>
      <c r="B1341" s="546"/>
      <c r="C1341" s="193"/>
      <c r="D1341" s="547"/>
      <c r="E1341" s="548"/>
      <c r="F1341" s="549"/>
      <c r="BA1341" s="663"/>
    </row>
    <row r="1342" spans="1:53" ht="25.5" x14ac:dyDescent="0.2">
      <c r="A1342" s="200">
        <v>12.7</v>
      </c>
      <c r="B1342" s="201" t="s">
        <v>845</v>
      </c>
      <c r="C1342" s="202"/>
      <c r="D1342" s="203"/>
      <c r="E1342" s="204"/>
      <c r="F1342" s="205"/>
      <c r="BA1342" s="663"/>
    </row>
    <row r="1343" spans="1:53" x14ac:dyDescent="0.2">
      <c r="A1343" s="206" t="s">
        <v>961</v>
      </c>
      <c r="B1343" s="546" t="s">
        <v>536</v>
      </c>
      <c r="C1343" s="193">
        <v>0.5</v>
      </c>
      <c r="D1343" s="547" t="s">
        <v>531</v>
      </c>
      <c r="E1343" s="548">
        <v>2518</v>
      </c>
      <c r="F1343" s="549">
        <f>ROUND((C1343*E1343),2)</f>
        <v>1259</v>
      </c>
      <c r="BA1343" s="663"/>
    </row>
    <row r="1344" spans="1:53" x14ac:dyDescent="0.2">
      <c r="A1344" s="206"/>
      <c r="B1344" s="546"/>
      <c r="C1344" s="193"/>
      <c r="D1344" s="547"/>
      <c r="E1344" s="548"/>
      <c r="F1344" s="549"/>
      <c r="BA1344" s="663"/>
    </row>
    <row r="1345" spans="1:53" ht="12.75" customHeight="1" x14ac:dyDescent="0.2">
      <c r="A1345" s="207">
        <v>12.8</v>
      </c>
      <c r="B1345" s="551" t="s">
        <v>846</v>
      </c>
      <c r="C1345" s="442"/>
      <c r="D1345" s="443"/>
      <c r="E1345" s="204"/>
      <c r="F1345" s="205"/>
      <c r="BA1345" s="663"/>
    </row>
    <row r="1346" spans="1:53" x14ac:dyDescent="0.2">
      <c r="A1346" s="206" t="s">
        <v>962</v>
      </c>
      <c r="B1346" s="546" t="s">
        <v>847</v>
      </c>
      <c r="C1346" s="193">
        <v>1</v>
      </c>
      <c r="D1346" s="547" t="s">
        <v>82</v>
      </c>
      <c r="E1346" s="548">
        <v>952.54</v>
      </c>
      <c r="F1346" s="549">
        <f>ROUND((C1346*E1346),2)</f>
        <v>952.54</v>
      </c>
      <c r="BA1346" s="663"/>
    </row>
    <row r="1347" spans="1:53" x14ac:dyDescent="0.2">
      <c r="A1347" s="206" t="s">
        <v>963</v>
      </c>
      <c r="B1347" s="546" t="s">
        <v>833</v>
      </c>
      <c r="C1347" s="193">
        <v>0.5</v>
      </c>
      <c r="D1347" s="547" t="s">
        <v>82</v>
      </c>
      <c r="E1347" s="548">
        <v>1574.41</v>
      </c>
      <c r="F1347" s="549">
        <f>ROUND((C1347*E1347),2)</f>
        <v>787.21</v>
      </c>
      <c r="BA1347" s="663"/>
    </row>
    <row r="1348" spans="1:53" x14ac:dyDescent="0.2">
      <c r="A1348" s="206" t="s">
        <v>964</v>
      </c>
      <c r="B1348" s="546" t="s">
        <v>848</v>
      </c>
      <c r="C1348" s="193">
        <v>1</v>
      </c>
      <c r="D1348" s="547" t="s">
        <v>71</v>
      </c>
      <c r="E1348" s="548">
        <v>2100</v>
      </c>
      <c r="F1348" s="549">
        <f>ROUND((C1348*E1348),2)</f>
        <v>2100</v>
      </c>
      <c r="BA1348" s="663"/>
    </row>
    <row r="1349" spans="1:53" x14ac:dyDescent="0.2">
      <c r="A1349" s="206" t="s">
        <v>965</v>
      </c>
      <c r="B1349" s="546" t="s">
        <v>836</v>
      </c>
      <c r="C1349" s="193">
        <v>1</v>
      </c>
      <c r="D1349" s="547" t="s">
        <v>531</v>
      </c>
      <c r="E1349" s="548">
        <v>3177</v>
      </c>
      <c r="F1349" s="549">
        <f>ROUND((C1349*E1349),2)</f>
        <v>3177</v>
      </c>
      <c r="BA1349" s="663"/>
    </row>
    <row r="1350" spans="1:53" x14ac:dyDescent="0.2">
      <c r="A1350" s="208"/>
      <c r="B1350" s="208"/>
      <c r="C1350" s="208"/>
      <c r="D1350" s="208"/>
      <c r="E1350" s="208"/>
      <c r="F1350" s="549">
        <f t="shared" ref="F1350:F1377" si="57">ROUND((C1350*E1350),2)</f>
        <v>0</v>
      </c>
      <c r="BA1350" s="663"/>
    </row>
    <row r="1351" spans="1:53" ht="12.75" customHeight="1" x14ac:dyDescent="0.2">
      <c r="A1351" s="200">
        <v>12.9</v>
      </c>
      <c r="B1351" s="201" t="s">
        <v>849</v>
      </c>
      <c r="C1351" s="202"/>
      <c r="D1351" s="203"/>
      <c r="E1351" s="204"/>
      <c r="F1351" s="209">
        <f t="shared" si="57"/>
        <v>0</v>
      </c>
      <c r="BA1351" s="663"/>
    </row>
    <row r="1352" spans="1:53" x14ac:dyDescent="0.2">
      <c r="A1352" s="206" t="s">
        <v>966</v>
      </c>
      <c r="B1352" s="546" t="s">
        <v>850</v>
      </c>
      <c r="C1352" s="193">
        <v>1</v>
      </c>
      <c r="D1352" s="547" t="s">
        <v>71</v>
      </c>
      <c r="E1352" s="548">
        <v>1239</v>
      </c>
      <c r="F1352" s="549">
        <f t="shared" si="57"/>
        <v>1239</v>
      </c>
      <c r="BA1352" s="663"/>
    </row>
    <row r="1353" spans="1:53" x14ac:dyDescent="0.2">
      <c r="A1353" s="206" t="s">
        <v>967</v>
      </c>
      <c r="B1353" s="546" t="s">
        <v>851</v>
      </c>
      <c r="C1353" s="193">
        <v>0.25</v>
      </c>
      <c r="D1353" s="547" t="s">
        <v>531</v>
      </c>
      <c r="E1353" s="548">
        <v>2500</v>
      </c>
      <c r="F1353" s="549">
        <f t="shared" si="57"/>
        <v>625</v>
      </c>
      <c r="BA1353" s="663"/>
    </row>
    <row r="1354" spans="1:53" x14ac:dyDescent="0.2">
      <c r="A1354" s="206"/>
      <c r="B1354" s="546"/>
      <c r="C1354" s="193"/>
      <c r="D1354" s="547"/>
      <c r="E1354" s="548"/>
      <c r="F1354" s="549">
        <f t="shared" si="57"/>
        <v>0</v>
      </c>
      <c r="BA1354" s="663"/>
    </row>
    <row r="1355" spans="1:53" ht="25.5" x14ac:dyDescent="0.2">
      <c r="A1355" s="210">
        <v>12.1</v>
      </c>
      <c r="B1355" s="201" t="s">
        <v>852</v>
      </c>
      <c r="C1355" s="202"/>
      <c r="D1355" s="203"/>
      <c r="E1355" s="204"/>
      <c r="F1355" s="209">
        <f t="shared" si="57"/>
        <v>0</v>
      </c>
      <c r="BA1355" s="663"/>
    </row>
    <row r="1356" spans="1:53" ht="12.75" customHeight="1" x14ac:dyDescent="0.2">
      <c r="A1356" s="206" t="s">
        <v>968</v>
      </c>
      <c r="B1356" s="552" t="s">
        <v>853</v>
      </c>
      <c r="C1356" s="193">
        <v>1</v>
      </c>
      <c r="D1356" s="547" t="s">
        <v>71</v>
      </c>
      <c r="E1356" s="548">
        <v>1239</v>
      </c>
      <c r="F1356" s="549">
        <f t="shared" si="57"/>
        <v>1239</v>
      </c>
      <c r="BA1356" s="663"/>
    </row>
    <row r="1357" spans="1:53" ht="25.5" x14ac:dyDescent="0.2">
      <c r="A1357" s="206" t="s">
        <v>969</v>
      </c>
      <c r="B1357" s="552" t="s">
        <v>854</v>
      </c>
      <c r="C1357" s="193">
        <v>1</v>
      </c>
      <c r="D1357" s="547" t="s">
        <v>71</v>
      </c>
      <c r="E1357" s="548">
        <v>1062</v>
      </c>
      <c r="F1357" s="549">
        <f t="shared" si="57"/>
        <v>1062</v>
      </c>
      <c r="BA1357" s="663"/>
    </row>
    <row r="1358" spans="1:53" x14ac:dyDescent="0.2">
      <c r="A1358" s="206" t="s">
        <v>970</v>
      </c>
      <c r="B1358" s="546" t="s">
        <v>855</v>
      </c>
      <c r="C1358" s="193">
        <v>2</v>
      </c>
      <c r="D1358" s="547" t="s">
        <v>71</v>
      </c>
      <c r="E1358" s="548">
        <v>1168.2</v>
      </c>
      <c r="F1358" s="549">
        <f t="shared" si="57"/>
        <v>2336.4</v>
      </c>
      <c r="BA1358" s="663"/>
    </row>
    <row r="1359" spans="1:53" x14ac:dyDescent="0.2">
      <c r="A1359" s="206" t="s">
        <v>971</v>
      </c>
      <c r="B1359" s="546" t="s">
        <v>856</v>
      </c>
      <c r="C1359" s="193">
        <v>1</v>
      </c>
      <c r="D1359" s="547" t="s">
        <v>71</v>
      </c>
      <c r="E1359" s="548">
        <v>1357</v>
      </c>
      <c r="F1359" s="549">
        <f t="shared" si="57"/>
        <v>1357</v>
      </c>
      <c r="BA1359" s="663"/>
    </row>
    <row r="1360" spans="1:53" ht="25.5" x14ac:dyDescent="0.2">
      <c r="A1360" s="206" t="s">
        <v>972</v>
      </c>
      <c r="B1360" s="552" t="s">
        <v>857</v>
      </c>
      <c r="C1360" s="193">
        <v>1</v>
      </c>
      <c r="D1360" s="547" t="s">
        <v>531</v>
      </c>
      <c r="E1360" s="548">
        <v>3720</v>
      </c>
      <c r="F1360" s="549">
        <f t="shared" si="57"/>
        <v>3720</v>
      </c>
      <c r="BA1360" s="663"/>
    </row>
    <row r="1361" spans="1:812" x14ac:dyDescent="0.2">
      <c r="A1361" s="206"/>
      <c r="B1361" s="546"/>
      <c r="C1361" s="193"/>
      <c r="D1361" s="547"/>
      <c r="E1361" s="548"/>
      <c r="F1361" s="549">
        <f t="shared" si="57"/>
        <v>0</v>
      </c>
      <c r="BA1361" s="663"/>
    </row>
    <row r="1362" spans="1:812" ht="12.75" customHeight="1" x14ac:dyDescent="0.2">
      <c r="A1362" s="200">
        <v>12.11</v>
      </c>
      <c r="B1362" s="201" t="s">
        <v>858</v>
      </c>
      <c r="C1362" s="202"/>
      <c r="D1362" s="203"/>
      <c r="E1362" s="204"/>
      <c r="F1362" s="209">
        <f t="shared" si="57"/>
        <v>0</v>
      </c>
      <c r="BA1362" s="663"/>
    </row>
    <row r="1363" spans="1:812" x14ac:dyDescent="0.2">
      <c r="A1363" s="206" t="s">
        <v>973</v>
      </c>
      <c r="B1363" s="546" t="s">
        <v>525</v>
      </c>
      <c r="C1363" s="193">
        <v>0.5</v>
      </c>
      <c r="D1363" s="547" t="s">
        <v>82</v>
      </c>
      <c r="E1363" s="548">
        <v>904.16</v>
      </c>
      <c r="F1363" s="549">
        <f t="shared" si="57"/>
        <v>452.08</v>
      </c>
      <c r="BA1363" s="663"/>
    </row>
    <row r="1364" spans="1:812" x14ac:dyDescent="0.2">
      <c r="A1364" s="206" t="s">
        <v>974</v>
      </c>
      <c r="B1364" s="546" t="s">
        <v>859</v>
      </c>
      <c r="C1364" s="193">
        <v>2</v>
      </c>
      <c r="D1364" s="547" t="s">
        <v>71</v>
      </c>
      <c r="E1364" s="548">
        <v>2180.64</v>
      </c>
      <c r="F1364" s="549">
        <f t="shared" si="57"/>
        <v>4361.28</v>
      </c>
      <c r="BA1364" s="663"/>
    </row>
    <row r="1365" spans="1:812" x14ac:dyDescent="0.2">
      <c r="A1365" s="206" t="s">
        <v>975</v>
      </c>
      <c r="B1365" s="546" t="s">
        <v>536</v>
      </c>
      <c r="C1365" s="193">
        <v>0.5</v>
      </c>
      <c r="D1365" s="547" t="s">
        <v>531</v>
      </c>
      <c r="E1365" s="548">
        <v>2500</v>
      </c>
      <c r="F1365" s="549">
        <f t="shared" si="57"/>
        <v>1250</v>
      </c>
      <c r="BA1365" s="663"/>
    </row>
    <row r="1366" spans="1:812" x14ac:dyDescent="0.2">
      <c r="A1366" s="206"/>
      <c r="B1366" s="546"/>
      <c r="C1366" s="193"/>
      <c r="D1366" s="547"/>
      <c r="E1366" s="548"/>
      <c r="F1366" s="549">
        <f t="shared" si="57"/>
        <v>0</v>
      </c>
      <c r="BA1366" s="663"/>
    </row>
    <row r="1367" spans="1:812" ht="25.5" x14ac:dyDescent="0.2">
      <c r="A1367" s="200">
        <v>12.12</v>
      </c>
      <c r="B1367" s="201" t="s">
        <v>860</v>
      </c>
      <c r="C1367" s="202"/>
      <c r="D1367" s="211"/>
      <c r="E1367" s="212"/>
      <c r="F1367" s="209">
        <f t="shared" si="57"/>
        <v>0</v>
      </c>
      <c r="BA1367" s="663"/>
    </row>
    <row r="1368" spans="1:812" x14ac:dyDescent="0.2">
      <c r="A1368" s="200"/>
      <c r="B1368" s="201"/>
      <c r="C1368" s="202"/>
      <c r="D1368" s="211"/>
      <c r="E1368" s="212"/>
      <c r="F1368" s="209"/>
      <c r="BA1368" s="663"/>
    </row>
    <row r="1369" spans="1:812" s="154" customFormat="1" ht="12.75" customHeight="1" x14ac:dyDescent="0.2">
      <c r="A1369" s="206" t="s">
        <v>976</v>
      </c>
      <c r="B1369" s="546" t="s">
        <v>521</v>
      </c>
      <c r="C1369" s="193">
        <v>2</v>
      </c>
      <c r="D1369" s="547" t="s">
        <v>82</v>
      </c>
      <c r="E1369" s="548">
        <v>1574.41</v>
      </c>
      <c r="F1369" s="549">
        <f t="shared" si="57"/>
        <v>3148.82</v>
      </c>
      <c r="AZ1369" s="155"/>
      <c r="BA1369" s="663"/>
      <c r="BB1369" s="155"/>
      <c r="BC1369" s="155"/>
      <c r="BD1369" s="155"/>
      <c r="BE1369" s="155"/>
      <c r="BF1369" s="155"/>
      <c r="BG1369" s="155"/>
      <c r="BH1369" s="155"/>
      <c r="BI1369" s="155"/>
      <c r="BJ1369" s="155"/>
      <c r="BK1369" s="155"/>
      <c r="BL1369" s="155"/>
      <c r="BM1369" s="155"/>
      <c r="BN1369" s="155"/>
      <c r="BO1369" s="155"/>
      <c r="BP1369" s="155"/>
      <c r="BQ1369" s="155"/>
      <c r="BR1369" s="155"/>
      <c r="BS1369" s="155"/>
      <c r="BT1369" s="155"/>
      <c r="BU1369" s="155"/>
      <c r="BV1369" s="155"/>
      <c r="BW1369" s="155"/>
      <c r="BX1369" s="155"/>
      <c r="BY1369" s="155"/>
      <c r="BZ1369" s="155"/>
      <c r="CA1369" s="155"/>
      <c r="CB1369" s="155"/>
      <c r="CC1369" s="155"/>
      <c r="CD1369" s="155"/>
      <c r="CE1369" s="155"/>
      <c r="CF1369" s="155"/>
      <c r="CG1369" s="155"/>
      <c r="CH1369" s="155"/>
      <c r="CI1369" s="155"/>
      <c r="CJ1369" s="155"/>
      <c r="CK1369" s="155"/>
      <c r="CL1369" s="155"/>
      <c r="CM1369" s="155"/>
      <c r="CN1369" s="155"/>
      <c r="CO1369" s="155"/>
      <c r="CP1369" s="155"/>
      <c r="CQ1369" s="155"/>
      <c r="CR1369" s="155"/>
      <c r="CS1369" s="155"/>
      <c r="CT1369" s="155"/>
      <c r="CU1369" s="155"/>
      <c r="CV1369" s="155"/>
      <c r="CW1369" s="155"/>
      <c r="CX1369" s="155"/>
      <c r="CY1369" s="155"/>
      <c r="CZ1369" s="155"/>
      <c r="DA1369" s="155"/>
      <c r="DB1369" s="155"/>
      <c r="DC1369" s="155"/>
      <c r="DD1369" s="155"/>
      <c r="DE1369" s="155"/>
      <c r="DF1369" s="155"/>
      <c r="DG1369" s="155"/>
      <c r="DH1369" s="155"/>
      <c r="DI1369" s="155"/>
      <c r="DJ1369" s="155"/>
      <c r="DK1369" s="155"/>
      <c r="DL1369" s="155"/>
      <c r="DM1369" s="155"/>
      <c r="DN1369" s="155"/>
      <c r="DO1369" s="155"/>
      <c r="DP1369" s="155"/>
      <c r="DQ1369" s="155"/>
      <c r="DR1369" s="155"/>
      <c r="DS1369" s="155"/>
      <c r="DT1369" s="155"/>
      <c r="DU1369" s="155"/>
      <c r="DV1369" s="155"/>
      <c r="DW1369" s="155"/>
      <c r="DX1369" s="155"/>
      <c r="DY1369" s="155"/>
      <c r="DZ1369" s="155"/>
      <c r="EA1369" s="155"/>
      <c r="EB1369" s="155"/>
      <c r="EC1369" s="155"/>
      <c r="ED1369" s="155"/>
      <c r="EE1369" s="155"/>
      <c r="EF1369" s="155"/>
      <c r="EG1369" s="155"/>
      <c r="EH1369" s="155"/>
      <c r="EI1369" s="155"/>
      <c r="EJ1369" s="155"/>
      <c r="EK1369" s="155"/>
      <c r="EL1369" s="155"/>
      <c r="EM1369" s="155"/>
      <c r="EN1369" s="155"/>
      <c r="EO1369" s="155"/>
      <c r="EP1369" s="155"/>
      <c r="EQ1369" s="155"/>
      <c r="ER1369" s="155"/>
      <c r="ES1369" s="155"/>
      <c r="ET1369" s="155"/>
      <c r="EU1369" s="155"/>
      <c r="EV1369" s="155"/>
      <c r="EW1369" s="155"/>
      <c r="EX1369" s="155"/>
      <c r="EY1369" s="155"/>
      <c r="EZ1369" s="155"/>
      <c r="FA1369" s="155"/>
      <c r="FB1369" s="155"/>
      <c r="FC1369" s="155"/>
      <c r="FD1369" s="155"/>
      <c r="FE1369" s="155"/>
      <c r="FF1369" s="155"/>
      <c r="FG1369" s="155"/>
      <c r="FH1369" s="155"/>
      <c r="FI1369" s="155"/>
      <c r="FJ1369" s="155"/>
      <c r="FK1369" s="155"/>
      <c r="FL1369" s="155"/>
      <c r="FM1369" s="155"/>
      <c r="FN1369" s="155"/>
      <c r="FO1369" s="155"/>
      <c r="FP1369" s="155"/>
      <c r="FQ1369" s="155"/>
      <c r="FR1369" s="155"/>
      <c r="FS1369" s="155"/>
      <c r="FT1369" s="155"/>
      <c r="FU1369" s="155"/>
      <c r="FV1369" s="155"/>
      <c r="FW1369" s="155"/>
      <c r="FX1369" s="155"/>
      <c r="FY1369" s="155"/>
      <c r="FZ1369" s="155"/>
      <c r="GA1369" s="155"/>
      <c r="GB1369" s="155"/>
      <c r="GC1369" s="155"/>
      <c r="GD1369" s="155"/>
      <c r="GE1369" s="155"/>
      <c r="GF1369" s="155"/>
      <c r="GG1369" s="155"/>
      <c r="GH1369" s="155"/>
      <c r="GI1369" s="155"/>
      <c r="GJ1369" s="155"/>
      <c r="GK1369" s="155"/>
      <c r="GL1369" s="155"/>
      <c r="GM1369" s="155"/>
      <c r="GN1369" s="155"/>
      <c r="GO1369" s="155"/>
      <c r="GP1369" s="155"/>
      <c r="GQ1369" s="155"/>
      <c r="GR1369" s="155"/>
      <c r="GS1369" s="155"/>
      <c r="GT1369" s="155"/>
      <c r="GU1369" s="155"/>
      <c r="GV1369" s="155"/>
      <c r="GW1369" s="155"/>
      <c r="GX1369" s="155"/>
      <c r="GY1369" s="155"/>
      <c r="GZ1369" s="155"/>
      <c r="HA1369" s="155"/>
      <c r="HB1369" s="155"/>
      <c r="HC1369" s="155"/>
      <c r="HD1369" s="155"/>
      <c r="HE1369" s="155"/>
      <c r="HF1369" s="155"/>
      <c r="HG1369" s="155"/>
      <c r="HH1369" s="155"/>
      <c r="HI1369" s="155"/>
      <c r="HJ1369" s="155"/>
      <c r="HK1369" s="155"/>
      <c r="HL1369" s="155"/>
      <c r="HM1369" s="155"/>
      <c r="HN1369" s="155"/>
      <c r="HO1369" s="155"/>
      <c r="HP1369" s="155"/>
      <c r="HQ1369" s="155"/>
      <c r="HR1369" s="155"/>
      <c r="HS1369" s="155"/>
      <c r="HT1369" s="155"/>
      <c r="HU1369" s="155"/>
      <c r="HV1369" s="155"/>
      <c r="HW1369" s="155"/>
      <c r="HX1369" s="155"/>
      <c r="HY1369" s="155"/>
      <c r="HZ1369" s="155"/>
      <c r="IA1369" s="155"/>
      <c r="IB1369" s="155"/>
      <c r="IC1369" s="155"/>
      <c r="ID1369" s="155"/>
      <c r="IE1369" s="155"/>
      <c r="IF1369" s="155"/>
      <c r="IG1369" s="155"/>
      <c r="IH1369" s="155"/>
      <c r="II1369" s="155"/>
      <c r="IJ1369" s="155"/>
      <c r="IK1369" s="155"/>
      <c r="IL1369" s="155"/>
      <c r="IM1369" s="155"/>
      <c r="IN1369" s="155"/>
      <c r="IO1369" s="155"/>
      <c r="IP1369" s="155"/>
      <c r="IQ1369" s="155"/>
      <c r="IR1369" s="155"/>
      <c r="IS1369" s="155"/>
      <c r="IT1369" s="155"/>
      <c r="IU1369" s="155"/>
      <c r="IV1369" s="155"/>
      <c r="IW1369" s="155"/>
      <c r="IX1369" s="155"/>
      <c r="IY1369" s="155"/>
      <c r="IZ1369" s="155"/>
      <c r="JA1369" s="155"/>
      <c r="JB1369" s="155"/>
      <c r="JC1369" s="155"/>
      <c r="JD1369" s="155"/>
      <c r="JE1369" s="155"/>
      <c r="JF1369" s="155"/>
      <c r="JG1369" s="155"/>
      <c r="JH1369" s="155"/>
      <c r="JI1369" s="155"/>
      <c r="JJ1369" s="155"/>
      <c r="JK1369" s="155"/>
      <c r="JL1369" s="155"/>
      <c r="JM1369" s="155"/>
      <c r="JN1369" s="155"/>
      <c r="JO1369" s="155"/>
      <c r="JP1369" s="155"/>
      <c r="JQ1369" s="155"/>
      <c r="JR1369" s="155"/>
      <c r="JS1369" s="155"/>
      <c r="JT1369" s="155"/>
      <c r="JU1369" s="155"/>
      <c r="JV1369" s="155"/>
      <c r="JW1369" s="155"/>
      <c r="JX1369" s="155"/>
      <c r="JY1369" s="155"/>
      <c r="JZ1369" s="155"/>
      <c r="KA1369" s="155"/>
      <c r="KB1369" s="155"/>
      <c r="KC1369" s="155"/>
      <c r="KD1369" s="155"/>
      <c r="KE1369" s="155"/>
      <c r="KF1369" s="155"/>
      <c r="KG1369" s="155"/>
      <c r="KH1369" s="155"/>
      <c r="KI1369" s="155"/>
      <c r="KJ1369" s="155"/>
      <c r="KK1369" s="155"/>
      <c r="KL1369" s="155"/>
      <c r="KM1369" s="155"/>
      <c r="KN1369" s="155"/>
      <c r="KO1369" s="155"/>
      <c r="KP1369" s="155"/>
      <c r="KQ1369" s="155"/>
      <c r="KR1369" s="155"/>
      <c r="KS1369" s="155"/>
      <c r="KT1369" s="155"/>
      <c r="KU1369" s="155"/>
      <c r="KV1369" s="155"/>
      <c r="KW1369" s="155"/>
      <c r="KX1369" s="155"/>
      <c r="KY1369" s="155"/>
      <c r="KZ1369" s="155"/>
      <c r="LA1369" s="155"/>
      <c r="LB1369" s="155"/>
      <c r="LC1369" s="155"/>
      <c r="LD1369" s="155"/>
      <c r="LE1369" s="155"/>
      <c r="LF1369" s="155"/>
      <c r="LG1369" s="155"/>
      <c r="LH1369" s="155"/>
      <c r="LI1369" s="155"/>
      <c r="LJ1369" s="155"/>
      <c r="LK1369" s="155"/>
      <c r="LL1369" s="155"/>
      <c r="LM1369" s="155"/>
      <c r="LN1369" s="155"/>
      <c r="LO1369" s="155"/>
      <c r="LP1369" s="155"/>
      <c r="LQ1369" s="155"/>
      <c r="LR1369" s="155"/>
      <c r="LS1369" s="155"/>
      <c r="LT1369" s="155"/>
      <c r="LU1369" s="155"/>
      <c r="LV1369" s="155"/>
      <c r="LW1369" s="155"/>
      <c r="LX1369" s="155"/>
      <c r="LY1369" s="155"/>
      <c r="LZ1369" s="155"/>
      <c r="MA1369" s="155"/>
      <c r="MB1369" s="155"/>
      <c r="MC1369" s="155"/>
      <c r="MD1369" s="155"/>
      <c r="ME1369" s="155"/>
      <c r="MF1369" s="155"/>
      <c r="MG1369" s="155"/>
      <c r="MH1369" s="155"/>
      <c r="MI1369" s="155"/>
      <c r="MJ1369" s="155"/>
      <c r="MK1369" s="155"/>
      <c r="ML1369" s="155"/>
      <c r="MM1369" s="155"/>
      <c r="MN1369" s="155"/>
      <c r="MO1369" s="155"/>
      <c r="MP1369" s="155"/>
      <c r="MQ1369" s="155"/>
      <c r="MR1369" s="155"/>
      <c r="MS1369" s="155"/>
      <c r="MT1369" s="155"/>
      <c r="MU1369" s="155"/>
      <c r="MV1369" s="155"/>
      <c r="MW1369" s="155"/>
      <c r="MX1369" s="155"/>
      <c r="MY1369" s="155"/>
      <c r="MZ1369" s="155"/>
      <c r="NA1369" s="155"/>
      <c r="NB1369" s="155"/>
      <c r="NC1369" s="155"/>
      <c r="ND1369" s="155"/>
      <c r="NE1369" s="155"/>
      <c r="NF1369" s="155"/>
      <c r="NG1369" s="155"/>
      <c r="NH1369" s="155"/>
      <c r="NI1369" s="155"/>
      <c r="NJ1369" s="155"/>
      <c r="NK1369" s="155"/>
      <c r="NL1369" s="155"/>
      <c r="NM1369" s="155"/>
      <c r="NN1369" s="155"/>
      <c r="NO1369" s="155"/>
      <c r="NP1369" s="155"/>
      <c r="NQ1369" s="155"/>
      <c r="NR1369" s="155"/>
      <c r="NS1369" s="155"/>
      <c r="NT1369" s="155"/>
      <c r="NU1369" s="155"/>
      <c r="NV1369" s="155"/>
      <c r="NW1369" s="155"/>
      <c r="NX1369" s="155"/>
      <c r="NY1369" s="155"/>
      <c r="NZ1369" s="155"/>
      <c r="OA1369" s="155"/>
      <c r="OB1369" s="155"/>
      <c r="OC1369" s="155"/>
      <c r="OD1369" s="155"/>
      <c r="OE1369" s="155"/>
      <c r="OF1369" s="155"/>
      <c r="OG1369" s="155"/>
      <c r="OH1369" s="155"/>
      <c r="OI1369" s="155"/>
      <c r="OJ1369" s="155"/>
      <c r="OK1369" s="155"/>
      <c r="OL1369" s="155"/>
      <c r="OM1369" s="155"/>
      <c r="ON1369" s="155"/>
      <c r="OO1369" s="155"/>
      <c r="OP1369" s="155"/>
      <c r="OQ1369" s="155"/>
      <c r="OR1369" s="155"/>
      <c r="OS1369" s="155"/>
      <c r="OT1369" s="155"/>
      <c r="OU1369" s="155"/>
      <c r="OV1369" s="155"/>
      <c r="OW1369" s="155"/>
      <c r="OX1369" s="155"/>
      <c r="OY1369" s="155"/>
      <c r="OZ1369" s="155"/>
      <c r="PA1369" s="155"/>
      <c r="PB1369" s="155"/>
      <c r="PC1369" s="155"/>
      <c r="PD1369" s="155"/>
      <c r="PE1369" s="155"/>
      <c r="PF1369" s="155"/>
      <c r="PG1369" s="155"/>
      <c r="PH1369" s="155"/>
      <c r="PI1369" s="155"/>
      <c r="PJ1369" s="155"/>
      <c r="PK1369" s="155"/>
      <c r="PL1369" s="155"/>
      <c r="PM1369" s="155"/>
      <c r="PN1369" s="155"/>
      <c r="PO1369" s="155"/>
      <c r="PP1369" s="155"/>
      <c r="PQ1369" s="155"/>
      <c r="PR1369" s="155"/>
      <c r="PS1369" s="155"/>
      <c r="PT1369" s="155"/>
      <c r="PU1369" s="155"/>
      <c r="PV1369" s="155"/>
      <c r="PW1369" s="155"/>
      <c r="PX1369" s="155"/>
      <c r="PY1369" s="155"/>
      <c r="PZ1369" s="155"/>
      <c r="QA1369" s="155"/>
      <c r="QB1369" s="155"/>
      <c r="QC1369" s="155"/>
      <c r="QD1369" s="155"/>
      <c r="QE1369" s="155"/>
      <c r="QF1369" s="155"/>
      <c r="QG1369" s="155"/>
      <c r="QH1369" s="155"/>
      <c r="QI1369" s="155"/>
      <c r="QJ1369" s="155"/>
      <c r="QK1369" s="155"/>
      <c r="QL1369" s="155"/>
      <c r="QM1369" s="155"/>
      <c r="QN1369" s="155"/>
      <c r="QO1369" s="155"/>
      <c r="QP1369" s="155"/>
      <c r="QQ1369" s="155"/>
      <c r="QR1369" s="155"/>
      <c r="QS1369" s="155"/>
      <c r="QT1369" s="155"/>
      <c r="QU1369" s="155"/>
      <c r="QV1369" s="155"/>
      <c r="QW1369" s="155"/>
      <c r="QX1369" s="155"/>
      <c r="QY1369" s="155"/>
      <c r="QZ1369" s="155"/>
      <c r="RA1369" s="155"/>
      <c r="RB1369" s="155"/>
      <c r="RC1369" s="155"/>
      <c r="RD1369" s="155"/>
      <c r="RE1369" s="155"/>
      <c r="RF1369" s="155"/>
      <c r="RG1369" s="155"/>
      <c r="RH1369" s="155"/>
      <c r="RI1369" s="155"/>
      <c r="RJ1369" s="155"/>
      <c r="RK1369" s="155"/>
      <c r="RL1369" s="155"/>
      <c r="RM1369" s="155"/>
      <c r="RN1369" s="155"/>
      <c r="RO1369" s="155"/>
      <c r="RP1369" s="155"/>
      <c r="RQ1369" s="155"/>
      <c r="RR1369" s="155"/>
      <c r="RS1369" s="155"/>
      <c r="RT1369" s="155"/>
      <c r="RU1369" s="155"/>
      <c r="RV1369" s="155"/>
      <c r="RW1369" s="155"/>
      <c r="RX1369" s="155"/>
      <c r="RY1369" s="155"/>
      <c r="RZ1369" s="155"/>
      <c r="SA1369" s="155"/>
      <c r="SB1369" s="155"/>
      <c r="SC1369" s="155"/>
      <c r="SD1369" s="155"/>
      <c r="SE1369" s="155"/>
      <c r="SF1369" s="155"/>
      <c r="SG1369" s="155"/>
      <c r="SH1369" s="155"/>
      <c r="SI1369" s="155"/>
      <c r="SJ1369" s="155"/>
      <c r="SK1369" s="155"/>
      <c r="SL1369" s="155"/>
      <c r="SM1369" s="155"/>
      <c r="SN1369" s="155"/>
      <c r="SO1369" s="155"/>
      <c r="SP1369" s="155"/>
      <c r="SQ1369" s="155"/>
      <c r="SR1369" s="155"/>
      <c r="SS1369" s="155"/>
      <c r="ST1369" s="155"/>
      <c r="SU1369" s="155"/>
      <c r="SV1369" s="155"/>
      <c r="SW1369" s="155"/>
      <c r="SX1369" s="155"/>
      <c r="SY1369" s="155"/>
      <c r="SZ1369" s="155"/>
      <c r="TA1369" s="155"/>
      <c r="TB1369" s="155"/>
      <c r="TC1369" s="155"/>
      <c r="TD1369" s="155"/>
      <c r="TE1369" s="155"/>
      <c r="TF1369" s="155"/>
      <c r="TG1369" s="155"/>
      <c r="TH1369" s="155"/>
      <c r="TI1369" s="155"/>
      <c r="TJ1369" s="155"/>
      <c r="TK1369" s="155"/>
      <c r="TL1369" s="155"/>
      <c r="TM1369" s="155"/>
      <c r="TN1369" s="155"/>
      <c r="TO1369" s="155"/>
      <c r="TP1369" s="155"/>
      <c r="TQ1369" s="155"/>
      <c r="TR1369" s="155"/>
      <c r="TS1369" s="155"/>
      <c r="TT1369" s="155"/>
      <c r="TU1369" s="155"/>
      <c r="TV1369" s="155"/>
      <c r="TW1369" s="155"/>
      <c r="TX1369" s="155"/>
      <c r="TY1369" s="155"/>
      <c r="TZ1369" s="155"/>
      <c r="UA1369" s="155"/>
      <c r="UB1369" s="155"/>
      <c r="UC1369" s="155"/>
      <c r="UD1369" s="155"/>
      <c r="UE1369" s="155"/>
      <c r="UF1369" s="155"/>
      <c r="UG1369" s="155"/>
      <c r="UH1369" s="155"/>
      <c r="UI1369" s="155"/>
      <c r="UJ1369" s="155"/>
      <c r="UK1369" s="155"/>
      <c r="UL1369" s="155"/>
      <c r="UM1369" s="155"/>
      <c r="UN1369" s="155"/>
      <c r="UO1369" s="155"/>
      <c r="UP1369" s="155"/>
      <c r="UQ1369" s="155"/>
      <c r="UR1369" s="155"/>
      <c r="US1369" s="155"/>
      <c r="UT1369" s="155"/>
      <c r="UU1369" s="155"/>
      <c r="UV1369" s="155"/>
      <c r="UW1369" s="155"/>
      <c r="UX1369" s="155"/>
      <c r="UY1369" s="155"/>
      <c r="UZ1369" s="155"/>
      <c r="VA1369" s="155"/>
      <c r="VB1369" s="155"/>
      <c r="VC1369" s="155"/>
      <c r="VD1369" s="155"/>
      <c r="VE1369" s="155"/>
      <c r="VF1369" s="155"/>
      <c r="VG1369" s="155"/>
      <c r="VH1369" s="155"/>
      <c r="VI1369" s="155"/>
      <c r="VJ1369" s="155"/>
      <c r="VK1369" s="155"/>
      <c r="VL1369" s="155"/>
      <c r="VM1369" s="155"/>
      <c r="VN1369" s="155"/>
      <c r="VO1369" s="155"/>
      <c r="VP1369" s="155"/>
      <c r="VQ1369" s="155"/>
      <c r="VR1369" s="155"/>
      <c r="VS1369" s="155"/>
      <c r="VT1369" s="155"/>
      <c r="VU1369" s="155"/>
      <c r="VV1369" s="155"/>
      <c r="VW1369" s="155"/>
      <c r="VX1369" s="155"/>
      <c r="VY1369" s="155"/>
      <c r="VZ1369" s="155"/>
      <c r="WA1369" s="155"/>
      <c r="WB1369" s="155"/>
      <c r="WC1369" s="155"/>
      <c r="WD1369" s="155"/>
      <c r="WE1369" s="155"/>
      <c r="WF1369" s="155"/>
      <c r="WG1369" s="155"/>
      <c r="WH1369" s="155"/>
      <c r="WI1369" s="155"/>
      <c r="WJ1369" s="155"/>
      <c r="WK1369" s="155"/>
      <c r="WL1369" s="155"/>
      <c r="WM1369" s="155"/>
      <c r="WN1369" s="155"/>
      <c r="WO1369" s="155"/>
      <c r="WP1369" s="155"/>
      <c r="WQ1369" s="155"/>
      <c r="WR1369" s="155"/>
      <c r="WS1369" s="155"/>
      <c r="WT1369" s="155"/>
      <c r="WU1369" s="155"/>
      <c r="WV1369" s="155"/>
      <c r="WW1369" s="155"/>
      <c r="WX1369" s="155"/>
      <c r="WY1369" s="155"/>
      <c r="WZ1369" s="155"/>
      <c r="XA1369" s="155"/>
      <c r="XB1369" s="155"/>
      <c r="XC1369" s="155"/>
      <c r="XD1369" s="155"/>
      <c r="XE1369" s="155"/>
      <c r="XF1369" s="155"/>
      <c r="XG1369" s="155"/>
      <c r="XH1369" s="155"/>
      <c r="XI1369" s="155"/>
      <c r="XJ1369" s="155"/>
      <c r="XK1369" s="155"/>
      <c r="XL1369" s="155"/>
      <c r="XM1369" s="155"/>
      <c r="XN1369" s="155"/>
      <c r="XO1369" s="155"/>
      <c r="XP1369" s="155"/>
      <c r="XQ1369" s="155"/>
      <c r="XR1369" s="155"/>
      <c r="XS1369" s="155"/>
      <c r="XT1369" s="155"/>
      <c r="XU1369" s="155"/>
      <c r="XV1369" s="155"/>
      <c r="XW1369" s="155"/>
      <c r="XX1369" s="155"/>
      <c r="XY1369" s="155"/>
      <c r="XZ1369" s="155"/>
      <c r="YA1369" s="155"/>
      <c r="YB1369" s="155"/>
      <c r="YC1369" s="155"/>
      <c r="YD1369" s="155"/>
      <c r="YE1369" s="155"/>
      <c r="YF1369" s="155"/>
      <c r="YG1369" s="155"/>
      <c r="YH1369" s="155"/>
      <c r="YI1369" s="155"/>
      <c r="YJ1369" s="155"/>
      <c r="YK1369" s="155"/>
      <c r="YL1369" s="155"/>
      <c r="YM1369" s="155"/>
      <c r="YN1369" s="155"/>
      <c r="YO1369" s="155"/>
      <c r="YP1369" s="155"/>
      <c r="YQ1369" s="155"/>
      <c r="YR1369" s="155"/>
      <c r="YS1369" s="155"/>
      <c r="YT1369" s="155"/>
      <c r="YU1369" s="155"/>
      <c r="YV1369" s="155"/>
      <c r="YW1369" s="155"/>
      <c r="YX1369" s="155"/>
      <c r="YY1369" s="155"/>
      <c r="YZ1369" s="155"/>
      <c r="ZA1369" s="155"/>
      <c r="ZB1369" s="155"/>
      <c r="ZC1369" s="155"/>
      <c r="ZD1369" s="155"/>
      <c r="ZE1369" s="155"/>
      <c r="ZF1369" s="155"/>
      <c r="ZG1369" s="155"/>
      <c r="ZH1369" s="155"/>
      <c r="ZI1369" s="155"/>
      <c r="ZJ1369" s="155"/>
      <c r="ZK1369" s="155"/>
      <c r="ZL1369" s="155"/>
      <c r="ZM1369" s="155"/>
      <c r="ZN1369" s="155"/>
      <c r="ZO1369" s="155"/>
      <c r="ZP1369" s="155"/>
      <c r="ZQ1369" s="155"/>
      <c r="ZR1369" s="155"/>
      <c r="ZS1369" s="155"/>
      <c r="ZT1369" s="155"/>
      <c r="ZU1369" s="155"/>
      <c r="ZV1369" s="155"/>
      <c r="ZW1369" s="155"/>
      <c r="ZX1369" s="155"/>
      <c r="ZY1369" s="155"/>
      <c r="ZZ1369" s="155"/>
      <c r="AAA1369" s="155"/>
      <c r="AAB1369" s="155"/>
      <c r="AAC1369" s="155"/>
      <c r="AAD1369" s="155"/>
      <c r="AAE1369" s="155"/>
      <c r="AAF1369" s="155"/>
      <c r="AAG1369" s="155"/>
      <c r="AAH1369" s="155"/>
      <c r="AAI1369" s="155"/>
      <c r="AAJ1369" s="155"/>
      <c r="AAK1369" s="155"/>
      <c r="AAL1369" s="155"/>
      <c r="AAM1369" s="155"/>
      <c r="AAN1369" s="155"/>
      <c r="AAO1369" s="155"/>
      <c r="AAP1369" s="155"/>
      <c r="AAQ1369" s="155"/>
      <c r="AAR1369" s="155"/>
      <c r="AAS1369" s="155"/>
      <c r="AAT1369" s="155"/>
      <c r="AAU1369" s="155"/>
      <c r="AAV1369" s="155"/>
      <c r="AAW1369" s="155"/>
      <c r="AAX1369" s="155"/>
      <c r="AAY1369" s="155"/>
      <c r="AAZ1369" s="155"/>
      <c r="ABA1369" s="155"/>
      <c r="ABB1369" s="155"/>
      <c r="ABC1369" s="155"/>
      <c r="ABD1369" s="155"/>
      <c r="ABE1369" s="155"/>
      <c r="ABF1369" s="155"/>
      <c r="ABG1369" s="155"/>
      <c r="ABH1369" s="155"/>
      <c r="ABI1369" s="155"/>
      <c r="ABJ1369" s="155"/>
      <c r="ABK1369" s="155"/>
      <c r="ABL1369" s="155"/>
      <c r="ABM1369" s="155"/>
      <c r="ABN1369" s="155"/>
      <c r="ABO1369" s="155"/>
      <c r="ABP1369" s="155"/>
      <c r="ABQ1369" s="155"/>
      <c r="ABR1369" s="155"/>
      <c r="ABS1369" s="155"/>
      <c r="ABT1369" s="155"/>
      <c r="ABU1369" s="155"/>
      <c r="ABV1369" s="155"/>
      <c r="ABW1369" s="155"/>
      <c r="ABX1369" s="155"/>
      <c r="ABY1369" s="155"/>
      <c r="ABZ1369" s="155"/>
      <c r="ACA1369" s="155"/>
      <c r="ACB1369" s="155"/>
      <c r="ACC1369" s="155"/>
      <c r="ACD1369" s="155"/>
      <c r="ACE1369" s="155"/>
      <c r="ACF1369" s="155"/>
      <c r="ACG1369" s="155"/>
      <c r="ACH1369" s="155"/>
      <c r="ACI1369" s="155"/>
      <c r="ACJ1369" s="155"/>
      <c r="ACK1369" s="155"/>
      <c r="ACL1369" s="155"/>
      <c r="ACM1369" s="155"/>
      <c r="ACN1369" s="155"/>
      <c r="ACO1369" s="155"/>
      <c r="ACP1369" s="155"/>
      <c r="ACQ1369" s="155"/>
      <c r="ACR1369" s="155"/>
      <c r="ACS1369" s="155"/>
      <c r="ACT1369" s="155"/>
      <c r="ACU1369" s="155"/>
      <c r="ACV1369" s="155"/>
      <c r="ACW1369" s="155"/>
      <c r="ACX1369" s="155"/>
      <c r="ACY1369" s="155"/>
      <c r="ACZ1369" s="155"/>
      <c r="ADA1369" s="155"/>
      <c r="ADB1369" s="155"/>
      <c r="ADC1369" s="155"/>
      <c r="ADD1369" s="155"/>
      <c r="ADE1369" s="155"/>
      <c r="ADF1369" s="155"/>
      <c r="ADG1369" s="155"/>
      <c r="ADH1369" s="155"/>
      <c r="ADI1369" s="155"/>
      <c r="ADJ1369" s="155"/>
      <c r="ADK1369" s="155"/>
      <c r="ADL1369" s="155"/>
      <c r="ADM1369" s="155"/>
      <c r="ADN1369" s="155"/>
      <c r="ADO1369" s="155"/>
      <c r="ADP1369" s="155"/>
      <c r="ADQ1369" s="155"/>
      <c r="ADR1369" s="155"/>
      <c r="ADS1369" s="155"/>
      <c r="ADT1369" s="155"/>
      <c r="ADU1369" s="155"/>
      <c r="ADV1369" s="155"/>
      <c r="ADW1369" s="155"/>
      <c r="ADX1369" s="155"/>
      <c r="ADY1369" s="155"/>
      <c r="ADZ1369" s="155"/>
      <c r="AEA1369" s="155"/>
      <c r="AEB1369" s="155"/>
      <c r="AEC1369" s="155"/>
      <c r="AED1369" s="155"/>
      <c r="AEE1369" s="155"/>
      <c r="AEF1369" s="155"/>
    </row>
    <row r="1370" spans="1:812" x14ac:dyDescent="0.2">
      <c r="A1370" s="206" t="s">
        <v>977</v>
      </c>
      <c r="B1370" s="546" t="s">
        <v>535</v>
      </c>
      <c r="C1370" s="193">
        <v>2</v>
      </c>
      <c r="D1370" s="547" t="s">
        <v>71</v>
      </c>
      <c r="E1370" s="548">
        <v>904.16</v>
      </c>
      <c r="F1370" s="549">
        <f t="shared" si="57"/>
        <v>1808.32</v>
      </c>
      <c r="BA1370" s="663"/>
    </row>
    <row r="1371" spans="1:812" x14ac:dyDescent="0.2">
      <c r="A1371" s="206" t="s">
        <v>978</v>
      </c>
      <c r="B1371" s="546" t="s">
        <v>536</v>
      </c>
      <c r="C1371" s="193">
        <v>0.5</v>
      </c>
      <c r="D1371" s="547" t="s">
        <v>531</v>
      </c>
      <c r="E1371" s="548">
        <v>2180.64</v>
      </c>
      <c r="F1371" s="549">
        <f t="shared" si="57"/>
        <v>1090.32</v>
      </c>
      <c r="BA1371" s="663"/>
    </row>
    <row r="1372" spans="1:812" x14ac:dyDescent="0.2">
      <c r="A1372" s="206"/>
      <c r="B1372" s="546"/>
      <c r="C1372" s="193"/>
      <c r="D1372" s="547"/>
      <c r="E1372" s="548">
        <v>2500</v>
      </c>
      <c r="F1372" s="549"/>
      <c r="BA1372" s="663"/>
    </row>
    <row r="1373" spans="1:812" x14ac:dyDescent="0.2">
      <c r="A1373" s="178">
        <v>12.13</v>
      </c>
      <c r="B1373" s="177" t="s">
        <v>861</v>
      </c>
      <c r="C1373" s="520">
        <v>1</v>
      </c>
      <c r="D1373" s="521" t="s">
        <v>99</v>
      </c>
      <c r="E1373" s="520">
        <v>8500</v>
      </c>
      <c r="F1373" s="549">
        <f t="shared" si="57"/>
        <v>8500</v>
      </c>
      <c r="BA1373" s="663"/>
    </row>
    <row r="1374" spans="1:812" x14ac:dyDescent="0.2">
      <c r="A1374" s="213"/>
      <c r="B1374" s="546"/>
      <c r="C1374" s="193"/>
      <c r="D1374" s="547"/>
      <c r="E1374" s="548"/>
      <c r="F1374" s="549"/>
      <c r="BA1374" s="663"/>
    </row>
    <row r="1375" spans="1:812" x14ac:dyDescent="0.2">
      <c r="A1375" s="178">
        <v>12.14</v>
      </c>
      <c r="B1375" s="177" t="s">
        <v>862</v>
      </c>
      <c r="C1375" s="520">
        <v>4</v>
      </c>
      <c r="D1375" s="521" t="s">
        <v>71</v>
      </c>
      <c r="E1375" s="520">
        <v>6500</v>
      </c>
      <c r="F1375" s="549">
        <f t="shared" si="57"/>
        <v>26000</v>
      </c>
      <c r="BA1375" s="663"/>
    </row>
    <row r="1376" spans="1:812" x14ac:dyDescent="0.2">
      <c r="A1376" s="178">
        <v>12.15</v>
      </c>
      <c r="B1376" s="177" t="s">
        <v>863</v>
      </c>
      <c r="C1376" s="520">
        <v>2</v>
      </c>
      <c r="D1376" s="521" t="s">
        <v>71</v>
      </c>
      <c r="E1376" s="520">
        <v>5500</v>
      </c>
      <c r="F1376" s="549">
        <f t="shared" si="57"/>
        <v>11000</v>
      </c>
      <c r="BA1376" s="663"/>
    </row>
    <row r="1377" spans="1:812" x14ac:dyDescent="0.2">
      <c r="A1377" s="178">
        <v>12.16</v>
      </c>
      <c r="B1377" s="177" t="s">
        <v>864</v>
      </c>
      <c r="C1377" s="520">
        <v>2</v>
      </c>
      <c r="D1377" s="521" t="s">
        <v>71</v>
      </c>
      <c r="E1377" s="520">
        <v>4500</v>
      </c>
      <c r="F1377" s="549">
        <f t="shared" si="57"/>
        <v>9000</v>
      </c>
      <c r="BA1377" s="663"/>
    </row>
    <row r="1378" spans="1:812" x14ac:dyDescent="0.2">
      <c r="A1378" s="208"/>
      <c r="B1378" s="208"/>
      <c r="C1378" s="208"/>
      <c r="D1378" s="208"/>
      <c r="E1378" s="208"/>
      <c r="F1378" s="549"/>
      <c r="BA1378" s="663"/>
    </row>
    <row r="1379" spans="1:812" x14ac:dyDescent="0.2">
      <c r="A1379" s="199">
        <v>13</v>
      </c>
      <c r="B1379" s="170" t="s">
        <v>865</v>
      </c>
      <c r="C1379" s="520"/>
      <c r="D1379" s="521"/>
      <c r="E1379" s="520"/>
      <c r="F1379" s="485"/>
      <c r="BA1379" s="663"/>
    </row>
    <row r="1380" spans="1:812" x14ac:dyDescent="0.2">
      <c r="A1380" s="176">
        <f>+A1379+0.1</f>
        <v>13.1</v>
      </c>
      <c r="B1380" s="177" t="s">
        <v>866</v>
      </c>
      <c r="C1380" s="520">
        <v>2</v>
      </c>
      <c r="D1380" s="521" t="s">
        <v>71</v>
      </c>
      <c r="E1380" s="520">
        <v>34691.19</v>
      </c>
      <c r="F1380" s="485">
        <f t="shared" si="55"/>
        <v>69382.38</v>
      </c>
      <c r="BA1380" s="663"/>
    </row>
    <row r="1381" spans="1:812" x14ac:dyDescent="0.2">
      <c r="A1381" s="176">
        <f t="shared" ref="A1381:A1383" si="58">+A1380+0.1</f>
        <v>13.2</v>
      </c>
      <c r="B1381" s="177" t="s">
        <v>867</v>
      </c>
      <c r="C1381" s="520">
        <v>1</v>
      </c>
      <c r="D1381" s="521" t="s">
        <v>71</v>
      </c>
      <c r="E1381" s="520">
        <v>47093.22</v>
      </c>
      <c r="F1381" s="485">
        <f t="shared" si="55"/>
        <v>47093.22</v>
      </c>
      <c r="BA1381" s="663"/>
    </row>
    <row r="1382" spans="1:812" s="156" customFormat="1" x14ac:dyDescent="0.2">
      <c r="A1382" s="176">
        <f t="shared" si="58"/>
        <v>13.299999999999999</v>
      </c>
      <c r="B1382" s="177" t="s">
        <v>926</v>
      </c>
      <c r="C1382" s="520">
        <v>6</v>
      </c>
      <c r="D1382" s="521" t="s">
        <v>71</v>
      </c>
      <c r="E1382" s="520">
        <v>59950.04</v>
      </c>
      <c r="F1382" s="485">
        <f t="shared" si="55"/>
        <v>359700.24</v>
      </c>
      <c r="AZ1382" s="157"/>
      <c r="BA1382" s="663"/>
      <c r="BB1382" s="157"/>
      <c r="BC1382" s="157"/>
      <c r="BD1382" s="157"/>
      <c r="BE1382" s="157"/>
      <c r="BF1382" s="157"/>
      <c r="BG1382" s="157"/>
      <c r="BH1382" s="157"/>
      <c r="BI1382" s="157"/>
      <c r="BJ1382" s="157"/>
      <c r="BK1382" s="157"/>
      <c r="BL1382" s="157"/>
      <c r="BM1382" s="157"/>
      <c r="BN1382" s="157"/>
      <c r="BO1382" s="157"/>
      <c r="BP1382" s="157"/>
      <c r="BQ1382" s="157"/>
      <c r="BR1382" s="157"/>
      <c r="BS1382" s="157"/>
      <c r="BT1382" s="157"/>
      <c r="BU1382" s="157"/>
      <c r="BV1382" s="157"/>
      <c r="BW1382" s="157"/>
      <c r="BX1382" s="157"/>
      <c r="BY1382" s="157"/>
      <c r="BZ1382" s="157"/>
      <c r="CA1382" s="157"/>
      <c r="CB1382" s="157"/>
      <c r="CC1382" s="157"/>
      <c r="CD1382" s="157"/>
      <c r="CE1382" s="157"/>
      <c r="CF1382" s="157"/>
      <c r="CG1382" s="157"/>
      <c r="CH1382" s="157"/>
      <c r="CI1382" s="157"/>
      <c r="CJ1382" s="157"/>
      <c r="CK1382" s="157"/>
      <c r="CL1382" s="157"/>
      <c r="CM1382" s="157"/>
      <c r="CN1382" s="157"/>
      <c r="CO1382" s="157"/>
      <c r="CP1382" s="157"/>
      <c r="CQ1382" s="157"/>
      <c r="CR1382" s="157"/>
      <c r="CS1382" s="157"/>
      <c r="CT1382" s="157"/>
      <c r="CU1382" s="157"/>
      <c r="CV1382" s="157"/>
      <c r="CW1382" s="157"/>
      <c r="CX1382" s="157"/>
      <c r="CY1382" s="157"/>
      <c r="CZ1382" s="157"/>
      <c r="DA1382" s="157"/>
      <c r="DB1382" s="157"/>
      <c r="DC1382" s="157"/>
      <c r="DD1382" s="157"/>
      <c r="DE1382" s="157"/>
      <c r="DF1382" s="157"/>
      <c r="DG1382" s="157"/>
      <c r="DH1382" s="157"/>
      <c r="DI1382" s="157"/>
      <c r="DJ1382" s="157"/>
      <c r="DK1382" s="157"/>
      <c r="DL1382" s="157"/>
      <c r="DM1382" s="157"/>
      <c r="DN1382" s="157"/>
      <c r="DO1382" s="157"/>
      <c r="DP1382" s="157"/>
      <c r="DQ1382" s="157"/>
      <c r="DR1382" s="157"/>
      <c r="DS1382" s="157"/>
      <c r="DT1382" s="157"/>
      <c r="DU1382" s="157"/>
      <c r="DV1382" s="157"/>
      <c r="DW1382" s="157"/>
      <c r="DX1382" s="157"/>
      <c r="DY1382" s="157"/>
      <c r="DZ1382" s="157"/>
      <c r="EA1382" s="157"/>
      <c r="EB1382" s="157"/>
      <c r="EC1382" s="157"/>
      <c r="ED1382" s="157"/>
      <c r="EE1382" s="157"/>
      <c r="EF1382" s="157"/>
      <c r="EG1382" s="157"/>
      <c r="EH1382" s="157"/>
      <c r="EI1382" s="157"/>
      <c r="EJ1382" s="157"/>
      <c r="EK1382" s="157"/>
      <c r="EL1382" s="157"/>
      <c r="EM1382" s="157"/>
      <c r="EN1382" s="157"/>
      <c r="EO1382" s="157"/>
      <c r="EP1382" s="157"/>
      <c r="EQ1382" s="157"/>
      <c r="ER1382" s="157"/>
      <c r="ES1382" s="157"/>
      <c r="ET1382" s="157"/>
      <c r="EU1382" s="157"/>
      <c r="EV1382" s="157"/>
      <c r="EW1382" s="157"/>
      <c r="EX1382" s="157"/>
      <c r="EY1382" s="157"/>
      <c r="EZ1382" s="157"/>
      <c r="FA1382" s="157"/>
      <c r="FB1382" s="157"/>
      <c r="FC1382" s="157"/>
      <c r="FD1382" s="157"/>
      <c r="FE1382" s="157"/>
      <c r="FF1382" s="157"/>
      <c r="FG1382" s="157"/>
      <c r="FH1382" s="157"/>
      <c r="FI1382" s="157"/>
      <c r="FJ1382" s="157"/>
      <c r="FK1382" s="157"/>
      <c r="FL1382" s="157"/>
      <c r="FM1382" s="157"/>
      <c r="FN1382" s="157"/>
      <c r="FO1382" s="157"/>
      <c r="FP1382" s="157"/>
      <c r="FQ1382" s="157"/>
      <c r="FR1382" s="157"/>
      <c r="FS1382" s="157"/>
      <c r="FT1382" s="157"/>
      <c r="FU1382" s="157"/>
      <c r="FV1382" s="157"/>
      <c r="FW1382" s="157"/>
      <c r="FX1382" s="157"/>
      <c r="FY1382" s="157"/>
      <c r="FZ1382" s="157"/>
      <c r="GA1382" s="157"/>
      <c r="GB1382" s="157"/>
      <c r="GC1382" s="157"/>
      <c r="GD1382" s="157"/>
      <c r="GE1382" s="157"/>
      <c r="GF1382" s="157"/>
      <c r="GG1382" s="157"/>
      <c r="GH1382" s="157"/>
      <c r="GI1382" s="157"/>
      <c r="GJ1382" s="157"/>
      <c r="GK1382" s="157"/>
      <c r="GL1382" s="157"/>
      <c r="GM1382" s="157"/>
      <c r="GN1382" s="157"/>
      <c r="GO1382" s="157"/>
      <c r="GP1382" s="157"/>
      <c r="GQ1382" s="157"/>
      <c r="GR1382" s="157"/>
      <c r="GS1382" s="157"/>
      <c r="GT1382" s="157"/>
      <c r="GU1382" s="157"/>
      <c r="GV1382" s="157"/>
      <c r="GW1382" s="157"/>
      <c r="GX1382" s="157"/>
      <c r="GY1382" s="157"/>
      <c r="GZ1382" s="157"/>
      <c r="HA1382" s="157"/>
      <c r="HB1382" s="157"/>
      <c r="HC1382" s="157"/>
      <c r="HD1382" s="157"/>
      <c r="HE1382" s="157"/>
      <c r="HF1382" s="157"/>
      <c r="HG1382" s="157"/>
      <c r="HH1382" s="157"/>
      <c r="HI1382" s="157"/>
      <c r="HJ1382" s="157"/>
      <c r="HK1382" s="157"/>
      <c r="HL1382" s="157"/>
      <c r="HM1382" s="157"/>
      <c r="HN1382" s="157"/>
      <c r="HO1382" s="157"/>
      <c r="HP1382" s="157"/>
      <c r="HQ1382" s="157"/>
      <c r="HR1382" s="157"/>
      <c r="HS1382" s="157"/>
      <c r="HT1382" s="157"/>
      <c r="HU1382" s="157"/>
      <c r="HV1382" s="157"/>
      <c r="HW1382" s="157"/>
      <c r="HX1382" s="157"/>
      <c r="HY1382" s="157"/>
      <c r="HZ1382" s="157"/>
      <c r="IA1382" s="157"/>
      <c r="IB1382" s="157"/>
      <c r="IC1382" s="157"/>
      <c r="ID1382" s="157"/>
      <c r="IE1382" s="157"/>
      <c r="IF1382" s="157"/>
      <c r="IG1382" s="157"/>
      <c r="IH1382" s="157"/>
      <c r="II1382" s="157"/>
      <c r="IJ1382" s="157"/>
      <c r="IK1382" s="157"/>
      <c r="IL1382" s="157"/>
      <c r="IM1382" s="157"/>
      <c r="IN1382" s="157"/>
      <c r="IO1382" s="157"/>
      <c r="IP1382" s="157"/>
      <c r="IQ1382" s="157"/>
      <c r="IR1382" s="157"/>
      <c r="IS1382" s="157"/>
      <c r="IT1382" s="157"/>
      <c r="IU1382" s="157"/>
      <c r="IV1382" s="157"/>
      <c r="IW1382" s="157"/>
      <c r="IX1382" s="157"/>
      <c r="IY1382" s="157"/>
      <c r="IZ1382" s="157"/>
      <c r="JA1382" s="157"/>
      <c r="JB1382" s="157"/>
      <c r="JC1382" s="157"/>
      <c r="JD1382" s="157"/>
      <c r="JE1382" s="157"/>
      <c r="JF1382" s="157"/>
      <c r="JG1382" s="157"/>
      <c r="JH1382" s="157"/>
      <c r="JI1382" s="157"/>
      <c r="JJ1382" s="157"/>
      <c r="JK1382" s="157"/>
      <c r="JL1382" s="157"/>
      <c r="JM1382" s="157"/>
      <c r="JN1382" s="157"/>
      <c r="JO1382" s="157"/>
      <c r="JP1382" s="157"/>
      <c r="JQ1382" s="157"/>
      <c r="JR1382" s="157"/>
      <c r="JS1382" s="157"/>
      <c r="JT1382" s="157"/>
      <c r="JU1382" s="157"/>
      <c r="JV1382" s="157"/>
      <c r="JW1382" s="157"/>
      <c r="JX1382" s="157"/>
      <c r="JY1382" s="157"/>
      <c r="JZ1382" s="157"/>
      <c r="KA1382" s="157"/>
      <c r="KB1382" s="157"/>
      <c r="KC1382" s="157"/>
      <c r="KD1382" s="157"/>
      <c r="KE1382" s="157"/>
      <c r="KF1382" s="157"/>
      <c r="KG1382" s="157"/>
      <c r="KH1382" s="157"/>
      <c r="KI1382" s="157"/>
      <c r="KJ1382" s="157"/>
      <c r="KK1382" s="157"/>
      <c r="KL1382" s="157"/>
      <c r="KM1382" s="157"/>
      <c r="KN1382" s="157"/>
      <c r="KO1382" s="157"/>
      <c r="KP1382" s="157"/>
      <c r="KQ1382" s="157"/>
      <c r="KR1382" s="157"/>
      <c r="KS1382" s="157"/>
      <c r="KT1382" s="157"/>
      <c r="KU1382" s="157"/>
      <c r="KV1382" s="157"/>
      <c r="KW1382" s="157"/>
      <c r="KX1382" s="157"/>
      <c r="KY1382" s="157"/>
      <c r="KZ1382" s="157"/>
      <c r="LA1382" s="157"/>
      <c r="LB1382" s="157"/>
      <c r="LC1382" s="157"/>
      <c r="LD1382" s="157"/>
      <c r="LE1382" s="157"/>
      <c r="LF1382" s="157"/>
      <c r="LG1382" s="157"/>
      <c r="LH1382" s="157"/>
      <c r="LI1382" s="157"/>
      <c r="LJ1382" s="157"/>
      <c r="LK1382" s="157"/>
      <c r="LL1382" s="157"/>
      <c r="LM1382" s="157"/>
      <c r="LN1382" s="157"/>
      <c r="LO1382" s="157"/>
      <c r="LP1382" s="157"/>
      <c r="LQ1382" s="157"/>
      <c r="LR1382" s="157"/>
      <c r="LS1382" s="157"/>
      <c r="LT1382" s="157"/>
      <c r="LU1382" s="157"/>
      <c r="LV1382" s="157"/>
      <c r="LW1382" s="157"/>
      <c r="LX1382" s="157"/>
      <c r="LY1382" s="157"/>
      <c r="LZ1382" s="157"/>
      <c r="MA1382" s="157"/>
      <c r="MB1382" s="157"/>
      <c r="MC1382" s="157"/>
      <c r="MD1382" s="157"/>
      <c r="ME1382" s="157"/>
      <c r="MF1382" s="157"/>
      <c r="MG1382" s="157"/>
      <c r="MH1382" s="157"/>
      <c r="MI1382" s="157"/>
      <c r="MJ1382" s="157"/>
      <c r="MK1382" s="157"/>
      <c r="ML1382" s="157"/>
      <c r="MM1382" s="157"/>
      <c r="MN1382" s="157"/>
      <c r="MO1382" s="157"/>
      <c r="MP1382" s="157"/>
      <c r="MQ1382" s="157"/>
      <c r="MR1382" s="157"/>
      <c r="MS1382" s="157"/>
      <c r="MT1382" s="157"/>
      <c r="MU1382" s="157"/>
      <c r="MV1382" s="157"/>
      <c r="MW1382" s="157"/>
      <c r="MX1382" s="157"/>
      <c r="MY1382" s="157"/>
      <c r="MZ1382" s="157"/>
      <c r="NA1382" s="157"/>
      <c r="NB1382" s="157"/>
      <c r="NC1382" s="157"/>
      <c r="ND1382" s="157"/>
      <c r="NE1382" s="157"/>
      <c r="NF1382" s="157"/>
      <c r="NG1382" s="157"/>
      <c r="NH1382" s="157"/>
      <c r="NI1382" s="157"/>
      <c r="NJ1382" s="157"/>
      <c r="NK1382" s="157"/>
      <c r="NL1382" s="157"/>
      <c r="NM1382" s="157"/>
      <c r="NN1382" s="157"/>
      <c r="NO1382" s="157"/>
      <c r="NP1382" s="157"/>
      <c r="NQ1382" s="157"/>
      <c r="NR1382" s="157"/>
      <c r="NS1382" s="157"/>
      <c r="NT1382" s="157"/>
      <c r="NU1382" s="157"/>
      <c r="NV1382" s="157"/>
      <c r="NW1382" s="157"/>
      <c r="NX1382" s="157"/>
      <c r="NY1382" s="157"/>
      <c r="NZ1382" s="157"/>
      <c r="OA1382" s="157"/>
      <c r="OB1382" s="157"/>
      <c r="OC1382" s="157"/>
      <c r="OD1382" s="157"/>
      <c r="OE1382" s="157"/>
      <c r="OF1382" s="157"/>
      <c r="OG1382" s="157"/>
      <c r="OH1382" s="157"/>
      <c r="OI1382" s="157"/>
      <c r="OJ1382" s="157"/>
      <c r="OK1382" s="157"/>
      <c r="OL1382" s="157"/>
      <c r="OM1382" s="157"/>
      <c r="ON1382" s="157"/>
      <c r="OO1382" s="157"/>
      <c r="OP1382" s="157"/>
      <c r="OQ1382" s="157"/>
      <c r="OR1382" s="157"/>
      <c r="OS1382" s="157"/>
      <c r="OT1382" s="157"/>
      <c r="OU1382" s="157"/>
      <c r="OV1382" s="157"/>
      <c r="OW1382" s="157"/>
      <c r="OX1382" s="157"/>
      <c r="OY1382" s="157"/>
      <c r="OZ1382" s="157"/>
      <c r="PA1382" s="157"/>
      <c r="PB1382" s="157"/>
      <c r="PC1382" s="157"/>
      <c r="PD1382" s="157"/>
      <c r="PE1382" s="157"/>
      <c r="PF1382" s="157"/>
      <c r="PG1382" s="157"/>
      <c r="PH1382" s="157"/>
      <c r="PI1382" s="157"/>
      <c r="PJ1382" s="157"/>
      <c r="PK1382" s="157"/>
      <c r="PL1382" s="157"/>
      <c r="PM1382" s="157"/>
      <c r="PN1382" s="157"/>
      <c r="PO1382" s="157"/>
      <c r="PP1382" s="157"/>
      <c r="PQ1382" s="157"/>
      <c r="PR1382" s="157"/>
      <c r="PS1382" s="157"/>
      <c r="PT1382" s="157"/>
      <c r="PU1382" s="157"/>
      <c r="PV1382" s="157"/>
      <c r="PW1382" s="157"/>
      <c r="PX1382" s="157"/>
      <c r="PY1382" s="157"/>
      <c r="PZ1382" s="157"/>
      <c r="QA1382" s="157"/>
      <c r="QB1382" s="157"/>
      <c r="QC1382" s="157"/>
      <c r="QD1382" s="157"/>
      <c r="QE1382" s="157"/>
      <c r="QF1382" s="157"/>
      <c r="QG1382" s="157"/>
      <c r="QH1382" s="157"/>
      <c r="QI1382" s="157"/>
      <c r="QJ1382" s="157"/>
      <c r="QK1382" s="157"/>
      <c r="QL1382" s="157"/>
      <c r="QM1382" s="157"/>
      <c r="QN1382" s="157"/>
      <c r="QO1382" s="157"/>
      <c r="QP1382" s="157"/>
      <c r="QQ1382" s="157"/>
      <c r="QR1382" s="157"/>
      <c r="QS1382" s="157"/>
      <c r="QT1382" s="157"/>
      <c r="QU1382" s="157"/>
      <c r="QV1382" s="157"/>
      <c r="QW1382" s="157"/>
      <c r="QX1382" s="157"/>
      <c r="QY1382" s="157"/>
      <c r="QZ1382" s="157"/>
      <c r="RA1382" s="157"/>
      <c r="RB1382" s="157"/>
      <c r="RC1382" s="157"/>
      <c r="RD1382" s="157"/>
      <c r="RE1382" s="157"/>
      <c r="RF1382" s="157"/>
      <c r="RG1382" s="157"/>
      <c r="RH1382" s="157"/>
      <c r="RI1382" s="157"/>
      <c r="RJ1382" s="157"/>
      <c r="RK1382" s="157"/>
      <c r="RL1382" s="157"/>
      <c r="RM1382" s="157"/>
      <c r="RN1382" s="157"/>
      <c r="RO1382" s="157"/>
      <c r="RP1382" s="157"/>
      <c r="RQ1382" s="157"/>
      <c r="RR1382" s="157"/>
      <c r="RS1382" s="157"/>
      <c r="RT1382" s="157"/>
      <c r="RU1382" s="157"/>
      <c r="RV1382" s="157"/>
      <c r="RW1382" s="157"/>
      <c r="RX1382" s="157"/>
      <c r="RY1382" s="157"/>
      <c r="RZ1382" s="157"/>
      <c r="SA1382" s="157"/>
      <c r="SB1382" s="157"/>
      <c r="SC1382" s="157"/>
      <c r="SD1382" s="157"/>
      <c r="SE1382" s="157"/>
      <c r="SF1382" s="157"/>
      <c r="SG1382" s="157"/>
      <c r="SH1382" s="157"/>
      <c r="SI1382" s="157"/>
      <c r="SJ1382" s="157"/>
      <c r="SK1382" s="157"/>
      <c r="SL1382" s="157"/>
      <c r="SM1382" s="157"/>
      <c r="SN1382" s="157"/>
      <c r="SO1382" s="157"/>
      <c r="SP1382" s="157"/>
      <c r="SQ1382" s="157"/>
      <c r="SR1382" s="157"/>
      <c r="SS1382" s="157"/>
      <c r="ST1382" s="157"/>
      <c r="SU1382" s="157"/>
      <c r="SV1382" s="157"/>
      <c r="SW1382" s="157"/>
      <c r="SX1382" s="157"/>
      <c r="SY1382" s="157"/>
      <c r="SZ1382" s="157"/>
      <c r="TA1382" s="157"/>
      <c r="TB1382" s="157"/>
      <c r="TC1382" s="157"/>
      <c r="TD1382" s="157"/>
      <c r="TE1382" s="157"/>
      <c r="TF1382" s="157"/>
      <c r="TG1382" s="157"/>
      <c r="TH1382" s="157"/>
      <c r="TI1382" s="157"/>
      <c r="TJ1382" s="157"/>
      <c r="TK1382" s="157"/>
      <c r="TL1382" s="157"/>
      <c r="TM1382" s="157"/>
      <c r="TN1382" s="157"/>
      <c r="TO1382" s="157"/>
      <c r="TP1382" s="157"/>
      <c r="TQ1382" s="157"/>
      <c r="TR1382" s="157"/>
      <c r="TS1382" s="157"/>
      <c r="TT1382" s="157"/>
      <c r="TU1382" s="157"/>
      <c r="TV1382" s="157"/>
      <c r="TW1382" s="157"/>
      <c r="TX1382" s="157"/>
      <c r="TY1382" s="157"/>
      <c r="TZ1382" s="157"/>
      <c r="UA1382" s="157"/>
      <c r="UB1382" s="157"/>
      <c r="UC1382" s="157"/>
      <c r="UD1382" s="157"/>
      <c r="UE1382" s="157"/>
      <c r="UF1382" s="157"/>
      <c r="UG1382" s="157"/>
      <c r="UH1382" s="157"/>
      <c r="UI1382" s="157"/>
      <c r="UJ1382" s="157"/>
      <c r="UK1382" s="157"/>
      <c r="UL1382" s="157"/>
      <c r="UM1382" s="157"/>
      <c r="UN1382" s="157"/>
      <c r="UO1382" s="157"/>
      <c r="UP1382" s="157"/>
      <c r="UQ1382" s="157"/>
      <c r="UR1382" s="157"/>
      <c r="US1382" s="157"/>
      <c r="UT1382" s="157"/>
      <c r="UU1382" s="157"/>
      <c r="UV1382" s="157"/>
      <c r="UW1382" s="157"/>
      <c r="UX1382" s="157"/>
      <c r="UY1382" s="157"/>
      <c r="UZ1382" s="157"/>
      <c r="VA1382" s="157"/>
      <c r="VB1382" s="157"/>
      <c r="VC1382" s="157"/>
      <c r="VD1382" s="157"/>
      <c r="VE1382" s="157"/>
      <c r="VF1382" s="157"/>
      <c r="VG1382" s="157"/>
      <c r="VH1382" s="157"/>
      <c r="VI1382" s="157"/>
      <c r="VJ1382" s="157"/>
      <c r="VK1382" s="157"/>
      <c r="VL1382" s="157"/>
      <c r="VM1382" s="157"/>
      <c r="VN1382" s="157"/>
      <c r="VO1382" s="157"/>
      <c r="VP1382" s="157"/>
      <c r="VQ1382" s="157"/>
      <c r="VR1382" s="157"/>
      <c r="VS1382" s="157"/>
      <c r="VT1382" s="157"/>
      <c r="VU1382" s="157"/>
      <c r="VV1382" s="157"/>
      <c r="VW1382" s="157"/>
      <c r="VX1382" s="157"/>
      <c r="VY1382" s="157"/>
      <c r="VZ1382" s="157"/>
      <c r="WA1382" s="157"/>
      <c r="WB1382" s="157"/>
      <c r="WC1382" s="157"/>
      <c r="WD1382" s="157"/>
      <c r="WE1382" s="157"/>
      <c r="WF1382" s="157"/>
      <c r="WG1382" s="157"/>
      <c r="WH1382" s="157"/>
      <c r="WI1382" s="157"/>
      <c r="WJ1382" s="157"/>
      <c r="WK1382" s="157"/>
      <c r="WL1382" s="157"/>
      <c r="WM1382" s="157"/>
      <c r="WN1382" s="157"/>
      <c r="WO1382" s="157"/>
      <c r="WP1382" s="157"/>
      <c r="WQ1382" s="157"/>
      <c r="WR1382" s="157"/>
      <c r="WS1382" s="157"/>
      <c r="WT1382" s="157"/>
      <c r="WU1382" s="157"/>
      <c r="WV1382" s="157"/>
      <c r="WW1382" s="157"/>
      <c r="WX1382" s="157"/>
      <c r="WY1382" s="157"/>
      <c r="WZ1382" s="157"/>
      <c r="XA1382" s="157"/>
      <c r="XB1382" s="157"/>
      <c r="XC1382" s="157"/>
      <c r="XD1382" s="157"/>
      <c r="XE1382" s="157"/>
      <c r="XF1382" s="157"/>
      <c r="XG1382" s="157"/>
      <c r="XH1382" s="157"/>
      <c r="XI1382" s="157"/>
      <c r="XJ1382" s="157"/>
      <c r="XK1382" s="157"/>
      <c r="XL1382" s="157"/>
      <c r="XM1382" s="157"/>
      <c r="XN1382" s="157"/>
      <c r="XO1382" s="157"/>
      <c r="XP1382" s="157"/>
      <c r="XQ1382" s="157"/>
      <c r="XR1382" s="157"/>
      <c r="XS1382" s="157"/>
      <c r="XT1382" s="157"/>
      <c r="XU1382" s="157"/>
      <c r="XV1382" s="157"/>
      <c r="XW1382" s="157"/>
      <c r="XX1382" s="157"/>
      <c r="XY1382" s="157"/>
      <c r="XZ1382" s="157"/>
      <c r="YA1382" s="157"/>
      <c r="YB1382" s="157"/>
      <c r="YC1382" s="157"/>
      <c r="YD1382" s="157"/>
      <c r="YE1382" s="157"/>
      <c r="YF1382" s="157"/>
      <c r="YG1382" s="157"/>
      <c r="YH1382" s="157"/>
      <c r="YI1382" s="157"/>
      <c r="YJ1382" s="157"/>
      <c r="YK1382" s="157"/>
      <c r="YL1382" s="157"/>
      <c r="YM1382" s="157"/>
      <c r="YN1382" s="157"/>
      <c r="YO1382" s="157"/>
      <c r="YP1382" s="157"/>
      <c r="YQ1382" s="157"/>
      <c r="YR1382" s="157"/>
      <c r="YS1382" s="157"/>
      <c r="YT1382" s="157"/>
      <c r="YU1382" s="157"/>
      <c r="YV1382" s="157"/>
      <c r="YW1382" s="157"/>
      <c r="YX1382" s="157"/>
      <c r="YY1382" s="157"/>
      <c r="YZ1382" s="157"/>
      <c r="ZA1382" s="157"/>
      <c r="ZB1382" s="157"/>
      <c r="ZC1382" s="157"/>
      <c r="ZD1382" s="157"/>
      <c r="ZE1382" s="157"/>
      <c r="ZF1382" s="157"/>
      <c r="ZG1382" s="157"/>
      <c r="ZH1382" s="157"/>
      <c r="ZI1382" s="157"/>
      <c r="ZJ1382" s="157"/>
      <c r="ZK1382" s="157"/>
      <c r="ZL1382" s="157"/>
      <c r="ZM1382" s="157"/>
      <c r="ZN1382" s="157"/>
      <c r="ZO1382" s="157"/>
      <c r="ZP1382" s="157"/>
      <c r="ZQ1382" s="157"/>
      <c r="ZR1382" s="157"/>
      <c r="ZS1382" s="157"/>
      <c r="ZT1382" s="157"/>
      <c r="ZU1382" s="157"/>
      <c r="ZV1382" s="157"/>
      <c r="ZW1382" s="157"/>
      <c r="ZX1382" s="157"/>
      <c r="ZY1382" s="157"/>
      <c r="ZZ1382" s="157"/>
      <c r="AAA1382" s="157"/>
      <c r="AAB1382" s="157"/>
      <c r="AAC1382" s="157"/>
      <c r="AAD1382" s="157"/>
      <c r="AAE1382" s="157"/>
      <c r="AAF1382" s="157"/>
      <c r="AAG1382" s="157"/>
      <c r="AAH1382" s="157"/>
      <c r="AAI1382" s="157"/>
      <c r="AAJ1382" s="157"/>
      <c r="AAK1382" s="157"/>
      <c r="AAL1382" s="157"/>
      <c r="AAM1382" s="157"/>
      <c r="AAN1382" s="157"/>
      <c r="AAO1382" s="157"/>
      <c r="AAP1382" s="157"/>
      <c r="AAQ1382" s="157"/>
      <c r="AAR1382" s="157"/>
      <c r="AAS1382" s="157"/>
      <c r="AAT1382" s="157"/>
      <c r="AAU1382" s="157"/>
      <c r="AAV1382" s="157"/>
      <c r="AAW1382" s="157"/>
      <c r="AAX1382" s="157"/>
      <c r="AAY1382" s="157"/>
      <c r="AAZ1382" s="157"/>
      <c r="ABA1382" s="157"/>
      <c r="ABB1382" s="157"/>
      <c r="ABC1382" s="157"/>
      <c r="ABD1382" s="157"/>
      <c r="ABE1382" s="157"/>
      <c r="ABF1382" s="157"/>
      <c r="ABG1382" s="157"/>
      <c r="ABH1382" s="157"/>
      <c r="ABI1382" s="157"/>
      <c r="ABJ1382" s="157"/>
      <c r="ABK1382" s="157"/>
      <c r="ABL1382" s="157"/>
      <c r="ABM1382" s="157"/>
      <c r="ABN1382" s="157"/>
      <c r="ABO1382" s="157"/>
      <c r="ABP1382" s="157"/>
      <c r="ABQ1382" s="157"/>
      <c r="ABR1382" s="157"/>
      <c r="ABS1382" s="157"/>
      <c r="ABT1382" s="157"/>
      <c r="ABU1382" s="157"/>
      <c r="ABV1382" s="157"/>
      <c r="ABW1382" s="157"/>
      <c r="ABX1382" s="157"/>
      <c r="ABY1382" s="157"/>
      <c r="ABZ1382" s="157"/>
      <c r="ACA1382" s="157"/>
      <c r="ACB1382" s="157"/>
      <c r="ACC1382" s="157"/>
      <c r="ACD1382" s="157"/>
      <c r="ACE1382" s="157"/>
      <c r="ACF1382" s="157"/>
      <c r="ACG1382" s="157"/>
      <c r="ACH1382" s="157"/>
      <c r="ACI1382" s="157"/>
      <c r="ACJ1382" s="157"/>
      <c r="ACK1382" s="157"/>
      <c r="ACL1382" s="157"/>
      <c r="ACM1382" s="157"/>
      <c r="ACN1382" s="157"/>
      <c r="ACO1382" s="157"/>
      <c r="ACP1382" s="157"/>
      <c r="ACQ1382" s="157"/>
      <c r="ACR1382" s="157"/>
      <c r="ACS1382" s="157"/>
      <c r="ACT1382" s="157"/>
      <c r="ACU1382" s="157"/>
      <c r="ACV1382" s="157"/>
      <c r="ACW1382" s="157"/>
      <c r="ACX1382" s="157"/>
      <c r="ACY1382" s="157"/>
      <c r="ACZ1382" s="157"/>
      <c r="ADA1382" s="157"/>
      <c r="ADB1382" s="157"/>
      <c r="ADC1382" s="157"/>
      <c r="ADD1382" s="157"/>
      <c r="ADE1382" s="157"/>
      <c r="ADF1382" s="157"/>
      <c r="ADG1382" s="157"/>
      <c r="ADH1382" s="157"/>
      <c r="ADI1382" s="157"/>
      <c r="ADJ1382" s="157"/>
      <c r="ADK1382" s="157"/>
      <c r="ADL1382" s="157"/>
      <c r="ADM1382" s="157"/>
      <c r="ADN1382" s="157"/>
      <c r="ADO1382" s="157"/>
      <c r="ADP1382" s="157"/>
      <c r="ADQ1382" s="157"/>
      <c r="ADR1382" s="157"/>
      <c r="ADS1382" s="157"/>
      <c r="ADT1382" s="157"/>
      <c r="ADU1382" s="157"/>
      <c r="ADV1382" s="157"/>
      <c r="ADW1382" s="157"/>
      <c r="ADX1382" s="157"/>
      <c r="ADY1382" s="157"/>
      <c r="ADZ1382" s="157"/>
      <c r="AEA1382" s="157"/>
      <c r="AEB1382" s="157"/>
      <c r="AEC1382" s="157"/>
      <c r="AED1382" s="157"/>
      <c r="AEE1382" s="157"/>
      <c r="AEF1382" s="157"/>
    </row>
    <row r="1383" spans="1:812" x14ac:dyDescent="0.2">
      <c r="A1383" s="176">
        <f t="shared" si="58"/>
        <v>13.399999999999999</v>
      </c>
      <c r="B1383" s="177" t="s">
        <v>868</v>
      </c>
      <c r="C1383" s="520">
        <v>2</v>
      </c>
      <c r="D1383" s="521" t="s">
        <v>71</v>
      </c>
      <c r="E1383" s="520">
        <v>5457</v>
      </c>
      <c r="F1383" s="485">
        <f t="shared" ref="F1383" si="59">ROUND(C1383*E1383,2)</f>
        <v>10914</v>
      </c>
      <c r="BA1383" s="663"/>
    </row>
    <row r="1384" spans="1:812" x14ac:dyDescent="0.2">
      <c r="A1384" s="176"/>
      <c r="B1384" s="177"/>
      <c r="C1384" s="520"/>
      <c r="D1384" s="521"/>
      <c r="E1384" s="520"/>
      <c r="F1384" s="485"/>
      <c r="BA1384" s="663"/>
    </row>
    <row r="1385" spans="1:812" x14ac:dyDescent="0.2">
      <c r="A1385" s="199">
        <v>14</v>
      </c>
      <c r="B1385" s="170" t="s">
        <v>869</v>
      </c>
      <c r="C1385" s="520"/>
      <c r="D1385" s="521"/>
      <c r="E1385" s="520"/>
      <c r="F1385" s="485"/>
      <c r="BA1385" s="663"/>
    </row>
    <row r="1386" spans="1:812" x14ac:dyDescent="0.2">
      <c r="A1386" s="176">
        <v>14.1</v>
      </c>
      <c r="B1386" s="170" t="s">
        <v>85</v>
      </c>
      <c r="C1386" s="520"/>
      <c r="D1386" s="521"/>
      <c r="E1386" s="520"/>
      <c r="F1386" s="485"/>
      <c r="BA1386" s="663"/>
    </row>
    <row r="1387" spans="1:812" x14ac:dyDescent="0.2">
      <c r="A1387" s="176" t="s">
        <v>992</v>
      </c>
      <c r="B1387" s="177" t="s">
        <v>693</v>
      </c>
      <c r="C1387" s="520">
        <v>7.54</v>
      </c>
      <c r="D1387" s="521" t="s">
        <v>80</v>
      </c>
      <c r="E1387" s="520">
        <v>369.26</v>
      </c>
      <c r="F1387" s="485">
        <f t="shared" si="55"/>
        <v>2784.22</v>
      </c>
      <c r="BA1387" s="663"/>
    </row>
    <row r="1388" spans="1:812" x14ac:dyDescent="0.2">
      <c r="A1388" s="176" t="s">
        <v>993</v>
      </c>
      <c r="B1388" s="177" t="s">
        <v>752</v>
      </c>
      <c r="C1388" s="520">
        <v>5.03</v>
      </c>
      <c r="D1388" s="521" t="s">
        <v>80</v>
      </c>
      <c r="E1388" s="520">
        <v>234.72</v>
      </c>
      <c r="F1388" s="485">
        <f t="shared" si="55"/>
        <v>1180.6400000000001</v>
      </c>
      <c r="BA1388" s="663"/>
    </row>
    <row r="1389" spans="1:812" x14ac:dyDescent="0.2">
      <c r="A1389" s="176" t="s">
        <v>994</v>
      </c>
      <c r="B1389" s="177" t="s">
        <v>720</v>
      </c>
      <c r="C1389" s="520">
        <v>1</v>
      </c>
      <c r="D1389" s="521" t="s">
        <v>71</v>
      </c>
      <c r="E1389" s="520">
        <v>3500</v>
      </c>
      <c r="F1389" s="485">
        <f t="shared" si="55"/>
        <v>3500</v>
      </c>
      <c r="BA1389" s="663"/>
    </row>
    <row r="1390" spans="1:812" x14ac:dyDescent="0.2">
      <c r="A1390" s="176" t="s">
        <v>995</v>
      </c>
      <c r="B1390" s="177" t="s">
        <v>694</v>
      </c>
      <c r="C1390" s="520">
        <v>1</v>
      </c>
      <c r="D1390" s="521" t="s">
        <v>71</v>
      </c>
      <c r="E1390" s="520">
        <v>500</v>
      </c>
      <c r="F1390" s="485">
        <f t="shared" si="55"/>
        <v>500</v>
      </c>
      <c r="BA1390" s="663"/>
    </row>
    <row r="1391" spans="1:812" x14ac:dyDescent="0.2">
      <c r="A1391" s="176"/>
      <c r="B1391" s="177"/>
      <c r="C1391" s="520"/>
      <c r="D1391" s="521"/>
      <c r="E1391" s="520"/>
      <c r="F1391" s="485"/>
      <c r="BA1391" s="663"/>
    </row>
    <row r="1392" spans="1:812" x14ac:dyDescent="0.2">
      <c r="A1392" s="199">
        <v>15</v>
      </c>
      <c r="B1392" s="170" t="s">
        <v>870</v>
      </c>
      <c r="C1392" s="520"/>
      <c r="D1392" s="521"/>
      <c r="E1392" s="520"/>
      <c r="F1392" s="485"/>
      <c r="BA1392" s="663"/>
    </row>
    <row r="1393" spans="1:812" x14ac:dyDescent="0.2">
      <c r="A1393" s="176">
        <v>15.1</v>
      </c>
      <c r="B1393" s="177" t="s">
        <v>991</v>
      </c>
      <c r="C1393" s="520">
        <v>2</v>
      </c>
      <c r="D1393" s="521" t="s">
        <v>922</v>
      </c>
      <c r="E1393" s="520">
        <v>2162.1</v>
      </c>
      <c r="F1393" s="485">
        <f t="shared" si="55"/>
        <v>4324.2</v>
      </c>
      <c r="BA1393" s="663"/>
    </row>
    <row r="1394" spans="1:812" x14ac:dyDescent="0.2">
      <c r="A1394" s="176">
        <v>15.2</v>
      </c>
      <c r="B1394" s="177" t="s">
        <v>925</v>
      </c>
      <c r="C1394" s="520">
        <v>8</v>
      </c>
      <c r="D1394" s="521" t="s">
        <v>75</v>
      </c>
      <c r="E1394" s="520">
        <v>90.16</v>
      </c>
      <c r="F1394" s="485">
        <f t="shared" si="55"/>
        <v>721.28</v>
      </c>
      <c r="BA1394" s="663"/>
    </row>
    <row r="1395" spans="1:812" x14ac:dyDescent="0.2">
      <c r="A1395" s="199"/>
      <c r="B1395" s="170"/>
      <c r="C1395" s="520"/>
      <c r="D1395" s="521"/>
      <c r="E1395" s="520"/>
      <c r="F1395" s="485"/>
      <c r="BA1395" s="663"/>
    </row>
    <row r="1396" spans="1:812" x14ac:dyDescent="0.2">
      <c r="A1396" s="176">
        <v>15.3</v>
      </c>
      <c r="B1396" s="170" t="s">
        <v>85</v>
      </c>
      <c r="C1396" s="520"/>
      <c r="D1396" s="521"/>
      <c r="E1396" s="520"/>
      <c r="F1396" s="485"/>
      <c r="BA1396" s="663"/>
    </row>
    <row r="1397" spans="1:812" x14ac:dyDescent="0.2">
      <c r="A1397" s="176" t="s">
        <v>996</v>
      </c>
      <c r="B1397" s="177" t="s">
        <v>693</v>
      </c>
      <c r="C1397" s="520">
        <v>7.54</v>
      </c>
      <c r="D1397" s="521" t="s">
        <v>80</v>
      </c>
      <c r="E1397" s="520">
        <v>369.26</v>
      </c>
      <c r="F1397" s="485">
        <f t="shared" si="55"/>
        <v>2784.22</v>
      </c>
      <c r="BA1397" s="663"/>
    </row>
    <row r="1398" spans="1:812" x14ac:dyDescent="0.2">
      <c r="A1398" s="176" t="s">
        <v>997</v>
      </c>
      <c r="B1398" s="177" t="s">
        <v>752</v>
      </c>
      <c r="C1398" s="520">
        <v>5.03</v>
      </c>
      <c r="D1398" s="521" t="s">
        <v>80</v>
      </c>
      <c r="E1398" s="520">
        <v>234.72</v>
      </c>
      <c r="F1398" s="485">
        <f t="shared" si="55"/>
        <v>1180.6400000000001</v>
      </c>
      <c r="BA1398" s="663"/>
    </row>
    <row r="1399" spans="1:812" x14ac:dyDescent="0.2">
      <c r="A1399" s="176" t="s">
        <v>998</v>
      </c>
      <c r="B1399" s="177" t="s">
        <v>720</v>
      </c>
      <c r="C1399" s="520">
        <v>1</v>
      </c>
      <c r="D1399" s="521" t="s">
        <v>71</v>
      </c>
      <c r="E1399" s="520">
        <v>3500</v>
      </c>
      <c r="F1399" s="485">
        <f t="shared" si="55"/>
        <v>3500</v>
      </c>
      <c r="BA1399" s="663"/>
    </row>
    <row r="1400" spans="1:812" x14ac:dyDescent="0.2">
      <c r="A1400" s="176" t="s">
        <v>999</v>
      </c>
      <c r="B1400" s="177" t="s">
        <v>694</v>
      </c>
      <c r="C1400" s="520">
        <v>1</v>
      </c>
      <c r="D1400" s="521" t="s">
        <v>71</v>
      </c>
      <c r="E1400" s="520">
        <v>500</v>
      </c>
      <c r="F1400" s="485">
        <f t="shared" si="55"/>
        <v>500</v>
      </c>
      <c r="BA1400" s="663"/>
    </row>
    <row r="1401" spans="1:812" x14ac:dyDescent="0.2">
      <c r="A1401" s="176"/>
      <c r="B1401" s="177"/>
      <c r="C1401" s="520"/>
      <c r="D1401" s="521"/>
      <c r="E1401" s="520"/>
      <c r="F1401" s="485"/>
      <c r="BA1401" s="663"/>
    </row>
    <row r="1402" spans="1:812" ht="75" customHeight="1" x14ac:dyDescent="0.2">
      <c r="A1402" s="214" t="s">
        <v>642</v>
      </c>
      <c r="B1402" s="170" t="s">
        <v>871</v>
      </c>
      <c r="C1402" s="520"/>
      <c r="D1402" s="521"/>
      <c r="E1402" s="520"/>
      <c r="F1402" s="485"/>
      <c r="BA1402" s="663"/>
    </row>
    <row r="1403" spans="1:812" x14ac:dyDescent="0.2">
      <c r="A1403" s="176"/>
      <c r="B1403" s="177"/>
      <c r="C1403" s="520"/>
      <c r="D1403" s="521"/>
      <c r="E1403" s="520"/>
      <c r="F1403" s="485"/>
      <c r="BA1403" s="663"/>
    </row>
    <row r="1404" spans="1:812" s="32" customFormat="1" ht="12.75" customHeight="1" x14ac:dyDescent="0.2">
      <c r="A1404" s="199">
        <v>1</v>
      </c>
      <c r="B1404" s="170" t="s">
        <v>723</v>
      </c>
      <c r="C1404" s="521"/>
      <c r="D1404" s="521"/>
      <c r="E1404" s="520"/>
      <c r="F1404" s="485"/>
      <c r="AZ1404" s="59"/>
      <c r="BA1404" s="663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  <c r="FM1404" s="59"/>
      <c r="FN1404" s="59"/>
      <c r="FO1404" s="59"/>
      <c r="FP1404" s="59"/>
      <c r="FQ1404" s="59"/>
      <c r="FR1404" s="59"/>
      <c r="FS1404" s="59"/>
      <c r="FT1404" s="59"/>
      <c r="FU1404" s="59"/>
      <c r="FV1404" s="59"/>
      <c r="FW1404" s="59"/>
      <c r="FX1404" s="59"/>
      <c r="FY1404" s="59"/>
      <c r="FZ1404" s="59"/>
      <c r="GA1404" s="59"/>
      <c r="GB1404" s="59"/>
      <c r="GC1404" s="59"/>
      <c r="GD1404" s="59"/>
      <c r="GE1404" s="59"/>
      <c r="GF1404" s="59"/>
      <c r="GG1404" s="59"/>
      <c r="GH1404" s="59"/>
      <c r="GI1404" s="59"/>
      <c r="GJ1404" s="59"/>
      <c r="GK1404" s="59"/>
      <c r="GL1404" s="59"/>
      <c r="GM1404" s="59"/>
      <c r="GN1404" s="59"/>
      <c r="GO1404" s="59"/>
      <c r="GP1404" s="59"/>
      <c r="GQ1404" s="59"/>
      <c r="GR1404" s="59"/>
      <c r="GS1404" s="59"/>
      <c r="GT1404" s="59"/>
      <c r="GU1404" s="59"/>
      <c r="GV1404" s="59"/>
      <c r="GW1404" s="59"/>
      <c r="GX1404" s="59"/>
      <c r="GY1404" s="59"/>
      <c r="GZ1404" s="59"/>
      <c r="HA1404" s="59"/>
      <c r="HB1404" s="59"/>
      <c r="HC1404" s="59"/>
      <c r="HD1404" s="59"/>
      <c r="HE1404" s="59"/>
      <c r="HF1404" s="59"/>
      <c r="HG1404" s="59"/>
      <c r="HH1404" s="59"/>
      <c r="HI1404" s="59"/>
      <c r="HJ1404" s="59"/>
      <c r="HK1404" s="59"/>
      <c r="HL1404" s="59"/>
      <c r="HM1404" s="59"/>
      <c r="HN1404" s="59"/>
      <c r="HO1404" s="59"/>
      <c r="HP1404" s="59"/>
      <c r="HQ1404" s="59"/>
      <c r="HR1404" s="59"/>
      <c r="HS1404" s="59"/>
      <c r="HT1404" s="59"/>
      <c r="HU1404" s="59"/>
      <c r="HV1404" s="59"/>
      <c r="HW1404" s="59"/>
      <c r="HX1404" s="59"/>
      <c r="HY1404" s="59"/>
      <c r="HZ1404" s="59"/>
      <c r="IA1404" s="59"/>
      <c r="IB1404" s="59"/>
      <c r="IC1404" s="59"/>
      <c r="ID1404" s="59"/>
      <c r="IE1404" s="59"/>
      <c r="IF1404" s="59"/>
      <c r="IG1404" s="59"/>
      <c r="IH1404" s="59"/>
      <c r="II1404" s="59"/>
      <c r="IJ1404" s="59"/>
      <c r="IK1404" s="59"/>
      <c r="IL1404" s="59"/>
      <c r="IM1404" s="59"/>
      <c r="IN1404" s="59"/>
      <c r="IO1404" s="59"/>
      <c r="IP1404" s="59"/>
      <c r="IQ1404" s="59"/>
      <c r="IR1404" s="59"/>
      <c r="IS1404" s="59"/>
      <c r="IT1404" s="59"/>
      <c r="IU1404" s="59"/>
      <c r="IV1404" s="59"/>
      <c r="IW1404" s="59"/>
      <c r="IX1404" s="59"/>
      <c r="IY1404" s="59"/>
      <c r="IZ1404" s="59"/>
      <c r="JA1404" s="59"/>
      <c r="JB1404" s="59"/>
      <c r="JC1404" s="59"/>
      <c r="JD1404" s="59"/>
      <c r="JE1404" s="59"/>
      <c r="JF1404" s="59"/>
      <c r="JG1404" s="59"/>
      <c r="JH1404" s="59"/>
      <c r="JI1404" s="59"/>
      <c r="JJ1404" s="59"/>
      <c r="JK1404" s="59"/>
      <c r="JL1404" s="59"/>
      <c r="JM1404" s="59"/>
      <c r="JN1404" s="59"/>
      <c r="JO1404" s="59"/>
      <c r="JP1404" s="59"/>
      <c r="JQ1404" s="59"/>
      <c r="JR1404" s="59"/>
      <c r="JS1404" s="59"/>
      <c r="JT1404" s="59"/>
      <c r="JU1404" s="59"/>
      <c r="JV1404" s="59"/>
      <c r="JW1404" s="59"/>
      <c r="JX1404" s="59"/>
      <c r="JY1404" s="59"/>
      <c r="JZ1404" s="59"/>
      <c r="KA1404" s="59"/>
      <c r="KB1404" s="59"/>
      <c r="KC1404" s="59"/>
      <c r="KD1404" s="59"/>
      <c r="KE1404" s="59"/>
      <c r="KF1404" s="59"/>
      <c r="KG1404" s="59"/>
      <c r="KH1404" s="59"/>
      <c r="KI1404" s="59"/>
      <c r="KJ1404" s="59"/>
      <c r="KK1404" s="59"/>
      <c r="KL1404" s="59"/>
      <c r="KM1404" s="59"/>
      <c r="KN1404" s="59"/>
      <c r="KO1404" s="59"/>
      <c r="KP1404" s="59"/>
      <c r="KQ1404" s="59"/>
      <c r="KR1404" s="59"/>
      <c r="KS1404" s="59"/>
      <c r="KT1404" s="59"/>
      <c r="KU1404" s="59"/>
      <c r="KV1404" s="59"/>
      <c r="KW1404" s="59"/>
      <c r="KX1404" s="59"/>
      <c r="KY1404" s="59"/>
      <c r="KZ1404" s="59"/>
      <c r="LA1404" s="59"/>
      <c r="LB1404" s="59"/>
      <c r="LC1404" s="59"/>
      <c r="LD1404" s="59"/>
      <c r="LE1404" s="59"/>
      <c r="LF1404" s="59"/>
      <c r="LG1404" s="59"/>
      <c r="LH1404" s="59"/>
      <c r="LI1404" s="59"/>
      <c r="LJ1404" s="59"/>
      <c r="LK1404" s="59"/>
      <c r="LL1404" s="59"/>
      <c r="LM1404" s="59"/>
      <c r="LN1404" s="59"/>
      <c r="LO1404" s="59"/>
      <c r="LP1404" s="59"/>
      <c r="LQ1404" s="59"/>
      <c r="LR1404" s="59"/>
      <c r="LS1404" s="59"/>
      <c r="LT1404" s="59"/>
      <c r="LU1404" s="59"/>
      <c r="LV1404" s="59"/>
      <c r="LW1404" s="59"/>
      <c r="LX1404" s="59"/>
      <c r="LY1404" s="59"/>
      <c r="LZ1404" s="59"/>
      <c r="MA1404" s="59"/>
      <c r="MB1404" s="59"/>
      <c r="MC1404" s="59"/>
      <c r="MD1404" s="59"/>
      <c r="ME1404" s="59"/>
      <c r="MF1404" s="59"/>
      <c r="MG1404" s="59"/>
      <c r="MH1404" s="59"/>
      <c r="MI1404" s="59"/>
      <c r="MJ1404" s="59"/>
      <c r="MK1404" s="59"/>
      <c r="ML1404" s="59"/>
      <c r="MM1404" s="59"/>
      <c r="MN1404" s="59"/>
      <c r="MO1404" s="59"/>
      <c r="MP1404" s="59"/>
      <c r="MQ1404" s="59"/>
      <c r="MR1404" s="59"/>
      <c r="MS1404" s="59"/>
      <c r="MT1404" s="59"/>
      <c r="MU1404" s="59"/>
      <c r="MV1404" s="59"/>
      <c r="MW1404" s="59"/>
      <c r="MX1404" s="59"/>
      <c r="MY1404" s="59"/>
      <c r="MZ1404" s="59"/>
      <c r="NA1404" s="59"/>
      <c r="NB1404" s="59"/>
      <c r="NC1404" s="59"/>
      <c r="ND1404" s="59"/>
      <c r="NE1404" s="59"/>
      <c r="NF1404" s="59"/>
      <c r="NG1404" s="59"/>
      <c r="NH1404" s="59"/>
      <c r="NI1404" s="59"/>
      <c r="NJ1404" s="59"/>
      <c r="NK1404" s="59"/>
      <c r="NL1404" s="59"/>
      <c r="NM1404" s="59"/>
      <c r="NN1404" s="59"/>
      <c r="NO1404" s="59"/>
      <c r="NP1404" s="59"/>
      <c r="NQ1404" s="59"/>
      <c r="NR1404" s="59"/>
      <c r="NS1404" s="59"/>
      <c r="NT1404" s="59"/>
      <c r="NU1404" s="59"/>
      <c r="NV1404" s="59"/>
      <c r="NW1404" s="59"/>
      <c r="NX1404" s="59"/>
      <c r="NY1404" s="59"/>
      <c r="NZ1404" s="59"/>
      <c r="OA1404" s="59"/>
      <c r="OB1404" s="59"/>
      <c r="OC1404" s="59"/>
      <c r="OD1404" s="59"/>
      <c r="OE1404" s="59"/>
      <c r="OF1404" s="59"/>
      <c r="OG1404" s="59"/>
      <c r="OH1404" s="59"/>
      <c r="OI1404" s="59"/>
      <c r="OJ1404" s="59"/>
      <c r="OK1404" s="59"/>
      <c r="OL1404" s="59"/>
      <c r="OM1404" s="59"/>
      <c r="ON1404" s="59"/>
      <c r="OO1404" s="59"/>
      <c r="OP1404" s="59"/>
      <c r="OQ1404" s="59"/>
      <c r="OR1404" s="59"/>
      <c r="OS1404" s="59"/>
      <c r="OT1404" s="59"/>
      <c r="OU1404" s="59"/>
      <c r="OV1404" s="59"/>
      <c r="OW1404" s="59"/>
      <c r="OX1404" s="59"/>
      <c r="OY1404" s="59"/>
      <c r="OZ1404" s="59"/>
      <c r="PA1404" s="59"/>
      <c r="PB1404" s="59"/>
      <c r="PC1404" s="59"/>
      <c r="PD1404" s="59"/>
      <c r="PE1404" s="59"/>
      <c r="PF1404" s="59"/>
      <c r="PG1404" s="59"/>
      <c r="PH1404" s="59"/>
      <c r="PI1404" s="59"/>
      <c r="PJ1404" s="59"/>
      <c r="PK1404" s="59"/>
      <c r="PL1404" s="59"/>
      <c r="PM1404" s="59"/>
      <c r="PN1404" s="59"/>
      <c r="PO1404" s="59"/>
      <c r="PP1404" s="59"/>
      <c r="PQ1404" s="59"/>
      <c r="PR1404" s="59"/>
      <c r="PS1404" s="59"/>
      <c r="PT1404" s="59"/>
      <c r="PU1404" s="59"/>
      <c r="PV1404" s="59"/>
      <c r="PW1404" s="59"/>
      <c r="PX1404" s="59"/>
      <c r="PY1404" s="59"/>
      <c r="PZ1404" s="59"/>
      <c r="QA1404" s="59"/>
      <c r="QB1404" s="59"/>
      <c r="QC1404" s="59"/>
      <c r="QD1404" s="59"/>
      <c r="QE1404" s="59"/>
      <c r="QF1404" s="59"/>
      <c r="QG1404" s="59"/>
      <c r="QH1404" s="59"/>
      <c r="QI1404" s="59"/>
      <c r="QJ1404" s="59"/>
      <c r="QK1404" s="59"/>
      <c r="QL1404" s="59"/>
      <c r="QM1404" s="59"/>
      <c r="QN1404" s="59"/>
      <c r="QO1404" s="59"/>
      <c r="QP1404" s="59"/>
      <c r="QQ1404" s="59"/>
      <c r="QR1404" s="59"/>
      <c r="QS1404" s="59"/>
      <c r="QT1404" s="59"/>
      <c r="QU1404" s="59"/>
      <c r="QV1404" s="59"/>
      <c r="QW1404" s="59"/>
      <c r="QX1404" s="59"/>
      <c r="QY1404" s="59"/>
      <c r="QZ1404" s="59"/>
      <c r="RA1404" s="59"/>
      <c r="RB1404" s="59"/>
      <c r="RC1404" s="59"/>
      <c r="RD1404" s="59"/>
      <c r="RE1404" s="59"/>
      <c r="RF1404" s="59"/>
      <c r="RG1404" s="59"/>
      <c r="RH1404" s="59"/>
      <c r="RI1404" s="59"/>
      <c r="RJ1404" s="59"/>
      <c r="RK1404" s="59"/>
      <c r="RL1404" s="59"/>
      <c r="RM1404" s="59"/>
      <c r="RN1404" s="59"/>
      <c r="RO1404" s="59"/>
      <c r="RP1404" s="59"/>
      <c r="RQ1404" s="59"/>
      <c r="RR1404" s="59"/>
      <c r="RS1404" s="59"/>
      <c r="RT1404" s="59"/>
      <c r="RU1404" s="59"/>
      <c r="RV1404" s="59"/>
      <c r="RW1404" s="59"/>
      <c r="RX1404" s="59"/>
      <c r="RY1404" s="59"/>
      <c r="RZ1404" s="59"/>
      <c r="SA1404" s="59"/>
      <c r="SB1404" s="59"/>
      <c r="SC1404" s="59"/>
      <c r="SD1404" s="59"/>
      <c r="SE1404" s="59"/>
      <c r="SF1404" s="59"/>
      <c r="SG1404" s="59"/>
      <c r="SH1404" s="59"/>
      <c r="SI1404" s="59"/>
      <c r="SJ1404" s="59"/>
      <c r="SK1404" s="59"/>
      <c r="SL1404" s="59"/>
      <c r="SM1404" s="59"/>
      <c r="SN1404" s="59"/>
      <c r="SO1404" s="59"/>
      <c r="SP1404" s="59"/>
      <c r="SQ1404" s="59"/>
      <c r="SR1404" s="59"/>
      <c r="SS1404" s="59"/>
      <c r="ST1404" s="59"/>
      <c r="SU1404" s="59"/>
      <c r="SV1404" s="59"/>
      <c r="SW1404" s="59"/>
      <c r="SX1404" s="59"/>
      <c r="SY1404" s="59"/>
      <c r="SZ1404" s="59"/>
      <c r="TA1404" s="59"/>
      <c r="TB1404" s="59"/>
      <c r="TC1404" s="59"/>
      <c r="TD1404" s="59"/>
      <c r="TE1404" s="59"/>
      <c r="TF1404" s="59"/>
      <c r="TG1404" s="59"/>
      <c r="TH1404" s="59"/>
      <c r="TI1404" s="59"/>
      <c r="TJ1404" s="59"/>
      <c r="TK1404" s="59"/>
      <c r="TL1404" s="59"/>
      <c r="TM1404" s="59"/>
      <c r="TN1404" s="59"/>
      <c r="TO1404" s="59"/>
      <c r="TP1404" s="59"/>
      <c r="TQ1404" s="59"/>
      <c r="TR1404" s="59"/>
      <c r="TS1404" s="59"/>
      <c r="TT1404" s="59"/>
      <c r="TU1404" s="59"/>
      <c r="TV1404" s="59"/>
      <c r="TW1404" s="59"/>
      <c r="TX1404" s="59"/>
      <c r="TY1404" s="59"/>
      <c r="TZ1404" s="59"/>
      <c r="UA1404" s="59"/>
      <c r="UB1404" s="59"/>
      <c r="UC1404" s="59"/>
      <c r="UD1404" s="59"/>
      <c r="UE1404" s="59"/>
      <c r="UF1404" s="59"/>
      <c r="UG1404" s="59"/>
      <c r="UH1404" s="59"/>
      <c r="UI1404" s="59"/>
      <c r="UJ1404" s="59"/>
      <c r="UK1404" s="59"/>
      <c r="UL1404" s="59"/>
      <c r="UM1404" s="59"/>
      <c r="UN1404" s="59"/>
      <c r="UO1404" s="59"/>
      <c r="UP1404" s="59"/>
      <c r="UQ1404" s="59"/>
      <c r="UR1404" s="59"/>
      <c r="US1404" s="59"/>
      <c r="UT1404" s="59"/>
      <c r="UU1404" s="59"/>
      <c r="UV1404" s="59"/>
      <c r="UW1404" s="59"/>
      <c r="UX1404" s="59"/>
      <c r="UY1404" s="59"/>
      <c r="UZ1404" s="59"/>
      <c r="VA1404" s="59"/>
      <c r="VB1404" s="59"/>
      <c r="VC1404" s="59"/>
      <c r="VD1404" s="59"/>
      <c r="VE1404" s="59"/>
      <c r="VF1404" s="59"/>
      <c r="VG1404" s="59"/>
      <c r="VH1404" s="59"/>
      <c r="VI1404" s="59"/>
      <c r="VJ1404" s="59"/>
      <c r="VK1404" s="59"/>
      <c r="VL1404" s="59"/>
      <c r="VM1404" s="59"/>
      <c r="VN1404" s="59"/>
      <c r="VO1404" s="59"/>
      <c r="VP1404" s="59"/>
      <c r="VQ1404" s="59"/>
      <c r="VR1404" s="59"/>
      <c r="VS1404" s="59"/>
      <c r="VT1404" s="59"/>
      <c r="VU1404" s="59"/>
      <c r="VV1404" s="59"/>
      <c r="VW1404" s="59"/>
      <c r="VX1404" s="59"/>
      <c r="VY1404" s="59"/>
      <c r="VZ1404" s="59"/>
      <c r="WA1404" s="59"/>
      <c r="WB1404" s="59"/>
      <c r="WC1404" s="59"/>
      <c r="WD1404" s="59"/>
      <c r="WE1404" s="59"/>
      <c r="WF1404" s="59"/>
      <c r="WG1404" s="59"/>
      <c r="WH1404" s="59"/>
      <c r="WI1404" s="59"/>
      <c r="WJ1404" s="59"/>
      <c r="WK1404" s="59"/>
      <c r="WL1404" s="59"/>
      <c r="WM1404" s="59"/>
      <c r="WN1404" s="59"/>
      <c r="WO1404" s="59"/>
      <c r="WP1404" s="59"/>
      <c r="WQ1404" s="59"/>
      <c r="WR1404" s="59"/>
      <c r="WS1404" s="59"/>
      <c r="WT1404" s="59"/>
      <c r="WU1404" s="59"/>
      <c r="WV1404" s="59"/>
      <c r="WW1404" s="59"/>
      <c r="WX1404" s="59"/>
      <c r="WY1404" s="59"/>
      <c r="WZ1404" s="59"/>
      <c r="XA1404" s="59"/>
      <c r="XB1404" s="59"/>
      <c r="XC1404" s="59"/>
      <c r="XD1404" s="59"/>
      <c r="XE1404" s="59"/>
      <c r="XF1404" s="59"/>
      <c r="XG1404" s="59"/>
      <c r="XH1404" s="59"/>
      <c r="XI1404" s="59"/>
      <c r="XJ1404" s="59"/>
      <c r="XK1404" s="59"/>
      <c r="XL1404" s="59"/>
      <c r="XM1404" s="59"/>
      <c r="XN1404" s="59"/>
      <c r="XO1404" s="59"/>
      <c r="XP1404" s="59"/>
      <c r="XQ1404" s="59"/>
      <c r="XR1404" s="59"/>
      <c r="XS1404" s="59"/>
      <c r="XT1404" s="59"/>
      <c r="XU1404" s="59"/>
      <c r="XV1404" s="59"/>
      <c r="XW1404" s="59"/>
      <c r="XX1404" s="59"/>
      <c r="XY1404" s="59"/>
      <c r="XZ1404" s="59"/>
      <c r="YA1404" s="59"/>
      <c r="YB1404" s="59"/>
      <c r="YC1404" s="59"/>
      <c r="YD1404" s="59"/>
      <c r="YE1404" s="59"/>
      <c r="YF1404" s="59"/>
      <c r="YG1404" s="59"/>
      <c r="YH1404" s="59"/>
      <c r="YI1404" s="59"/>
      <c r="YJ1404" s="59"/>
      <c r="YK1404" s="59"/>
      <c r="YL1404" s="59"/>
      <c r="YM1404" s="59"/>
      <c r="YN1404" s="59"/>
      <c r="YO1404" s="59"/>
      <c r="YP1404" s="59"/>
      <c r="YQ1404" s="59"/>
      <c r="YR1404" s="59"/>
      <c r="YS1404" s="59"/>
      <c r="YT1404" s="59"/>
      <c r="YU1404" s="59"/>
      <c r="YV1404" s="59"/>
      <c r="YW1404" s="59"/>
      <c r="YX1404" s="59"/>
      <c r="YY1404" s="59"/>
      <c r="YZ1404" s="59"/>
      <c r="ZA1404" s="59"/>
      <c r="ZB1404" s="59"/>
      <c r="ZC1404" s="59"/>
      <c r="ZD1404" s="59"/>
      <c r="ZE1404" s="59"/>
      <c r="ZF1404" s="59"/>
      <c r="ZG1404" s="59"/>
      <c r="ZH1404" s="59"/>
      <c r="ZI1404" s="59"/>
      <c r="ZJ1404" s="59"/>
      <c r="ZK1404" s="59"/>
      <c r="ZL1404" s="59"/>
      <c r="ZM1404" s="59"/>
      <c r="ZN1404" s="59"/>
      <c r="ZO1404" s="59"/>
      <c r="ZP1404" s="59"/>
      <c r="ZQ1404" s="59"/>
      <c r="ZR1404" s="59"/>
      <c r="ZS1404" s="59"/>
      <c r="ZT1404" s="59"/>
      <c r="ZU1404" s="59"/>
      <c r="ZV1404" s="59"/>
      <c r="ZW1404" s="59"/>
      <c r="ZX1404" s="59"/>
      <c r="ZY1404" s="59"/>
      <c r="ZZ1404" s="59"/>
      <c r="AAA1404" s="59"/>
      <c r="AAB1404" s="59"/>
      <c r="AAC1404" s="59"/>
      <c r="AAD1404" s="59"/>
      <c r="AAE1404" s="59"/>
      <c r="AAF1404" s="59"/>
      <c r="AAG1404" s="59"/>
      <c r="AAH1404" s="59"/>
      <c r="AAI1404" s="59"/>
      <c r="AAJ1404" s="59"/>
      <c r="AAK1404" s="59"/>
      <c r="AAL1404" s="59"/>
      <c r="AAM1404" s="59"/>
      <c r="AAN1404" s="59"/>
      <c r="AAO1404" s="59"/>
      <c r="AAP1404" s="59"/>
      <c r="AAQ1404" s="59"/>
      <c r="AAR1404" s="59"/>
      <c r="AAS1404" s="59"/>
      <c r="AAT1404" s="59"/>
      <c r="AAU1404" s="59"/>
      <c r="AAV1404" s="59"/>
      <c r="AAW1404" s="59"/>
      <c r="AAX1404" s="59"/>
      <c r="AAY1404" s="59"/>
      <c r="AAZ1404" s="59"/>
      <c r="ABA1404" s="59"/>
      <c r="ABB1404" s="59"/>
      <c r="ABC1404" s="59"/>
      <c r="ABD1404" s="59"/>
      <c r="ABE1404" s="59"/>
      <c r="ABF1404" s="59"/>
      <c r="ABG1404" s="59"/>
      <c r="ABH1404" s="59"/>
      <c r="ABI1404" s="59"/>
      <c r="ABJ1404" s="59"/>
      <c r="ABK1404" s="59"/>
      <c r="ABL1404" s="59"/>
      <c r="ABM1404" s="59"/>
      <c r="ABN1404" s="59"/>
      <c r="ABO1404" s="59"/>
      <c r="ABP1404" s="59"/>
      <c r="ABQ1404" s="59"/>
      <c r="ABR1404" s="59"/>
      <c r="ABS1404" s="59"/>
      <c r="ABT1404" s="59"/>
      <c r="ABU1404" s="59"/>
      <c r="ABV1404" s="59"/>
      <c r="ABW1404" s="59"/>
      <c r="ABX1404" s="59"/>
      <c r="ABY1404" s="59"/>
      <c r="ABZ1404" s="59"/>
      <c r="ACA1404" s="59"/>
      <c r="ACB1404" s="59"/>
      <c r="ACC1404" s="59"/>
      <c r="ACD1404" s="59"/>
      <c r="ACE1404" s="59"/>
      <c r="ACF1404" s="59"/>
      <c r="ACG1404" s="59"/>
      <c r="ACH1404" s="59"/>
      <c r="ACI1404" s="59"/>
      <c r="ACJ1404" s="59"/>
      <c r="ACK1404" s="59"/>
      <c r="ACL1404" s="59"/>
      <c r="ACM1404" s="59"/>
      <c r="ACN1404" s="59"/>
      <c r="ACO1404" s="59"/>
      <c r="ACP1404" s="59"/>
      <c r="ACQ1404" s="59"/>
      <c r="ACR1404" s="59"/>
      <c r="ACS1404" s="59"/>
      <c r="ACT1404" s="59"/>
      <c r="ACU1404" s="59"/>
      <c r="ACV1404" s="59"/>
      <c r="ACW1404" s="59"/>
      <c r="ACX1404" s="59"/>
      <c r="ACY1404" s="59"/>
      <c r="ACZ1404" s="59"/>
      <c r="ADA1404" s="59"/>
      <c r="ADB1404" s="59"/>
      <c r="ADC1404" s="59"/>
      <c r="ADD1404" s="59"/>
      <c r="ADE1404" s="59"/>
      <c r="ADF1404" s="59"/>
      <c r="ADG1404" s="59"/>
      <c r="ADH1404" s="59"/>
      <c r="ADI1404" s="59"/>
      <c r="ADJ1404" s="59"/>
      <c r="ADK1404" s="59"/>
      <c r="ADL1404" s="59"/>
      <c r="ADM1404" s="59"/>
      <c r="ADN1404" s="59"/>
      <c r="ADO1404" s="59"/>
      <c r="ADP1404" s="59"/>
      <c r="ADQ1404" s="59"/>
      <c r="ADR1404" s="59"/>
      <c r="ADS1404" s="59"/>
      <c r="ADT1404" s="59"/>
      <c r="ADU1404" s="59"/>
      <c r="ADV1404" s="59"/>
      <c r="ADW1404" s="59"/>
      <c r="ADX1404" s="59"/>
      <c r="ADY1404" s="59"/>
      <c r="ADZ1404" s="59"/>
      <c r="AEA1404" s="59"/>
      <c r="AEB1404" s="59"/>
      <c r="AEC1404" s="59"/>
      <c r="AED1404" s="59"/>
      <c r="AEE1404" s="59"/>
      <c r="AEF1404" s="59"/>
    </row>
    <row r="1405" spans="1:812" s="32" customFormat="1" ht="25.5" x14ac:dyDescent="0.2">
      <c r="A1405" s="176">
        <f>+A1404+0.1</f>
        <v>1.1000000000000001</v>
      </c>
      <c r="B1405" s="177" t="s">
        <v>904</v>
      </c>
      <c r="C1405" s="521">
        <v>2</v>
      </c>
      <c r="D1405" s="521" t="s">
        <v>71</v>
      </c>
      <c r="E1405" s="520">
        <v>3461.04</v>
      </c>
      <c r="F1405" s="485">
        <f t="shared" ref="F1405:F1418" si="60">ROUND(C1405*E1405,2)</f>
        <v>6922.08</v>
      </c>
      <c r="AZ1405" s="59"/>
      <c r="BA1405" s="663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  <c r="FM1405" s="59"/>
      <c r="FN1405" s="59"/>
      <c r="FO1405" s="59"/>
      <c r="FP1405" s="59"/>
      <c r="FQ1405" s="59"/>
      <c r="FR1405" s="59"/>
      <c r="FS1405" s="59"/>
      <c r="FT1405" s="59"/>
      <c r="FU1405" s="59"/>
      <c r="FV1405" s="59"/>
      <c r="FW1405" s="59"/>
      <c r="FX1405" s="59"/>
      <c r="FY1405" s="59"/>
      <c r="FZ1405" s="59"/>
      <c r="GA1405" s="59"/>
      <c r="GB1405" s="59"/>
      <c r="GC1405" s="59"/>
      <c r="GD1405" s="59"/>
      <c r="GE1405" s="59"/>
      <c r="GF1405" s="59"/>
      <c r="GG1405" s="59"/>
      <c r="GH1405" s="59"/>
      <c r="GI1405" s="59"/>
      <c r="GJ1405" s="59"/>
      <c r="GK1405" s="59"/>
      <c r="GL1405" s="59"/>
      <c r="GM1405" s="59"/>
      <c r="GN1405" s="59"/>
      <c r="GO1405" s="59"/>
      <c r="GP1405" s="59"/>
      <c r="GQ1405" s="59"/>
      <c r="GR1405" s="59"/>
      <c r="GS1405" s="59"/>
      <c r="GT1405" s="59"/>
      <c r="GU1405" s="59"/>
      <c r="GV1405" s="59"/>
      <c r="GW1405" s="59"/>
      <c r="GX1405" s="59"/>
      <c r="GY1405" s="59"/>
      <c r="GZ1405" s="59"/>
      <c r="HA1405" s="59"/>
      <c r="HB1405" s="59"/>
      <c r="HC1405" s="59"/>
      <c r="HD1405" s="59"/>
      <c r="HE1405" s="59"/>
      <c r="HF1405" s="59"/>
      <c r="HG1405" s="59"/>
      <c r="HH1405" s="59"/>
      <c r="HI1405" s="59"/>
      <c r="HJ1405" s="59"/>
      <c r="HK1405" s="59"/>
      <c r="HL1405" s="59"/>
      <c r="HM1405" s="59"/>
      <c r="HN1405" s="59"/>
      <c r="HO1405" s="59"/>
      <c r="HP1405" s="59"/>
      <c r="HQ1405" s="59"/>
      <c r="HR1405" s="59"/>
      <c r="HS1405" s="59"/>
      <c r="HT1405" s="59"/>
      <c r="HU1405" s="59"/>
      <c r="HV1405" s="59"/>
      <c r="HW1405" s="59"/>
      <c r="HX1405" s="59"/>
      <c r="HY1405" s="59"/>
      <c r="HZ1405" s="59"/>
      <c r="IA1405" s="59"/>
      <c r="IB1405" s="59"/>
      <c r="IC1405" s="59"/>
      <c r="ID1405" s="59"/>
      <c r="IE1405" s="59"/>
      <c r="IF1405" s="59"/>
      <c r="IG1405" s="59"/>
      <c r="IH1405" s="59"/>
      <c r="II1405" s="59"/>
      <c r="IJ1405" s="59"/>
      <c r="IK1405" s="59"/>
      <c r="IL1405" s="59"/>
      <c r="IM1405" s="59"/>
      <c r="IN1405" s="59"/>
      <c r="IO1405" s="59"/>
      <c r="IP1405" s="59"/>
      <c r="IQ1405" s="59"/>
      <c r="IR1405" s="59"/>
      <c r="IS1405" s="59"/>
      <c r="IT1405" s="59"/>
      <c r="IU1405" s="59"/>
      <c r="IV1405" s="59"/>
      <c r="IW1405" s="59"/>
      <c r="IX1405" s="59"/>
      <c r="IY1405" s="59"/>
      <c r="IZ1405" s="59"/>
      <c r="JA1405" s="59"/>
      <c r="JB1405" s="59"/>
      <c r="JC1405" s="59"/>
      <c r="JD1405" s="59"/>
      <c r="JE1405" s="59"/>
      <c r="JF1405" s="59"/>
      <c r="JG1405" s="59"/>
      <c r="JH1405" s="59"/>
      <c r="JI1405" s="59"/>
      <c r="JJ1405" s="59"/>
      <c r="JK1405" s="59"/>
      <c r="JL1405" s="59"/>
      <c r="JM1405" s="59"/>
      <c r="JN1405" s="59"/>
      <c r="JO1405" s="59"/>
      <c r="JP1405" s="59"/>
      <c r="JQ1405" s="59"/>
      <c r="JR1405" s="59"/>
      <c r="JS1405" s="59"/>
      <c r="JT1405" s="59"/>
      <c r="JU1405" s="59"/>
      <c r="JV1405" s="59"/>
      <c r="JW1405" s="59"/>
      <c r="JX1405" s="59"/>
      <c r="JY1405" s="59"/>
      <c r="JZ1405" s="59"/>
      <c r="KA1405" s="59"/>
      <c r="KB1405" s="59"/>
      <c r="KC1405" s="59"/>
      <c r="KD1405" s="59"/>
      <c r="KE1405" s="59"/>
      <c r="KF1405" s="59"/>
      <c r="KG1405" s="59"/>
      <c r="KH1405" s="59"/>
      <c r="KI1405" s="59"/>
      <c r="KJ1405" s="59"/>
      <c r="KK1405" s="59"/>
      <c r="KL1405" s="59"/>
      <c r="KM1405" s="59"/>
      <c r="KN1405" s="59"/>
      <c r="KO1405" s="59"/>
      <c r="KP1405" s="59"/>
      <c r="KQ1405" s="59"/>
      <c r="KR1405" s="59"/>
      <c r="KS1405" s="59"/>
      <c r="KT1405" s="59"/>
      <c r="KU1405" s="59"/>
      <c r="KV1405" s="59"/>
      <c r="KW1405" s="59"/>
      <c r="KX1405" s="59"/>
      <c r="KY1405" s="59"/>
      <c r="KZ1405" s="59"/>
      <c r="LA1405" s="59"/>
      <c r="LB1405" s="59"/>
      <c r="LC1405" s="59"/>
      <c r="LD1405" s="59"/>
      <c r="LE1405" s="59"/>
      <c r="LF1405" s="59"/>
      <c r="LG1405" s="59"/>
      <c r="LH1405" s="59"/>
      <c r="LI1405" s="59"/>
      <c r="LJ1405" s="59"/>
      <c r="LK1405" s="59"/>
      <c r="LL1405" s="59"/>
      <c r="LM1405" s="59"/>
      <c r="LN1405" s="59"/>
      <c r="LO1405" s="59"/>
      <c r="LP1405" s="59"/>
      <c r="LQ1405" s="59"/>
      <c r="LR1405" s="59"/>
      <c r="LS1405" s="59"/>
      <c r="LT1405" s="59"/>
      <c r="LU1405" s="59"/>
      <c r="LV1405" s="59"/>
      <c r="LW1405" s="59"/>
      <c r="LX1405" s="59"/>
      <c r="LY1405" s="59"/>
      <c r="LZ1405" s="59"/>
      <c r="MA1405" s="59"/>
      <c r="MB1405" s="59"/>
      <c r="MC1405" s="59"/>
      <c r="MD1405" s="59"/>
      <c r="ME1405" s="59"/>
      <c r="MF1405" s="59"/>
      <c r="MG1405" s="59"/>
      <c r="MH1405" s="59"/>
      <c r="MI1405" s="59"/>
      <c r="MJ1405" s="59"/>
      <c r="MK1405" s="59"/>
      <c r="ML1405" s="59"/>
      <c r="MM1405" s="59"/>
      <c r="MN1405" s="59"/>
      <c r="MO1405" s="59"/>
      <c r="MP1405" s="59"/>
      <c r="MQ1405" s="59"/>
      <c r="MR1405" s="59"/>
      <c r="MS1405" s="59"/>
      <c r="MT1405" s="59"/>
      <c r="MU1405" s="59"/>
      <c r="MV1405" s="59"/>
      <c r="MW1405" s="59"/>
      <c r="MX1405" s="59"/>
      <c r="MY1405" s="59"/>
      <c r="MZ1405" s="59"/>
      <c r="NA1405" s="59"/>
      <c r="NB1405" s="59"/>
      <c r="NC1405" s="59"/>
      <c r="ND1405" s="59"/>
      <c r="NE1405" s="59"/>
      <c r="NF1405" s="59"/>
      <c r="NG1405" s="59"/>
      <c r="NH1405" s="59"/>
      <c r="NI1405" s="59"/>
      <c r="NJ1405" s="59"/>
      <c r="NK1405" s="59"/>
      <c r="NL1405" s="59"/>
      <c r="NM1405" s="59"/>
      <c r="NN1405" s="59"/>
      <c r="NO1405" s="59"/>
      <c r="NP1405" s="59"/>
      <c r="NQ1405" s="59"/>
      <c r="NR1405" s="59"/>
      <c r="NS1405" s="59"/>
      <c r="NT1405" s="59"/>
      <c r="NU1405" s="59"/>
      <c r="NV1405" s="59"/>
      <c r="NW1405" s="59"/>
      <c r="NX1405" s="59"/>
      <c r="NY1405" s="59"/>
      <c r="NZ1405" s="59"/>
      <c r="OA1405" s="59"/>
      <c r="OB1405" s="59"/>
      <c r="OC1405" s="59"/>
      <c r="OD1405" s="59"/>
      <c r="OE1405" s="59"/>
      <c r="OF1405" s="59"/>
      <c r="OG1405" s="59"/>
      <c r="OH1405" s="59"/>
      <c r="OI1405" s="59"/>
      <c r="OJ1405" s="59"/>
      <c r="OK1405" s="59"/>
      <c r="OL1405" s="59"/>
      <c r="OM1405" s="59"/>
      <c r="ON1405" s="59"/>
      <c r="OO1405" s="59"/>
      <c r="OP1405" s="59"/>
      <c r="OQ1405" s="59"/>
      <c r="OR1405" s="59"/>
      <c r="OS1405" s="59"/>
      <c r="OT1405" s="59"/>
      <c r="OU1405" s="59"/>
      <c r="OV1405" s="59"/>
      <c r="OW1405" s="59"/>
      <c r="OX1405" s="59"/>
      <c r="OY1405" s="59"/>
      <c r="OZ1405" s="59"/>
      <c r="PA1405" s="59"/>
      <c r="PB1405" s="59"/>
      <c r="PC1405" s="59"/>
      <c r="PD1405" s="59"/>
      <c r="PE1405" s="59"/>
      <c r="PF1405" s="59"/>
      <c r="PG1405" s="59"/>
      <c r="PH1405" s="59"/>
      <c r="PI1405" s="59"/>
      <c r="PJ1405" s="59"/>
      <c r="PK1405" s="59"/>
      <c r="PL1405" s="59"/>
      <c r="PM1405" s="59"/>
      <c r="PN1405" s="59"/>
      <c r="PO1405" s="59"/>
      <c r="PP1405" s="59"/>
      <c r="PQ1405" s="59"/>
      <c r="PR1405" s="59"/>
      <c r="PS1405" s="59"/>
      <c r="PT1405" s="59"/>
      <c r="PU1405" s="59"/>
      <c r="PV1405" s="59"/>
      <c r="PW1405" s="59"/>
      <c r="PX1405" s="59"/>
      <c r="PY1405" s="59"/>
      <c r="PZ1405" s="59"/>
      <c r="QA1405" s="59"/>
      <c r="QB1405" s="59"/>
      <c r="QC1405" s="59"/>
      <c r="QD1405" s="59"/>
      <c r="QE1405" s="59"/>
      <c r="QF1405" s="59"/>
      <c r="QG1405" s="59"/>
      <c r="QH1405" s="59"/>
      <c r="QI1405" s="59"/>
      <c r="QJ1405" s="59"/>
      <c r="QK1405" s="59"/>
      <c r="QL1405" s="59"/>
      <c r="QM1405" s="59"/>
      <c r="QN1405" s="59"/>
      <c r="QO1405" s="59"/>
      <c r="QP1405" s="59"/>
      <c r="QQ1405" s="59"/>
      <c r="QR1405" s="59"/>
      <c r="QS1405" s="59"/>
      <c r="QT1405" s="59"/>
      <c r="QU1405" s="59"/>
      <c r="QV1405" s="59"/>
      <c r="QW1405" s="59"/>
      <c r="QX1405" s="59"/>
      <c r="QY1405" s="59"/>
      <c r="QZ1405" s="59"/>
      <c r="RA1405" s="59"/>
      <c r="RB1405" s="59"/>
      <c r="RC1405" s="59"/>
      <c r="RD1405" s="59"/>
      <c r="RE1405" s="59"/>
      <c r="RF1405" s="59"/>
      <c r="RG1405" s="59"/>
      <c r="RH1405" s="59"/>
      <c r="RI1405" s="59"/>
      <c r="RJ1405" s="59"/>
      <c r="RK1405" s="59"/>
      <c r="RL1405" s="59"/>
      <c r="RM1405" s="59"/>
      <c r="RN1405" s="59"/>
      <c r="RO1405" s="59"/>
      <c r="RP1405" s="59"/>
      <c r="RQ1405" s="59"/>
      <c r="RR1405" s="59"/>
      <c r="RS1405" s="59"/>
      <c r="RT1405" s="59"/>
      <c r="RU1405" s="59"/>
      <c r="RV1405" s="59"/>
      <c r="RW1405" s="59"/>
      <c r="RX1405" s="59"/>
      <c r="RY1405" s="59"/>
      <c r="RZ1405" s="59"/>
      <c r="SA1405" s="59"/>
      <c r="SB1405" s="59"/>
      <c r="SC1405" s="59"/>
      <c r="SD1405" s="59"/>
      <c r="SE1405" s="59"/>
      <c r="SF1405" s="59"/>
      <c r="SG1405" s="59"/>
      <c r="SH1405" s="59"/>
      <c r="SI1405" s="59"/>
      <c r="SJ1405" s="59"/>
      <c r="SK1405" s="59"/>
      <c r="SL1405" s="59"/>
      <c r="SM1405" s="59"/>
      <c r="SN1405" s="59"/>
      <c r="SO1405" s="59"/>
      <c r="SP1405" s="59"/>
      <c r="SQ1405" s="59"/>
      <c r="SR1405" s="59"/>
      <c r="SS1405" s="59"/>
      <c r="ST1405" s="59"/>
      <c r="SU1405" s="59"/>
      <c r="SV1405" s="59"/>
      <c r="SW1405" s="59"/>
      <c r="SX1405" s="59"/>
      <c r="SY1405" s="59"/>
      <c r="SZ1405" s="59"/>
      <c r="TA1405" s="59"/>
      <c r="TB1405" s="59"/>
      <c r="TC1405" s="59"/>
      <c r="TD1405" s="59"/>
      <c r="TE1405" s="59"/>
      <c r="TF1405" s="59"/>
      <c r="TG1405" s="59"/>
      <c r="TH1405" s="59"/>
      <c r="TI1405" s="59"/>
      <c r="TJ1405" s="59"/>
      <c r="TK1405" s="59"/>
      <c r="TL1405" s="59"/>
      <c r="TM1405" s="59"/>
      <c r="TN1405" s="59"/>
      <c r="TO1405" s="59"/>
      <c r="TP1405" s="59"/>
      <c r="TQ1405" s="59"/>
      <c r="TR1405" s="59"/>
      <c r="TS1405" s="59"/>
      <c r="TT1405" s="59"/>
      <c r="TU1405" s="59"/>
      <c r="TV1405" s="59"/>
      <c r="TW1405" s="59"/>
      <c r="TX1405" s="59"/>
      <c r="TY1405" s="59"/>
      <c r="TZ1405" s="59"/>
      <c r="UA1405" s="59"/>
      <c r="UB1405" s="59"/>
      <c r="UC1405" s="59"/>
      <c r="UD1405" s="59"/>
      <c r="UE1405" s="59"/>
      <c r="UF1405" s="59"/>
      <c r="UG1405" s="59"/>
      <c r="UH1405" s="59"/>
      <c r="UI1405" s="59"/>
      <c r="UJ1405" s="59"/>
      <c r="UK1405" s="59"/>
      <c r="UL1405" s="59"/>
      <c r="UM1405" s="59"/>
      <c r="UN1405" s="59"/>
      <c r="UO1405" s="59"/>
      <c r="UP1405" s="59"/>
      <c r="UQ1405" s="59"/>
      <c r="UR1405" s="59"/>
      <c r="US1405" s="59"/>
      <c r="UT1405" s="59"/>
      <c r="UU1405" s="59"/>
      <c r="UV1405" s="59"/>
      <c r="UW1405" s="59"/>
      <c r="UX1405" s="59"/>
      <c r="UY1405" s="59"/>
      <c r="UZ1405" s="59"/>
      <c r="VA1405" s="59"/>
      <c r="VB1405" s="59"/>
      <c r="VC1405" s="59"/>
      <c r="VD1405" s="59"/>
      <c r="VE1405" s="59"/>
      <c r="VF1405" s="59"/>
      <c r="VG1405" s="59"/>
      <c r="VH1405" s="59"/>
      <c r="VI1405" s="59"/>
      <c r="VJ1405" s="59"/>
      <c r="VK1405" s="59"/>
      <c r="VL1405" s="59"/>
      <c r="VM1405" s="59"/>
      <c r="VN1405" s="59"/>
      <c r="VO1405" s="59"/>
      <c r="VP1405" s="59"/>
      <c r="VQ1405" s="59"/>
      <c r="VR1405" s="59"/>
      <c r="VS1405" s="59"/>
      <c r="VT1405" s="59"/>
      <c r="VU1405" s="59"/>
      <c r="VV1405" s="59"/>
      <c r="VW1405" s="59"/>
      <c r="VX1405" s="59"/>
      <c r="VY1405" s="59"/>
      <c r="VZ1405" s="59"/>
      <c r="WA1405" s="59"/>
      <c r="WB1405" s="59"/>
      <c r="WC1405" s="59"/>
      <c r="WD1405" s="59"/>
      <c r="WE1405" s="59"/>
      <c r="WF1405" s="59"/>
      <c r="WG1405" s="59"/>
      <c r="WH1405" s="59"/>
      <c r="WI1405" s="59"/>
      <c r="WJ1405" s="59"/>
      <c r="WK1405" s="59"/>
      <c r="WL1405" s="59"/>
      <c r="WM1405" s="59"/>
      <c r="WN1405" s="59"/>
      <c r="WO1405" s="59"/>
      <c r="WP1405" s="59"/>
      <c r="WQ1405" s="59"/>
      <c r="WR1405" s="59"/>
      <c r="WS1405" s="59"/>
      <c r="WT1405" s="59"/>
      <c r="WU1405" s="59"/>
      <c r="WV1405" s="59"/>
      <c r="WW1405" s="59"/>
      <c r="WX1405" s="59"/>
      <c r="WY1405" s="59"/>
      <c r="WZ1405" s="59"/>
      <c r="XA1405" s="59"/>
      <c r="XB1405" s="59"/>
      <c r="XC1405" s="59"/>
      <c r="XD1405" s="59"/>
      <c r="XE1405" s="59"/>
      <c r="XF1405" s="59"/>
      <c r="XG1405" s="59"/>
      <c r="XH1405" s="59"/>
      <c r="XI1405" s="59"/>
      <c r="XJ1405" s="59"/>
      <c r="XK1405" s="59"/>
      <c r="XL1405" s="59"/>
      <c r="XM1405" s="59"/>
      <c r="XN1405" s="59"/>
      <c r="XO1405" s="59"/>
      <c r="XP1405" s="59"/>
      <c r="XQ1405" s="59"/>
      <c r="XR1405" s="59"/>
      <c r="XS1405" s="59"/>
      <c r="XT1405" s="59"/>
      <c r="XU1405" s="59"/>
      <c r="XV1405" s="59"/>
      <c r="XW1405" s="59"/>
      <c r="XX1405" s="59"/>
      <c r="XY1405" s="59"/>
      <c r="XZ1405" s="59"/>
      <c r="YA1405" s="59"/>
      <c r="YB1405" s="59"/>
      <c r="YC1405" s="59"/>
      <c r="YD1405" s="59"/>
      <c r="YE1405" s="59"/>
      <c r="YF1405" s="59"/>
      <c r="YG1405" s="59"/>
      <c r="YH1405" s="59"/>
      <c r="YI1405" s="59"/>
      <c r="YJ1405" s="59"/>
      <c r="YK1405" s="59"/>
      <c r="YL1405" s="59"/>
      <c r="YM1405" s="59"/>
      <c r="YN1405" s="59"/>
      <c r="YO1405" s="59"/>
      <c r="YP1405" s="59"/>
      <c r="YQ1405" s="59"/>
      <c r="YR1405" s="59"/>
      <c r="YS1405" s="59"/>
      <c r="YT1405" s="59"/>
      <c r="YU1405" s="59"/>
      <c r="YV1405" s="59"/>
      <c r="YW1405" s="59"/>
      <c r="YX1405" s="59"/>
      <c r="YY1405" s="59"/>
      <c r="YZ1405" s="59"/>
      <c r="ZA1405" s="59"/>
      <c r="ZB1405" s="59"/>
      <c r="ZC1405" s="59"/>
      <c r="ZD1405" s="59"/>
      <c r="ZE1405" s="59"/>
      <c r="ZF1405" s="59"/>
      <c r="ZG1405" s="59"/>
      <c r="ZH1405" s="59"/>
      <c r="ZI1405" s="59"/>
      <c r="ZJ1405" s="59"/>
      <c r="ZK1405" s="59"/>
      <c r="ZL1405" s="59"/>
      <c r="ZM1405" s="59"/>
      <c r="ZN1405" s="59"/>
      <c r="ZO1405" s="59"/>
      <c r="ZP1405" s="59"/>
      <c r="ZQ1405" s="59"/>
      <c r="ZR1405" s="59"/>
      <c r="ZS1405" s="59"/>
      <c r="ZT1405" s="59"/>
      <c r="ZU1405" s="59"/>
      <c r="ZV1405" s="59"/>
      <c r="ZW1405" s="59"/>
      <c r="ZX1405" s="59"/>
      <c r="ZY1405" s="59"/>
      <c r="ZZ1405" s="59"/>
      <c r="AAA1405" s="59"/>
      <c r="AAB1405" s="59"/>
      <c r="AAC1405" s="59"/>
      <c r="AAD1405" s="59"/>
      <c r="AAE1405" s="59"/>
      <c r="AAF1405" s="59"/>
      <c r="AAG1405" s="59"/>
      <c r="AAH1405" s="59"/>
      <c r="AAI1405" s="59"/>
      <c r="AAJ1405" s="59"/>
      <c r="AAK1405" s="59"/>
      <c r="AAL1405" s="59"/>
      <c r="AAM1405" s="59"/>
      <c r="AAN1405" s="59"/>
      <c r="AAO1405" s="59"/>
      <c r="AAP1405" s="59"/>
      <c r="AAQ1405" s="59"/>
      <c r="AAR1405" s="59"/>
      <c r="AAS1405" s="59"/>
      <c r="AAT1405" s="59"/>
      <c r="AAU1405" s="59"/>
      <c r="AAV1405" s="59"/>
      <c r="AAW1405" s="59"/>
      <c r="AAX1405" s="59"/>
      <c r="AAY1405" s="59"/>
      <c r="AAZ1405" s="59"/>
      <c r="ABA1405" s="59"/>
      <c r="ABB1405" s="59"/>
      <c r="ABC1405" s="59"/>
      <c r="ABD1405" s="59"/>
      <c r="ABE1405" s="59"/>
      <c r="ABF1405" s="59"/>
      <c r="ABG1405" s="59"/>
      <c r="ABH1405" s="59"/>
      <c r="ABI1405" s="59"/>
      <c r="ABJ1405" s="59"/>
      <c r="ABK1405" s="59"/>
      <c r="ABL1405" s="59"/>
      <c r="ABM1405" s="59"/>
      <c r="ABN1405" s="59"/>
      <c r="ABO1405" s="59"/>
      <c r="ABP1405" s="59"/>
      <c r="ABQ1405" s="59"/>
      <c r="ABR1405" s="59"/>
      <c r="ABS1405" s="59"/>
      <c r="ABT1405" s="59"/>
      <c r="ABU1405" s="59"/>
      <c r="ABV1405" s="59"/>
      <c r="ABW1405" s="59"/>
      <c r="ABX1405" s="59"/>
      <c r="ABY1405" s="59"/>
      <c r="ABZ1405" s="59"/>
      <c r="ACA1405" s="59"/>
      <c r="ACB1405" s="59"/>
      <c r="ACC1405" s="59"/>
      <c r="ACD1405" s="59"/>
      <c r="ACE1405" s="59"/>
      <c r="ACF1405" s="59"/>
      <c r="ACG1405" s="59"/>
      <c r="ACH1405" s="59"/>
      <c r="ACI1405" s="59"/>
      <c r="ACJ1405" s="59"/>
      <c r="ACK1405" s="59"/>
      <c r="ACL1405" s="59"/>
      <c r="ACM1405" s="59"/>
      <c r="ACN1405" s="59"/>
      <c r="ACO1405" s="59"/>
      <c r="ACP1405" s="59"/>
      <c r="ACQ1405" s="59"/>
      <c r="ACR1405" s="59"/>
      <c r="ACS1405" s="59"/>
      <c r="ACT1405" s="59"/>
      <c r="ACU1405" s="59"/>
      <c r="ACV1405" s="59"/>
      <c r="ACW1405" s="59"/>
      <c r="ACX1405" s="59"/>
      <c r="ACY1405" s="59"/>
      <c r="ACZ1405" s="59"/>
      <c r="ADA1405" s="59"/>
      <c r="ADB1405" s="59"/>
      <c r="ADC1405" s="59"/>
      <c r="ADD1405" s="59"/>
      <c r="ADE1405" s="59"/>
      <c r="ADF1405" s="59"/>
      <c r="ADG1405" s="59"/>
      <c r="ADH1405" s="59"/>
      <c r="ADI1405" s="59"/>
      <c r="ADJ1405" s="59"/>
      <c r="ADK1405" s="59"/>
      <c r="ADL1405" s="59"/>
      <c r="ADM1405" s="59"/>
      <c r="ADN1405" s="59"/>
      <c r="ADO1405" s="59"/>
      <c r="ADP1405" s="59"/>
      <c r="ADQ1405" s="59"/>
      <c r="ADR1405" s="59"/>
      <c r="ADS1405" s="59"/>
      <c r="ADT1405" s="59"/>
      <c r="ADU1405" s="59"/>
      <c r="ADV1405" s="59"/>
      <c r="ADW1405" s="59"/>
      <c r="ADX1405" s="59"/>
      <c r="ADY1405" s="59"/>
      <c r="ADZ1405" s="59"/>
      <c r="AEA1405" s="59"/>
      <c r="AEB1405" s="59"/>
      <c r="AEC1405" s="59"/>
      <c r="AED1405" s="59"/>
      <c r="AEE1405" s="59"/>
      <c r="AEF1405" s="59"/>
    </row>
    <row r="1406" spans="1:812" s="32" customFormat="1" ht="25.5" x14ac:dyDescent="0.2">
      <c r="A1406" s="176">
        <f t="shared" ref="A1406:A1413" si="61">+A1405+0.1</f>
        <v>1.2000000000000002</v>
      </c>
      <c r="B1406" s="177" t="s">
        <v>905</v>
      </c>
      <c r="C1406" s="521">
        <v>2</v>
      </c>
      <c r="D1406" s="521" t="s">
        <v>71</v>
      </c>
      <c r="E1406" s="520">
        <v>3892.04</v>
      </c>
      <c r="F1406" s="485">
        <f t="shared" ref="F1406" si="62">ROUND(C1406*E1406,2)</f>
        <v>7784.08</v>
      </c>
      <c r="AZ1406" s="59"/>
      <c r="BA1406" s="663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  <c r="FM1406" s="59"/>
      <c r="FN1406" s="59"/>
      <c r="FO1406" s="59"/>
      <c r="FP1406" s="59"/>
      <c r="FQ1406" s="59"/>
      <c r="FR1406" s="59"/>
      <c r="FS1406" s="59"/>
      <c r="FT1406" s="59"/>
      <c r="FU1406" s="59"/>
      <c r="FV1406" s="59"/>
      <c r="FW1406" s="59"/>
      <c r="FX1406" s="59"/>
      <c r="FY1406" s="59"/>
      <c r="FZ1406" s="59"/>
      <c r="GA1406" s="59"/>
      <c r="GB1406" s="59"/>
      <c r="GC1406" s="59"/>
      <c r="GD1406" s="59"/>
      <c r="GE1406" s="59"/>
      <c r="GF1406" s="59"/>
      <c r="GG1406" s="59"/>
      <c r="GH1406" s="59"/>
      <c r="GI1406" s="59"/>
      <c r="GJ1406" s="59"/>
      <c r="GK1406" s="59"/>
      <c r="GL1406" s="59"/>
      <c r="GM1406" s="59"/>
      <c r="GN1406" s="59"/>
      <c r="GO1406" s="59"/>
      <c r="GP1406" s="59"/>
      <c r="GQ1406" s="59"/>
      <c r="GR1406" s="59"/>
      <c r="GS1406" s="59"/>
      <c r="GT1406" s="59"/>
      <c r="GU1406" s="59"/>
      <c r="GV1406" s="59"/>
      <c r="GW1406" s="59"/>
      <c r="GX1406" s="59"/>
      <c r="GY1406" s="59"/>
      <c r="GZ1406" s="59"/>
      <c r="HA1406" s="59"/>
      <c r="HB1406" s="59"/>
      <c r="HC1406" s="59"/>
      <c r="HD1406" s="59"/>
      <c r="HE1406" s="59"/>
      <c r="HF1406" s="59"/>
      <c r="HG1406" s="59"/>
      <c r="HH1406" s="59"/>
      <c r="HI1406" s="59"/>
      <c r="HJ1406" s="59"/>
      <c r="HK1406" s="59"/>
      <c r="HL1406" s="59"/>
      <c r="HM1406" s="59"/>
      <c r="HN1406" s="59"/>
      <c r="HO1406" s="59"/>
      <c r="HP1406" s="59"/>
      <c r="HQ1406" s="59"/>
      <c r="HR1406" s="59"/>
      <c r="HS1406" s="59"/>
      <c r="HT1406" s="59"/>
      <c r="HU1406" s="59"/>
      <c r="HV1406" s="59"/>
      <c r="HW1406" s="59"/>
      <c r="HX1406" s="59"/>
      <c r="HY1406" s="59"/>
      <c r="HZ1406" s="59"/>
      <c r="IA1406" s="59"/>
      <c r="IB1406" s="59"/>
      <c r="IC1406" s="59"/>
      <c r="ID1406" s="59"/>
      <c r="IE1406" s="59"/>
      <c r="IF1406" s="59"/>
      <c r="IG1406" s="59"/>
      <c r="IH1406" s="59"/>
      <c r="II1406" s="59"/>
      <c r="IJ1406" s="59"/>
      <c r="IK1406" s="59"/>
      <c r="IL1406" s="59"/>
      <c r="IM1406" s="59"/>
      <c r="IN1406" s="59"/>
      <c r="IO1406" s="59"/>
      <c r="IP1406" s="59"/>
      <c r="IQ1406" s="59"/>
      <c r="IR1406" s="59"/>
      <c r="IS1406" s="59"/>
      <c r="IT1406" s="59"/>
      <c r="IU1406" s="59"/>
      <c r="IV1406" s="59"/>
      <c r="IW1406" s="59"/>
      <c r="IX1406" s="59"/>
      <c r="IY1406" s="59"/>
      <c r="IZ1406" s="59"/>
      <c r="JA1406" s="59"/>
      <c r="JB1406" s="59"/>
      <c r="JC1406" s="59"/>
      <c r="JD1406" s="59"/>
      <c r="JE1406" s="59"/>
      <c r="JF1406" s="59"/>
      <c r="JG1406" s="59"/>
      <c r="JH1406" s="59"/>
      <c r="JI1406" s="59"/>
      <c r="JJ1406" s="59"/>
      <c r="JK1406" s="59"/>
      <c r="JL1406" s="59"/>
      <c r="JM1406" s="59"/>
      <c r="JN1406" s="59"/>
      <c r="JO1406" s="59"/>
      <c r="JP1406" s="59"/>
      <c r="JQ1406" s="59"/>
      <c r="JR1406" s="59"/>
      <c r="JS1406" s="59"/>
      <c r="JT1406" s="59"/>
      <c r="JU1406" s="59"/>
      <c r="JV1406" s="59"/>
      <c r="JW1406" s="59"/>
      <c r="JX1406" s="59"/>
      <c r="JY1406" s="59"/>
      <c r="JZ1406" s="59"/>
      <c r="KA1406" s="59"/>
      <c r="KB1406" s="59"/>
      <c r="KC1406" s="59"/>
      <c r="KD1406" s="59"/>
      <c r="KE1406" s="59"/>
      <c r="KF1406" s="59"/>
      <c r="KG1406" s="59"/>
      <c r="KH1406" s="59"/>
      <c r="KI1406" s="59"/>
      <c r="KJ1406" s="59"/>
      <c r="KK1406" s="59"/>
      <c r="KL1406" s="59"/>
      <c r="KM1406" s="59"/>
      <c r="KN1406" s="59"/>
      <c r="KO1406" s="59"/>
      <c r="KP1406" s="59"/>
      <c r="KQ1406" s="59"/>
      <c r="KR1406" s="59"/>
      <c r="KS1406" s="59"/>
      <c r="KT1406" s="59"/>
      <c r="KU1406" s="59"/>
      <c r="KV1406" s="59"/>
      <c r="KW1406" s="59"/>
      <c r="KX1406" s="59"/>
      <c r="KY1406" s="59"/>
      <c r="KZ1406" s="59"/>
      <c r="LA1406" s="59"/>
      <c r="LB1406" s="59"/>
      <c r="LC1406" s="59"/>
      <c r="LD1406" s="59"/>
      <c r="LE1406" s="59"/>
      <c r="LF1406" s="59"/>
      <c r="LG1406" s="59"/>
      <c r="LH1406" s="59"/>
      <c r="LI1406" s="59"/>
      <c r="LJ1406" s="59"/>
      <c r="LK1406" s="59"/>
      <c r="LL1406" s="59"/>
      <c r="LM1406" s="59"/>
      <c r="LN1406" s="59"/>
      <c r="LO1406" s="59"/>
      <c r="LP1406" s="59"/>
      <c r="LQ1406" s="59"/>
      <c r="LR1406" s="59"/>
      <c r="LS1406" s="59"/>
      <c r="LT1406" s="59"/>
      <c r="LU1406" s="59"/>
      <c r="LV1406" s="59"/>
      <c r="LW1406" s="59"/>
      <c r="LX1406" s="59"/>
      <c r="LY1406" s="59"/>
      <c r="LZ1406" s="59"/>
      <c r="MA1406" s="59"/>
      <c r="MB1406" s="59"/>
      <c r="MC1406" s="59"/>
      <c r="MD1406" s="59"/>
      <c r="ME1406" s="59"/>
      <c r="MF1406" s="59"/>
      <c r="MG1406" s="59"/>
      <c r="MH1406" s="59"/>
      <c r="MI1406" s="59"/>
      <c r="MJ1406" s="59"/>
      <c r="MK1406" s="59"/>
      <c r="ML1406" s="59"/>
      <c r="MM1406" s="59"/>
      <c r="MN1406" s="59"/>
      <c r="MO1406" s="59"/>
      <c r="MP1406" s="59"/>
      <c r="MQ1406" s="59"/>
      <c r="MR1406" s="59"/>
      <c r="MS1406" s="59"/>
      <c r="MT1406" s="59"/>
      <c r="MU1406" s="59"/>
      <c r="MV1406" s="59"/>
      <c r="MW1406" s="59"/>
      <c r="MX1406" s="59"/>
      <c r="MY1406" s="59"/>
      <c r="MZ1406" s="59"/>
      <c r="NA1406" s="59"/>
      <c r="NB1406" s="59"/>
      <c r="NC1406" s="59"/>
      <c r="ND1406" s="59"/>
      <c r="NE1406" s="59"/>
      <c r="NF1406" s="59"/>
      <c r="NG1406" s="59"/>
      <c r="NH1406" s="59"/>
      <c r="NI1406" s="59"/>
      <c r="NJ1406" s="59"/>
      <c r="NK1406" s="59"/>
      <c r="NL1406" s="59"/>
      <c r="NM1406" s="59"/>
      <c r="NN1406" s="59"/>
      <c r="NO1406" s="59"/>
      <c r="NP1406" s="59"/>
      <c r="NQ1406" s="59"/>
      <c r="NR1406" s="59"/>
      <c r="NS1406" s="59"/>
      <c r="NT1406" s="59"/>
      <c r="NU1406" s="59"/>
      <c r="NV1406" s="59"/>
      <c r="NW1406" s="59"/>
      <c r="NX1406" s="59"/>
      <c r="NY1406" s="59"/>
      <c r="NZ1406" s="59"/>
      <c r="OA1406" s="59"/>
      <c r="OB1406" s="59"/>
      <c r="OC1406" s="59"/>
      <c r="OD1406" s="59"/>
      <c r="OE1406" s="59"/>
      <c r="OF1406" s="59"/>
      <c r="OG1406" s="59"/>
      <c r="OH1406" s="59"/>
      <c r="OI1406" s="59"/>
      <c r="OJ1406" s="59"/>
      <c r="OK1406" s="59"/>
      <c r="OL1406" s="59"/>
      <c r="OM1406" s="59"/>
      <c r="ON1406" s="59"/>
      <c r="OO1406" s="59"/>
      <c r="OP1406" s="59"/>
      <c r="OQ1406" s="59"/>
      <c r="OR1406" s="59"/>
      <c r="OS1406" s="59"/>
      <c r="OT1406" s="59"/>
      <c r="OU1406" s="59"/>
      <c r="OV1406" s="59"/>
      <c r="OW1406" s="59"/>
      <c r="OX1406" s="59"/>
      <c r="OY1406" s="59"/>
      <c r="OZ1406" s="59"/>
      <c r="PA1406" s="59"/>
      <c r="PB1406" s="59"/>
      <c r="PC1406" s="59"/>
      <c r="PD1406" s="59"/>
      <c r="PE1406" s="59"/>
      <c r="PF1406" s="59"/>
      <c r="PG1406" s="59"/>
      <c r="PH1406" s="59"/>
      <c r="PI1406" s="59"/>
      <c r="PJ1406" s="59"/>
      <c r="PK1406" s="59"/>
      <c r="PL1406" s="59"/>
      <c r="PM1406" s="59"/>
      <c r="PN1406" s="59"/>
      <c r="PO1406" s="59"/>
      <c r="PP1406" s="59"/>
      <c r="PQ1406" s="59"/>
      <c r="PR1406" s="59"/>
      <c r="PS1406" s="59"/>
      <c r="PT1406" s="59"/>
      <c r="PU1406" s="59"/>
      <c r="PV1406" s="59"/>
      <c r="PW1406" s="59"/>
      <c r="PX1406" s="59"/>
      <c r="PY1406" s="59"/>
      <c r="PZ1406" s="59"/>
      <c r="QA1406" s="59"/>
      <c r="QB1406" s="59"/>
      <c r="QC1406" s="59"/>
      <c r="QD1406" s="59"/>
      <c r="QE1406" s="59"/>
      <c r="QF1406" s="59"/>
      <c r="QG1406" s="59"/>
      <c r="QH1406" s="59"/>
      <c r="QI1406" s="59"/>
      <c r="QJ1406" s="59"/>
      <c r="QK1406" s="59"/>
      <c r="QL1406" s="59"/>
      <c r="QM1406" s="59"/>
      <c r="QN1406" s="59"/>
      <c r="QO1406" s="59"/>
      <c r="QP1406" s="59"/>
      <c r="QQ1406" s="59"/>
      <c r="QR1406" s="59"/>
      <c r="QS1406" s="59"/>
      <c r="QT1406" s="59"/>
      <c r="QU1406" s="59"/>
      <c r="QV1406" s="59"/>
      <c r="QW1406" s="59"/>
      <c r="QX1406" s="59"/>
      <c r="QY1406" s="59"/>
      <c r="QZ1406" s="59"/>
      <c r="RA1406" s="59"/>
      <c r="RB1406" s="59"/>
      <c r="RC1406" s="59"/>
      <c r="RD1406" s="59"/>
      <c r="RE1406" s="59"/>
      <c r="RF1406" s="59"/>
      <c r="RG1406" s="59"/>
      <c r="RH1406" s="59"/>
      <c r="RI1406" s="59"/>
      <c r="RJ1406" s="59"/>
      <c r="RK1406" s="59"/>
      <c r="RL1406" s="59"/>
      <c r="RM1406" s="59"/>
      <c r="RN1406" s="59"/>
      <c r="RO1406" s="59"/>
      <c r="RP1406" s="59"/>
      <c r="RQ1406" s="59"/>
      <c r="RR1406" s="59"/>
      <c r="RS1406" s="59"/>
      <c r="RT1406" s="59"/>
      <c r="RU1406" s="59"/>
      <c r="RV1406" s="59"/>
      <c r="RW1406" s="59"/>
      <c r="RX1406" s="59"/>
      <c r="RY1406" s="59"/>
      <c r="RZ1406" s="59"/>
      <c r="SA1406" s="59"/>
      <c r="SB1406" s="59"/>
      <c r="SC1406" s="59"/>
      <c r="SD1406" s="59"/>
      <c r="SE1406" s="59"/>
      <c r="SF1406" s="59"/>
      <c r="SG1406" s="59"/>
      <c r="SH1406" s="59"/>
      <c r="SI1406" s="59"/>
      <c r="SJ1406" s="59"/>
      <c r="SK1406" s="59"/>
      <c r="SL1406" s="59"/>
      <c r="SM1406" s="59"/>
      <c r="SN1406" s="59"/>
      <c r="SO1406" s="59"/>
      <c r="SP1406" s="59"/>
      <c r="SQ1406" s="59"/>
      <c r="SR1406" s="59"/>
      <c r="SS1406" s="59"/>
      <c r="ST1406" s="59"/>
      <c r="SU1406" s="59"/>
      <c r="SV1406" s="59"/>
      <c r="SW1406" s="59"/>
      <c r="SX1406" s="59"/>
      <c r="SY1406" s="59"/>
      <c r="SZ1406" s="59"/>
      <c r="TA1406" s="59"/>
      <c r="TB1406" s="59"/>
      <c r="TC1406" s="59"/>
      <c r="TD1406" s="59"/>
      <c r="TE1406" s="59"/>
      <c r="TF1406" s="59"/>
      <c r="TG1406" s="59"/>
      <c r="TH1406" s="59"/>
      <c r="TI1406" s="59"/>
      <c r="TJ1406" s="59"/>
      <c r="TK1406" s="59"/>
      <c r="TL1406" s="59"/>
      <c r="TM1406" s="59"/>
      <c r="TN1406" s="59"/>
      <c r="TO1406" s="59"/>
      <c r="TP1406" s="59"/>
      <c r="TQ1406" s="59"/>
      <c r="TR1406" s="59"/>
      <c r="TS1406" s="59"/>
      <c r="TT1406" s="59"/>
      <c r="TU1406" s="59"/>
      <c r="TV1406" s="59"/>
      <c r="TW1406" s="59"/>
      <c r="TX1406" s="59"/>
      <c r="TY1406" s="59"/>
      <c r="TZ1406" s="59"/>
      <c r="UA1406" s="59"/>
      <c r="UB1406" s="59"/>
      <c r="UC1406" s="59"/>
      <c r="UD1406" s="59"/>
      <c r="UE1406" s="59"/>
      <c r="UF1406" s="59"/>
      <c r="UG1406" s="59"/>
      <c r="UH1406" s="59"/>
      <c r="UI1406" s="59"/>
      <c r="UJ1406" s="59"/>
      <c r="UK1406" s="59"/>
      <c r="UL1406" s="59"/>
      <c r="UM1406" s="59"/>
      <c r="UN1406" s="59"/>
      <c r="UO1406" s="59"/>
      <c r="UP1406" s="59"/>
      <c r="UQ1406" s="59"/>
      <c r="UR1406" s="59"/>
      <c r="US1406" s="59"/>
      <c r="UT1406" s="59"/>
      <c r="UU1406" s="59"/>
      <c r="UV1406" s="59"/>
      <c r="UW1406" s="59"/>
      <c r="UX1406" s="59"/>
      <c r="UY1406" s="59"/>
      <c r="UZ1406" s="59"/>
      <c r="VA1406" s="59"/>
      <c r="VB1406" s="59"/>
      <c r="VC1406" s="59"/>
      <c r="VD1406" s="59"/>
      <c r="VE1406" s="59"/>
      <c r="VF1406" s="59"/>
      <c r="VG1406" s="59"/>
      <c r="VH1406" s="59"/>
      <c r="VI1406" s="59"/>
      <c r="VJ1406" s="59"/>
      <c r="VK1406" s="59"/>
      <c r="VL1406" s="59"/>
      <c r="VM1406" s="59"/>
      <c r="VN1406" s="59"/>
      <c r="VO1406" s="59"/>
      <c r="VP1406" s="59"/>
      <c r="VQ1406" s="59"/>
      <c r="VR1406" s="59"/>
      <c r="VS1406" s="59"/>
      <c r="VT1406" s="59"/>
      <c r="VU1406" s="59"/>
      <c r="VV1406" s="59"/>
      <c r="VW1406" s="59"/>
      <c r="VX1406" s="59"/>
      <c r="VY1406" s="59"/>
      <c r="VZ1406" s="59"/>
      <c r="WA1406" s="59"/>
      <c r="WB1406" s="59"/>
      <c r="WC1406" s="59"/>
      <c r="WD1406" s="59"/>
      <c r="WE1406" s="59"/>
      <c r="WF1406" s="59"/>
      <c r="WG1406" s="59"/>
      <c r="WH1406" s="59"/>
      <c r="WI1406" s="59"/>
      <c r="WJ1406" s="59"/>
      <c r="WK1406" s="59"/>
      <c r="WL1406" s="59"/>
      <c r="WM1406" s="59"/>
      <c r="WN1406" s="59"/>
      <c r="WO1406" s="59"/>
      <c r="WP1406" s="59"/>
      <c r="WQ1406" s="59"/>
      <c r="WR1406" s="59"/>
      <c r="WS1406" s="59"/>
      <c r="WT1406" s="59"/>
      <c r="WU1406" s="59"/>
      <c r="WV1406" s="59"/>
      <c r="WW1406" s="59"/>
      <c r="WX1406" s="59"/>
      <c r="WY1406" s="59"/>
      <c r="WZ1406" s="59"/>
      <c r="XA1406" s="59"/>
      <c r="XB1406" s="59"/>
      <c r="XC1406" s="59"/>
      <c r="XD1406" s="59"/>
      <c r="XE1406" s="59"/>
      <c r="XF1406" s="59"/>
      <c r="XG1406" s="59"/>
      <c r="XH1406" s="59"/>
      <c r="XI1406" s="59"/>
      <c r="XJ1406" s="59"/>
      <c r="XK1406" s="59"/>
      <c r="XL1406" s="59"/>
      <c r="XM1406" s="59"/>
      <c r="XN1406" s="59"/>
      <c r="XO1406" s="59"/>
      <c r="XP1406" s="59"/>
      <c r="XQ1406" s="59"/>
      <c r="XR1406" s="59"/>
      <c r="XS1406" s="59"/>
      <c r="XT1406" s="59"/>
      <c r="XU1406" s="59"/>
      <c r="XV1406" s="59"/>
      <c r="XW1406" s="59"/>
      <c r="XX1406" s="59"/>
      <c r="XY1406" s="59"/>
      <c r="XZ1406" s="59"/>
      <c r="YA1406" s="59"/>
      <c r="YB1406" s="59"/>
      <c r="YC1406" s="59"/>
      <c r="YD1406" s="59"/>
      <c r="YE1406" s="59"/>
      <c r="YF1406" s="59"/>
      <c r="YG1406" s="59"/>
      <c r="YH1406" s="59"/>
      <c r="YI1406" s="59"/>
      <c r="YJ1406" s="59"/>
      <c r="YK1406" s="59"/>
      <c r="YL1406" s="59"/>
      <c r="YM1406" s="59"/>
      <c r="YN1406" s="59"/>
      <c r="YO1406" s="59"/>
      <c r="YP1406" s="59"/>
      <c r="YQ1406" s="59"/>
      <c r="YR1406" s="59"/>
      <c r="YS1406" s="59"/>
      <c r="YT1406" s="59"/>
      <c r="YU1406" s="59"/>
      <c r="YV1406" s="59"/>
      <c r="YW1406" s="59"/>
      <c r="YX1406" s="59"/>
      <c r="YY1406" s="59"/>
      <c r="YZ1406" s="59"/>
      <c r="ZA1406" s="59"/>
      <c r="ZB1406" s="59"/>
      <c r="ZC1406" s="59"/>
      <c r="ZD1406" s="59"/>
      <c r="ZE1406" s="59"/>
      <c r="ZF1406" s="59"/>
      <c r="ZG1406" s="59"/>
      <c r="ZH1406" s="59"/>
      <c r="ZI1406" s="59"/>
      <c r="ZJ1406" s="59"/>
      <c r="ZK1406" s="59"/>
      <c r="ZL1406" s="59"/>
      <c r="ZM1406" s="59"/>
      <c r="ZN1406" s="59"/>
      <c r="ZO1406" s="59"/>
      <c r="ZP1406" s="59"/>
      <c r="ZQ1406" s="59"/>
      <c r="ZR1406" s="59"/>
      <c r="ZS1406" s="59"/>
      <c r="ZT1406" s="59"/>
      <c r="ZU1406" s="59"/>
      <c r="ZV1406" s="59"/>
      <c r="ZW1406" s="59"/>
      <c r="ZX1406" s="59"/>
      <c r="ZY1406" s="59"/>
      <c r="ZZ1406" s="59"/>
      <c r="AAA1406" s="59"/>
      <c r="AAB1406" s="59"/>
      <c r="AAC1406" s="59"/>
      <c r="AAD1406" s="59"/>
      <c r="AAE1406" s="59"/>
      <c r="AAF1406" s="59"/>
      <c r="AAG1406" s="59"/>
      <c r="AAH1406" s="59"/>
      <c r="AAI1406" s="59"/>
      <c r="AAJ1406" s="59"/>
      <c r="AAK1406" s="59"/>
      <c r="AAL1406" s="59"/>
      <c r="AAM1406" s="59"/>
      <c r="AAN1406" s="59"/>
      <c r="AAO1406" s="59"/>
      <c r="AAP1406" s="59"/>
      <c r="AAQ1406" s="59"/>
      <c r="AAR1406" s="59"/>
      <c r="AAS1406" s="59"/>
      <c r="AAT1406" s="59"/>
      <c r="AAU1406" s="59"/>
      <c r="AAV1406" s="59"/>
      <c r="AAW1406" s="59"/>
      <c r="AAX1406" s="59"/>
      <c r="AAY1406" s="59"/>
      <c r="AAZ1406" s="59"/>
      <c r="ABA1406" s="59"/>
      <c r="ABB1406" s="59"/>
      <c r="ABC1406" s="59"/>
      <c r="ABD1406" s="59"/>
      <c r="ABE1406" s="59"/>
      <c r="ABF1406" s="59"/>
      <c r="ABG1406" s="59"/>
      <c r="ABH1406" s="59"/>
      <c r="ABI1406" s="59"/>
      <c r="ABJ1406" s="59"/>
      <c r="ABK1406" s="59"/>
      <c r="ABL1406" s="59"/>
      <c r="ABM1406" s="59"/>
      <c r="ABN1406" s="59"/>
      <c r="ABO1406" s="59"/>
      <c r="ABP1406" s="59"/>
      <c r="ABQ1406" s="59"/>
      <c r="ABR1406" s="59"/>
      <c r="ABS1406" s="59"/>
      <c r="ABT1406" s="59"/>
      <c r="ABU1406" s="59"/>
      <c r="ABV1406" s="59"/>
      <c r="ABW1406" s="59"/>
      <c r="ABX1406" s="59"/>
      <c r="ABY1406" s="59"/>
      <c r="ABZ1406" s="59"/>
      <c r="ACA1406" s="59"/>
      <c r="ACB1406" s="59"/>
      <c r="ACC1406" s="59"/>
      <c r="ACD1406" s="59"/>
      <c r="ACE1406" s="59"/>
      <c r="ACF1406" s="59"/>
      <c r="ACG1406" s="59"/>
      <c r="ACH1406" s="59"/>
      <c r="ACI1406" s="59"/>
      <c r="ACJ1406" s="59"/>
      <c r="ACK1406" s="59"/>
      <c r="ACL1406" s="59"/>
      <c r="ACM1406" s="59"/>
      <c r="ACN1406" s="59"/>
      <c r="ACO1406" s="59"/>
      <c r="ACP1406" s="59"/>
      <c r="ACQ1406" s="59"/>
      <c r="ACR1406" s="59"/>
      <c r="ACS1406" s="59"/>
      <c r="ACT1406" s="59"/>
      <c r="ACU1406" s="59"/>
      <c r="ACV1406" s="59"/>
      <c r="ACW1406" s="59"/>
      <c r="ACX1406" s="59"/>
      <c r="ACY1406" s="59"/>
      <c r="ACZ1406" s="59"/>
      <c r="ADA1406" s="59"/>
      <c r="ADB1406" s="59"/>
      <c r="ADC1406" s="59"/>
      <c r="ADD1406" s="59"/>
      <c r="ADE1406" s="59"/>
      <c r="ADF1406" s="59"/>
      <c r="ADG1406" s="59"/>
      <c r="ADH1406" s="59"/>
      <c r="ADI1406" s="59"/>
      <c r="ADJ1406" s="59"/>
      <c r="ADK1406" s="59"/>
      <c r="ADL1406" s="59"/>
      <c r="ADM1406" s="59"/>
      <c r="ADN1406" s="59"/>
      <c r="ADO1406" s="59"/>
      <c r="ADP1406" s="59"/>
      <c r="ADQ1406" s="59"/>
      <c r="ADR1406" s="59"/>
      <c r="ADS1406" s="59"/>
      <c r="ADT1406" s="59"/>
      <c r="ADU1406" s="59"/>
      <c r="ADV1406" s="59"/>
      <c r="ADW1406" s="59"/>
      <c r="ADX1406" s="59"/>
      <c r="ADY1406" s="59"/>
      <c r="ADZ1406" s="59"/>
      <c r="AEA1406" s="59"/>
      <c r="AEB1406" s="59"/>
      <c r="AEC1406" s="59"/>
      <c r="AED1406" s="59"/>
      <c r="AEE1406" s="59"/>
      <c r="AEF1406" s="59"/>
    </row>
    <row r="1407" spans="1:812" s="32" customFormat="1" x14ac:dyDescent="0.2">
      <c r="A1407" s="176">
        <f t="shared" si="61"/>
        <v>1.3000000000000003</v>
      </c>
      <c r="B1407" s="177" t="s">
        <v>701</v>
      </c>
      <c r="C1407" s="521">
        <v>1</v>
      </c>
      <c r="D1407" s="521" t="s">
        <v>71</v>
      </c>
      <c r="E1407" s="520">
        <v>4518.75</v>
      </c>
      <c r="F1407" s="485">
        <f t="shared" si="60"/>
        <v>4518.75</v>
      </c>
      <c r="AZ1407" s="59"/>
      <c r="BA1407" s="663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  <c r="FM1407" s="59"/>
      <c r="FN1407" s="59"/>
      <c r="FO1407" s="59"/>
      <c r="FP1407" s="59"/>
      <c r="FQ1407" s="59"/>
      <c r="FR1407" s="59"/>
      <c r="FS1407" s="59"/>
      <c r="FT1407" s="59"/>
      <c r="FU1407" s="59"/>
      <c r="FV1407" s="59"/>
      <c r="FW1407" s="59"/>
      <c r="FX1407" s="59"/>
      <c r="FY1407" s="59"/>
      <c r="FZ1407" s="59"/>
      <c r="GA1407" s="59"/>
      <c r="GB1407" s="59"/>
      <c r="GC1407" s="59"/>
      <c r="GD1407" s="59"/>
      <c r="GE1407" s="59"/>
      <c r="GF1407" s="59"/>
      <c r="GG1407" s="59"/>
      <c r="GH1407" s="59"/>
      <c r="GI1407" s="59"/>
      <c r="GJ1407" s="59"/>
      <c r="GK1407" s="59"/>
      <c r="GL1407" s="59"/>
      <c r="GM1407" s="59"/>
      <c r="GN1407" s="59"/>
      <c r="GO1407" s="59"/>
      <c r="GP1407" s="59"/>
      <c r="GQ1407" s="59"/>
      <c r="GR1407" s="59"/>
      <c r="GS1407" s="59"/>
      <c r="GT1407" s="59"/>
      <c r="GU1407" s="59"/>
      <c r="GV1407" s="59"/>
      <c r="GW1407" s="59"/>
      <c r="GX1407" s="59"/>
      <c r="GY1407" s="59"/>
      <c r="GZ1407" s="59"/>
      <c r="HA1407" s="59"/>
      <c r="HB1407" s="59"/>
      <c r="HC1407" s="59"/>
      <c r="HD1407" s="59"/>
      <c r="HE1407" s="59"/>
      <c r="HF1407" s="59"/>
      <c r="HG1407" s="59"/>
      <c r="HH1407" s="59"/>
      <c r="HI1407" s="59"/>
      <c r="HJ1407" s="59"/>
      <c r="HK1407" s="59"/>
      <c r="HL1407" s="59"/>
      <c r="HM1407" s="59"/>
      <c r="HN1407" s="59"/>
      <c r="HO1407" s="59"/>
      <c r="HP1407" s="59"/>
      <c r="HQ1407" s="59"/>
      <c r="HR1407" s="59"/>
      <c r="HS1407" s="59"/>
      <c r="HT1407" s="59"/>
      <c r="HU1407" s="59"/>
      <c r="HV1407" s="59"/>
      <c r="HW1407" s="59"/>
      <c r="HX1407" s="59"/>
      <c r="HY1407" s="59"/>
      <c r="HZ1407" s="59"/>
      <c r="IA1407" s="59"/>
      <c r="IB1407" s="59"/>
      <c r="IC1407" s="59"/>
      <c r="ID1407" s="59"/>
      <c r="IE1407" s="59"/>
      <c r="IF1407" s="59"/>
      <c r="IG1407" s="59"/>
      <c r="IH1407" s="59"/>
      <c r="II1407" s="59"/>
      <c r="IJ1407" s="59"/>
      <c r="IK1407" s="59"/>
      <c r="IL1407" s="59"/>
      <c r="IM1407" s="59"/>
      <c r="IN1407" s="59"/>
      <c r="IO1407" s="59"/>
      <c r="IP1407" s="59"/>
      <c r="IQ1407" s="59"/>
      <c r="IR1407" s="59"/>
      <c r="IS1407" s="59"/>
      <c r="IT1407" s="59"/>
      <c r="IU1407" s="59"/>
      <c r="IV1407" s="59"/>
      <c r="IW1407" s="59"/>
      <c r="IX1407" s="59"/>
      <c r="IY1407" s="59"/>
      <c r="IZ1407" s="59"/>
      <c r="JA1407" s="59"/>
      <c r="JB1407" s="59"/>
      <c r="JC1407" s="59"/>
      <c r="JD1407" s="59"/>
      <c r="JE1407" s="59"/>
      <c r="JF1407" s="59"/>
      <c r="JG1407" s="59"/>
      <c r="JH1407" s="59"/>
      <c r="JI1407" s="59"/>
      <c r="JJ1407" s="59"/>
      <c r="JK1407" s="59"/>
      <c r="JL1407" s="59"/>
      <c r="JM1407" s="59"/>
      <c r="JN1407" s="59"/>
      <c r="JO1407" s="59"/>
      <c r="JP1407" s="59"/>
      <c r="JQ1407" s="59"/>
      <c r="JR1407" s="59"/>
      <c r="JS1407" s="59"/>
      <c r="JT1407" s="59"/>
      <c r="JU1407" s="59"/>
      <c r="JV1407" s="59"/>
      <c r="JW1407" s="59"/>
      <c r="JX1407" s="59"/>
      <c r="JY1407" s="59"/>
      <c r="JZ1407" s="59"/>
      <c r="KA1407" s="59"/>
      <c r="KB1407" s="59"/>
      <c r="KC1407" s="59"/>
      <c r="KD1407" s="59"/>
      <c r="KE1407" s="59"/>
      <c r="KF1407" s="59"/>
      <c r="KG1407" s="59"/>
      <c r="KH1407" s="59"/>
      <c r="KI1407" s="59"/>
      <c r="KJ1407" s="59"/>
      <c r="KK1407" s="59"/>
      <c r="KL1407" s="59"/>
      <c r="KM1407" s="59"/>
      <c r="KN1407" s="59"/>
      <c r="KO1407" s="59"/>
      <c r="KP1407" s="59"/>
      <c r="KQ1407" s="59"/>
      <c r="KR1407" s="59"/>
      <c r="KS1407" s="59"/>
      <c r="KT1407" s="59"/>
      <c r="KU1407" s="59"/>
      <c r="KV1407" s="59"/>
      <c r="KW1407" s="59"/>
      <c r="KX1407" s="59"/>
      <c r="KY1407" s="59"/>
      <c r="KZ1407" s="59"/>
      <c r="LA1407" s="59"/>
      <c r="LB1407" s="59"/>
      <c r="LC1407" s="59"/>
      <c r="LD1407" s="59"/>
      <c r="LE1407" s="59"/>
      <c r="LF1407" s="59"/>
      <c r="LG1407" s="59"/>
      <c r="LH1407" s="59"/>
      <c r="LI1407" s="59"/>
      <c r="LJ1407" s="59"/>
      <c r="LK1407" s="59"/>
      <c r="LL1407" s="59"/>
      <c r="LM1407" s="59"/>
      <c r="LN1407" s="59"/>
      <c r="LO1407" s="59"/>
      <c r="LP1407" s="59"/>
      <c r="LQ1407" s="59"/>
      <c r="LR1407" s="59"/>
      <c r="LS1407" s="59"/>
      <c r="LT1407" s="59"/>
      <c r="LU1407" s="59"/>
      <c r="LV1407" s="59"/>
      <c r="LW1407" s="59"/>
      <c r="LX1407" s="59"/>
      <c r="LY1407" s="59"/>
      <c r="LZ1407" s="59"/>
      <c r="MA1407" s="59"/>
      <c r="MB1407" s="59"/>
      <c r="MC1407" s="59"/>
      <c r="MD1407" s="59"/>
      <c r="ME1407" s="59"/>
      <c r="MF1407" s="59"/>
      <c r="MG1407" s="59"/>
      <c r="MH1407" s="59"/>
      <c r="MI1407" s="59"/>
      <c r="MJ1407" s="59"/>
      <c r="MK1407" s="59"/>
      <c r="ML1407" s="59"/>
      <c r="MM1407" s="59"/>
      <c r="MN1407" s="59"/>
      <c r="MO1407" s="59"/>
      <c r="MP1407" s="59"/>
      <c r="MQ1407" s="59"/>
      <c r="MR1407" s="59"/>
      <c r="MS1407" s="59"/>
      <c r="MT1407" s="59"/>
      <c r="MU1407" s="59"/>
      <c r="MV1407" s="59"/>
      <c r="MW1407" s="59"/>
      <c r="MX1407" s="59"/>
      <c r="MY1407" s="59"/>
      <c r="MZ1407" s="59"/>
      <c r="NA1407" s="59"/>
      <c r="NB1407" s="59"/>
      <c r="NC1407" s="59"/>
      <c r="ND1407" s="59"/>
      <c r="NE1407" s="59"/>
      <c r="NF1407" s="59"/>
      <c r="NG1407" s="59"/>
      <c r="NH1407" s="59"/>
      <c r="NI1407" s="59"/>
      <c r="NJ1407" s="59"/>
      <c r="NK1407" s="59"/>
      <c r="NL1407" s="59"/>
      <c r="NM1407" s="59"/>
      <c r="NN1407" s="59"/>
      <c r="NO1407" s="59"/>
      <c r="NP1407" s="59"/>
      <c r="NQ1407" s="59"/>
      <c r="NR1407" s="59"/>
      <c r="NS1407" s="59"/>
      <c r="NT1407" s="59"/>
      <c r="NU1407" s="59"/>
      <c r="NV1407" s="59"/>
      <c r="NW1407" s="59"/>
      <c r="NX1407" s="59"/>
      <c r="NY1407" s="59"/>
      <c r="NZ1407" s="59"/>
      <c r="OA1407" s="59"/>
      <c r="OB1407" s="59"/>
      <c r="OC1407" s="59"/>
      <c r="OD1407" s="59"/>
      <c r="OE1407" s="59"/>
      <c r="OF1407" s="59"/>
      <c r="OG1407" s="59"/>
      <c r="OH1407" s="59"/>
      <c r="OI1407" s="59"/>
      <c r="OJ1407" s="59"/>
      <c r="OK1407" s="59"/>
      <c r="OL1407" s="59"/>
      <c r="OM1407" s="59"/>
      <c r="ON1407" s="59"/>
      <c r="OO1407" s="59"/>
      <c r="OP1407" s="59"/>
      <c r="OQ1407" s="59"/>
      <c r="OR1407" s="59"/>
      <c r="OS1407" s="59"/>
      <c r="OT1407" s="59"/>
      <c r="OU1407" s="59"/>
      <c r="OV1407" s="59"/>
      <c r="OW1407" s="59"/>
      <c r="OX1407" s="59"/>
      <c r="OY1407" s="59"/>
      <c r="OZ1407" s="59"/>
      <c r="PA1407" s="59"/>
      <c r="PB1407" s="59"/>
      <c r="PC1407" s="59"/>
      <c r="PD1407" s="59"/>
      <c r="PE1407" s="59"/>
      <c r="PF1407" s="59"/>
      <c r="PG1407" s="59"/>
      <c r="PH1407" s="59"/>
      <c r="PI1407" s="59"/>
      <c r="PJ1407" s="59"/>
      <c r="PK1407" s="59"/>
      <c r="PL1407" s="59"/>
      <c r="PM1407" s="59"/>
      <c r="PN1407" s="59"/>
      <c r="PO1407" s="59"/>
      <c r="PP1407" s="59"/>
      <c r="PQ1407" s="59"/>
      <c r="PR1407" s="59"/>
      <c r="PS1407" s="59"/>
      <c r="PT1407" s="59"/>
      <c r="PU1407" s="59"/>
      <c r="PV1407" s="59"/>
      <c r="PW1407" s="59"/>
      <c r="PX1407" s="59"/>
      <c r="PY1407" s="59"/>
      <c r="PZ1407" s="59"/>
      <c r="QA1407" s="59"/>
      <c r="QB1407" s="59"/>
      <c r="QC1407" s="59"/>
      <c r="QD1407" s="59"/>
      <c r="QE1407" s="59"/>
      <c r="QF1407" s="59"/>
      <c r="QG1407" s="59"/>
      <c r="QH1407" s="59"/>
      <c r="QI1407" s="59"/>
      <c r="QJ1407" s="59"/>
      <c r="QK1407" s="59"/>
      <c r="QL1407" s="59"/>
      <c r="QM1407" s="59"/>
      <c r="QN1407" s="59"/>
      <c r="QO1407" s="59"/>
      <c r="QP1407" s="59"/>
      <c r="QQ1407" s="59"/>
      <c r="QR1407" s="59"/>
      <c r="QS1407" s="59"/>
      <c r="QT1407" s="59"/>
      <c r="QU1407" s="59"/>
      <c r="QV1407" s="59"/>
      <c r="QW1407" s="59"/>
      <c r="QX1407" s="59"/>
      <c r="QY1407" s="59"/>
      <c r="QZ1407" s="59"/>
      <c r="RA1407" s="59"/>
      <c r="RB1407" s="59"/>
      <c r="RC1407" s="59"/>
      <c r="RD1407" s="59"/>
      <c r="RE1407" s="59"/>
      <c r="RF1407" s="59"/>
      <c r="RG1407" s="59"/>
      <c r="RH1407" s="59"/>
      <c r="RI1407" s="59"/>
      <c r="RJ1407" s="59"/>
      <c r="RK1407" s="59"/>
      <c r="RL1407" s="59"/>
      <c r="RM1407" s="59"/>
      <c r="RN1407" s="59"/>
      <c r="RO1407" s="59"/>
      <c r="RP1407" s="59"/>
      <c r="RQ1407" s="59"/>
      <c r="RR1407" s="59"/>
      <c r="RS1407" s="59"/>
      <c r="RT1407" s="59"/>
      <c r="RU1407" s="59"/>
      <c r="RV1407" s="59"/>
      <c r="RW1407" s="59"/>
      <c r="RX1407" s="59"/>
      <c r="RY1407" s="59"/>
      <c r="RZ1407" s="59"/>
      <c r="SA1407" s="59"/>
      <c r="SB1407" s="59"/>
      <c r="SC1407" s="59"/>
      <c r="SD1407" s="59"/>
      <c r="SE1407" s="59"/>
      <c r="SF1407" s="59"/>
      <c r="SG1407" s="59"/>
      <c r="SH1407" s="59"/>
      <c r="SI1407" s="59"/>
      <c r="SJ1407" s="59"/>
      <c r="SK1407" s="59"/>
      <c r="SL1407" s="59"/>
      <c r="SM1407" s="59"/>
      <c r="SN1407" s="59"/>
      <c r="SO1407" s="59"/>
      <c r="SP1407" s="59"/>
      <c r="SQ1407" s="59"/>
      <c r="SR1407" s="59"/>
      <c r="SS1407" s="59"/>
      <c r="ST1407" s="59"/>
      <c r="SU1407" s="59"/>
      <c r="SV1407" s="59"/>
      <c r="SW1407" s="59"/>
      <c r="SX1407" s="59"/>
      <c r="SY1407" s="59"/>
      <c r="SZ1407" s="59"/>
      <c r="TA1407" s="59"/>
      <c r="TB1407" s="59"/>
      <c r="TC1407" s="59"/>
      <c r="TD1407" s="59"/>
      <c r="TE1407" s="59"/>
      <c r="TF1407" s="59"/>
      <c r="TG1407" s="59"/>
      <c r="TH1407" s="59"/>
      <c r="TI1407" s="59"/>
      <c r="TJ1407" s="59"/>
      <c r="TK1407" s="59"/>
      <c r="TL1407" s="59"/>
      <c r="TM1407" s="59"/>
      <c r="TN1407" s="59"/>
      <c r="TO1407" s="59"/>
      <c r="TP1407" s="59"/>
      <c r="TQ1407" s="59"/>
      <c r="TR1407" s="59"/>
      <c r="TS1407" s="59"/>
      <c r="TT1407" s="59"/>
      <c r="TU1407" s="59"/>
      <c r="TV1407" s="59"/>
      <c r="TW1407" s="59"/>
      <c r="TX1407" s="59"/>
      <c r="TY1407" s="59"/>
      <c r="TZ1407" s="59"/>
      <c r="UA1407" s="59"/>
      <c r="UB1407" s="59"/>
      <c r="UC1407" s="59"/>
      <c r="UD1407" s="59"/>
      <c r="UE1407" s="59"/>
      <c r="UF1407" s="59"/>
      <c r="UG1407" s="59"/>
      <c r="UH1407" s="59"/>
      <c r="UI1407" s="59"/>
      <c r="UJ1407" s="59"/>
      <c r="UK1407" s="59"/>
      <c r="UL1407" s="59"/>
      <c r="UM1407" s="59"/>
      <c r="UN1407" s="59"/>
      <c r="UO1407" s="59"/>
      <c r="UP1407" s="59"/>
      <c r="UQ1407" s="59"/>
      <c r="UR1407" s="59"/>
      <c r="US1407" s="59"/>
      <c r="UT1407" s="59"/>
      <c r="UU1407" s="59"/>
      <c r="UV1407" s="59"/>
      <c r="UW1407" s="59"/>
      <c r="UX1407" s="59"/>
      <c r="UY1407" s="59"/>
      <c r="UZ1407" s="59"/>
      <c r="VA1407" s="59"/>
      <c r="VB1407" s="59"/>
      <c r="VC1407" s="59"/>
      <c r="VD1407" s="59"/>
      <c r="VE1407" s="59"/>
      <c r="VF1407" s="59"/>
      <c r="VG1407" s="59"/>
      <c r="VH1407" s="59"/>
      <c r="VI1407" s="59"/>
      <c r="VJ1407" s="59"/>
      <c r="VK1407" s="59"/>
      <c r="VL1407" s="59"/>
      <c r="VM1407" s="59"/>
      <c r="VN1407" s="59"/>
      <c r="VO1407" s="59"/>
      <c r="VP1407" s="59"/>
      <c r="VQ1407" s="59"/>
      <c r="VR1407" s="59"/>
      <c r="VS1407" s="59"/>
      <c r="VT1407" s="59"/>
      <c r="VU1407" s="59"/>
      <c r="VV1407" s="59"/>
      <c r="VW1407" s="59"/>
      <c r="VX1407" s="59"/>
      <c r="VY1407" s="59"/>
      <c r="VZ1407" s="59"/>
      <c r="WA1407" s="59"/>
      <c r="WB1407" s="59"/>
      <c r="WC1407" s="59"/>
      <c r="WD1407" s="59"/>
      <c r="WE1407" s="59"/>
      <c r="WF1407" s="59"/>
      <c r="WG1407" s="59"/>
      <c r="WH1407" s="59"/>
      <c r="WI1407" s="59"/>
      <c r="WJ1407" s="59"/>
      <c r="WK1407" s="59"/>
      <c r="WL1407" s="59"/>
      <c r="WM1407" s="59"/>
      <c r="WN1407" s="59"/>
      <c r="WO1407" s="59"/>
      <c r="WP1407" s="59"/>
      <c r="WQ1407" s="59"/>
      <c r="WR1407" s="59"/>
      <c r="WS1407" s="59"/>
      <c r="WT1407" s="59"/>
      <c r="WU1407" s="59"/>
      <c r="WV1407" s="59"/>
      <c r="WW1407" s="59"/>
      <c r="WX1407" s="59"/>
      <c r="WY1407" s="59"/>
      <c r="WZ1407" s="59"/>
      <c r="XA1407" s="59"/>
      <c r="XB1407" s="59"/>
      <c r="XC1407" s="59"/>
      <c r="XD1407" s="59"/>
      <c r="XE1407" s="59"/>
      <c r="XF1407" s="59"/>
      <c r="XG1407" s="59"/>
      <c r="XH1407" s="59"/>
      <c r="XI1407" s="59"/>
      <c r="XJ1407" s="59"/>
      <c r="XK1407" s="59"/>
      <c r="XL1407" s="59"/>
      <c r="XM1407" s="59"/>
      <c r="XN1407" s="59"/>
      <c r="XO1407" s="59"/>
      <c r="XP1407" s="59"/>
      <c r="XQ1407" s="59"/>
      <c r="XR1407" s="59"/>
      <c r="XS1407" s="59"/>
      <c r="XT1407" s="59"/>
      <c r="XU1407" s="59"/>
      <c r="XV1407" s="59"/>
      <c r="XW1407" s="59"/>
      <c r="XX1407" s="59"/>
      <c r="XY1407" s="59"/>
      <c r="XZ1407" s="59"/>
      <c r="YA1407" s="59"/>
      <c r="YB1407" s="59"/>
      <c r="YC1407" s="59"/>
      <c r="YD1407" s="59"/>
      <c r="YE1407" s="59"/>
      <c r="YF1407" s="59"/>
      <c r="YG1407" s="59"/>
      <c r="YH1407" s="59"/>
      <c r="YI1407" s="59"/>
      <c r="YJ1407" s="59"/>
      <c r="YK1407" s="59"/>
      <c r="YL1407" s="59"/>
      <c r="YM1407" s="59"/>
      <c r="YN1407" s="59"/>
      <c r="YO1407" s="59"/>
      <c r="YP1407" s="59"/>
      <c r="YQ1407" s="59"/>
      <c r="YR1407" s="59"/>
      <c r="YS1407" s="59"/>
      <c r="YT1407" s="59"/>
      <c r="YU1407" s="59"/>
      <c r="YV1407" s="59"/>
      <c r="YW1407" s="59"/>
      <c r="YX1407" s="59"/>
      <c r="YY1407" s="59"/>
      <c r="YZ1407" s="59"/>
      <c r="ZA1407" s="59"/>
      <c r="ZB1407" s="59"/>
      <c r="ZC1407" s="59"/>
      <c r="ZD1407" s="59"/>
      <c r="ZE1407" s="59"/>
      <c r="ZF1407" s="59"/>
      <c r="ZG1407" s="59"/>
      <c r="ZH1407" s="59"/>
      <c r="ZI1407" s="59"/>
      <c r="ZJ1407" s="59"/>
      <c r="ZK1407" s="59"/>
      <c r="ZL1407" s="59"/>
      <c r="ZM1407" s="59"/>
      <c r="ZN1407" s="59"/>
      <c r="ZO1407" s="59"/>
      <c r="ZP1407" s="59"/>
      <c r="ZQ1407" s="59"/>
      <c r="ZR1407" s="59"/>
      <c r="ZS1407" s="59"/>
      <c r="ZT1407" s="59"/>
      <c r="ZU1407" s="59"/>
      <c r="ZV1407" s="59"/>
      <c r="ZW1407" s="59"/>
      <c r="ZX1407" s="59"/>
      <c r="ZY1407" s="59"/>
      <c r="ZZ1407" s="59"/>
      <c r="AAA1407" s="59"/>
      <c r="AAB1407" s="59"/>
      <c r="AAC1407" s="59"/>
      <c r="AAD1407" s="59"/>
      <c r="AAE1407" s="59"/>
      <c r="AAF1407" s="59"/>
      <c r="AAG1407" s="59"/>
      <c r="AAH1407" s="59"/>
      <c r="AAI1407" s="59"/>
      <c r="AAJ1407" s="59"/>
      <c r="AAK1407" s="59"/>
      <c r="AAL1407" s="59"/>
      <c r="AAM1407" s="59"/>
      <c r="AAN1407" s="59"/>
      <c r="AAO1407" s="59"/>
      <c r="AAP1407" s="59"/>
      <c r="AAQ1407" s="59"/>
      <c r="AAR1407" s="59"/>
      <c r="AAS1407" s="59"/>
      <c r="AAT1407" s="59"/>
      <c r="AAU1407" s="59"/>
      <c r="AAV1407" s="59"/>
      <c r="AAW1407" s="59"/>
      <c r="AAX1407" s="59"/>
      <c r="AAY1407" s="59"/>
      <c r="AAZ1407" s="59"/>
      <c r="ABA1407" s="59"/>
      <c r="ABB1407" s="59"/>
      <c r="ABC1407" s="59"/>
      <c r="ABD1407" s="59"/>
      <c r="ABE1407" s="59"/>
      <c r="ABF1407" s="59"/>
      <c r="ABG1407" s="59"/>
      <c r="ABH1407" s="59"/>
      <c r="ABI1407" s="59"/>
      <c r="ABJ1407" s="59"/>
      <c r="ABK1407" s="59"/>
      <c r="ABL1407" s="59"/>
      <c r="ABM1407" s="59"/>
      <c r="ABN1407" s="59"/>
      <c r="ABO1407" s="59"/>
      <c r="ABP1407" s="59"/>
      <c r="ABQ1407" s="59"/>
      <c r="ABR1407" s="59"/>
      <c r="ABS1407" s="59"/>
      <c r="ABT1407" s="59"/>
      <c r="ABU1407" s="59"/>
      <c r="ABV1407" s="59"/>
      <c r="ABW1407" s="59"/>
      <c r="ABX1407" s="59"/>
      <c r="ABY1407" s="59"/>
      <c r="ABZ1407" s="59"/>
      <c r="ACA1407" s="59"/>
      <c r="ACB1407" s="59"/>
      <c r="ACC1407" s="59"/>
      <c r="ACD1407" s="59"/>
      <c r="ACE1407" s="59"/>
      <c r="ACF1407" s="59"/>
      <c r="ACG1407" s="59"/>
      <c r="ACH1407" s="59"/>
      <c r="ACI1407" s="59"/>
      <c r="ACJ1407" s="59"/>
      <c r="ACK1407" s="59"/>
      <c r="ACL1407" s="59"/>
      <c r="ACM1407" s="59"/>
      <c r="ACN1407" s="59"/>
      <c r="ACO1407" s="59"/>
      <c r="ACP1407" s="59"/>
      <c r="ACQ1407" s="59"/>
      <c r="ACR1407" s="59"/>
      <c r="ACS1407" s="59"/>
      <c r="ACT1407" s="59"/>
      <c r="ACU1407" s="59"/>
      <c r="ACV1407" s="59"/>
      <c r="ACW1407" s="59"/>
      <c r="ACX1407" s="59"/>
      <c r="ACY1407" s="59"/>
      <c r="ACZ1407" s="59"/>
      <c r="ADA1407" s="59"/>
      <c r="ADB1407" s="59"/>
      <c r="ADC1407" s="59"/>
      <c r="ADD1407" s="59"/>
      <c r="ADE1407" s="59"/>
      <c r="ADF1407" s="59"/>
      <c r="ADG1407" s="59"/>
      <c r="ADH1407" s="59"/>
      <c r="ADI1407" s="59"/>
      <c r="ADJ1407" s="59"/>
      <c r="ADK1407" s="59"/>
      <c r="ADL1407" s="59"/>
      <c r="ADM1407" s="59"/>
      <c r="ADN1407" s="59"/>
      <c r="ADO1407" s="59"/>
      <c r="ADP1407" s="59"/>
      <c r="ADQ1407" s="59"/>
      <c r="ADR1407" s="59"/>
      <c r="ADS1407" s="59"/>
      <c r="ADT1407" s="59"/>
      <c r="ADU1407" s="59"/>
      <c r="ADV1407" s="59"/>
      <c r="ADW1407" s="59"/>
      <c r="ADX1407" s="59"/>
      <c r="ADY1407" s="59"/>
      <c r="ADZ1407" s="59"/>
      <c r="AEA1407" s="59"/>
      <c r="AEB1407" s="59"/>
      <c r="AEC1407" s="59"/>
      <c r="AED1407" s="59"/>
      <c r="AEE1407" s="59"/>
      <c r="AEF1407" s="59"/>
    </row>
    <row r="1408" spans="1:812" s="32" customFormat="1" x14ac:dyDescent="0.2">
      <c r="A1408" s="176">
        <f t="shared" si="61"/>
        <v>1.4000000000000004</v>
      </c>
      <c r="B1408" s="177" t="s">
        <v>906</v>
      </c>
      <c r="C1408" s="521">
        <v>1</v>
      </c>
      <c r="D1408" s="521" t="s">
        <v>71</v>
      </c>
      <c r="E1408" s="520">
        <v>15508.24</v>
      </c>
      <c r="F1408" s="485">
        <f t="shared" si="60"/>
        <v>15508.24</v>
      </c>
      <c r="AZ1408" s="59"/>
      <c r="BA1408" s="663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  <c r="FM1408" s="59"/>
      <c r="FN1408" s="59"/>
      <c r="FO1408" s="59"/>
      <c r="FP1408" s="59"/>
      <c r="FQ1408" s="59"/>
      <c r="FR1408" s="59"/>
      <c r="FS1408" s="59"/>
      <c r="FT1408" s="59"/>
      <c r="FU1408" s="59"/>
      <c r="FV1408" s="59"/>
      <c r="FW1408" s="59"/>
      <c r="FX1408" s="59"/>
      <c r="FY1408" s="59"/>
      <c r="FZ1408" s="59"/>
      <c r="GA1408" s="59"/>
      <c r="GB1408" s="59"/>
      <c r="GC1408" s="59"/>
      <c r="GD1408" s="59"/>
      <c r="GE1408" s="59"/>
      <c r="GF1408" s="59"/>
      <c r="GG1408" s="59"/>
      <c r="GH1408" s="59"/>
      <c r="GI1408" s="59"/>
      <c r="GJ1408" s="59"/>
      <c r="GK1408" s="59"/>
      <c r="GL1408" s="59"/>
      <c r="GM1408" s="59"/>
      <c r="GN1408" s="59"/>
      <c r="GO1408" s="59"/>
      <c r="GP1408" s="59"/>
      <c r="GQ1408" s="59"/>
      <c r="GR1408" s="59"/>
      <c r="GS1408" s="59"/>
      <c r="GT1408" s="59"/>
      <c r="GU1408" s="59"/>
      <c r="GV1408" s="59"/>
      <c r="GW1408" s="59"/>
      <c r="GX1408" s="59"/>
      <c r="GY1408" s="59"/>
      <c r="GZ1408" s="59"/>
      <c r="HA1408" s="59"/>
      <c r="HB1408" s="59"/>
      <c r="HC1408" s="59"/>
      <c r="HD1408" s="59"/>
      <c r="HE1408" s="59"/>
      <c r="HF1408" s="59"/>
      <c r="HG1408" s="59"/>
      <c r="HH1408" s="59"/>
      <c r="HI1408" s="59"/>
      <c r="HJ1408" s="59"/>
      <c r="HK1408" s="59"/>
      <c r="HL1408" s="59"/>
      <c r="HM1408" s="59"/>
      <c r="HN1408" s="59"/>
      <c r="HO1408" s="59"/>
      <c r="HP1408" s="59"/>
      <c r="HQ1408" s="59"/>
      <c r="HR1408" s="59"/>
      <c r="HS1408" s="59"/>
      <c r="HT1408" s="59"/>
      <c r="HU1408" s="59"/>
      <c r="HV1408" s="59"/>
      <c r="HW1408" s="59"/>
      <c r="HX1408" s="59"/>
      <c r="HY1408" s="59"/>
      <c r="HZ1408" s="59"/>
      <c r="IA1408" s="59"/>
      <c r="IB1408" s="59"/>
      <c r="IC1408" s="59"/>
      <c r="ID1408" s="59"/>
      <c r="IE1408" s="59"/>
      <c r="IF1408" s="59"/>
      <c r="IG1408" s="59"/>
      <c r="IH1408" s="59"/>
      <c r="II1408" s="59"/>
      <c r="IJ1408" s="59"/>
      <c r="IK1408" s="59"/>
      <c r="IL1408" s="59"/>
      <c r="IM1408" s="59"/>
      <c r="IN1408" s="59"/>
      <c r="IO1408" s="59"/>
      <c r="IP1408" s="59"/>
      <c r="IQ1408" s="59"/>
      <c r="IR1408" s="59"/>
      <c r="IS1408" s="59"/>
      <c r="IT1408" s="59"/>
      <c r="IU1408" s="59"/>
      <c r="IV1408" s="59"/>
      <c r="IW1408" s="59"/>
      <c r="IX1408" s="59"/>
      <c r="IY1408" s="59"/>
      <c r="IZ1408" s="59"/>
      <c r="JA1408" s="59"/>
      <c r="JB1408" s="59"/>
      <c r="JC1408" s="59"/>
      <c r="JD1408" s="59"/>
      <c r="JE1408" s="59"/>
      <c r="JF1408" s="59"/>
      <c r="JG1408" s="59"/>
      <c r="JH1408" s="59"/>
      <c r="JI1408" s="59"/>
      <c r="JJ1408" s="59"/>
      <c r="JK1408" s="59"/>
      <c r="JL1408" s="59"/>
      <c r="JM1408" s="59"/>
      <c r="JN1408" s="59"/>
      <c r="JO1408" s="59"/>
      <c r="JP1408" s="59"/>
      <c r="JQ1408" s="59"/>
      <c r="JR1408" s="59"/>
      <c r="JS1408" s="59"/>
      <c r="JT1408" s="59"/>
      <c r="JU1408" s="59"/>
      <c r="JV1408" s="59"/>
      <c r="JW1408" s="59"/>
      <c r="JX1408" s="59"/>
      <c r="JY1408" s="59"/>
      <c r="JZ1408" s="59"/>
      <c r="KA1408" s="59"/>
      <c r="KB1408" s="59"/>
      <c r="KC1408" s="59"/>
      <c r="KD1408" s="59"/>
      <c r="KE1408" s="59"/>
      <c r="KF1408" s="59"/>
      <c r="KG1408" s="59"/>
      <c r="KH1408" s="59"/>
      <c r="KI1408" s="59"/>
      <c r="KJ1408" s="59"/>
      <c r="KK1408" s="59"/>
      <c r="KL1408" s="59"/>
      <c r="KM1408" s="59"/>
      <c r="KN1408" s="59"/>
      <c r="KO1408" s="59"/>
      <c r="KP1408" s="59"/>
      <c r="KQ1408" s="59"/>
      <c r="KR1408" s="59"/>
      <c r="KS1408" s="59"/>
      <c r="KT1408" s="59"/>
      <c r="KU1408" s="59"/>
      <c r="KV1408" s="59"/>
      <c r="KW1408" s="59"/>
      <c r="KX1408" s="59"/>
      <c r="KY1408" s="59"/>
      <c r="KZ1408" s="59"/>
      <c r="LA1408" s="59"/>
      <c r="LB1408" s="59"/>
      <c r="LC1408" s="59"/>
      <c r="LD1408" s="59"/>
      <c r="LE1408" s="59"/>
      <c r="LF1408" s="59"/>
      <c r="LG1408" s="59"/>
      <c r="LH1408" s="59"/>
      <c r="LI1408" s="59"/>
      <c r="LJ1408" s="59"/>
      <c r="LK1408" s="59"/>
      <c r="LL1408" s="59"/>
      <c r="LM1408" s="59"/>
      <c r="LN1408" s="59"/>
      <c r="LO1408" s="59"/>
      <c r="LP1408" s="59"/>
      <c r="LQ1408" s="59"/>
      <c r="LR1408" s="59"/>
      <c r="LS1408" s="59"/>
      <c r="LT1408" s="59"/>
      <c r="LU1408" s="59"/>
      <c r="LV1408" s="59"/>
      <c r="LW1408" s="59"/>
      <c r="LX1408" s="59"/>
      <c r="LY1408" s="59"/>
      <c r="LZ1408" s="59"/>
      <c r="MA1408" s="59"/>
      <c r="MB1408" s="59"/>
      <c r="MC1408" s="59"/>
      <c r="MD1408" s="59"/>
      <c r="ME1408" s="59"/>
      <c r="MF1408" s="59"/>
      <c r="MG1408" s="59"/>
      <c r="MH1408" s="59"/>
      <c r="MI1408" s="59"/>
      <c r="MJ1408" s="59"/>
      <c r="MK1408" s="59"/>
      <c r="ML1408" s="59"/>
      <c r="MM1408" s="59"/>
      <c r="MN1408" s="59"/>
      <c r="MO1408" s="59"/>
      <c r="MP1408" s="59"/>
      <c r="MQ1408" s="59"/>
      <c r="MR1408" s="59"/>
      <c r="MS1408" s="59"/>
      <c r="MT1408" s="59"/>
      <c r="MU1408" s="59"/>
      <c r="MV1408" s="59"/>
      <c r="MW1408" s="59"/>
      <c r="MX1408" s="59"/>
      <c r="MY1408" s="59"/>
      <c r="MZ1408" s="59"/>
      <c r="NA1408" s="59"/>
      <c r="NB1408" s="59"/>
      <c r="NC1408" s="59"/>
      <c r="ND1408" s="59"/>
      <c r="NE1408" s="59"/>
      <c r="NF1408" s="59"/>
      <c r="NG1408" s="59"/>
      <c r="NH1408" s="59"/>
      <c r="NI1408" s="59"/>
      <c r="NJ1408" s="59"/>
      <c r="NK1408" s="59"/>
      <c r="NL1408" s="59"/>
      <c r="NM1408" s="59"/>
      <c r="NN1408" s="59"/>
      <c r="NO1408" s="59"/>
      <c r="NP1408" s="59"/>
      <c r="NQ1408" s="59"/>
      <c r="NR1408" s="59"/>
      <c r="NS1408" s="59"/>
      <c r="NT1408" s="59"/>
      <c r="NU1408" s="59"/>
      <c r="NV1408" s="59"/>
      <c r="NW1408" s="59"/>
      <c r="NX1408" s="59"/>
      <c r="NY1408" s="59"/>
      <c r="NZ1408" s="59"/>
      <c r="OA1408" s="59"/>
      <c r="OB1408" s="59"/>
      <c r="OC1408" s="59"/>
      <c r="OD1408" s="59"/>
      <c r="OE1408" s="59"/>
      <c r="OF1408" s="59"/>
      <c r="OG1408" s="59"/>
      <c r="OH1408" s="59"/>
      <c r="OI1408" s="59"/>
      <c r="OJ1408" s="59"/>
      <c r="OK1408" s="59"/>
      <c r="OL1408" s="59"/>
      <c r="OM1408" s="59"/>
      <c r="ON1408" s="59"/>
      <c r="OO1408" s="59"/>
      <c r="OP1408" s="59"/>
      <c r="OQ1408" s="59"/>
      <c r="OR1408" s="59"/>
      <c r="OS1408" s="59"/>
      <c r="OT1408" s="59"/>
      <c r="OU1408" s="59"/>
      <c r="OV1408" s="59"/>
      <c r="OW1408" s="59"/>
      <c r="OX1408" s="59"/>
      <c r="OY1408" s="59"/>
      <c r="OZ1408" s="59"/>
      <c r="PA1408" s="59"/>
      <c r="PB1408" s="59"/>
      <c r="PC1408" s="59"/>
      <c r="PD1408" s="59"/>
      <c r="PE1408" s="59"/>
      <c r="PF1408" s="59"/>
      <c r="PG1408" s="59"/>
      <c r="PH1408" s="59"/>
      <c r="PI1408" s="59"/>
      <c r="PJ1408" s="59"/>
      <c r="PK1408" s="59"/>
      <c r="PL1408" s="59"/>
      <c r="PM1408" s="59"/>
      <c r="PN1408" s="59"/>
      <c r="PO1408" s="59"/>
      <c r="PP1408" s="59"/>
      <c r="PQ1408" s="59"/>
      <c r="PR1408" s="59"/>
      <c r="PS1408" s="59"/>
      <c r="PT1408" s="59"/>
      <c r="PU1408" s="59"/>
      <c r="PV1408" s="59"/>
      <c r="PW1408" s="59"/>
      <c r="PX1408" s="59"/>
      <c r="PY1408" s="59"/>
      <c r="PZ1408" s="59"/>
      <c r="QA1408" s="59"/>
      <c r="QB1408" s="59"/>
      <c r="QC1408" s="59"/>
      <c r="QD1408" s="59"/>
      <c r="QE1408" s="59"/>
      <c r="QF1408" s="59"/>
      <c r="QG1408" s="59"/>
      <c r="QH1408" s="59"/>
      <c r="QI1408" s="59"/>
      <c r="QJ1408" s="59"/>
      <c r="QK1408" s="59"/>
      <c r="QL1408" s="59"/>
      <c r="QM1408" s="59"/>
      <c r="QN1408" s="59"/>
      <c r="QO1408" s="59"/>
      <c r="QP1408" s="59"/>
      <c r="QQ1408" s="59"/>
      <c r="QR1408" s="59"/>
      <c r="QS1408" s="59"/>
      <c r="QT1408" s="59"/>
      <c r="QU1408" s="59"/>
      <c r="QV1408" s="59"/>
      <c r="QW1408" s="59"/>
      <c r="QX1408" s="59"/>
      <c r="QY1408" s="59"/>
      <c r="QZ1408" s="59"/>
      <c r="RA1408" s="59"/>
      <c r="RB1408" s="59"/>
      <c r="RC1408" s="59"/>
      <c r="RD1408" s="59"/>
      <c r="RE1408" s="59"/>
      <c r="RF1408" s="59"/>
      <c r="RG1408" s="59"/>
      <c r="RH1408" s="59"/>
      <c r="RI1408" s="59"/>
      <c r="RJ1408" s="59"/>
      <c r="RK1408" s="59"/>
      <c r="RL1408" s="59"/>
      <c r="RM1408" s="59"/>
      <c r="RN1408" s="59"/>
      <c r="RO1408" s="59"/>
      <c r="RP1408" s="59"/>
      <c r="RQ1408" s="59"/>
      <c r="RR1408" s="59"/>
      <c r="RS1408" s="59"/>
      <c r="RT1408" s="59"/>
      <c r="RU1408" s="59"/>
      <c r="RV1408" s="59"/>
      <c r="RW1408" s="59"/>
      <c r="RX1408" s="59"/>
      <c r="RY1408" s="59"/>
      <c r="RZ1408" s="59"/>
      <c r="SA1408" s="59"/>
      <c r="SB1408" s="59"/>
      <c r="SC1408" s="59"/>
      <c r="SD1408" s="59"/>
      <c r="SE1408" s="59"/>
      <c r="SF1408" s="59"/>
      <c r="SG1408" s="59"/>
      <c r="SH1408" s="59"/>
      <c r="SI1408" s="59"/>
      <c r="SJ1408" s="59"/>
      <c r="SK1408" s="59"/>
      <c r="SL1408" s="59"/>
      <c r="SM1408" s="59"/>
      <c r="SN1408" s="59"/>
      <c r="SO1408" s="59"/>
      <c r="SP1408" s="59"/>
      <c r="SQ1408" s="59"/>
      <c r="SR1408" s="59"/>
      <c r="SS1408" s="59"/>
      <c r="ST1408" s="59"/>
      <c r="SU1408" s="59"/>
      <c r="SV1408" s="59"/>
      <c r="SW1408" s="59"/>
      <c r="SX1408" s="59"/>
      <c r="SY1408" s="59"/>
      <c r="SZ1408" s="59"/>
      <c r="TA1408" s="59"/>
      <c r="TB1408" s="59"/>
      <c r="TC1408" s="59"/>
      <c r="TD1408" s="59"/>
      <c r="TE1408" s="59"/>
      <c r="TF1408" s="59"/>
      <c r="TG1408" s="59"/>
      <c r="TH1408" s="59"/>
      <c r="TI1408" s="59"/>
      <c r="TJ1408" s="59"/>
      <c r="TK1408" s="59"/>
      <c r="TL1408" s="59"/>
      <c r="TM1408" s="59"/>
      <c r="TN1408" s="59"/>
      <c r="TO1408" s="59"/>
      <c r="TP1408" s="59"/>
      <c r="TQ1408" s="59"/>
      <c r="TR1408" s="59"/>
      <c r="TS1408" s="59"/>
      <c r="TT1408" s="59"/>
      <c r="TU1408" s="59"/>
      <c r="TV1408" s="59"/>
      <c r="TW1408" s="59"/>
      <c r="TX1408" s="59"/>
      <c r="TY1408" s="59"/>
      <c r="TZ1408" s="59"/>
      <c r="UA1408" s="59"/>
      <c r="UB1408" s="59"/>
      <c r="UC1408" s="59"/>
      <c r="UD1408" s="59"/>
      <c r="UE1408" s="59"/>
      <c r="UF1408" s="59"/>
      <c r="UG1408" s="59"/>
      <c r="UH1408" s="59"/>
      <c r="UI1408" s="59"/>
      <c r="UJ1408" s="59"/>
      <c r="UK1408" s="59"/>
      <c r="UL1408" s="59"/>
      <c r="UM1408" s="59"/>
      <c r="UN1408" s="59"/>
      <c r="UO1408" s="59"/>
      <c r="UP1408" s="59"/>
      <c r="UQ1408" s="59"/>
      <c r="UR1408" s="59"/>
      <c r="US1408" s="59"/>
      <c r="UT1408" s="59"/>
      <c r="UU1408" s="59"/>
      <c r="UV1408" s="59"/>
      <c r="UW1408" s="59"/>
      <c r="UX1408" s="59"/>
      <c r="UY1408" s="59"/>
      <c r="UZ1408" s="59"/>
      <c r="VA1408" s="59"/>
      <c r="VB1408" s="59"/>
      <c r="VC1408" s="59"/>
      <c r="VD1408" s="59"/>
      <c r="VE1408" s="59"/>
      <c r="VF1408" s="59"/>
      <c r="VG1408" s="59"/>
      <c r="VH1408" s="59"/>
      <c r="VI1408" s="59"/>
      <c r="VJ1408" s="59"/>
      <c r="VK1408" s="59"/>
      <c r="VL1408" s="59"/>
      <c r="VM1408" s="59"/>
      <c r="VN1408" s="59"/>
      <c r="VO1408" s="59"/>
      <c r="VP1408" s="59"/>
      <c r="VQ1408" s="59"/>
      <c r="VR1408" s="59"/>
      <c r="VS1408" s="59"/>
      <c r="VT1408" s="59"/>
      <c r="VU1408" s="59"/>
      <c r="VV1408" s="59"/>
      <c r="VW1408" s="59"/>
      <c r="VX1408" s="59"/>
      <c r="VY1408" s="59"/>
      <c r="VZ1408" s="59"/>
      <c r="WA1408" s="59"/>
      <c r="WB1408" s="59"/>
      <c r="WC1408" s="59"/>
      <c r="WD1408" s="59"/>
      <c r="WE1408" s="59"/>
      <c r="WF1408" s="59"/>
      <c r="WG1408" s="59"/>
      <c r="WH1408" s="59"/>
      <c r="WI1408" s="59"/>
      <c r="WJ1408" s="59"/>
      <c r="WK1408" s="59"/>
      <c r="WL1408" s="59"/>
      <c r="WM1408" s="59"/>
      <c r="WN1408" s="59"/>
      <c r="WO1408" s="59"/>
      <c r="WP1408" s="59"/>
      <c r="WQ1408" s="59"/>
      <c r="WR1408" s="59"/>
      <c r="WS1408" s="59"/>
      <c r="WT1408" s="59"/>
      <c r="WU1408" s="59"/>
      <c r="WV1408" s="59"/>
      <c r="WW1408" s="59"/>
      <c r="WX1408" s="59"/>
      <c r="WY1408" s="59"/>
      <c r="WZ1408" s="59"/>
      <c r="XA1408" s="59"/>
      <c r="XB1408" s="59"/>
      <c r="XC1408" s="59"/>
      <c r="XD1408" s="59"/>
      <c r="XE1408" s="59"/>
      <c r="XF1408" s="59"/>
      <c r="XG1408" s="59"/>
      <c r="XH1408" s="59"/>
      <c r="XI1408" s="59"/>
      <c r="XJ1408" s="59"/>
      <c r="XK1408" s="59"/>
      <c r="XL1408" s="59"/>
      <c r="XM1408" s="59"/>
      <c r="XN1408" s="59"/>
      <c r="XO1408" s="59"/>
      <c r="XP1408" s="59"/>
      <c r="XQ1408" s="59"/>
      <c r="XR1408" s="59"/>
      <c r="XS1408" s="59"/>
      <c r="XT1408" s="59"/>
      <c r="XU1408" s="59"/>
      <c r="XV1408" s="59"/>
      <c r="XW1408" s="59"/>
      <c r="XX1408" s="59"/>
      <c r="XY1408" s="59"/>
      <c r="XZ1408" s="59"/>
      <c r="YA1408" s="59"/>
      <c r="YB1408" s="59"/>
      <c r="YC1408" s="59"/>
      <c r="YD1408" s="59"/>
      <c r="YE1408" s="59"/>
      <c r="YF1408" s="59"/>
      <c r="YG1408" s="59"/>
      <c r="YH1408" s="59"/>
      <c r="YI1408" s="59"/>
      <c r="YJ1408" s="59"/>
      <c r="YK1408" s="59"/>
      <c r="YL1408" s="59"/>
      <c r="YM1408" s="59"/>
      <c r="YN1408" s="59"/>
      <c r="YO1408" s="59"/>
      <c r="YP1408" s="59"/>
      <c r="YQ1408" s="59"/>
      <c r="YR1408" s="59"/>
      <c r="YS1408" s="59"/>
      <c r="YT1408" s="59"/>
      <c r="YU1408" s="59"/>
      <c r="YV1408" s="59"/>
      <c r="YW1408" s="59"/>
      <c r="YX1408" s="59"/>
      <c r="YY1408" s="59"/>
      <c r="YZ1408" s="59"/>
      <c r="ZA1408" s="59"/>
      <c r="ZB1408" s="59"/>
      <c r="ZC1408" s="59"/>
      <c r="ZD1408" s="59"/>
      <c r="ZE1408" s="59"/>
      <c r="ZF1408" s="59"/>
      <c r="ZG1408" s="59"/>
      <c r="ZH1408" s="59"/>
      <c r="ZI1408" s="59"/>
      <c r="ZJ1408" s="59"/>
      <c r="ZK1408" s="59"/>
      <c r="ZL1408" s="59"/>
      <c r="ZM1408" s="59"/>
      <c r="ZN1408" s="59"/>
      <c r="ZO1408" s="59"/>
      <c r="ZP1408" s="59"/>
      <c r="ZQ1408" s="59"/>
      <c r="ZR1408" s="59"/>
      <c r="ZS1408" s="59"/>
      <c r="ZT1408" s="59"/>
      <c r="ZU1408" s="59"/>
      <c r="ZV1408" s="59"/>
      <c r="ZW1408" s="59"/>
      <c r="ZX1408" s="59"/>
      <c r="ZY1408" s="59"/>
      <c r="ZZ1408" s="59"/>
      <c r="AAA1408" s="59"/>
      <c r="AAB1408" s="59"/>
      <c r="AAC1408" s="59"/>
      <c r="AAD1408" s="59"/>
      <c r="AAE1408" s="59"/>
      <c r="AAF1408" s="59"/>
      <c r="AAG1408" s="59"/>
      <c r="AAH1408" s="59"/>
      <c r="AAI1408" s="59"/>
      <c r="AAJ1408" s="59"/>
      <c r="AAK1408" s="59"/>
      <c r="AAL1408" s="59"/>
      <c r="AAM1408" s="59"/>
      <c r="AAN1408" s="59"/>
      <c r="AAO1408" s="59"/>
      <c r="AAP1408" s="59"/>
      <c r="AAQ1408" s="59"/>
      <c r="AAR1408" s="59"/>
      <c r="AAS1408" s="59"/>
      <c r="AAT1408" s="59"/>
      <c r="AAU1408" s="59"/>
      <c r="AAV1408" s="59"/>
      <c r="AAW1408" s="59"/>
      <c r="AAX1408" s="59"/>
      <c r="AAY1408" s="59"/>
      <c r="AAZ1408" s="59"/>
      <c r="ABA1408" s="59"/>
      <c r="ABB1408" s="59"/>
      <c r="ABC1408" s="59"/>
      <c r="ABD1408" s="59"/>
      <c r="ABE1408" s="59"/>
      <c r="ABF1408" s="59"/>
      <c r="ABG1408" s="59"/>
      <c r="ABH1408" s="59"/>
      <c r="ABI1408" s="59"/>
      <c r="ABJ1408" s="59"/>
      <c r="ABK1408" s="59"/>
      <c r="ABL1408" s="59"/>
      <c r="ABM1408" s="59"/>
      <c r="ABN1408" s="59"/>
      <c r="ABO1408" s="59"/>
      <c r="ABP1408" s="59"/>
      <c r="ABQ1408" s="59"/>
      <c r="ABR1408" s="59"/>
      <c r="ABS1408" s="59"/>
      <c r="ABT1408" s="59"/>
      <c r="ABU1408" s="59"/>
      <c r="ABV1408" s="59"/>
      <c r="ABW1408" s="59"/>
      <c r="ABX1408" s="59"/>
      <c r="ABY1408" s="59"/>
      <c r="ABZ1408" s="59"/>
      <c r="ACA1408" s="59"/>
      <c r="ACB1408" s="59"/>
      <c r="ACC1408" s="59"/>
      <c r="ACD1408" s="59"/>
      <c r="ACE1408" s="59"/>
      <c r="ACF1408" s="59"/>
      <c r="ACG1408" s="59"/>
      <c r="ACH1408" s="59"/>
      <c r="ACI1408" s="59"/>
      <c r="ACJ1408" s="59"/>
      <c r="ACK1408" s="59"/>
      <c r="ACL1408" s="59"/>
      <c r="ACM1408" s="59"/>
      <c r="ACN1408" s="59"/>
      <c r="ACO1408" s="59"/>
      <c r="ACP1408" s="59"/>
      <c r="ACQ1408" s="59"/>
      <c r="ACR1408" s="59"/>
      <c r="ACS1408" s="59"/>
      <c r="ACT1408" s="59"/>
      <c r="ACU1408" s="59"/>
      <c r="ACV1408" s="59"/>
      <c r="ACW1408" s="59"/>
      <c r="ACX1408" s="59"/>
      <c r="ACY1408" s="59"/>
      <c r="ACZ1408" s="59"/>
      <c r="ADA1408" s="59"/>
      <c r="ADB1408" s="59"/>
      <c r="ADC1408" s="59"/>
      <c r="ADD1408" s="59"/>
      <c r="ADE1408" s="59"/>
      <c r="ADF1408" s="59"/>
      <c r="ADG1408" s="59"/>
      <c r="ADH1408" s="59"/>
      <c r="ADI1408" s="59"/>
      <c r="ADJ1408" s="59"/>
      <c r="ADK1408" s="59"/>
      <c r="ADL1408" s="59"/>
      <c r="ADM1408" s="59"/>
      <c r="ADN1408" s="59"/>
      <c r="ADO1408" s="59"/>
      <c r="ADP1408" s="59"/>
      <c r="ADQ1408" s="59"/>
      <c r="ADR1408" s="59"/>
      <c r="ADS1408" s="59"/>
      <c r="ADT1408" s="59"/>
      <c r="ADU1408" s="59"/>
      <c r="ADV1408" s="59"/>
      <c r="ADW1408" s="59"/>
      <c r="ADX1408" s="59"/>
      <c r="ADY1408" s="59"/>
      <c r="ADZ1408" s="59"/>
      <c r="AEA1408" s="59"/>
      <c r="AEB1408" s="59"/>
      <c r="AEC1408" s="59"/>
      <c r="AED1408" s="59"/>
      <c r="AEE1408" s="59"/>
      <c r="AEF1408" s="59"/>
    </row>
    <row r="1409" spans="1:812" s="32" customFormat="1" ht="25.5" x14ac:dyDescent="0.2">
      <c r="A1409" s="553">
        <f t="shared" si="61"/>
        <v>1.5000000000000004</v>
      </c>
      <c r="B1409" s="177" t="s">
        <v>907</v>
      </c>
      <c r="C1409" s="534">
        <v>1</v>
      </c>
      <c r="D1409" s="534" t="s">
        <v>71</v>
      </c>
      <c r="E1409" s="533">
        <v>2800</v>
      </c>
      <c r="F1409" s="535">
        <f t="shared" si="60"/>
        <v>2800</v>
      </c>
      <c r="AZ1409" s="59"/>
      <c r="BA1409" s="663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  <c r="FM1409" s="59"/>
      <c r="FN1409" s="59"/>
      <c r="FO1409" s="59"/>
      <c r="FP1409" s="59"/>
      <c r="FQ1409" s="59"/>
      <c r="FR1409" s="59"/>
      <c r="FS1409" s="59"/>
      <c r="FT1409" s="59"/>
      <c r="FU1409" s="59"/>
      <c r="FV1409" s="59"/>
      <c r="FW1409" s="59"/>
      <c r="FX1409" s="59"/>
      <c r="FY1409" s="59"/>
      <c r="FZ1409" s="59"/>
      <c r="GA1409" s="59"/>
      <c r="GB1409" s="59"/>
      <c r="GC1409" s="59"/>
      <c r="GD1409" s="59"/>
      <c r="GE1409" s="59"/>
      <c r="GF1409" s="59"/>
      <c r="GG1409" s="59"/>
      <c r="GH1409" s="59"/>
      <c r="GI1409" s="59"/>
      <c r="GJ1409" s="59"/>
      <c r="GK1409" s="59"/>
      <c r="GL1409" s="59"/>
      <c r="GM1409" s="59"/>
      <c r="GN1409" s="59"/>
      <c r="GO1409" s="59"/>
      <c r="GP1409" s="59"/>
      <c r="GQ1409" s="59"/>
      <c r="GR1409" s="59"/>
      <c r="GS1409" s="59"/>
      <c r="GT1409" s="59"/>
      <c r="GU1409" s="59"/>
      <c r="GV1409" s="59"/>
      <c r="GW1409" s="59"/>
      <c r="GX1409" s="59"/>
      <c r="GY1409" s="59"/>
      <c r="GZ1409" s="59"/>
      <c r="HA1409" s="59"/>
      <c r="HB1409" s="59"/>
      <c r="HC1409" s="59"/>
      <c r="HD1409" s="59"/>
      <c r="HE1409" s="59"/>
      <c r="HF1409" s="59"/>
      <c r="HG1409" s="59"/>
      <c r="HH1409" s="59"/>
      <c r="HI1409" s="59"/>
      <c r="HJ1409" s="59"/>
      <c r="HK1409" s="59"/>
      <c r="HL1409" s="59"/>
      <c r="HM1409" s="59"/>
      <c r="HN1409" s="59"/>
      <c r="HO1409" s="59"/>
      <c r="HP1409" s="59"/>
      <c r="HQ1409" s="59"/>
      <c r="HR1409" s="59"/>
      <c r="HS1409" s="59"/>
      <c r="HT1409" s="59"/>
      <c r="HU1409" s="59"/>
      <c r="HV1409" s="59"/>
      <c r="HW1409" s="59"/>
      <c r="HX1409" s="59"/>
      <c r="HY1409" s="59"/>
      <c r="HZ1409" s="59"/>
      <c r="IA1409" s="59"/>
      <c r="IB1409" s="59"/>
      <c r="IC1409" s="59"/>
      <c r="ID1409" s="59"/>
      <c r="IE1409" s="59"/>
      <c r="IF1409" s="59"/>
      <c r="IG1409" s="59"/>
      <c r="IH1409" s="59"/>
      <c r="II1409" s="59"/>
      <c r="IJ1409" s="59"/>
      <c r="IK1409" s="59"/>
      <c r="IL1409" s="59"/>
      <c r="IM1409" s="59"/>
      <c r="IN1409" s="59"/>
      <c r="IO1409" s="59"/>
      <c r="IP1409" s="59"/>
      <c r="IQ1409" s="59"/>
      <c r="IR1409" s="59"/>
      <c r="IS1409" s="59"/>
      <c r="IT1409" s="59"/>
      <c r="IU1409" s="59"/>
      <c r="IV1409" s="59"/>
      <c r="IW1409" s="59"/>
      <c r="IX1409" s="59"/>
      <c r="IY1409" s="59"/>
      <c r="IZ1409" s="59"/>
      <c r="JA1409" s="59"/>
      <c r="JB1409" s="59"/>
      <c r="JC1409" s="59"/>
      <c r="JD1409" s="59"/>
      <c r="JE1409" s="59"/>
      <c r="JF1409" s="59"/>
      <c r="JG1409" s="59"/>
      <c r="JH1409" s="59"/>
      <c r="JI1409" s="59"/>
      <c r="JJ1409" s="59"/>
      <c r="JK1409" s="59"/>
      <c r="JL1409" s="59"/>
      <c r="JM1409" s="59"/>
      <c r="JN1409" s="59"/>
      <c r="JO1409" s="59"/>
      <c r="JP1409" s="59"/>
      <c r="JQ1409" s="59"/>
      <c r="JR1409" s="59"/>
      <c r="JS1409" s="59"/>
      <c r="JT1409" s="59"/>
      <c r="JU1409" s="59"/>
      <c r="JV1409" s="59"/>
      <c r="JW1409" s="59"/>
      <c r="JX1409" s="59"/>
      <c r="JY1409" s="59"/>
      <c r="JZ1409" s="59"/>
      <c r="KA1409" s="59"/>
      <c r="KB1409" s="59"/>
      <c r="KC1409" s="59"/>
      <c r="KD1409" s="59"/>
      <c r="KE1409" s="59"/>
      <c r="KF1409" s="59"/>
      <c r="KG1409" s="59"/>
      <c r="KH1409" s="59"/>
      <c r="KI1409" s="59"/>
      <c r="KJ1409" s="59"/>
      <c r="KK1409" s="59"/>
      <c r="KL1409" s="59"/>
      <c r="KM1409" s="59"/>
      <c r="KN1409" s="59"/>
      <c r="KO1409" s="59"/>
      <c r="KP1409" s="59"/>
      <c r="KQ1409" s="59"/>
      <c r="KR1409" s="59"/>
      <c r="KS1409" s="59"/>
      <c r="KT1409" s="59"/>
      <c r="KU1409" s="59"/>
      <c r="KV1409" s="59"/>
      <c r="KW1409" s="59"/>
      <c r="KX1409" s="59"/>
      <c r="KY1409" s="59"/>
      <c r="KZ1409" s="59"/>
      <c r="LA1409" s="59"/>
      <c r="LB1409" s="59"/>
      <c r="LC1409" s="59"/>
      <c r="LD1409" s="59"/>
      <c r="LE1409" s="59"/>
      <c r="LF1409" s="59"/>
      <c r="LG1409" s="59"/>
      <c r="LH1409" s="59"/>
      <c r="LI1409" s="59"/>
      <c r="LJ1409" s="59"/>
      <c r="LK1409" s="59"/>
      <c r="LL1409" s="59"/>
      <c r="LM1409" s="59"/>
      <c r="LN1409" s="59"/>
      <c r="LO1409" s="59"/>
      <c r="LP1409" s="59"/>
      <c r="LQ1409" s="59"/>
      <c r="LR1409" s="59"/>
      <c r="LS1409" s="59"/>
      <c r="LT1409" s="59"/>
      <c r="LU1409" s="59"/>
      <c r="LV1409" s="59"/>
      <c r="LW1409" s="59"/>
      <c r="LX1409" s="59"/>
      <c r="LY1409" s="59"/>
      <c r="LZ1409" s="59"/>
      <c r="MA1409" s="59"/>
      <c r="MB1409" s="59"/>
      <c r="MC1409" s="59"/>
      <c r="MD1409" s="59"/>
      <c r="ME1409" s="59"/>
      <c r="MF1409" s="59"/>
      <c r="MG1409" s="59"/>
      <c r="MH1409" s="59"/>
      <c r="MI1409" s="59"/>
      <c r="MJ1409" s="59"/>
      <c r="MK1409" s="59"/>
      <c r="ML1409" s="59"/>
      <c r="MM1409" s="59"/>
      <c r="MN1409" s="59"/>
      <c r="MO1409" s="59"/>
      <c r="MP1409" s="59"/>
      <c r="MQ1409" s="59"/>
      <c r="MR1409" s="59"/>
      <c r="MS1409" s="59"/>
      <c r="MT1409" s="59"/>
      <c r="MU1409" s="59"/>
      <c r="MV1409" s="59"/>
      <c r="MW1409" s="59"/>
      <c r="MX1409" s="59"/>
      <c r="MY1409" s="59"/>
      <c r="MZ1409" s="59"/>
      <c r="NA1409" s="59"/>
      <c r="NB1409" s="59"/>
      <c r="NC1409" s="59"/>
      <c r="ND1409" s="59"/>
      <c r="NE1409" s="59"/>
      <c r="NF1409" s="59"/>
      <c r="NG1409" s="59"/>
      <c r="NH1409" s="59"/>
      <c r="NI1409" s="59"/>
      <c r="NJ1409" s="59"/>
      <c r="NK1409" s="59"/>
      <c r="NL1409" s="59"/>
      <c r="NM1409" s="59"/>
      <c r="NN1409" s="59"/>
      <c r="NO1409" s="59"/>
      <c r="NP1409" s="59"/>
      <c r="NQ1409" s="59"/>
      <c r="NR1409" s="59"/>
      <c r="NS1409" s="59"/>
      <c r="NT1409" s="59"/>
      <c r="NU1409" s="59"/>
      <c r="NV1409" s="59"/>
      <c r="NW1409" s="59"/>
      <c r="NX1409" s="59"/>
      <c r="NY1409" s="59"/>
      <c r="NZ1409" s="59"/>
      <c r="OA1409" s="59"/>
      <c r="OB1409" s="59"/>
      <c r="OC1409" s="59"/>
      <c r="OD1409" s="59"/>
      <c r="OE1409" s="59"/>
      <c r="OF1409" s="59"/>
      <c r="OG1409" s="59"/>
      <c r="OH1409" s="59"/>
      <c r="OI1409" s="59"/>
      <c r="OJ1409" s="59"/>
      <c r="OK1409" s="59"/>
      <c r="OL1409" s="59"/>
      <c r="OM1409" s="59"/>
      <c r="ON1409" s="59"/>
      <c r="OO1409" s="59"/>
      <c r="OP1409" s="59"/>
      <c r="OQ1409" s="59"/>
      <c r="OR1409" s="59"/>
      <c r="OS1409" s="59"/>
      <c r="OT1409" s="59"/>
      <c r="OU1409" s="59"/>
      <c r="OV1409" s="59"/>
      <c r="OW1409" s="59"/>
      <c r="OX1409" s="59"/>
      <c r="OY1409" s="59"/>
      <c r="OZ1409" s="59"/>
      <c r="PA1409" s="59"/>
      <c r="PB1409" s="59"/>
      <c r="PC1409" s="59"/>
      <c r="PD1409" s="59"/>
      <c r="PE1409" s="59"/>
      <c r="PF1409" s="59"/>
      <c r="PG1409" s="59"/>
      <c r="PH1409" s="59"/>
      <c r="PI1409" s="59"/>
      <c r="PJ1409" s="59"/>
      <c r="PK1409" s="59"/>
      <c r="PL1409" s="59"/>
      <c r="PM1409" s="59"/>
      <c r="PN1409" s="59"/>
      <c r="PO1409" s="59"/>
      <c r="PP1409" s="59"/>
      <c r="PQ1409" s="59"/>
      <c r="PR1409" s="59"/>
      <c r="PS1409" s="59"/>
      <c r="PT1409" s="59"/>
      <c r="PU1409" s="59"/>
      <c r="PV1409" s="59"/>
      <c r="PW1409" s="59"/>
      <c r="PX1409" s="59"/>
      <c r="PY1409" s="59"/>
      <c r="PZ1409" s="59"/>
      <c r="QA1409" s="59"/>
      <c r="QB1409" s="59"/>
      <c r="QC1409" s="59"/>
      <c r="QD1409" s="59"/>
      <c r="QE1409" s="59"/>
      <c r="QF1409" s="59"/>
      <c r="QG1409" s="59"/>
      <c r="QH1409" s="59"/>
      <c r="QI1409" s="59"/>
      <c r="QJ1409" s="59"/>
      <c r="QK1409" s="59"/>
      <c r="QL1409" s="59"/>
      <c r="QM1409" s="59"/>
      <c r="QN1409" s="59"/>
      <c r="QO1409" s="59"/>
      <c r="QP1409" s="59"/>
      <c r="QQ1409" s="59"/>
      <c r="QR1409" s="59"/>
      <c r="QS1409" s="59"/>
      <c r="QT1409" s="59"/>
      <c r="QU1409" s="59"/>
      <c r="QV1409" s="59"/>
      <c r="QW1409" s="59"/>
      <c r="QX1409" s="59"/>
      <c r="QY1409" s="59"/>
      <c r="QZ1409" s="59"/>
      <c r="RA1409" s="59"/>
      <c r="RB1409" s="59"/>
      <c r="RC1409" s="59"/>
      <c r="RD1409" s="59"/>
      <c r="RE1409" s="59"/>
      <c r="RF1409" s="59"/>
      <c r="RG1409" s="59"/>
      <c r="RH1409" s="59"/>
      <c r="RI1409" s="59"/>
      <c r="RJ1409" s="59"/>
      <c r="RK1409" s="59"/>
      <c r="RL1409" s="59"/>
      <c r="RM1409" s="59"/>
      <c r="RN1409" s="59"/>
      <c r="RO1409" s="59"/>
      <c r="RP1409" s="59"/>
      <c r="RQ1409" s="59"/>
      <c r="RR1409" s="59"/>
      <c r="RS1409" s="59"/>
      <c r="RT1409" s="59"/>
      <c r="RU1409" s="59"/>
      <c r="RV1409" s="59"/>
      <c r="RW1409" s="59"/>
      <c r="RX1409" s="59"/>
      <c r="RY1409" s="59"/>
      <c r="RZ1409" s="59"/>
      <c r="SA1409" s="59"/>
      <c r="SB1409" s="59"/>
      <c r="SC1409" s="59"/>
      <c r="SD1409" s="59"/>
      <c r="SE1409" s="59"/>
      <c r="SF1409" s="59"/>
      <c r="SG1409" s="59"/>
      <c r="SH1409" s="59"/>
      <c r="SI1409" s="59"/>
      <c r="SJ1409" s="59"/>
      <c r="SK1409" s="59"/>
      <c r="SL1409" s="59"/>
      <c r="SM1409" s="59"/>
      <c r="SN1409" s="59"/>
      <c r="SO1409" s="59"/>
      <c r="SP1409" s="59"/>
      <c r="SQ1409" s="59"/>
      <c r="SR1409" s="59"/>
      <c r="SS1409" s="59"/>
      <c r="ST1409" s="59"/>
      <c r="SU1409" s="59"/>
      <c r="SV1409" s="59"/>
      <c r="SW1409" s="59"/>
      <c r="SX1409" s="59"/>
      <c r="SY1409" s="59"/>
      <c r="SZ1409" s="59"/>
      <c r="TA1409" s="59"/>
      <c r="TB1409" s="59"/>
      <c r="TC1409" s="59"/>
      <c r="TD1409" s="59"/>
      <c r="TE1409" s="59"/>
      <c r="TF1409" s="59"/>
      <c r="TG1409" s="59"/>
      <c r="TH1409" s="59"/>
      <c r="TI1409" s="59"/>
      <c r="TJ1409" s="59"/>
      <c r="TK1409" s="59"/>
      <c r="TL1409" s="59"/>
      <c r="TM1409" s="59"/>
      <c r="TN1409" s="59"/>
      <c r="TO1409" s="59"/>
      <c r="TP1409" s="59"/>
      <c r="TQ1409" s="59"/>
      <c r="TR1409" s="59"/>
      <c r="TS1409" s="59"/>
      <c r="TT1409" s="59"/>
      <c r="TU1409" s="59"/>
      <c r="TV1409" s="59"/>
      <c r="TW1409" s="59"/>
      <c r="TX1409" s="59"/>
      <c r="TY1409" s="59"/>
      <c r="TZ1409" s="59"/>
      <c r="UA1409" s="59"/>
      <c r="UB1409" s="59"/>
      <c r="UC1409" s="59"/>
      <c r="UD1409" s="59"/>
      <c r="UE1409" s="59"/>
      <c r="UF1409" s="59"/>
      <c r="UG1409" s="59"/>
      <c r="UH1409" s="59"/>
      <c r="UI1409" s="59"/>
      <c r="UJ1409" s="59"/>
      <c r="UK1409" s="59"/>
      <c r="UL1409" s="59"/>
      <c r="UM1409" s="59"/>
      <c r="UN1409" s="59"/>
      <c r="UO1409" s="59"/>
      <c r="UP1409" s="59"/>
      <c r="UQ1409" s="59"/>
      <c r="UR1409" s="59"/>
      <c r="US1409" s="59"/>
      <c r="UT1409" s="59"/>
      <c r="UU1409" s="59"/>
      <c r="UV1409" s="59"/>
      <c r="UW1409" s="59"/>
      <c r="UX1409" s="59"/>
      <c r="UY1409" s="59"/>
      <c r="UZ1409" s="59"/>
      <c r="VA1409" s="59"/>
      <c r="VB1409" s="59"/>
      <c r="VC1409" s="59"/>
      <c r="VD1409" s="59"/>
      <c r="VE1409" s="59"/>
      <c r="VF1409" s="59"/>
      <c r="VG1409" s="59"/>
      <c r="VH1409" s="59"/>
      <c r="VI1409" s="59"/>
      <c r="VJ1409" s="59"/>
      <c r="VK1409" s="59"/>
      <c r="VL1409" s="59"/>
      <c r="VM1409" s="59"/>
      <c r="VN1409" s="59"/>
      <c r="VO1409" s="59"/>
      <c r="VP1409" s="59"/>
      <c r="VQ1409" s="59"/>
      <c r="VR1409" s="59"/>
      <c r="VS1409" s="59"/>
      <c r="VT1409" s="59"/>
      <c r="VU1409" s="59"/>
      <c r="VV1409" s="59"/>
      <c r="VW1409" s="59"/>
      <c r="VX1409" s="59"/>
      <c r="VY1409" s="59"/>
      <c r="VZ1409" s="59"/>
      <c r="WA1409" s="59"/>
      <c r="WB1409" s="59"/>
      <c r="WC1409" s="59"/>
      <c r="WD1409" s="59"/>
      <c r="WE1409" s="59"/>
      <c r="WF1409" s="59"/>
      <c r="WG1409" s="59"/>
      <c r="WH1409" s="59"/>
      <c r="WI1409" s="59"/>
      <c r="WJ1409" s="59"/>
      <c r="WK1409" s="59"/>
      <c r="WL1409" s="59"/>
      <c r="WM1409" s="59"/>
      <c r="WN1409" s="59"/>
      <c r="WO1409" s="59"/>
      <c r="WP1409" s="59"/>
      <c r="WQ1409" s="59"/>
      <c r="WR1409" s="59"/>
      <c r="WS1409" s="59"/>
      <c r="WT1409" s="59"/>
      <c r="WU1409" s="59"/>
      <c r="WV1409" s="59"/>
      <c r="WW1409" s="59"/>
      <c r="WX1409" s="59"/>
      <c r="WY1409" s="59"/>
      <c r="WZ1409" s="59"/>
      <c r="XA1409" s="59"/>
      <c r="XB1409" s="59"/>
      <c r="XC1409" s="59"/>
      <c r="XD1409" s="59"/>
      <c r="XE1409" s="59"/>
      <c r="XF1409" s="59"/>
      <c r="XG1409" s="59"/>
      <c r="XH1409" s="59"/>
      <c r="XI1409" s="59"/>
      <c r="XJ1409" s="59"/>
      <c r="XK1409" s="59"/>
      <c r="XL1409" s="59"/>
      <c r="XM1409" s="59"/>
      <c r="XN1409" s="59"/>
      <c r="XO1409" s="59"/>
      <c r="XP1409" s="59"/>
      <c r="XQ1409" s="59"/>
      <c r="XR1409" s="59"/>
      <c r="XS1409" s="59"/>
      <c r="XT1409" s="59"/>
      <c r="XU1409" s="59"/>
      <c r="XV1409" s="59"/>
      <c r="XW1409" s="59"/>
      <c r="XX1409" s="59"/>
      <c r="XY1409" s="59"/>
      <c r="XZ1409" s="59"/>
      <c r="YA1409" s="59"/>
      <c r="YB1409" s="59"/>
      <c r="YC1409" s="59"/>
      <c r="YD1409" s="59"/>
      <c r="YE1409" s="59"/>
      <c r="YF1409" s="59"/>
      <c r="YG1409" s="59"/>
      <c r="YH1409" s="59"/>
      <c r="YI1409" s="59"/>
      <c r="YJ1409" s="59"/>
      <c r="YK1409" s="59"/>
      <c r="YL1409" s="59"/>
      <c r="YM1409" s="59"/>
      <c r="YN1409" s="59"/>
      <c r="YO1409" s="59"/>
      <c r="YP1409" s="59"/>
      <c r="YQ1409" s="59"/>
      <c r="YR1409" s="59"/>
      <c r="YS1409" s="59"/>
      <c r="YT1409" s="59"/>
      <c r="YU1409" s="59"/>
      <c r="YV1409" s="59"/>
      <c r="YW1409" s="59"/>
      <c r="YX1409" s="59"/>
      <c r="YY1409" s="59"/>
      <c r="YZ1409" s="59"/>
      <c r="ZA1409" s="59"/>
      <c r="ZB1409" s="59"/>
      <c r="ZC1409" s="59"/>
      <c r="ZD1409" s="59"/>
      <c r="ZE1409" s="59"/>
      <c r="ZF1409" s="59"/>
      <c r="ZG1409" s="59"/>
      <c r="ZH1409" s="59"/>
      <c r="ZI1409" s="59"/>
      <c r="ZJ1409" s="59"/>
      <c r="ZK1409" s="59"/>
      <c r="ZL1409" s="59"/>
      <c r="ZM1409" s="59"/>
      <c r="ZN1409" s="59"/>
      <c r="ZO1409" s="59"/>
      <c r="ZP1409" s="59"/>
      <c r="ZQ1409" s="59"/>
      <c r="ZR1409" s="59"/>
      <c r="ZS1409" s="59"/>
      <c r="ZT1409" s="59"/>
      <c r="ZU1409" s="59"/>
      <c r="ZV1409" s="59"/>
      <c r="ZW1409" s="59"/>
      <c r="ZX1409" s="59"/>
      <c r="ZY1409" s="59"/>
      <c r="ZZ1409" s="59"/>
      <c r="AAA1409" s="59"/>
      <c r="AAB1409" s="59"/>
      <c r="AAC1409" s="59"/>
      <c r="AAD1409" s="59"/>
      <c r="AAE1409" s="59"/>
      <c r="AAF1409" s="59"/>
      <c r="AAG1409" s="59"/>
      <c r="AAH1409" s="59"/>
      <c r="AAI1409" s="59"/>
      <c r="AAJ1409" s="59"/>
      <c r="AAK1409" s="59"/>
      <c r="AAL1409" s="59"/>
      <c r="AAM1409" s="59"/>
      <c r="AAN1409" s="59"/>
      <c r="AAO1409" s="59"/>
      <c r="AAP1409" s="59"/>
      <c r="AAQ1409" s="59"/>
      <c r="AAR1409" s="59"/>
      <c r="AAS1409" s="59"/>
      <c r="AAT1409" s="59"/>
      <c r="AAU1409" s="59"/>
      <c r="AAV1409" s="59"/>
      <c r="AAW1409" s="59"/>
      <c r="AAX1409" s="59"/>
      <c r="AAY1409" s="59"/>
      <c r="AAZ1409" s="59"/>
      <c r="ABA1409" s="59"/>
      <c r="ABB1409" s="59"/>
      <c r="ABC1409" s="59"/>
      <c r="ABD1409" s="59"/>
      <c r="ABE1409" s="59"/>
      <c r="ABF1409" s="59"/>
      <c r="ABG1409" s="59"/>
      <c r="ABH1409" s="59"/>
      <c r="ABI1409" s="59"/>
      <c r="ABJ1409" s="59"/>
      <c r="ABK1409" s="59"/>
      <c r="ABL1409" s="59"/>
      <c r="ABM1409" s="59"/>
      <c r="ABN1409" s="59"/>
      <c r="ABO1409" s="59"/>
      <c r="ABP1409" s="59"/>
      <c r="ABQ1409" s="59"/>
      <c r="ABR1409" s="59"/>
      <c r="ABS1409" s="59"/>
      <c r="ABT1409" s="59"/>
      <c r="ABU1409" s="59"/>
      <c r="ABV1409" s="59"/>
      <c r="ABW1409" s="59"/>
      <c r="ABX1409" s="59"/>
      <c r="ABY1409" s="59"/>
      <c r="ABZ1409" s="59"/>
      <c r="ACA1409" s="59"/>
      <c r="ACB1409" s="59"/>
      <c r="ACC1409" s="59"/>
      <c r="ACD1409" s="59"/>
      <c r="ACE1409" s="59"/>
      <c r="ACF1409" s="59"/>
      <c r="ACG1409" s="59"/>
      <c r="ACH1409" s="59"/>
      <c r="ACI1409" s="59"/>
      <c r="ACJ1409" s="59"/>
      <c r="ACK1409" s="59"/>
      <c r="ACL1409" s="59"/>
      <c r="ACM1409" s="59"/>
      <c r="ACN1409" s="59"/>
      <c r="ACO1409" s="59"/>
      <c r="ACP1409" s="59"/>
      <c r="ACQ1409" s="59"/>
      <c r="ACR1409" s="59"/>
      <c r="ACS1409" s="59"/>
      <c r="ACT1409" s="59"/>
      <c r="ACU1409" s="59"/>
      <c r="ACV1409" s="59"/>
      <c r="ACW1409" s="59"/>
      <c r="ACX1409" s="59"/>
      <c r="ACY1409" s="59"/>
      <c r="ACZ1409" s="59"/>
      <c r="ADA1409" s="59"/>
      <c r="ADB1409" s="59"/>
      <c r="ADC1409" s="59"/>
      <c r="ADD1409" s="59"/>
      <c r="ADE1409" s="59"/>
      <c r="ADF1409" s="59"/>
      <c r="ADG1409" s="59"/>
      <c r="ADH1409" s="59"/>
      <c r="ADI1409" s="59"/>
      <c r="ADJ1409" s="59"/>
      <c r="ADK1409" s="59"/>
      <c r="ADL1409" s="59"/>
      <c r="ADM1409" s="59"/>
      <c r="ADN1409" s="59"/>
      <c r="ADO1409" s="59"/>
      <c r="ADP1409" s="59"/>
      <c r="ADQ1409" s="59"/>
      <c r="ADR1409" s="59"/>
      <c r="ADS1409" s="59"/>
      <c r="ADT1409" s="59"/>
      <c r="ADU1409" s="59"/>
      <c r="ADV1409" s="59"/>
      <c r="ADW1409" s="59"/>
      <c r="ADX1409" s="59"/>
      <c r="ADY1409" s="59"/>
      <c r="ADZ1409" s="59"/>
      <c r="AEA1409" s="59"/>
      <c r="AEB1409" s="59"/>
      <c r="AEC1409" s="59"/>
      <c r="AED1409" s="59"/>
      <c r="AEE1409" s="59"/>
      <c r="AEF1409" s="59"/>
    </row>
    <row r="1410" spans="1:812" s="32" customFormat="1" x14ac:dyDescent="0.2">
      <c r="A1410" s="176">
        <f t="shared" si="61"/>
        <v>1.6000000000000005</v>
      </c>
      <c r="B1410" s="177" t="s">
        <v>908</v>
      </c>
      <c r="C1410" s="521">
        <v>1</v>
      </c>
      <c r="D1410" s="521" t="s">
        <v>71</v>
      </c>
      <c r="E1410" s="520">
        <v>910.4</v>
      </c>
      <c r="F1410" s="485">
        <f t="shared" si="60"/>
        <v>910.4</v>
      </c>
      <c r="AZ1410" s="59"/>
      <c r="BA1410" s="663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59"/>
      <c r="DC1410" s="59"/>
      <c r="DD1410" s="59"/>
      <c r="DE1410" s="59"/>
      <c r="DF1410" s="59"/>
      <c r="DG1410" s="59"/>
      <c r="DH1410" s="59"/>
      <c r="DI1410" s="59"/>
      <c r="DJ1410" s="59"/>
      <c r="DK1410" s="59"/>
      <c r="DL1410" s="59"/>
      <c r="DM1410" s="59"/>
      <c r="DN1410" s="59"/>
      <c r="DO1410" s="59"/>
      <c r="DP1410" s="59"/>
      <c r="DQ1410" s="59"/>
      <c r="DR1410" s="59"/>
      <c r="DS1410" s="59"/>
      <c r="DT1410" s="59"/>
      <c r="DU1410" s="59"/>
      <c r="DV1410" s="59"/>
      <c r="DW1410" s="59"/>
      <c r="DX1410" s="59"/>
      <c r="DY1410" s="59"/>
      <c r="DZ1410" s="59"/>
      <c r="EA1410" s="59"/>
      <c r="EB1410" s="59"/>
      <c r="EC1410" s="59"/>
      <c r="ED1410" s="59"/>
      <c r="EE1410" s="59"/>
      <c r="EF1410" s="59"/>
      <c r="EG1410" s="59"/>
      <c r="EH1410" s="59"/>
      <c r="EI1410" s="59"/>
      <c r="EJ1410" s="59"/>
      <c r="EK1410" s="59"/>
      <c r="EL1410" s="59"/>
      <c r="EM1410" s="59"/>
      <c r="EN1410" s="59"/>
      <c r="EO1410" s="59"/>
      <c r="EP1410" s="59"/>
      <c r="EQ1410" s="59"/>
      <c r="ER1410" s="59"/>
      <c r="ES1410" s="59"/>
      <c r="ET1410" s="59"/>
      <c r="EU1410" s="59"/>
      <c r="EV1410" s="59"/>
      <c r="EW1410" s="59"/>
      <c r="EX1410" s="59"/>
      <c r="EY1410" s="59"/>
      <c r="EZ1410" s="59"/>
      <c r="FA1410" s="59"/>
      <c r="FB1410" s="59"/>
      <c r="FC1410" s="59"/>
      <c r="FD1410" s="59"/>
      <c r="FE1410" s="59"/>
      <c r="FF1410" s="59"/>
      <c r="FG1410" s="59"/>
      <c r="FH1410" s="59"/>
      <c r="FI1410" s="59"/>
      <c r="FJ1410" s="59"/>
      <c r="FK1410" s="59"/>
      <c r="FL1410" s="59"/>
      <c r="FM1410" s="59"/>
      <c r="FN1410" s="59"/>
      <c r="FO1410" s="59"/>
      <c r="FP1410" s="59"/>
      <c r="FQ1410" s="59"/>
      <c r="FR1410" s="59"/>
      <c r="FS1410" s="59"/>
      <c r="FT1410" s="59"/>
      <c r="FU1410" s="59"/>
      <c r="FV1410" s="59"/>
      <c r="FW1410" s="59"/>
      <c r="FX1410" s="59"/>
      <c r="FY1410" s="59"/>
      <c r="FZ1410" s="59"/>
      <c r="GA1410" s="59"/>
      <c r="GB1410" s="59"/>
      <c r="GC1410" s="59"/>
      <c r="GD1410" s="59"/>
      <c r="GE1410" s="59"/>
      <c r="GF1410" s="59"/>
      <c r="GG1410" s="59"/>
      <c r="GH1410" s="59"/>
      <c r="GI1410" s="59"/>
      <c r="GJ1410" s="59"/>
      <c r="GK1410" s="59"/>
      <c r="GL1410" s="59"/>
      <c r="GM1410" s="59"/>
      <c r="GN1410" s="59"/>
      <c r="GO1410" s="59"/>
      <c r="GP1410" s="59"/>
      <c r="GQ1410" s="59"/>
      <c r="GR1410" s="59"/>
      <c r="GS1410" s="59"/>
      <c r="GT1410" s="59"/>
      <c r="GU1410" s="59"/>
      <c r="GV1410" s="59"/>
      <c r="GW1410" s="59"/>
      <c r="GX1410" s="59"/>
      <c r="GY1410" s="59"/>
      <c r="GZ1410" s="59"/>
      <c r="HA1410" s="59"/>
      <c r="HB1410" s="59"/>
      <c r="HC1410" s="59"/>
      <c r="HD1410" s="59"/>
      <c r="HE1410" s="59"/>
      <c r="HF1410" s="59"/>
      <c r="HG1410" s="59"/>
      <c r="HH1410" s="59"/>
      <c r="HI1410" s="59"/>
      <c r="HJ1410" s="59"/>
      <c r="HK1410" s="59"/>
      <c r="HL1410" s="59"/>
      <c r="HM1410" s="59"/>
      <c r="HN1410" s="59"/>
      <c r="HO1410" s="59"/>
      <c r="HP1410" s="59"/>
      <c r="HQ1410" s="59"/>
      <c r="HR1410" s="59"/>
      <c r="HS1410" s="59"/>
      <c r="HT1410" s="59"/>
      <c r="HU1410" s="59"/>
      <c r="HV1410" s="59"/>
      <c r="HW1410" s="59"/>
      <c r="HX1410" s="59"/>
      <c r="HY1410" s="59"/>
      <c r="HZ1410" s="59"/>
      <c r="IA1410" s="59"/>
      <c r="IB1410" s="59"/>
      <c r="IC1410" s="59"/>
      <c r="ID1410" s="59"/>
      <c r="IE1410" s="59"/>
      <c r="IF1410" s="59"/>
      <c r="IG1410" s="59"/>
      <c r="IH1410" s="59"/>
      <c r="II1410" s="59"/>
      <c r="IJ1410" s="59"/>
      <c r="IK1410" s="59"/>
      <c r="IL1410" s="59"/>
      <c r="IM1410" s="59"/>
      <c r="IN1410" s="59"/>
      <c r="IO1410" s="59"/>
      <c r="IP1410" s="59"/>
      <c r="IQ1410" s="59"/>
      <c r="IR1410" s="59"/>
      <c r="IS1410" s="59"/>
      <c r="IT1410" s="59"/>
      <c r="IU1410" s="59"/>
      <c r="IV1410" s="59"/>
      <c r="IW1410" s="59"/>
      <c r="IX1410" s="59"/>
      <c r="IY1410" s="59"/>
      <c r="IZ1410" s="59"/>
      <c r="JA1410" s="59"/>
      <c r="JB1410" s="59"/>
      <c r="JC1410" s="59"/>
      <c r="JD1410" s="59"/>
      <c r="JE1410" s="59"/>
      <c r="JF1410" s="59"/>
      <c r="JG1410" s="59"/>
      <c r="JH1410" s="59"/>
      <c r="JI1410" s="59"/>
      <c r="JJ1410" s="59"/>
      <c r="JK1410" s="59"/>
      <c r="JL1410" s="59"/>
      <c r="JM1410" s="59"/>
      <c r="JN1410" s="59"/>
      <c r="JO1410" s="59"/>
      <c r="JP1410" s="59"/>
      <c r="JQ1410" s="59"/>
      <c r="JR1410" s="59"/>
      <c r="JS1410" s="59"/>
      <c r="JT1410" s="59"/>
      <c r="JU1410" s="59"/>
      <c r="JV1410" s="59"/>
      <c r="JW1410" s="59"/>
      <c r="JX1410" s="59"/>
      <c r="JY1410" s="59"/>
      <c r="JZ1410" s="59"/>
      <c r="KA1410" s="59"/>
      <c r="KB1410" s="59"/>
      <c r="KC1410" s="59"/>
      <c r="KD1410" s="59"/>
      <c r="KE1410" s="59"/>
      <c r="KF1410" s="59"/>
      <c r="KG1410" s="59"/>
      <c r="KH1410" s="59"/>
      <c r="KI1410" s="59"/>
      <c r="KJ1410" s="59"/>
      <c r="KK1410" s="59"/>
      <c r="KL1410" s="59"/>
      <c r="KM1410" s="59"/>
      <c r="KN1410" s="59"/>
      <c r="KO1410" s="59"/>
      <c r="KP1410" s="59"/>
      <c r="KQ1410" s="59"/>
      <c r="KR1410" s="59"/>
      <c r="KS1410" s="59"/>
      <c r="KT1410" s="59"/>
      <c r="KU1410" s="59"/>
      <c r="KV1410" s="59"/>
      <c r="KW1410" s="59"/>
      <c r="KX1410" s="59"/>
      <c r="KY1410" s="59"/>
      <c r="KZ1410" s="59"/>
      <c r="LA1410" s="59"/>
      <c r="LB1410" s="59"/>
      <c r="LC1410" s="59"/>
      <c r="LD1410" s="59"/>
      <c r="LE1410" s="59"/>
      <c r="LF1410" s="59"/>
      <c r="LG1410" s="59"/>
      <c r="LH1410" s="59"/>
      <c r="LI1410" s="59"/>
      <c r="LJ1410" s="59"/>
      <c r="LK1410" s="59"/>
      <c r="LL1410" s="59"/>
      <c r="LM1410" s="59"/>
      <c r="LN1410" s="59"/>
      <c r="LO1410" s="59"/>
      <c r="LP1410" s="59"/>
      <c r="LQ1410" s="59"/>
      <c r="LR1410" s="59"/>
      <c r="LS1410" s="59"/>
      <c r="LT1410" s="59"/>
      <c r="LU1410" s="59"/>
      <c r="LV1410" s="59"/>
      <c r="LW1410" s="59"/>
      <c r="LX1410" s="59"/>
      <c r="LY1410" s="59"/>
      <c r="LZ1410" s="59"/>
      <c r="MA1410" s="59"/>
      <c r="MB1410" s="59"/>
      <c r="MC1410" s="59"/>
      <c r="MD1410" s="59"/>
      <c r="ME1410" s="59"/>
      <c r="MF1410" s="59"/>
      <c r="MG1410" s="59"/>
      <c r="MH1410" s="59"/>
      <c r="MI1410" s="59"/>
      <c r="MJ1410" s="59"/>
      <c r="MK1410" s="59"/>
      <c r="ML1410" s="59"/>
      <c r="MM1410" s="59"/>
      <c r="MN1410" s="59"/>
      <c r="MO1410" s="59"/>
      <c r="MP1410" s="59"/>
      <c r="MQ1410" s="59"/>
      <c r="MR1410" s="59"/>
      <c r="MS1410" s="59"/>
      <c r="MT1410" s="59"/>
      <c r="MU1410" s="59"/>
      <c r="MV1410" s="59"/>
      <c r="MW1410" s="59"/>
      <c r="MX1410" s="59"/>
      <c r="MY1410" s="59"/>
      <c r="MZ1410" s="59"/>
      <c r="NA1410" s="59"/>
      <c r="NB1410" s="59"/>
      <c r="NC1410" s="59"/>
      <c r="ND1410" s="59"/>
      <c r="NE1410" s="59"/>
      <c r="NF1410" s="59"/>
      <c r="NG1410" s="59"/>
      <c r="NH1410" s="59"/>
      <c r="NI1410" s="59"/>
      <c r="NJ1410" s="59"/>
      <c r="NK1410" s="59"/>
      <c r="NL1410" s="59"/>
      <c r="NM1410" s="59"/>
      <c r="NN1410" s="59"/>
      <c r="NO1410" s="59"/>
      <c r="NP1410" s="59"/>
      <c r="NQ1410" s="59"/>
      <c r="NR1410" s="59"/>
      <c r="NS1410" s="59"/>
      <c r="NT1410" s="59"/>
      <c r="NU1410" s="59"/>
      <c r="NV1410" s="59"/>
      <c r="NW1410" s="59"/>
      <c r="NX1410" s="59"/>
      <c r="NY1410" s="59"/>
      <c r="NZ1410" s="59"/>
      <c r="OA1410" s="59"/>
      <c r="OB1410" s="59"/>
      <c r="OC1410" s="59"/>
      <c r="OD1410" s="59"/>
      <c r="OE1410" s="59"/>
      <c r="OF1410" s="59"/>
      <c r="OG1410" s="59"/>
      <c r="OH1410" s="59"/>
      <c r="OI1410" s="59"/>
      <c r="OJ1410" s="59"/>
      <c r="OK1410" s="59"/>
      <c r="OL1410" s="59"/>
      <c r="OM1410" s="59"/>
      <c r="ON1410" s="59"/>
      <c r="OO1410" s="59"/>
      <c r="OP1410" s="59"/>
      <c r="OQ1410" s="59"/>
      <c r="OR1410" s="59"/>
      <c r="OS1410" s="59"/>
      <c r="OT1410" s="59"/>
      <c r="OU1410" s="59"/>
      <c r="OV1410" s="59"/>
      <c r="OW1410" s="59"/>
      <c r="OX1410" s="59"/>
      <c r="OY1410" s="59"/>
      <c r="OZ1410" s="59"/>
      <c r="PA1410" s="59"/>
      <c r="PB1410" s="59"/>
      <c r="PC1410" s="59"/>
      <c r="PD1410" s="59"/>
      <c r="PE1410" s="59"/>
      <c r="PF1410" s="59"/>
      <c r="PG1410" s="59"/>
      <c r="PH1410" s="59"/>
      <c r="PI1410" s="59"/>
      <c r="PJ1410" s="59"/>
      <c r="PK1410" s="59"/>
      <c r="PL1410" s="59"/>
      <c r="PM1410" s="59"/>
      <c r="PN1410" s="59"/>
      <c r="PO1410" s="59"/>
      <c r="PP1410" s="59"/>
      <c r="PQ1410" s="59"/>
      <c r="PR1410" s="59"/>
      <c r="PS1410" s="59"/>
      <c r="PT1410" s="59"/>
      <c r="PU1410" s="59"/>
      <c r="PV1410" s="59"/>
      <c r="PW1410" s="59"/>
      <c r="PX1410" s="59"/>
      <c r="PY1410" s="59"/>
      <c r="PZ1410" s="59"/>
      <c r="QA1410" s="59"/>
      <c r="QB1410" s="59"/>
      <c r="QC1410" s="59"/>
      <c r="QD1410" s="59"/>
      <c r="QE1410" s="59"/>
      <c r="QF1410" s="59"/>
      <c r="QG1410" s="59"/>
      <c r="QH1410" s="59"/>
      <c r="QI1410" s="59"/>
      <c r="QJ1410" s="59"/>
      <c r="QK1410" s="59"/>
      <c r="QL1410" s="59"/>
      <c r="QM1410" s="59"/>
      <c r="QN1410" s="59"/>
      <c r="QO1410" s="59"/>
      <c r="QP1410" s="59"/>
      <c r="QQ1410" s="59"/>
      <c r="QR1410" s="59"/>
      <c r="QS1410" s="59"/>
      <c r="QT1410" s="59"/>
      <c r="QU1410" s="59"/>
      <c r="QV1410" s="59"/>
      <c r="QW1410" s="59"/>
      <c r="QX1410" s="59"/>
      <c r="QY1410" s="59"/>
      <c r="QZ1410" s="59"/>
      <c r="RA1410" s="59"/>
      <c r="RB1410" s="59"/>
      <c r="RC1410" s="59"/>
      <c r="RD1410" s="59"/>
      <c r="RE1410" s="59"/>
      <c r="RF1410" s="59"/>
      <c r="RG1410" s="59"/>
      <c r="RH1410" s="59"/>
      <c r="RI1410" s="59"/>
      <c r="RJ1410" s="59"/>
      <c r="RK1410" s="59"/>
      <c r="RL1410" s="59"/>
      <c r="RM1410" s="59"/>
      <c r="RN1410" s="59"/>
      <c r="RO1410" s="59"/>
      <c r="RP1410" s="59"/>
      <c r="RQ1410" s="59"/>
      <c r="RR1410" s="59"/>
      <c r="RS1410" s="59"/>
      <c r="RT1410" s="59"/>
      <c r="RU1410" s="59"/>
      <c r="RV1410" s="59"/>
      <c r="RW1410" s="59"/>
      <c r="RX1410" s="59"/>
      <c r="RY1410" s="59"/>
      <c r="RZ1410" s="59"/>
      <c r="SA1410" s="59"/>
      <c r="SB1410" s="59"/>
      <c r="SC1410" s="59"/>
      <c r="SD1410" s="59"/>
      <c r="SE1410" s="59"/>
      <c r="SF1410" s="59"/>
      <c r="SG1410" s="59"/>
      <c r="SH1410" s="59"/>
      <c r="SI1410" s="59"/>
      <c r="SJ1410" s="59"/>
      <c r="SK1410" s="59"/>
      <c r="SL1410" s="59"/>
      <c r="SM1410" s="59"/>
      <c r="SN1410" s="59"/>
      <c r="SO1410" s="59"/>
      <c r="SP1410" s="59"/>
      <c r="SQ1410" s="59"/>
      <c r="SR1410" s="59"/>
      <c r="SS1410" s="59"/>
      <c r="ST1410" s="59"/>
      <c r="SU1410" s="59"/>
      <c r="SV1410" s="59"/>
      <c r="SW1410" s="59"/>
      <c r="SX1410" s="59"/>
      <c r="SY1410" s="59"/>
      <c r="SZ1410" s="59"/>
      <c r="TA1410" s="59"/>
      <c r="TB1410" s="59"/>
      <c r="TC1410" s="59"/>
      <c r="TD1410" s="59"/>
      <c r="TE1410" s="59"/>
      <c r="TF1410" s="59"/>
      <c r="TG1410" s="59"/>
      <c r="TH1410" s="59"/>
      <c r="TI1410" s="59"/>
      <c r="TJ1410" s="59"/>
      <c r="TK1410" s="59"/>
      <c r="TL1410" s="59"/>
      <c r="TM1410" s="59"/>
      <c r="TN1410" s="59"/>
      <c r="TO1410" s="59"/>
      <c r="TP1410" s="59"/>
      <c r="TQ1410" s="59"/>
      <c r="TR1410" s="59"/>
      <c r="TS1410" s="59"/>
      <c r="TT1410" s="59"/>
      <c r="TU1410" s="59"/>
      <c r="TV1410" s="59"/>
      <c r="TW1410" s="59"/>
      <c r="TX1410" s="59"/>
      <c r="TY1410" s="59"/>
      <c r="TZ1410" s="59"/>
      <c r="UA1410" s="59"/>
      <c r="UB1410" s="59"/>
      <c r="UC1410" s="59"/>
      <c r="UD1410" s="59"/>
      <c r="UE1410" s="59"/>
      <c r="UF1410" s="59"/>
      <c r="UG1410" s="59"/>
      <c r="UH1410" s="59"/>
      <c r="UI1410" s="59"/>
      <c r="UJ1410" s="59"/>
      <c r="UK1410" s="59"/>
      <c r="UL1410" s="59"/>
      <c r="UM1410" s="59"/>
      <c r="UN1410" s="59"/>
      <c r="UO1410" s="59"/>
      <c r="UP1410" s="59"/>
      <c r="UQ1410" s="59"/>
      <c r="UR1410" s="59"/>
      <c r="US1410" s="59"/>
      <c r="UT1410" s="59"/>
      <c r="UU1410" s="59"/>
      <c r="UV1410" s="59"/>
      <c r="UW1410" s="59"/>
      <c r="UX1410" s="59"/>
      <c r="UY1410" s="59"/>
      <c r="UZ1410" s="59"/>
      <c r="VA1410" s="59"/>
      <c r="VB1410" s="59"/>
      <c r="VC1410" s="59"/>
      <c r="VD1410" s="59"/>
      <c r="VE1410" s="59"/>
      <c r="VF1410" s="59"/>
      <c r="VG1410" s="59"/>
      <c r="VH1410" s="59"/>
      <c r="VI1410" s="59"/>
      <c r="VJ1410" s="59"/>
      <c r="VK1410" s="59"/>
      <c r="VL1410" s="59"/>
      <c r="VM1410" s="59"/>
      <c r="VN1410" s="59"/>
      <c r="VO1410" s="59"/>
      <c r="VP1410" s="59"/>
      <c r="VQ1410" s="59"/>
      <c r="VR1410" s="59"/>
      <c r="VS1410" s="59"/>
      <c r="VT1410" s="59"/>
      <c r="VU1410" s="59"/>
      <c r="VV1410" s="59"/>
      <c r="VW1410" s="59"/>
      <c r="VX1410" s="59"/>
      <c r="VY1410" s="59"/>
      <c r="VZ1410" s="59"/>
      <c r="WA1410" s="59"/>
      <c r="WB1410" s="59"/>
      <c r="WC1410" s="59"/>
      <c r="WD1410" s="59"/>
      <c r="WE1410" s="59"/>
      <c r="WF1410" s="59"/>
      <c r="WG1410" s="59"/>
      <c r="WH1410" s="59"/>
      <c r="WI1410" s="59"/>
      <c r="WJ1410" s="59"/>
      <c r="WK1410" s="59"/>
      <c r="WL1410" s="59"/>
      <c r="WM1410" s="59"/>
      <c r="WN1410" s="59"/>
      <c r="WO1410" s="59"/>
      <c r="WP1410" s="59"/>
      <c r="WQ1410" s="59"/>
      <c r="WR1410" s="59"/>
      <c r="WS1410" s="59"/>
      <c r="WT1410" s="59"/>
      <c r="WU1410" s="59"/>
      <c r="WV1410" s="59"/>
      <c r="WW1410" s="59"/>
      <c r="WX1410" s="59"/>
      <c r="WY1410" s="59"/>
      <c r="WZ1410" s="59"/>
      <c r="XA1410" s="59"/>
      <c r="XB1410" s="59"/>
      <c r="XC1410" s="59"/>
      <c r="XD1410" s="59"/>
      <c r="XE1410" s="59"/>
      <c r="XF1410" s="59"/>
      <c r="XG1410" s="59"/>
      <c r="XH1410" s="59"/>
      <c r="XI1410" s="59"/>
      <c r="XJ1410" s="59"/>
      <c r="XK1410" s="59"/>
      <c r="XL1410" s="59"/>
      <c r="XM1410" s="59"/>
      <c r="XN1410" s="59"/>
      <c r="XO1410" s="59"/>
      <c r="XP1410" s="59"/>
      <c r="XQ1410" s="59"/>
      <c r="XR1410" s="59"/>
      <c r="XS1410" s="59"/>
      <c r="XT1410" s="59"/>
      <c r="XU1410" s="59"/>
      <c r="XV1410" s="59"/>
      <c r="XW1410" s="59"/>
      <c r="XX1410" s="59"/>
      <c r="XY1410" s="59"/>
      <c r="XZ1410" s="59"/>
      <c r="YA1410" s="59"/>
      <c r="YB1410" s="59"/>
      <c r="YC1410" s="59"/>
      <c r="YD1410" s="59"/>
      <c r="YE1410" s="59"/>
      <c r="YF1410" s="59"/>
      <c r="YG1410" s="59"/>
      <c r="YH1410" s="59"/>
      <c r="YI1410" s="59"/>
      <c r="YJ1410" s="59"/>
      <c r="YK1410" s="59"/>
      <c r="YL1410" s="59"/>
      <c r="YM1410" s="59"/>
      <c r="YN1410" s="59"/>
      <c r="YO1410" s="59"/>
      <c r="YP1410" s="59"/>
      <c r="YQ1410" s="59"/>
      <c r="YR1410" s="59"/>
      <c r="YS1410" s="59"/>
      <c r="YT1410" s="59"/>
      <c r="YU1410" s="59"/>
      <c r="YV1410" s="59"/>
      <c r="YW1410" s="59"/>
      <c r="YX1410" s="59"/>
      <c r="YY1410" s="59"/>
      <c r="YZ1410" s="59"/>
      <c r="ZA1410" s="59"/>
      <c r="ZB1410" s="59"/>
      <c r="ZC1410" s="59"/>
      <c r="ZD1410" s="59"/>
      <c r="ZE1410" s="59"/>
      <c r="ZF1410" s="59"/>
      <c r="ZG1410" s="59"/>
      <c r="ZH1410" s="59"/>
      <c r="ZI1410" s="59"/>
      <c r="ZJ1410" s="59"/>
      <c r="ZK1410" s="59"/>
      <c r="ZL1410" s="59"/>
      <c r="ZM1410" s="59"/>
      <c r="ZN1410" s="59"/>
      <c r="ZO1410" s="59"/>
      <c r="ZP1410" s="59"/>
      <c r="ZQ1410" s="59"/>
      <c r="ZR1410" s="59"/>
      <c r="ZS1410" s="59"/>
      <c r="ZT1410" s="59"/>
      <c r="ZU1410" s="59"/>
      <c r="ZV1410" s="59"/>
      <c r="ZW1410" s="59"/>
      <c r="ZX1410" s="59"/>
      <c r="ZY1410" s="59"/>
      <c r="ZZ1410" s="59"/>
      <c r="AAA1410" s="59"/>
      <c r="AAB1410" s="59"/>
      <c r="AAC1410" s="59"/>
      <c r="AAD1410" s="59"/>
      <c r="AAE1410" s="59"/>
      <c r="AAF1410" s="59"/>
      <c r="AAG1410" s="59"/>
      <c r="AAH1410" s="59"/>
      <c r="AAI1410" s="59"/>
      <c r="AAJ1410" s="59"/>
      <c r="AAK1410" s="59"/>
      <c r="AAL1410" s="59"/>
      <c r="AAM1410" s="59"/>
      <c r="AAN1410" s="59"/>
      <c r="AAO1410" s="59"/>
      <c r="AAP1410" s="59"/>
      <c r="AAQ1410" s="59"/>
      <c r="AAR1410" s="59"/>
      <c r="AAS1410" s="59"/>
      <c r="AAT1410" s="59"/>
      <c r="AAU1410" s="59"/>
      <c r="AAV1410" s="59"/>
      <c r="AAW1410" s="59"/>
      <c r="AAX1410" s="59"/>
      <c r="AAY1410" s="59"/>
      <c r="AAZ1410" s="59"/>
      <c r="ABA1410" s="59"/>
      <c r="ABB1410" s="59"/>
      <c r="ABC1410" s="59"/>
      <c r="ABD1410" s="59"/>
      <c r="ABE1410" s="59"/>
      <c r="ABF1410" s="59"/>
      <c r="ABG1410" s="59"/>
      <c r="ABH1410" s="59"/>
      <c r="ABI1410" s="59"/>
      <c r="ABJ1410" s="59"/>
      <c r="ABK1410" s="59"/>
      <c r="ABL1410" s="59"/>
      <c r="ABM1410" s="59"/>
      <c r="ABN1410" s="59"/>
      <c r="ABO1410" s="59"/>
      <c r="ABP1410" s="59"/>
      <c r="ABQ1410" s="59"/>
      <c r="ABR1410" s="59"/>
      <c r="ABS1410" s="59"/>
      <c r="ABT1410" s="59"/>
      <c r="ABU1410" s="59"/>
      <c r="ABV1410" s="59"/>
      <c r="ABW1410" s="59"/>
      <c r="ABX1410" s="59"/>
      <c r="ABY1410" s="59"/>
      <c r="ABZ1410" s="59"/>
      <c r="ACA1410" s="59"/>
      <c r="ACB1410" s="59"/>
      <c r="ACC1410" s="59"/>
      <c r="ACD1410" s="59"/>
      <c r="ACE1410" s="59"/>
      <c r="ACF1410" s="59"/>
      <c r="ACG1410" s="59"/>
      <c r="ACH1410" s="59"/>
      <c r="ACI1410" s="59"/>
      <c r="ACJ1410" s="59"/>
      <c r="ACK1410" s="59"/>
      <c r="ACL1410" s="59"/>
      <c r="ACM1410" s="59"/>
      <c r="ACN1410" s="59"/>
      <c r="ACO1410" s="59"/>
      <c r="ACP1410" s="59"/>
      <c r="ACQ1410" s="59"/>
      <c r="ACR1410" s="59"/>
      <c r="ACS1410" s="59"/>
      <c r="ACT1410" s="59"/>
      <c r="ACU1410" s="59"/>
      <c r="ACV1410" s="59"/>
      <c r="ACW1410" s="59"/>
      <c r="ACX1410" s="59"/>
      <c r="ACY1410" s="59"/>
      <c r="ACZ1410" s="59"/>
      <c r="ADA1410" s="59"/>
      <c r="ADB1410" s="59"/>
      <c r="ADC1410" s="59"/>
      <c r="ADD1410" s="59"/>
      <c r="ADE1410" s="59"/>
      <c r="ADF1410" s="59"/>
      <c r="ADG1410" s="59"/>
      <c r="ADH1410" s="59"/>
      <c r="ADI1410" s="59"/>
      <c r="ADJ1410" s="59"/>
      <c r="ADK1410" s="59"/>
      <c r="ADL1410" s="59"/>
      <c r="ADM1410" s="59"/>
      <c r="ADN1410" s="59"/>
      <c r="ADO1410" s="59"/>
      <c r="ADP1410" s="59"/>
      <c r="ADQ1410" s="59"/>
      <c r="ADR1410" s="59"/>
      <c r="ADS1410" s="59"/>
      <c r="ADT1410" s="59"/>
      <c r="ADU1410" s="59"/>
      <c r="ADV1410" s="59"/>
      <c r="ADW1410" s="59"/>
      <c r="ADX1410" s="59"/>
      <c r="ADY1410" s="59"/>
      <c r="ADZ1410" s="59"/>
      <c r="AEA1410" s="59"/>
      <c r="AEB1410" s="59"/>
      <c r="AEC1410" s="59"/>
      <c r="AED1410" s="59"/>
      <c r="AEE1410" s="59"/>
      <c r="AEF1410" s="59"/>
    </row>
    <row r="1411" spans="1:812" s="32" customFormat="1" x14ac:dyDescent="0.2">
      <c r="A1411" s="176">
        <f t="shared" si="61"/>
        <v>1.7000000000000006</v>
      </c>
      <c r="B1411" s="177" t="s">
        <v>909</v>
      </c>
      <c r="C1411" s="521">
        <v>1</v>
      </c>
      <c r="D1411" s="521" t="s">
        <v>71</v>
      </c>
      <c r="E1411" s="520">
        <v>28067.62</v>
      </c>
      <c r="F1411" s="485">
        <f t="shared" si="60"/>
        <v>28067.62</v>
      </c>
      <c r="AZ1411" s="59"/>
      <c r="BA1411" s="663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  <c r="FM1411" s="59"/>
      <c r="FN1411" s="59"/>
      <c r="FO1411" s="59"/>
      <c r="FP1411" s="59"/>
      <c r="FQ1411" s="59"/>
      <c r="FR1411" s="59"/>
      <c r="FS1411" s="59"/>
      <c r="FT1411" s="59"/>
      <c r="FU1411" s="59"/>
      <c r="FV1411" s="59"/>
      <c r="FW1411" s="59"/>
      <c r="FX1411" s="59"/>
      <c r="FY1411" s="59"/>
      <c r="FZ1411" s="59"/>
      <c r="GA1411" s="59"/>
      <c r="GB1411" s="59"/>
      <c r="GC1411" s="59"/>
      <c r="GD1411" s="59"/>
      <c r="GE1411" s="59"/>
      <c r="GF1411" s="59"/>
      <c r="GG1411" s="59"/>
      <c r="GH1411" s="59"/>
      <c r="GI1411" s="59"/>
      <c r="GJ1411" s="59"/>
      <c r="GK1411" s="59"/>
      <c r="GL1411" s="59"/>
      <c r="GM1411" s="59"/>
      <c r="GN1411" s="59"/>
      <c r="GO1411" s="59"/>
      <c r="GP1411" s="59"/>
      <c r="GQ1411" s="59"/>
      <c r="GR1411" s="59"/>
      <c r="GS1411" s="59"/>
      <c r="GT1411" s="59"/>
      <c r="GU1411" s="59"/>
      <c r="GV1411" s="59"/>
      <c r="GW1411" s="59"/>
      <c r="GX1411" s="59"/>
      <c r="GY1411" s="59"/>
      <c r="GZ1411" s="59"/>
      <c r="HA1411" s="59"/>
      <c r="HB1411" s="59"/>
      <c r="HC1411" s="59"/>
      <c r="HD1411" s="59"/>
      <c r="HE1411" s="59"/>
      <c r="HF1411" s="59"/>
      <c r="HG1411" s="59"/>
      <c r="HH1411" s="59"/>
      <c r="HI1411" s="59"/>
      <c r="HJ1411" s="59"/>
      <c r="HK1411" s="59"/>
      <c r="HL1411" s="59"/>
      <c r="HM1411" s="59"/>
      <c r="HN1411" s="59"/>
      <c r="HO1411" s="59"/>
      <c r="HP1411" s="59"/>
      <c r="HQ1411" s="59"/>
      <c r="HR1411" s="59"/>
      <c r="HS1411" s="59"/>
      <c r="HT1411" s="59"/>
      <c r="HU1411" s="59"/>
      <c r="HV1411" s="59"/>
      <c r="HW1411" s="59"/>
      <c r="HX1411" s="59"/>
      <c r="HY1411" s="59"/>
      <c r="HZ1411" s="59"/>
      <c r="IA1411" s="59"/>
      <c r="IB1411" s="59"/>
      <c r="IC1411" s="59"/>
      <c r="ID1411" s="59"/>
      <c r="IE1411" s="59"/>
      <c r="IF1411" s="59"/>
      <c r="IG1411" s="59"/>
      <c r="IH1411" s="59"/>
      <c r="II1411" s="59"/>
      <c r="IJ1411" s="59"/>
      <c r="IK1411" s="59"/>
      <c r="IL1411" s="59"/>
      <c r="IM1411" s="59"/>
      <c r="IN1411" s="59"/>
      <c r="IO1411" s="59"/>
      <c r="IP1411" s="59"/>
      <c r="IQ1411" s="59"/>
      <c r="IR1411" s="59"/>
      <c r="IS1411" s="59"/>
      <c r="IT1411" s="59"/>
      <c r="IU1411" s="59"/>
      <c r="IV1411" s="59"/>
      <c r="IW1411" s="59"/>
      <c r="IX1411" s="59"/>
      <c r="IY1411" s="59"/>
      <c r="IZ1411" s="59"/>
      <c r="JA1411" s="59"/>
      <c r="JB1411" s="59"/>
      <c r="JC1411" s="59"/>
      <c r="JD1411" s="59"/>
      <c r="JE1411" s="59"/>
      <c r="JF1411" s="59"/>
      <c r="JG1411" s="59"/>
      <c r="JH1411" s="59"/>
      <c r="JI1411" s="59"/>
      <c r="JJ1411" s="59"/>
      <c r="JK1411" s="59"/>
      <c r="JL1411" s="59"/>
      <c r="JM1411" s="59"/>
      <c r="JN1411" s="59"/>
      <c r="JO1411" s="59"/>
      <c r="JP1411" s="59"/>
      <c r="JQ1411" s="59"/>
      <c r="JR1411" s="59"/>
      <c r="JS1411" s="59"/>
      <c r="JT1411" s="59"/>
      <c r="JU1411" s="59"/>
      <c r="JV1411" s="59"/>
      <c r="JW1411" s="59"/>
      <c r="JX1411" s="59"/>
      <c r="JY1411" s="59"/>
      <c r="JZ1411" s="59"/>
      <c r="KA1411" s="59"/>
      <c r="KB1411" s="59"/>
      <c r="KC1411" s="59"/>
      <c r="KD1411" s="59"/>
      <c r="KE1411" s="59"/>
      <c r="KF1411" s="59"/>
      <c r="KG1411" s="59"/>
      <c r="KH1411" s="59"/>
      <c r="KI1411" s="59"/>
      <c r="KJ1411" s="59"/>
      <c r="KK1411" s="59"/>
      <c r="KL1411" s="59"/>
      <c r="KM1411" s="59"/>
      <c r="KN1411" s="59"/>
      <c r="KO1411" s="59"/>
      <c r="KP1411" s="59"/>
      <c r="KQ1411" s="59"/>
      <c r="KR1411" s="59"/>
      <c r="KS1411" s="59"/>
      <c r="KT1411" s="59"/>
      <c r="KU1411" s="59"/>
      <c r="KV1411" s="59"/>
      <c r="KW1411" s="59"/>
      <c r="KX1411" s="59"/>
      <c r="KY1411" s="59"/>
      <c r="KZ1411" s="59"/>
      <c r="LA1411" s="59"/>
      <c r="LB1411" s="59"/>
      <c r="LC1411" s="59"/>
      <c r="LD1411" s="59"/>
      <c r="LE1411" s="59"/>
      <c r="LF1411" s="59"/>
      <c r="LG1411" s="59"/>
      <c r="LH1411" s="59"/>
      <c r="LI1411" s="59"/>
      <c r="LJ1411" s="59"/>
      <c r="LK1411" s="59"/>
      <c r="LL1411" s="59"/>
      <c r="LM1411" s="59"/>
      <c r="LN1411" s="59"/>
      <c r="LO1411" s="59"/>
      <c r="LP1411" s="59"/>
      <c r="LQ1411" s="59"/>
      <c r="LR1411" s="59"/>
      <c r="LS1411" s="59"/>
      <c r="LT1411" s="59"/>
      <c r="LU1411" s="59"/>
      <c r="LV1411" s="59"/>
      <c r="LW1411" s="59"/>
      <c r="LX1411" s="59"/>
      <c r="LY1411" s="59"/>
      <c r="LZ1411" s="59"/>
      <c r="MA1411" s="59"/>
      <c r="MB1411" s="59"/>
      <c r="MC1411" s="59"/>
      <c r="MD1411" s="59"/>
      <c r="ME1411" s="59"/>
      <c r="MF1411" s="59"/>
      <c r="MG1411" s="59"/>
      <c r="MH1411" s="59"/>
      <c r="MI1411" s="59"/>
      <c r="MJ1411" s="59"/>
      <c r="MK1411" s="59"/>
      <c r="ML1411" s="59"/>
      <c r="MM1411" s="59"/>
      <c r="MN1411" s="59"/>
      <c r="MO1411" s="59"/>
      <c r="MP1411" s="59"/>
      <c r="MQ1411" s="59"/>
      <c r="MR1411" s="59"/>
      <c r="MS1411" s="59"/>
      <c r="MT1411" s="59"/>
      <c r="MU1411" s="59"/>
      <c r="MV1411" s="59"/>
      <c r="MW1411" s="59"/>
      <c r="MX1411" s="59"/>
      <c r="MY1411" s="59"/>
      <c r="MZ1411" s="59"/>
      <c r="NA1411" s="59"/>
      <c r="NB1411" s="59"/>
      <c r="NC1411" s="59"/>
      <c r="ND1411" s="59"/>
      <c r="NE1411" s="59"/>
      <c r="NF1411" s="59"/>
      <c r="NG1411" s="59"/>
      <c r="NH1411" s="59"/>
      <c r="NI1411" s="59"/>
      <c r="NJ1411" s="59"/>
      <c r="NK1411" s="59"/>
      <c r="NL1411" s="59"/>
      <c r="NM1411" s="59"/>
      <c r="NN1411" s="59"/>
      <c r="NO1411" s="59"/>
      <c r="NP1411" s="59"/>
      <c r="NQ1411" s="59"/>
      <c r="NR1411" s="59"/>
      <c r="NS1411" s="59"/>
      <c r="NT1411" s="59"/>
      <c r="NU1411" s="59"/>
      <c r="NV1411" s="59"/>
      <c r="NW1411" s="59"/>
      <c r="NX1411" s="59"/>
      <c r="NY1411" s="59"/>
      <c r="NZ1411" s="59"/>
      <c r="OA1411" s="59"/>
      <c r="OB1411" s="59"/>
      <c r="OC1411" s="59"/>
      <c r="OD1411" s="59"/>
      <c r="OE1411" s="59"/>
      <c r="OF1411" s="59"/>
      <c r="OG1411" s="59"/>
      <c r="OH1411" s="59"/>
      <c r="OI1411" s="59"/>
      <c r="OJ1411" s="59"/>
      <c r="OK1411" s="59"/>
      <c r="OL1411" s="59"/>
      <c r="OM1411" s="59"/>
      <c r="ON1411" s="59"/>
      <c r="OO1411" s="59"/>
      <c r="OP1411" s="59"/>
      <c r="OQ1411" s="59"/>
      <c r="OR1411" s="59"/>
      <c r="OS1411" s="59"/>
      <c r="OT1411" s="59"/>
      <c r="OU1411" s="59"/>
      <c r="OV1411" s="59"/>
      <c r="OW1411" s="59"/>
      <c r="OX1411" s="59"/>
      <c r="OY1411" s="59"/>
      <c r="OZ1411" s="59"/>
      <c r="PA1411" s="59"/>
      <c r="PB1411" s="59"/>
      <c r="PC1411" s="59"/>
      <c r="PD1411" s="59"/>
      <c r="PE1411" s="59"/>
      <c r="PF1411" s="59"/>
      <c r="PG1411" s="59"/>
      <c r="PH1411" s="59"/>
      <c r="PI1411" s="59"/>
      <c r="PJ1411" s="59"/>
      <c r="PK1411" s="59"/>
      <c r="PL1411" s="59"/>
      <c r="PM1411" s="59"/>
      <c r="PN1411" s="59"/>
      <c r="PO1411" s="59"/>
      <c r="PP1411" s="59"/>
      <c r="PQ1411" s="59"/>
      <c r="PR1411" s="59"/>
      <c r="PS1411" s="59"/>
      <c r="PT1411" s="59"/>
      <c r="PU1411" s="59"/>
      <c r="PV1411" s="59"/>
      <c r="PW1411" s="59"/>
      <c r="PX1411" s="59"/>
      <c r="PY1411" s="59"/>
      <c r="PZ1411" s="59"/>
      <c r="QA1411" s="59"/>
      <c r="QB1411" s="59"/>
      <c r="QC1411" s="59"/>
      <c r="QD1411" s="59"/>
      <c r="QE1411" s="59"/>
      <c r="QF1411" s="59"/>
      <c r="QG1411" s="59"/>
      <c r="QH1411" s="59"/>
      <c r="QI1411" s="59"/>
      <c r="QJ1411" s="59"/>
      <c r="QK1411" s="59"/>
      <c r="QL1411" s="59"/>
      <c r="QM1411" s="59"/>
      <c r="QN1411" s="59"/>
      <c r="QO1411" s="59"/>
      <c r="QP1411" s="59"/>
      <c r="QQ1411" s="59"/>
      <c r="QR1411" s="59"/>
      <c r="QS1411" s="59"/>
      <c r="QT1411" s="59"/>
      <c r="QU1411" s="59"/>
      <c r="QV1411" s="59"/>
      <c r="QW1411" s="59"/>
      <c r="QX1411" s="59"/>
      <c r="QY1411" s="59"/>
      <c r="QZ1411" s="59"/>
      <c r="RA1411" s="59"/>
      <c r="RB1411" s="59"/>
      <c r="RC1411" s="59"/>
      <c r="RD1411" s="59"/>
      <c r="RE1411" s="59"/>
      <c r="RF1411" s="59"/>
      <c r="RG1411" s="59"/>
      <c r="RH1411" s="59"/>
      <c r="RI1411" s="59"/>
      <c r="RJ1411" s="59"/>
      <c r="RK1411" s="59"/>
      <c r="RL1411" s="59"/>
      <c r="RM1411" s="59"/>
      <c r="RN1411" s="59"/>
      <c r="RO1411" s="59"/>
      <c r="RP1411" s="59"/>
      <c r="RQ1411" s="59"/>
      <c r="RR1411" s="59"/>
      <c r="RS1411" s="59"/>
      <c r="RT1411" s="59"/>
      <c r="RU1411" s="59"/>
      <c r="RV1411" s="59"/>
      <c r="RW1411" s="59"/>
      <c r="RX1411" s="59"/>
      <c r="RY1411" s="59"/>
      <c r="RZ1411" s="59"/>
      <c r="SA1411" s="59"/>
      <c r="SB1411" s="59"/>
      <c r="SC1411" s="59"/>
      <c r="SD1411" s="59"/>
      <c r="SE1411" s="59"/>
      <c r="SF1411" s="59"/>
      <c r="SG1411" s="59"/>
      <c r="SH1411" s="59"/>
      <c r="SI1411" s="59"/>
      <c r="SJ1411" s="59"/>
      <c r="SK1411" s="59"/>
      <c r="SL1411" s="59"/>
      <c r="SM1411" s="59"/>
      <c r="SN1411" s="59"/>
      <c r="SO1411" s="59"/>
      <c r="SP1411" s="59"/>
      <c r="SQ1411" s="59"/>
      <c r="SR1411" s="59"/>
      <c r="SS1411" s="59"/>
      <c r="ST1411" s="59"/>
      <c r="SU1411" s="59"/>
      <c r="SV1411" s="59"/>
      <c r="SW1411" s="59"/>
      <c r="SX1411" s="59"/>
      <c r="SY1411" s="59"/>
      <c r="SZ1411" s="59"/>
      <c r="TA1411" s="59"/>
      <c r="TB1411" s="59"/>
      <c r="TC1411" s="59"/>
      <c r="TD1411" s="59"/>
      <c r="TE1411" s="59"/>
      <c r="TF1411" s="59"/>
      <c r="TG1411" s="59"/>
      <c r="TH1411" s="59"/>
      <c r="TI1411" s="59"/>
      <c r="TJ1411" s="59"/>
      <c r="TK1411" s="59"/>
      <c r="TL1411" s="59"/>
      <c r="TM1411" s="59"/>
      <c r="TN1411" s="59"/>
      <c r="TO1411" s="59"/>
      <c r="TP1411" s="59"/>
      <c r="TQ1411" s="59"/>
      <c r="TR1411" s="59"/>
      <c r="TS1411" s="59"/>
      <c r="TT1411" s="59"/>
      <c r="TU1411" s="59"/>
      <c r="TV1411" s="59"/>
      <c r="TW1411" s="59"/>
      <c r="TX1411" s="59"/>
      <c r="TY1411" s="59"/>
      <c r="TZ1411" s="59"/>
      <c r="UA1411" s="59"/>
      <c r="UB1411" s="59"/>
      <c r="UC1411" s="59"/>
      <c r="UD1411" s="59"/>
      <c r="UE1411" s="59"/>
      <c r="UF1411" s="59"/>
      <c r="UG1411" s="59"/>
      <c r="UH1411" s="59"/>
      <c r="UI1411" s="59"/>
      <c r="UJ1411" s="59"/>
      <c r="UK1411" s="59"/>
      <c r="UL1411" s="59"/>
      <c r="UM1411" s="59"/>
      <c r="UN1411" s="59"/>
      <c r="UO1411" s="59"/>
      <c r="UP1411" s="59"/>
      <c r="UQ1411" s="59"/>
      <c r="UR1411" s="59"/>
      <c r="US1411" s="59"/>
      <c r="UT1411" s="59"/>
      <c r="UU1411" s="59"/>
      <c r="UV1411" s="59"/>
      <c r="UW1411" s="59"/>
      <c r="UX1411" s="59"/>
      <c r="UY1411" s="59"/>
      <c r="UZ1411" s="59"/>
      <c r="VA1411" s="59"/>
      <c r="VB1411" s="59"/>
      <c r="VC1411" s="59"/>
      <c r="VD1411" s="59"/>
      <c r="VE1411" s="59"/>
      <c r="VF1411" s="59"/>
      <c r="VG1411" s="59"/>
      <c r="VH1411" s="59"/>
      <c r="VI1411" s="59"/>
      <c r="VJ1411" s="59"/>
      <c r="VK1411" s="59"/>
      <c r="VL1411" s="59"/>
      <c r="VM1411" s="59"/>
      <c r="VN1411" s="59"/>
      <c r="VO1411" s="59"/>
      <c r="VP1411" s="59"/>
      <c r="VQ1411" s="59"/>
      <c r="VR1411" s="59"/>
      <c r="VS1411" s="59"/>
      <c r="VT1411" s="59"/>
      <c r="VU1411" s="59"/>
      <c r="VV1411" s="59"/>
      <c r="VW1411" s="59"/>
      <c r="VX1411" s="59"/>
      <c r="VY1411" s="59"/>
      <c r="VZ1411" s="59"/>
      <c r="WA1411" s="59"/>
      <c r="WB1411" s="59"/>
      <c r="WC1411" s="59"/>
      <c r="WD1411" s="59"/>
      <c r="WE1411" s="59"/>
      <c r="WF1411" s="59"/>
      <c r="WG1411" s="59"/>
      <c r="WH1411" s="59"/>
      <c r="WI1411" s="59"/>
      <c r="WJ1411" s="59"/>
      <c r="WK1411" s="59"/>
      <c r="WL1411" s="59"/>
      <c r="WM1411" s="59"/>
      <c r="WN1411" s="59"/>
      <c r="WO1411" s="59"/>
      <c r="WP1411" s="59"/>
      <c r="WQ1411" s="59"/>
      <c r="WR1411" s="59"/>
      <c r="WS1411" s="59"/>
      <c r="WT1411" s="59"/>
      <c r="WU1411" s="59"/>
      <c r="WV1411" s="59"/>
      <c r="WW1411" s="59"/>
      <c r="WX1411" s="59"/>
      <c r="WY1411" s="59"/>
      <c r="WZ1411" s="59"/>
      <c r="XA1411" s="59"/>
      <c r="XB1411" s="59"/>
      <c r="XC1411" s="59"/>
      <c r="XD1411" s="59"/>
      <c r="XE1411" s="59"/>
      <c r="XF1411" s="59"/>
      <c r="XG1411" s="59"/>
      <c r="XH1411" s="59"/>
      <c r="XI1411" s="59"/>
      <c r="XJ1411" s="59"/>
      <c r="XK1411" s="59"/>
      <c r="XL1411" s="59"/>
      <c r="XM1411" s="59"/>
      <c r="XN1411" s="59"/>
      <c r="XO1411" s="59"/>
      <c r="XP1411" s="59"/>
      <c r="XQ1411" s="59"/>
      <c r="XR1411" s="59"/>
      <c r="XS1411" s="59"/>
      <c r="XT1411" s="59"/>
      <c r="XU1411" s="59"/>
      <c r="XV1411" s="59"/>
      <c r="XW1411" s="59"/>
      <c r="XX1411" s="59"/>
      <c r="XY1411" s="59"/>
      <c r="XZ1411" s="59"/>
      <c r="YA1411" s="59"/>
      <c r="YB1411" s="59"/>
      <c r="YC1411" s="59"/>
      <c r="YD1411" s="59"/>
      <c r="YE1411" s="59"/>
      <c r="YF1411" s="59"/>
      <c r="YG1411" s="59"/>
      <c r="YH1411" s="59"/>
      <c r="YI1411" s="59"/>
      <c r="YJ1411" s="59"/>
      <c r="YK1411" s="59"/>
      <c r="YL1411" s="59"/>
      <c r="YM1411" s="59"/>
      <c r="YN1411" s="59"/>
      <c r="YO1411" s="59"/>
      <c r="YP1411" s="59"/>
      <c r="YQ1411" s="59"/>
      <c r="YR1411" s="59"/>
      <c r="YS1411" s="59"/>
      <c r="YT1411" s="59"/>
      <c r="YU1411" s="59"/>
      <c r="YV1411" s="59"/>
      <c r="YW1411" s="59"/>
      <c r="YX1411" s="59"/>
      <c r="YY1411" s="59"/>
      <c r="YZ1411" s="59"/>
      <c r="ZA1411" s="59"/>
      <c r="ZB1411" s="59"/>
      <c r="ZC1411" s="59"/>
      <c r="ZD1411" s="59"/>
      <c r="ZE1411" s="59"/>
      <c r="ZF1411" s="59"/>
      <c r="ZG1411" s="59"/>
      <c r="ZH1411" s="59"/>
      <c r="ZI1411" s="59"/>
      <c r="ZJ1411" s="59"/>
      <c r="ZK1411" s="59"/>
      <c r="ZL1411" s="59"/>
      <c r="ZM1411" s="59"/>
      <c r="ZN1411" s="59"/>
      <c r="ZO1411" s="59"/>
      <c r="ZP1411" s="59"/>
      <c r="ZQ1411" s="59"/>
      <c r="ZR1411" s="59"/>
      <c r="ZS1411" s="59"/>
      <c r="ZT1411" s="59"/>
      <c r="ZU1411" s="59"/>
      <c r="ZV1411" s="59"/>
      <c r="ZW1411" s="59"/>
      <c r="ZX1411" s="59"/>
      <c r="ZY1411" s="59"/>
      <c r="ZZ1411" s="59"/>
      <c r="AAA1411" s="59"/>
      <c r="AAB1411" s="59"/>
      <c r="AAC1411" s="59"/>
      <c r="AAD1411" s="59"/>
      <c r="AAE1411" s="59"/>
      <c r="AAF1411" s="59"/>
      <c r="AAG1411" s="59"/>
      <c r="AAH1411" s="59"/>
      <c r="AAI1411" s="59"/>
      <c r="AAJ1411" s="59"/>
      <c r="AAK1411" s="59"/>
      <c r="AAL1411" s="59"/>
      <c r="AAM1411" s="59"/>
      <c r="AAN1411" s="59"/>
      <c r="AAO1411" s="59"/>
      <c r="AAP1411" s="59"/>
      <c r="AAQ1411" s="59"/>
      <c r="AAR1411" s="59"/>
      <c r="AAS1411" s="59"/>
      <c r="AAT1411" s="59"/>
      <c r="AAU1411" s="59"/>
      <c r="AAV1411" s="59"/>
      <c r="AAW1411" s="59"/>
      <c r="AAX1411" s="59"/>
      <c r="AAY1411" s="59"/>
      <c r="AAZ1411" s="59"/>
      <c r="ABA1411" s="59"/>
      <c r="ABB1411" s="59"/>
      <c r="ABC1411" s="59"/>
      <c r="ABD1411" s="59"/>
      <c r="ABE1411" s="59"/>
      <c r="ABF1411" s="59"/>
      <c r="ABG1411" s="59"/>
      <c r="ABH1411" s="59"/>
      <c r="ABI1411" s="59"/>
      <c r="ABJ1411" s="59"/>
      <c r="ABK1411" s="59"/>
      <c r="ABL1411" s="59"/>
      <c r="ABM1411" s="59"/>
      <c r="ABN1411" s="59"/>
      <c r="ABO1411" s="59"/>
      <c r="ABP1411" s="59"/>
      <c r="ABQ1411" s="59"/>
      <c r="ABR1411" s="59"/>
      <c r="ABS1411" s="59"/>
      <c r="ABT1411" s="59"/>
      <c r="ABU1411" s="59"/>
      <c r="ABV1411" s="59"/>
      <c r="ABW1411" s="59"/>
      <c r="ABX1411" s="59"/>
      <c r="ABY1411" s="59"/>
      <c r="ABZ1411" s="59"/>
      <c r="ACA1411" s="59"/>
      <c r="ACB1411" s="59"/>
      <c r="ACC1411" s="59"/>
      <c r="ACD1411" s="59"/>
      <c r="ACE1411" s="59"/>
      <c r="ACF1411" s="59"/>
      <c r="ACG1411" s="59"/>
      <c r="ACH1411" s="59"/>
      <c r="ACI1411" s="59"/>
      <c r="ACJ1411" s="59"/>
      <c r="ACK1411" s="59"/>
      <c r="ACL1411" s="59"/>
      <c r="ACM1411" s="59"/>
      <c r="ACN1411" s="59"/>
      <c r="ACO1411" s="59"/>
      <c r="ACP1411" s="59"/>
      <c r="ACQ1411" s="59"/>
      <c r="ACR1411" s="59"/>
      <c r="ACS1411" s="59"/>
      <c r="ACT1411" s="59"/>
      <c r="ACU1411" s="59"/>
      <c r="ACV1411" s="59"/>
      <c r="ACW1411" s="59"/>
      <c r="ACX1411" s="59"/>
      <c r="ACY1411" s="59"/>
      <c r="ACZ1411" s="59"/>
      <c r="ADA1411" s="59"/>
      <c r="ADB1411" s="59"/>
      <c r="ADC1411" s="59"/>
      <c r="ADD1411" s="59"/>
      <c r="ADE1411" s="59"/>
      <c r="ADF1411" s="59"/>
      <c r="ADG1411" s="59"/>
      <c r="ADH1411" s="59"/>
      <c r="ADI1411" s="59"/>
      <c r="ADJ1411" s="59"/>
      <c r="ADK1411" s="59"/>
      <c r="ADL1411" s="59"/>
      <c r="ADM1411" s="59"/>
      <c r="ADN1411" s="59"/>
      <c r="ADO1411" s="59"/>
      <c r="ADP1411" s="59"/>
      <c r="ADQ1411" s="59"/>
      <c r="ADR1411" s="59"/>
      <c r="ADS1411" s="59"/>
      <c r="ADT1411" s="59"/>
      <c r="ADU1411" s="59"/>
      <c r="ADV1411" s="59"/>
      <c r="ADW1411" s="59"/>
      <c r="ADX1411" s="59"/>
      <c r="ADY1411" s="59"/>
      <c r="ADZ1411" s="59"/>
      <c r="AEA1411" s="59"/>
      <c r="AEB1411" s="59"/>
      <c r="AEC1411" s="59"/>
      <c r="AED1411" s="59"/>
      <c r="AEE1411" s="59"/>
      <c r="AEF1411" s="59"/>
    </row>
    <row r="1412" spans="1:812" s="32" customFormat="1" x14ac:dyDescent="0.2">
      <c r="A1412" s="176">
        <f t="shared" si="61"/>
        <v>1.8000000000000007</v>
      </c>
      <c r="B1412" s="177" t="s">
        <v>910</v>
      </c>
      <c r="C1412" s="521">
        <v>1</v>
      </c>
      <c r="D1412" s="521" t="s">
        <v>737</v>
      </c>
      <c r="E1412" s="520">
        <v>1326.07</v>
      </c>
      <c r="F1412" s="485">
        <f t="shared" si="60"/>
        <v>1326.07</v>
      </c>
      <c r="AZ1412" s="59"/>
      <c r="BA1412" s="663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  <c r="FM1412" s="59"/>
      <c r="FN1412" s="59"/>
      <c r="FO1412" s="59"/>
      <c r="FP1412" s="59"/>
      <c r="FQ1412" s="59"/>
      <c r="FR1412" s="59"/>
      <c r="FS1412" s="59"/>
      <c r="FT1412" s="59"/>
      <c r="FU1412" s="59"/>
      <c r="FV1412" s="59"/>
      <c r="FW1412" s="59"/>
      <c r="FX1412" s="59"/>
      <c r="FY1412" s="59"/>
      <c r="FZ1412" s="59"/>
      <c r="GA1412" s="59"/>
      <c r="GB1412" s="59"/>
      <c r="GC1412" s="59"/>
      <c r="GD1412" s="59"/>
      <c r="GE1412" s="59"/>
      <c r="GF1412" s="59"/>
      <c r="GG1412" s="59"/>
      <c r="GH1412" s="59"/>
      <c r="GI1412" s="59"/>
      <c r="GJ1412" s="59"/>
      <c r="GK1412" s="59"/>
      <c r="GL1412" s="59"/>
      <c r="GM1412" s="59"/>
      <c r="GN1412" s="59"/>
      <c r="GO1412" s="59"/>
      <c r="GP1412" s="59"/>
      <c r="GQ1412" s="59"/>
      <c r="GR1412" s="59"/>
      <c r="GS1412" s="59"/>
      <c r="GT1412" s="59"/>
      <c r="GU1412" s="59"/>
      <c r="GV1412" s="59"/>
      <c r="GW1412" s="59"/>
      <c r="GX1412" s="59"/>
      <c r="GY1412" s="59"/>
      <c r="GZ1412" s="59"/>
      <c r="HA1412" s="59"/>
      <c r="HB1412" s="59"/>
      <c r="HC1412" s="59"/>
      <c r="HD1412" s="59"/>
      <c r="HE1412" s="59"/>
      <c r="HF1412" s="59"/>
      <c r="HG1412" s="59"/>
      <c r="HH1412" s="59"/>
      <c r="HI1412" s="59"/>
      <c r="HJ1412" s="59"/>
      <c r="HK1412" s="59"/>
      <c r="HL1412" s="59"/>
      <c r="HM1412" s="59"/>
      <c r="HN1412" s="59"/>
      <c r="HO1412" s="59"/>
      <c r="HP1412" s="59"/>
      <c r="HQ1412" s="59"/>
      <c r="HR1412" s="59"/>
      <c r="HS1412" s="59"/>
      <c r="HT1412" s="59"/>
      <c r="HU1412" s="59"/>
      <c r="HV1412" s="59"/>
      <c r="HW1412" s="59"/>
      <c r="HX1412" s="59"/>
      <c r="HY1412" s="59"/>
      <c r="HZ1412" s="59"/>
      <c r="IA1412" s="59"/>
      <c r="IB1412" s="59"/>
      <c r="IC1412" s="59"/>
      <c r="ID1412" s="59"/>
      <c r="IE1412" s="59"/>
      <c r="IF1412" s="59"/>
      <c r="IG1412" s="59"/>
      <c r="IH1412" s="59"/>
      <c r="II1412" s="59"/>
      <c r="IJ1412" s="59"/>
      <c r="IK1412" s="59"/>
      <c r="IL1412" s="59"/>
      <c r="IM1412" s="59"/>
      <c r="IN1412" s="59"/>
      <c r="IO1412" s="59"/>
      <c r="IP1412" s="59"/>
      <c r="IQ1412" s="59"/>
      <c r="IR1412" s="59"/>
      <c r="IS1412" s="59"/>
      <c r="IT1412" s="59"/>
      <c r="IU1412" s="59"/>
      <c r="IV1412" s="59"/>
      <c r="IW1412" s="59"/>
      <c r="IX1412" s="59"/>
      <c r="IY1412" s="59"/>
      <c r="IZ1412" s="59"/>
      <c r="JA1412" s="59"/>
      <c r="JB1412" s="59"/>
      <c r="JC1412" s="59"/>
      <c r="JD1412" s="59"/>
      <c r="JE1412" s="59"/>
      <c r="JF1412" s="59"/>
      <c r="JG1412" s="59"/>
      <c r="JH1412" s="59"/>
      <c r="JI1412" s="59"/>
      <c r="JJ1412" s="59"/>
      <c r="JK1412" s="59"/>
      <c r="JL1412" s="59"/>
      <c r="JM1412" s="59"/>
      <c r="JN1412" s="59"/>
      <c r="JO1412" s="59"/>
      <c r="JP1412" s="59"/>
      <c r="JQ1412" s="59"/>
      <c r="JR1412" s="59"/>
      <c r="JS1412" s="59"/>
      <c r="JT1412" s="59"/>
      <c r="JU1412" s="59"/>
      <c r="JV1412" s="59"/>
      <c r="JW1412" s="59"/>
      <c r="JX1412" s="59"/>
      <c r="JY1412" s="59"/>
      <c r="JZ1412" s="59"/>
      <c r="KA1412" s="59"/>
      <c r="KB1412" s="59"/>
      <c r="KC1412" s="59"/>
      <c r="KD1412" s="59"/>
      <c r="KE1412" s="59"/>
      <c r="KF1412" s="59"/>
      <c r="KG1412" s="59"/>
      <c r="KH1412" s="59"/>
      <c r="KI1412" s="59"/>
      <c r="KJ1412" s="59"/>
      <c r="KK1412" s="59"/>
      <c r="KL1412" s="59"/>
      <c r="KM1412" s="59"/>
      <c r="KN1412" s="59"/>
      <c r="KO1412" s="59"/>
      <c r="KP1412" s="59"/>
      <c r="KQ1412" s="59"/>
      <c r="KR1412" s="59"/>
      <c r="KS1412" s="59"/>
      <c r="KT1412" s="59"/>
      <c r="KU1412" s="59"/>
      <c r="KV1412" s="59"/>
      <c r="KW1412" s="59"/>
      <c r="KX1412" s="59"/>
      <c r="KY1412" s="59"/>
      <c r="KZ1412" s="59"/>
      <c r="LA1412" s="59"/>
      <c r="LB1412" s="59"/>
      <c r="LC1412" s="59"/>
      <c r="LD1412" s="59"/>
      <c r="LE1412" s="59"/>
      <c r="LF1412" s="59"/>
      <c r="LG1412" s="59"/>
      <c r="LH1412" s="59"/>
      <c r="LI1412" s="59"/>
      <c r="LJ1412" s="59"/>
      <c r="LK1412" s="59"/>
      <c r="LL1412" s="59"/>
      <c r="LM1412" s="59"/>
      <c r="LN1412" s="59"/>
      <c r="LO1412" s="59"/>
      <c r="LP1412" s="59"/>
      <c r="LQ1412" s="59"/>
      <c r="LR1412" s="59"/>
      <c r="LS1412" s="59"/>
      <c r="LT1412" s="59"/>
      <c r="LU1412" s="59"/>
      <c r="LV1412" s="59"/>
      <c r="LW1412" s="59"/>
      <c r="LX1412" s="59"/>
      <c r="LY1412" s="59"/>
      <c r="LZ1412" s="59"/>
      <c r="MA1412" s="59"/>
      <c r="MB1412" s="59"/>
      <c r="MC1412" s="59"/>
      <c r="MD1412" s="59"/>
      <c r="ME1412" s="59"/>
      <c r="MF1412" s="59"/>
      <c r="MG1412" s="59"/>
      <c r="MH1412" s="59"/>
      <c r="MI1412" s="59"/>
      <c r="MJ1412" s="59"/>
      <c r="MK1412" s="59"/>
      <c r="ML1412" s="59"/>
      <c r="MM1412" s="59"/>
      <c r="MN1412" s="59"/>
      <c r="MO1412" s="59"/>
      <c r="MP1412" s="59"/>
      <c r="MQ1412" s="59"/>
      <c r="MR1412" s="59"/>
      <c r="MS1412" s="59"/>
      <c r="MT1412" s="59"/>
      <c r="MU1412" s="59"/>
      <c r="MV1412" s="59"/>
      <c r="MW1412" s="59"/>
      <c r="MX1412" s="59"/>
      <c r="MY1412" s="59"/>
      <c r="MZ1412" s="59"/>
      <c r="NA1412" s="59"/>
      <c r="NB1412" s="59"/>
      <c r="NC1412" s="59"/>
      <c r="ND1412" s="59"/>
      <c r="NE1412" s="59"/>
      <c r="NF1412" s="59"/>
      <c r="NG1412" s="59"/>
      <c r="NH1412" s="59"/>
      <c r="NI1412" s="59"/>
      <c r="NJ1412" s="59"/>
      <c r="NK1412" s="59"/>
      <c r="NL1412" s="59"/>
      <c r="NM1412" s="59"/>
      <c r="NN1412" s="59"/>
      <c r="NO1412" s="59"/>
      <c r="NP1412" s="59"/>
      <c r="NQ1412" s="59"/>
      <c r="NR1412" s="59"/>
      <c r="NS1412" s="59"/>
      <c r="NT1412" s="59"/>
      <c r="NU1412" s="59"/>
      <c r="NV1412" s="59"/>
      <c r="NW1412" s="59"/>
      <c r="NX1412" s="59"/>
      <c r="NY1412" s="59"/>
      <c r="NZ1412" s="59"/>
      <c r="OA1412" s="59"/>
      <c r="OB1412" s="59"/>
      <c r="OC1412" s="59"/>
      <c r="OD1412" s="59"/>
      <c r="OE1412" s="59"/>
      <c r="OF1412" s="59"/>
      <c r="OG1412" s="59"/>
      <c r="OH1412" s="59"/>
      <c r="OI1412" s="59"/>
      <c r="OJ1412" s="59"/>
      <c r="OK1412" s="59"/>
      <c r="OL1412" s="59"/>
      <c r="OM1412" s="59"/>
      <c r="ON1412" s="59"/>
      <c r="OO1412" s="59"/>
      <c r="OP1412" s="59"/>
      <c r="OQ1412" s="59"/>
      <c r="OR1412" s="59"/>
      <c r="OS1412" s="59"/>
      <c r="OT1412" s="59"/>
      <c r="OU1412" s="59"/>
      <c r="OV1412" s="59"/>
      <c r="OW1412" s="59"/>
      <c r="OX1412" s="59"/>
      <c r="OY1412" s="59"/>
      <c r="OZ1412" s="59"/>
      <c r="PA1412" s="59"/>
      <c r="PB1412" s="59"/>
      <c r="PC1412" s="59"/>
      <c r="PD1412" s="59"/>
      <c r="PE1412" s="59"/>
      <c r="PF1412" s="59"/>
      <c r="PG1412" s="59"/>
      <c r="PH1412" s="59"/>
      <c r="PI1412" s="59"/>
      <c r="PJ1412" s="59"/>
      <c r="PK1412" s="59"/>
      <c r="PL1412" s="59"/>
      <c r="PM1412" s="59"/>
      <c r="PN1412" s="59"/>
      <c r="PO1412" s="59"/>
      <c r="PP1412" s="59"/>
      <c r="PQ1412" s="59"/>
      <c r="PR1412" s="59"/>
      <c r="PS1412" s="59"/>
      <c r="PT1412" s="59"/>
      <c r="PU1412" s="59"/>
      <c r="PV1412" s="59"/>
      <c r="PW1412" s="59"/>
      <c r="PX1412" s="59"/>
      <c r="PY1412" s="59"/>
      <c r="PZ1412" s="59"/>
      <c r="QA1412" s="59"/>
      <c r="QB1412" s="59"/>
      <c r="QC1412" s="59"/>
      <c r="QD1412" s="59"/>
      <c r="QE1412" s="59"/>
      <c r="QF1412" s="59"/>
      <c r="QG1412" s="59"/>
      <c r="QH1412" s="59"/>
      <c r="QI1412" s="59"/>
      <c r="QJ1412" s="59"/>
      <c r="QK1412" s="59"/>
      <c r="QL1412" s="59"/>
      <c r="QM1412" s="59"/>
      <c r="QN1412" s="59"/>
      <c r="QO1412" s="59"/>
      <c r="QP1412" s="59"/>
      <c r="QQ1412" s="59"/>
      <c r="QR1412" s="59"/>
      <c r="QS1412" s="59"/>
      <c r="QT1412" s="59"/>
      <c r="QU1412" s="59"/>
      <c r="QV1412" s="59"/>
      <c r="QW1412" s="59"/>
      <c r="QX1412" s="59"/>
      <c r="QY1412" s="59"/>
      <c r="QZ1412" s="59"/>
      <c r="RA1412" s="59"/>
      <c r="RB1412" s="59"/>
      <c r="RC1412" s="59"/>
      <c r="RD1412" s="59"/>
      <c r="RE1412" s="59"/>
      <c r="RF1412" s="59"/>
      <c r="RG1412" s="59"/>
      <c r="RH1412" s="59"/>
      <c r="RI1412" s="59"/>
      <c r="RJ1412" s="59"/>
      <c r="RK1412" s="59"/>
      <c r="RL1412" s="59"/>
      <c r="RM1412" s="59"/>
      <c r="RN1412" s="59"/>
      <c r="RO1412" s="59"/>
      <c r="RP1412" s="59"/>
      <c r="RQ1412" s="59"/>
      <c r="RR1412" s="59"/>
      <c r="RS1412" s="59"/>
      <c r="RT1412" s="59"/>
      <c r="RU1412" s="59"/>
      <c r="RV1412" s="59"/>
      <c r="RW1412" s="59"/>
      <c r="RX1412" s="59"/>
      <c r="RY1412" s="59"/>
      <c r="RZ1412" s="59"/>
      <c r="SA1412" s="59"/>
      <c r="SB1412" s="59"/>
      <c r="SC1412" s="59"/>
      <c r="SD1412" s="59"/>
      <c r="SE1412" s="59"/>
      <c r="SF1412" s="59"/>
      <c r="SG1412" s="59"/>
      <c r="SH1412" s="59"/>
      <c r="SI1412" s="59"/>
      <c r="SJ1412" s="59"/>
      <c r="SK1412" s="59"/>
      <c r="SL1412" s="59"/>
      <c r="SM1412" s="59"/>
      <c r="SN1412" s="59"/>
      <c r="SO1412" s="59"/>
      <c r="SP1412" s="59"/>
      <c r="SQ1412" s="59"/>
      <c r="SR1412" s="59"/>
      <c r="SS1412" s="59"/>
      <c r="ST1412" s="59"/>
      <c r="SU1412" s="59"/>
      <c r="SV1412" s="59"/>
      <c r="SW1412" s="59"/>
      <c r="SX1412" s="59"/>
      <c r="SY1412" s="59"/>
      <c r="SZ1412" s="59"/>
      <c r="TA1412" s="59"/>
      <c r="TB1412" s="59"/>
      <c r="TC1412" s="59"/>
      <c r="TD1412" s="59"/>
      <c r="TE1412" s="59"/>
      <c r="TF1412" s="59"/>
      <c r="TG1412" s="59"/>
      <c r="TH1412" s="59"/>
      <c r="TI1412" s="59"/>
      <c r="TJ1412" s="59"/>
      <c r="TK1412" s="59"/>
      <c r="TL1412" s="59"/>
      <c r="TM1412" s="59"/>
      <c r="TN1412" s="59"/>
      <c r="TO1412" s="59"/>
      <c r="TP1412" s="59"/>
      <c r="TQ1412" s="59"/>
      <c r="TR1412" s="59"/>
      <c r="TS1412" s="59"/>
      <c r="TT1412" s="59"/>
      <c r="TU1412" s="59"/>
      <c r="TV1412" s="59"/>
      <c r="TW1412" s="59"/>
      <c r="TX1412" s="59"/>
      <c r="TY1412" s="59"/>
      <c r="TZ1412" s="59"/>
      <c r="UA1412" s="59"/>
      <c r="UB1412" s="59"/>
      <c r="UC1412" s="59"/>
      <c r="UD1412" s="59"/>
      <c r="UE1412" s="59"/>
      <c r="UF1412" s="59"/>
      <c r="UG1412" s="59"/>
      <c r="UH1412" s="59"/>
      <c r="UI1412" s="59"/>
      <c r="UJ1412" s="59"/>
      <c r="UK1412" s="59"/>
      <c r="UL1412" s="59"/>
      <c r="UM1412" s="59"/>
      <c r="UN1412" s="59"/>
      <c r="UO1412" s="59"/>
      <c r="UP1412" s="59"/>
      <c r="UQ1412" s="59"/>
      <c r="UR1412" s="59"/>
      <c r="US1412" s="59"/>
      <c r="UT1412" s="59"/>
      <c r="UU1412" s="59"/>
      <c r="UV1412" s="59"/>
      <c r="UW1412" s="59"/>
      <c r="UX1412" s="59"/>
      <c r="UY1412" s="59"/>
      <c r="UZ1412" s="59"/>
      <c r="VA1412" s="59"/>
      <c r="VB1412" s="59"/>
      <c r="VC1412" s="59"/>
      <c r="VD1412" s="59"/>
      <c r="VE1412" s="59"/>
      <c r="VF1412" s="59"/>
      <c r="VG1412" s="59"/>
      <c r="VH1412" s="59"/>
      <c r="VI1412" s="59"/>
      <c r="VJ1412" s="59"/>
      <c r="VK1412" s="59"/>
      <c r="VL1412" s="59"/>
      <c r="VM1412" s="59"/>
      <c r="VN1412" s="59"/>
      <c r="VO1412" s="59"/>
      <c r="VP1412" s="59"/>
      <c r="VQ1412" s="59"/>
      <c r="VR1412" s="59"/>
      <c r="VS1412" s="59"/>
      <c r="VT1412" s="59"/>
      <c r="VU1412" s="59"/>
      <c r="VV1412" s="59"/>
      <c r="VW1412" s="59"/>
      <c r="VX1412" s="59"/>
      <c r="VY1412" s="59"/>
      <c r="VZ1412" s="59"/>
      <c r="WA1412" s="59"/>
      <c r="WB1412" s="59"/>
      <c r="WC1412" s="59"/>
      <c r="WD1412" s="59"/>
      <c r="WE1412" s="59"/>
      <c r="WF1412" s="59"/>
      <c r="WG1412" s="59"/>
      <c r="WH1412" s="59"/>
      <c r="WI1412" s="59"/>
      <c r="WJ1412" s="59"/>
      <c r="WK1412" s="59"/>
      <c r="WL1412" s="59"/>
      <c r="WM1412" s="59"/>
      <c r="WN1412" s="59"/>
      <c r="WO1412" s="59"/>
      <c r="WP1412" s="59"/>
      <c r="WQ1412" s="59"/>
      <c r="WR1412" s="59"/>
      <c r="WS1412" s="59"/>
      <c r="WT1412" s="59"/>
      <c r="WU1412" s="59"/>
      <c r="WV1412" s="59"/>
      <c r="WW1412" s="59"/>
      <c r="WX1412" s="59"/>
      <c r="WY1412" s="59"/>
      <c r="WZ1412" s="59"/>
      <c r="XA1412" s="59"/>
      <c r="XB1412" s="59"/>
      <c r="XC1412" s="59"/>
      <c r="XD1412" s="59"/>
      <c r="XE1412" s="59"/>
      <c r="XF1412" s="59"/>
      <c r="XG1412" s="59"/>
      <c r="XH1412" s="59"/>
      <c r="XI1412" s="59"/>
      <c r="XJ1412" s="59"/>
      <c r="XK1412" s="59"/>
      <c r="XL1412" s="59"/>
      <c r="XM1412" s="59"/>
      <c r="XN1412" s="59"/>
      <c r="XO1412" s="59"/>
      <c r="XP1412" s="59"/>
      <c r="XQ1412" s="59"/>
      <c r="XR1412" s="59"/>
      <c r="XS1412" s="59"/>
      <c r="XT1412" s="59"/>
      <c r="XU1412" s="59"/>
      <c r="XV1412" s="59"/>
      <c r="XW1412" s="59"/>
      <c r="XX1412" s="59"/>
      <c r="XY1412" s="59"/>
      <c r="XZ1412" s="59"/>
      <c r="YA1412" s="59"/>
      <c r="YB1412" s="59"/>
      <c r="YC1412" s="59"/>
      <c r="YD1412" s="59"/>
      <c r="YE1412" s="59"/>
      <c r="YF1412" s="59"/>
      <c r="YG1412" s="59"/>
      <c r="YH1412" s="59"/>
      <c r="YI1412" s="59"/>
      <c r="YJ1412" s="59"/>
      <c r="YK1412" s="59"/>
      <c r="YL1412" s="59"/>
      <c r="YM1412" s="59"/>
      <c r="YN1412" s="59"/>
      <c r="YO1412" s="59"/>
      <c r="YP1412" s="59"/>
      <c r="YQ1412" s="59"/>
      <c r="YR1412" s="59"/>
      <c r="YS1412" s="59"/>
      <c r="YT1412" s="59"/>
      <c r="YU1412" s="59"/>
      <c r="YV1412" s="59"/>
      <c r="YW1412" s="59"/>
      <c r="YX1412" s="59"/>
      <c r="YY1412" s="59"/>
      <c r="YZ1412" s="59"/>
      <c r="ZA1412" s="59"/>
      <c r="ZB1412" s="59"/>
      <c r="ZC1412" s="59"/>
      <c r="ZD1412" s="59"/>
      <c r="ZE1412" s="59"/>
      <c r="ZF1412" s="59"/>
      <c r="ZG1412" s="59"/>
      <c r="ZH1412" s="59"/>
      <c r="ZI1412" s="59"/>
      <c r="ZJ1412" s="59"/>
      <c r="ZK1412" s="59"/>
      <c r="ZL1412" s="59"/>
      <c r="ZM1412" s="59"/>
      <c r="ZN1412" s="59"/>
      <c r="ZO1412" s="59"/>
      <c r="ZP1412" s="59"/>
      <c r="ZQ1412" s="59"/>
      <c r="ZR1412" s="59"/>
      <c r="ZS1412" s="59"/>
      <c r="ZT1412" s="59"/>
      <c r="ZU1412" s="59"/>
      <c r="ZV1412" s="59"/>
      <c r="ZW1412" s="59"/>
      <c r="ZX1412" s="59"/>
      <c r="ZY1412" s="59"/>
      <c r="ZZ1412" s="59"/>
      <c r="AAA1412" s="59"/>
      <c r="AAB1412" s="59"/>
      <c r="AAC1412" s="59"/>
      <c r="AAD1412" s="59"/>
      <c r="AAE1412" s="59"/>
      <c r="AAF1412" s="59"/>
      <c r="AAG1412" s="59"/>
      <c r="AAH1412" s="59"/>
      <c r="AAI1412" s="59"/>
      <c r="AAJ1412" s="59"/>
      <c r="AAK1412" s="59"/>
      <c r="AAL1412" s="59"/>
      <c r="AAM1412" s="59"/>
      <c r="AAN1412" s="59"/>
      <c r="AAO1412" s="59"/>
      <c r="AAP1412" s="59"/>
      <c r="AAQ1412" s="59"/>
      <c r="AAR1412" s="59"/>
      <c r="AAS1412" s="59"/>
      <c r="AAT1412" s="59"/>
      <c r="AAU1412" s="59"/>
      <c r="AAV1412" s="59"/>
      <c r="AAW1412" s="59"/>
      <c r="AAX1412" s="59"/>
      <c r="AAY1412" s="59"/>
      <c r="AAZ1412" s="59"/>
      <c r="ABA1412" s="59"/>
      <c r="ABB1412" s="59"/>
      <c r="ABC1412" s="59"/>
      <c r="ABD1412" s="59"/>
      <c r="ABE1412" s="59"/>
      <c r="ABF1412" s="59"/>
      <c r="ABG1412" s="59"/>
      <c r="ABH1412" s="59"/>
      <c r="ABI1412" s="59"/>
      <c r="ABJ1412" s="59"/>
      <c r="ABK1412" s="59"/>
      <c r="ABL1412" s="59"/>
      <c r="ABM1412" s="59"/>
      <c r="ABN1412" s="59"/>
      <c r="ABO1412" s="59"/>
      <c r="ABP1412" s="59"/>
      <c r="ABQ1412" s="59"/>
      <c r="ABR1412" s="59"/>
      <c r="ABS1412" s="59"/>
      <c r="ABT1412" s="59"/>
      <c r="ABU1412" s="59"/>
      <c r="ABV1412" s="59"/>
      <c r="ABW1412" s="59"/>
      <c r="ABX1412" s="59"/>
      <c r="ABY1412" s="59"/>
      <c r="ABZ1412" s="59"/>
      <c r="ACA1412" s="59"/>
      <c r="ACB1412" s="59"/>
      <c r="ACC1412" s="59"/>
      <c r="ACD1412" s="59"/>
      <c r="ACE1412" s="59"/>
      <c r="ACF1412" s="59"/>
      <c r="ACG1412" s="59"/>
      <c r="ACH1412" s="59"/>
      <c r="ACI1412" s="59"/>
      <c r="ACJ1412" s="59"/>
      <c r="ACK1412" s="59"/>
      <c r="ACL1412" s="59"/>
      <c r="ACM1412" s="59"/>
      <c r="ACN1412" s="59"/>
      <c r="ACO1412" s="59"/>
      <c r="ACP1412" s="59"/>
      <c r="ACQ1412" s="59"/>
      <c r="ACR1412" s="59"/>
      <c r="ACS1412" s="59"/>
      <c r="ACT1412" s="59"/>
      <c r="ACU1412" s="59"/>
      <c r="ACV1412" s="59"/>
      <c r="ACW1412" s="59"/>
      <c r="ACX1412" s="59"/>
      <c r="ACY1412" s="59"/>
      <c r="ACZ1412" s="59"/>
      <c r="ADA1412" s="59"/>
      <c r="ADB1412" s="59"/>
      <c r="ADC1412" s="59"/>
      <c r="ADD1412" s="59"/>
      <c r="ADE1412" s="59"/>
      <c r="ADF1412" s="59"/>
      <c r="ADG1412" s="59"/>
      <c r="ADH1412" s="59"/>
      <c r="ADI1412" s="59"/>
      <c r="ADJ1412" s="59"/>
      <c r="ADK1412" s="59"/>
      <c r="ADL1412" s="59"/>
      <c r="ADM1412" s="59"/>
      <c r="ADN1412" s="59"/>
      <c r="ADO1412" s="59"/>
      <c r="ADP1412" s="59"/>
      <c r="ADQ1412" s="59"/>
      <c r="ADR1412" s="59"/>
      <c r="ADS1412" s="59"/>
      <c r="ADT1412" s="59"/>
      <c r="ADU1412" s="59"/>
      <c r="ADV1412" s="59"/>
      <c r="ADW1412" s="59"/>
      <c r="ADX1412" s="59"/>
      <c r="ADY1412" s="59"/>
      <c r="ADZ1412" s="59"/>
      <c r="AEA1412" s="59"/>
      <c r="AEB1412" s="59"/>
      <c r="AEC1412" s="59"/>
      <c r="AED1412" s="59"/>
      <c r="AEE1412" s="59"/>
      <c r="AEF1412" s="59"/>
    </row>
    <row r="1413" spans="1:812" s="32" customFormat="1" x14ac:dyDescent="0.2">
      <c r="A1413" s="176">
        <f t="shared" si="61"/>
        <v>1.9000000000000008</v>
      </c>
      <c r="B1413" s="177" t="s">
        <v>911</v>
      </c>
      <c r="C1413" s="521">
        <v>3</v>
      </c>
      <c r="D1413" s="521" t="s">
        <v>71</v>
      </c>
      <c r="E1413" s="520">
        <v>3500</v>
      </c>
      <c r="F1413" s="485">
        <f t="shared" si="60"/>
        <v>10500</v>
      </c>
      <c r="AZ1413" s="59"/>
      <c r="BA1413" s="663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  <c r="FM1413" s="59"/>
      <c r="FN1413" s="59"/>
      <c r="FO1413" s="59"/>
      <c r="FP1413" s="59"/>
      <c r="FQ1413" s="59"/>
      <c r="FR1413" s="59"/>
      <c r="FS1413" s="59"/>
      <c r="FT1413" s="59"/>
      <c r="FU1413" s="59"/>
      <c r="FV1413" s="59"/>
      <c r="FW1413" s="59"/>
      <c r="FX1413" s="59"/>
      <c r="FY1413" s="59"/>
      <c r="FZ1413" s="59"/>
      <c r="GA1413" s="59"/>
      <c r="GB1413" s="59"/>
      <c r="GC1413" s="59"/>
      <c r="GD1413" s="59"/>
      <c r="GE1413" s="59"/>
      <c r="GF1413" s="59"/>
      <c r="GG1413" s="59"/>
      <c r="GH1413" s="59"/>
      <c r="GI1413" s="59"/>
      <c r="GJ1413" s="59"/>
      <c r="GK1413" s="59"/>
      <c r="GL1413" s="59"/>
      <c r="GM1413" s="59"/>
      <c r="GN1413" s="59"/>
      <c r="GO1413" s="59"/>
      <c r="GP1413" s="59"/>
      <c r="GQ1413" s="59"/>
      <c r="GR1413" s="59"/>
      <c r="GS1413" s="59"/>
      <c r="GT1413" s="59"/>
      <c r="GU1413" s="59"/>
      <c r="GV1413" s="59"/>
      <c r="GW1413" s="59"/>
      <c r="GX1413" s="59"/>
      <c r="GY1413" s="59"/>
      <c r="GZ1413" s="59"/>
      <c r="HA1413" s="59"/>
      <c r="HB1413" s="59"/>
      <c r="HC1413" s="59"/>
      <c r="HD1413" s="59"/>
      <c r="HE1413" s="59"/>
      <c r="HF1413" s="59"/>
      <c r="HG1413" s="59"/>
      <c r="HH1413" s="59"/>
      <c r="HI1413" s="59"/>
      <c r="HJ1413" s="59"/>
      <c r="HK1413" s="59"/>
      <c r="HL1413" s="59"/>
      <c r="HM1413" s="59"/>
      <c r="HN1413" s="59"/>
      <c r="HO1413" s="59"/>
      <c r="HP1413" s="59"/>
      <c r="HQ1413" s="59"/>
      <c r="HR1413" s="59"/>
      <c r="HS1413" s="59"/>
      <c r="HT1413" s="59"/>
      <c r="HU1413" s="59"/>
      <c r="HV1413" s="59"/>
      <c r="HW1413" s="59"/>
      <c r="HX1413" s="59"/>
      <c r="HY1413" s="59"/>
      <c r="HZ1413" s="59"/>
      <c r="IA1413" s="59"/>
      <c r="IB1413" s="59"/>
      <c r="IC1413" s="59"/>
      <c r="ID1413" s="59"/>
      <c r="IE1413" s="59"/>
      <c r="IF1413" s="59"/>
      <c r="IG1413" s="59"/>
      <c r="IH1413" s="59"/>
      <c r="II1413" s="59"/>
      <c r="IJ1413" s="59"/>
      <c r="IK1413" s="59"/>
      <c r="IL1413" s="59"/>
      <c r="IM1413" s="59"/>
      <c r="IN1413" s="59"/>
      <c r="IO1413" s="59"/>
      <c r="IP1413" s="59"/>
      <c r="IQ1413" s="59"/>
      <c r="IR1413" s="59"/>
      <c r="IS1413" s="59"/>
      <c r="IT1413" s="59"/>
      <c r="IU1413" s="59"/>
      <c r="IV1413" s="59"/>
      <c r="IW1413" s="59"/>
      <c r="IX1413" s="59"/>
      <c r="IY1413" s="59"/>
      <c r="IZ1413" s="59"/>
      <c r="JA1413" s="59"/>
      <c r="JB1413" s="59"/>
      <c r="JC1413" s="59"/>
      <c r="JD1413" s="59"/>
      <c r="JE1413" s="59"/>
      <c r="JF1413" s="59"/>
      <c r="JG1413" s="59"/>
      <c r="JH1413" s="59"/>
      <c r="JI1413" s="59"/>
      <c r="JJ1413" s="59"/>
      <c r="JK1413" s="59"/>
      <c r="JL1413" s="59"/>
      <c r="JM1413" s="59"/>
      <c r="JN1413" s="59"/>
      <c r="JO1413" s="59"/>
      <c r="JP1413" s="59"/>
      <c r="JQ1413" s="59"/>
      <c r="JR1413" s="59"/>
      <c r="JS1413" s="59"/>
      <c r="JT1413" s="59"/>
      <c r="JU1413" s="59"/>
      <c r="JV1413" s="59"/>
      <c r="JW1413" s="59"/>
      <c r="JX1413" s="59"/>
      <c r="JY1413" s="59"/>
      <c r="JZ1413" s="59"/>
      <c r="KA1413" s="59"/>
      <c r="KB1413" s="59"/>
      <c r="KC1413" s="59"/>
      <c r="KD1413" s="59"/>
      <c r="KE1413" s="59"/>
      <c r="KF1413" s="59"/>
      <c r="KG1413" s="59"/>
      <c r="KH1413" s="59"/>
      <c r="KI1413" s="59"/>
      <c r="KJ1413" s="59"/>
      <c r="KK1413" s="59"/>
      <c r="KL1413" s="59"/>
      <c r="KM1413" s="59"/>
      <c r="KN1413" s="59"/>
      <c r="KO1413" s="59"/>
      <c r="KP1413" s="59"/>
      <c r="KQ1413" s="59"/>
      <c r="KR1413" s="59"/>
      <c r="KS1413" s="59"/>
      <c r="KT1413" s="59"/>
      <c r="KU1413" s="59"/>
      <c r="KV1413" s="59"/>
      <c r="KW1413" s="59"/>
      <c r="KX1413" s="59"/>
      <c r="KY1413" s="59"/>
      <c r="KZ1413" s="59"/>
      <c r="LA1413" s="59"/>
      <c r="LB1413" s="59"/>
      <c r="LC1413" s="59"/>
      <c r="LD1413" s="59"/>
      <c r="LE1413" s="59"/>
      <c r="LF1413" s="59"/>
      <c r="LG1413" s="59"/>
      <c r="LH1413" s="59"/>
      <c r="LI1413" s="59"/>
      <c r="LJ1413" s="59"/>
      <c r="LK1413" s="59"/>
      <c r="LL1413" s="59"/>
      <c r="LM1413" s="59"/>
      <c r="LN1413" s="59"/>
      <c r="LO1413" s="59"/>
      <c r="LP1413" s="59"/>
      <c r="LQ1413" s="59"/>
      <c r="LR1413" s="59"/>
      <c r="LS1413" s="59"/>
      <c r="LT1413" s="59"/>
      <c r="LU1413" s="59"/>
      <c r="LV1413" s="59"/>
      <c r="LW1413" s="59"/>
      <c r="LX1413" s="59"/>
      <c r="LY1413" s="59"/>
      <c r="LZ1413" s="59"/>
      <c r="MA1413" s="59"/>
      <c r="MB1413" s="59"/>
      <c r="MC1413" s="59"/>
      <c r="MD1413" s="59"/>
      <c r="ME1413" s="59"/>
      <c r="MF1413" s="59"/>
      <c r="MG1413" s="59"/>
      <c r="MH1413" s="59"/>
      <c r="MI1413" s="59"/>
      <c r="MJ1413" s="59"/>
      <c r="MK1413" s="59"/>
      <c r="ML1413" s="59"/>
      <c r="MM1413" s="59"/>
      <c r="MN1413" s="59"/>
      <c r="MO1413" s="59"/>
      <c r="MP1413" s="59"/>
      <c r="MQ1413" s="59"/>
      <c r="MR1413" s="59"/>
      <c r="MS1413" s="59"/>
      <c r="MT1413" s="59"/>
      <c r="MU1413" s="59"/>
      <c r="MV1413" s="59"/>
      <c r="MW1413" s="59"/>
      <c r="MX1413" s="59"/>
      <c r="MY1413" s="59"/>
      <c r="MZ1413" s="59"/>
      <c r="NA1413" s="59"/>
      <c r="NB1413" s="59"/>
      <c r="NC1413" s="59"/>
      <c r="ND1413" s="59"/>
      <c r="NE1413" s="59"/>
      <c r="NF1413" s="59"/>
      <c r="NG1413" s="59"/>
      <c r="NH1413" s="59"/>
      <c r="NI1413" s="59"/>
      <c r="NJ1413" s="59"/>
      <c r="NK1413" s="59"/>
      <c r="NL1413" s="59"/>
      <c r="NM1413" s="59"/>
      <c r="NN1413" s="59"/>
      <c r="NO1413" s="59"/>
      <c r="NP1413" s="59"/>
      <c r="NQ1413" s="59"/>
      <c r="NR1413" s="59"/>
      <c r="NS1413" s="59"/>
      <c r="NT1413" s="59"/>
      <c r="NU1413" s="59"/>
      <c r="NV1413" s="59"/>
      <c r="NW1413" s="59"/>
      <c r="NX1413" s="59"/>
      <c r="NY1413" s="59"/>
      <c r="NZ1413" s="59"/>
      <c r="OA1413" s="59"/>
      <c r="OB1413" s="59"/>
      <c r="OC1413" s="59"/>
      <c r="OD1413" s="59"/>
      <c r="OE1413" s="59"/>
      <c r="OF1413" s="59"/>
      <c r="OG1413" s="59"/>
      <c r="OH1413" s="59"/>
      <c r="OI1413" s="59"/>
      <c r="OJ1413" s="59"/>
      <c r="OK1413" s="59"/>
      <c r="OL1413" s="59"/>
      <c r="OM1413" s="59"/>
      <c r="ON1413" s="59"/>
      <c r="OO1413" s="59"/>
      <c r="OP1413" s="59"/>
      <c r="OQ1413" s="59"/>
      <c r="OR1413" s="59"/>
      <c r="OS1413" s="59"/>
      <c r="OT1413" s="59"/>
      <c r="OU1413" s="59"/>
      <c r="OV1413" s="59"/>
      <c r="OW1413" s="59"/>
      <c r="OX1413" s="59"/>
      <c r="OY1413" s="59"/>
      <c r="OZ1413" s="59"/>
      <c r="PA1413" s="59"/>
      <c r="PB1413" s="59"/>
      <c r="PC1413" s="59"/>
      <c r="PD1413" s="59"/>
      <c r="PE1413" s="59"/>
      <c r="PF1413" s="59"/>
      <c r="PG1413" s="59"/>
      <c r="PH1413" s="59"/>
      <c r="PI1413" s="59"/>
      <c r="PJ1413" s="59"/>
      <c r="PK1413" s="59"/>
      <c r="PL1413" s="59"/>
      <c r="PM1413" s="59"/>
      <c r="PN1413" s="59"/>
      <c r="PO1413" s="59"/>
      <c r="PP1413" s="59"/>
      <c r="PQ1413" s="59"/>
      <c r="PR1413" s="59"/>
      <c r="PS1413" s="59"/>
      <c r="PT1413" s="59"/>
      <c r="PU1413" s="59"/>
      <c r="PV1413" s="59"/>
      <c r="PW1413" s="59"/>
      <c r="PX1413" s="59"/>
      <c r="PY1413" s="59"/>
      <c r="PZ1413" s="59"/>
      <c r="QA1413" s="59"/>
      <c r="QB1413" s="59"/>
      <c r="QC1413" s="59"/>
      <c r="QD1413" s="59"/>
      <c r="QE1413" s="59"/>
      <c r="QF1413" s="59"/>
      <c r="QG1413" s="59"/>
      <c r="QH1413" s="59"/>
      <c r="QI1413" s="59"/>
      <c r="QJ1413" s="59"/>
      <c r="QK1413" s="59"/>
      <c r="QL1413" s="59"/>
      <c r="QM1413" s="59"/>
      <c r="QN1413" s="59"/>
      <c r="QO1413" s="59"/>
      <c r="QP1413" s="59"/>
      <c r="QQ1413" s="59"/>
      <c r="QR1413" s="59"/>
      <c r="QS1413" s="59"/>
      <c r="QT1413" s="59"/>
      <c r="QU1413" s="59"/>
      <c r="QV1413" s="59"/>
      <c r="QW1413" s="59"/>
      <c r="QX1413" s="59"/>
      <c r="QY1413" s="59"/>
      <c r="QZ1413" s="59"/>
      <c r="RA1413" s="59"/>
      <c r="RB1413" s="59"/>
      <c r="RC1413" s="59"/>
      <c r="RD1413" s="59"/>
      <c r="RE1413" s="59"/>
      <c r="RF1413" s="59"/>
      <c r="RG1413" s="59"/>
      <c r="RH1413" s="59"/>
      <c r="RI1413" s="59"/>
      <c r="RJ1413" s="59"/>
      <c r="RK1413" s="59"/>
      <c r="RL1413" s="59"/>
      <c r="RM1413" s="59"/>
      <c r="RN1413" s="59"/>
      <c r="RO1413" s="59"/>
      <c r="RP1413" s="59"/>
      <c r="RQ1413" s="59"/>
      <c r="RR1413" s="59"/>
      <c r="RS1413" s="59"/>
      <c r="RT1413" s="59"/>
      <c r="RU1413" s="59"/>
      <c r="RV1413" s="59"/>
      <c r="RW1413" s="59"/>
      <c r="RX1413" s="59"/>
      <c r="RY1413" s="59"/>
      <c r="RZ1413" s="59"/>
      <c r="SA1413" s="59"/>
      <c r="SB1413" s="59"/>
      <c r="SC1413" s="59"/>
      <c r="SD1413" s="59"/>
      <c r="SE1413" s="59"/>
      <c r="SF1413" s="59"/>
      <c r="SG1413" s="59"/>
      <c r="SH1413" s="59"/>
      <c r="SI1413" s="59"/>
      <c r="SJ1413" s="59"/>
      <c r="SK1413" s="59"/>
      <c r="SL1413" s="59"/>
      <c r="SM1413" s="59"/>
      <c r="SN1413" s="59"/>
      <c r="SO1413" s="59"/>
      <c r="SP1413" s="59"/>
      <c r="SQ1413" s="59"/>
      <c r="SR1413" s="59"/>
      <c r="SS1413" s="59"/>
      <c r="ST1413" s="59"/>
      <c r="SU1413" s="59"/>
      <c r="SV1413" s="59"/>
      <c r="SW1413" s="59"/>
      <c r="SX1413" s="59"/>
      <c r="SY1413" s="59"/>
      <c r="SZ1413" s="59"/>
      <c r="TA1413" s="59"/>
      <c r="TB1413" s="59"/>
      <c r="TC1413" s="59"/>
      <c r="TD1413" s="59"/>
      <c r="TE1413" s="59"/>
      <c r="TF1413" s="59"/>
      <c r="TG1413" s="59"/>
      <c r="TH1413" s="59"/>
      <c r="TI1413" s="59"/>
      <c r="TJ1413" s="59"/>
      <c r="TK1413" s="59"/>
      <c r="TL1413" s="59"/>
      <c r="TM1413" s="59"/>
      <c r="TN1413" s="59"/>
      <c r="TO1413" s="59"/>
      <c r="TP1413" s="59"/>
      <c r="TQ1413" s="59"/>
      <c r="TR1413" s="59"/>
      <c r="TS1413" s="59"/>
      <c r="TT1413" s="59"/>
      <c r="TU1413" s="59"/>
      <c r="TV1413" s="59"/>
      <c r="TW1413" s="59"/>
      <c r="TX1413" s="59"/>
      <c r="TY1413" s="59"/>
      <c r="TZ1413" s="59"/>
      <c r="UA1413" s="59"/>
      <c r="UB1413" s="59"/>
      <c r="UC1413" s="59"/>
      <c r="UD1413" s="59"/>
      <c r="UE1413" s="59"/>
      <c r="UF1413" s="59"/>
      <c r="UG1413" s="59"/>
      <c r="UH1413" s="59"/>
      <c r="UI1413" s="59"/>
      <c r="UJ1413" s="59"/>
      <c r="UK1413" s="59"/>
      <c r="UL1413" s="59"/>
      <c r="UM1413" s="59"/>
      <c r="UN1413" s="59"/>
      <c r="UO1413" s="59"/>
      <c r="UP1413" s="59"/>
      <c r="UQ1413" s="59"/>
      <c r="UR1413" s="59"/>
      <c r="US1413" s="59"/>
      <c r="UT1413" s="59"/>
      <c r="UU1413" s="59"/>
      <c r="UV1413" s="59"/>
      <c r="UW1413" s="59"/>
      <c r="UX1413" s="59"/>
      <c r="UY1413" s="59"/>
      <c r="UZ1413" s="59"/>
      <c r="VA1413" s="59"/>
      <c r="VB1413" s="59"/>
      <c r="VC1413" s="59"/>
      <c r="VD1413" s="59"/>
      <c r="VE1413" s="59"/>
      <c r="VF1413" s="59"/>
      <c r="VG1413" s="59"/>
      <c r="VH1413" s="59"/>
      <c r="VI1413" s="59"/>
      <c r="VJ1413" s="59"/>
      <c r="VK1413" s="59"/>
      <c r="VL1413" s="59"/>
      <c r="VM1413" s="59"/>
      <c r="VN1413" s="59"/>
      <c r="VO1413" s="59"/>
      <c r="VP1413" s="59"/>
      <c r="VQ1413" s="59"/>
      <c r="VR1413" s="59"/>
      <c r="VS1413" s="59"/>
      <c r="VT1413" s="59"/>
      <c r="VU1413" s="59"/>
      <c r="VV1413" s="59"/>
      <c r="VW1413" s="59"/>
      <c r="VX1413" s="59"/>
      <c r="VY1413" s="59"/>
      <c r="VZ1413" s="59"/>
      <c r="WA1413" s="59"/>
      <c r="WB1413" s="59"/>
      <c r="WC1413" s="59"/>
      <c r="WD1413" s="59"/>
      <c r="WE1413" s="59"/>
      <c r="WF1413" s="59"/>
      <c r="WG1413" s="59"/>
      <c r="WH1413" s="59"/>
      <c r="WI1413" s="59"/>
      <c r="WJ1413" s="59"/>
      <c r="WK1413" s="59"/>
      <c r="WL1413" s="59"/>
      <c r="WM1413" s="59"/>
      <c r="WN1413" s="59"/>
      <c r="WO1413" s="59"/>
      <c r="WP1413" s="59"/>
      <c r="WQ1413" s="59"/>
      <c r="WR1413" s="59"/>
      <c r="WS1413" s="59"/>
      <c r="WT1413" s="59"/>
      <c r="WU1413" s="59"/>
      <c r="WV1413" s="59"/>
      <c r="WW1413" s="59"/>
      <c r="WX1413" s="59"/>
      <c r="WY1413" s="59"/>
      <c r="WZ1413" s="59"/>
      <c r="XA1413" s="59"/>
      <c r="XB1413" s="59"/>
      <c r="XC1413" s="59"/>
      <c r="XD1413" s="59"/>
      <c r="XE1413" s="59"/>
      <c r="XF1413" s="59"/>
      <c r="XG1413" s="59"/>
      <c r="XH1413" s="59"/>
      <c r="XI1413" s="59"/>
      <c r="XJ1413" s="59"/>
      <c r="XK1413" s="59"/>
      <c r="XL1413" s="59"/>
      <c r="XM1413" s="59"/>
      <c r="XN1413" s="59"/>
      <c r="XO1413" s="59"/>
      <c r="XP1413" s="59"/>
      <c r="XQ1413" s="59"/>
      <c r="XR1413" s="59"/>
      <c r="XS1413" s="59"/>
      <c r="XT1413" s="59"/>
      <c r="XU1413" s="59"/>
      <c r="XV1413" s="59"/>
      <c r="XW1413" s="59"/>
      <c r="XX1413" s="59"/>
      <c r="XY1413" s="59"/>
      <c r="XZ1413" s="59"/>
      <c r="YA1413" s="59"/>
      <c r="YB1413" s="59"/>
      <c r="YC1413" s="59"/>
      <c r="YD1413" s="59"/>
      <c r="YE1413" s="59"/>
      <c r="YF1413" s="59"/>
      <c r="YG1413" s="59"/>
      <c r="YH1413" s="59"/>
      <c r="YI1413" s="59"/>
      <c r="YJ1413" s="59"/>
      <c r="YK1413" s="59"/>
      <c r="YL1413" s="59"/>
      <c r="YM1413" s="59"/>
      <c r="YN1413" s="59"/>
      <c r="YO1413" s="59"/>
      <c r="YP1413" s="59"/>
      <c r="YQ1413" s="59"/>
      <c r="YR1413" s="59"/>
      <c r="YS1413" s="59"/>
      <c r="YT1413" s="59"/>
      <c r="YU1413" s="59"/>
      <c r="YV1413" s="59"/>
      <c r="YW1413" s="59"/>
      <c r="YX1413" s="59"/>
      <c r="YY1413" s="59"/>
      <c r="YZ1413" s="59"/>
      <c r="ZA1413" s="59"/>
      <c r="ZB1413" s="59"/>
      <c r="ZC1413" s="59"/>
      <c r="ZD1413" s="59"/>
      <c r="ZE1413" s="59"/>
      <c r="ZF1413" s="59"/>
      <c r="ZG1413" s="59"/>
      <c r="ZH1413" s="59"/>
      <c r="ZI1413" s="59"/>
      <c r="ZJ1413" s="59"/>
      <c r="ZK1413" s="59"/>
      <c r="ZL1413" s="59"/>
      <c r="ZM1413" s="59"/>
      <c r="ZN1413" s="59"/>
      <c r="ZO1413" s="59"/>
      <c r="ZP1413" s="59"/>
      <c r="ZQ1413" s="59"/>
      <c r="ZR1413" s="59"/>
      <c r="ZS1413" s="59"/>
      <c r="ZT1413" s="59"/>
      <c r="ZU1413" s="59"/>
      <c r="ZV1413" s="59"/>
      <c r="ZW1413" s="59"/>
      <c r="ZX1413" s="59"/>
      <c r="ZY1413" s="59"/>
      <c r="ZZ1413" s="59"/>
      <c r="AAA1413" s="59"/>
      <c r="AAB1413" s="59"/>
      <c r="AAC1413" s="59"/>
      <c r="AAD1413" s="59"/>
      <c r="AAE1413" s="59"/>
      <c r="AAF1413" s="59"/>
      <c r="AAG1413" s="59"/>
      <c r="AAH1413" s="59"/>
      <c r="AAI1413" s="59"/>
      <c r="AAJ1413" s="59"/>
      <c r="AAK1413" s="59"/>
      <c r="AAL1413" s="59"/>
      <c r="AAM1413" s="59"/>
      <c r="AAN1413" s="59"/>
      <c r="AAO1413" s="59"/>
      <c r="AAP1413" s="59"/>
      <c r="AAQ1413" s="59"/>
      <c r="AAR1413" s="59"/>
      <c r="AAS1413" s="59"/>
      <c r="AAT1413" s="59"/>
      <c r="AAU1413" s="59"/>
      <c r="AAV1413" s="59"/>
      <c r="AAW1413" s="59"/>
      <c r="AAX1413" s="59"/>
      <c r="AAY1413" s="59"/>
      <c r="AAZ1413" s="59"/>
      <c r="ABA1413" s="59"/>
      <c r="ABB1413" s="59"/>
      <c r="ABC1413" s="59"/>
      <c r="ABD1413" s="59"/>
      <c r="ABE1413" s="59"/>
      <c r="ABF1413" s="59"/>
      <c r="ABG1413" s="59"/>
      <c r="ABH1413" s="59"/>
      <c r="ABI1413" s="59"/>
      <c r="ABJ1413" s="59"/>
      <c r="ABK1413" s="59"/>
      <c r="ABL1413" s="59"/>
      <c r="ABM1413" s="59"/>
      <c r="ABN1413" s="59"/>
      <c r="ABO1413" s="59"/>
      <c r="ABP1413" s="59"/>
      <c r="ABQ1413" s="59"/>
      <c r="ABR1413" s="59"/>
      <c r="ABS1413" s="59"/>
      <c r="ABT1413" s="59"/>
      <c r="ABU1413" s="59"/>
      <c r="ABV1413" s="59"/>
      <c r="ABW1413" s="59"/>
      <c r="ABX1413" s="59"/>
      <c r="ABY1413" s="59"/>
      <c r="ABZ1413" s="59"/>
      <c r="ACA1413" s="59"/>
      <c r="ACB1413" s="59"/>
      <c r="ACC1413" s="59"/>
      <c r="ACD1413" s="59"/>
      <c r="ACE1413" s="59"/>
      <c r="ACF1413" s="59"/>
      <c r="ACG1413" s="59"/>
      <c r="ACH1413" s="59"/>
      <c r="ACI1413" s="59"/>
      <c r="ACJ1413" s="59"/>
      <c r="ACK1413" s="59"/>
      <c r="ACL1413" s="59"/>
      <c r="ACM1413" s="59"/>
      <c r="ACN1413" s="59"/>
      <c r="ACO1413" s="59"/>
      <c r="ACP1413" s="59"/>
      <c r="ACQ1413" s="59"/>
      <c r="ACR1413" s="59"/>
      <c r="ACS1413" s="59"/>
      <c r="ACT1413" s="59"/>
      <c r="ACU1413" s="59"/>
      <c r="ACV1413" s="59"/>
      <c r="ACW1413" s="59"/>
      <c r="ACX1413" s="59"/>
      <c r="ACY1413" s="59"/>
      <c r="ACZ1413" s="59"/>
      <c r="ADA1413" s="59"/>
      <c r="ADB1413" s="59"/>
      <c r="ADC1413" s="59"/>
      <c r="ADD1413" s="59"/>
      <c r="ADE1413" s="59"/>
      <c r="ADF1413" s="59"/>
      <c r="ADG1413" s="59"/>
      <c r="ADH1413" s="59"/>
      <c r="ADI1413" s="59"/>
      <c r="ADJ1413" s="59"/>
      <c r="ADK1413" s="59"/>
      <c r="ADL1413" s="59"/>
      <c r="ADM1413" s="59"/>
      <c r="ADN1413" s="59"/>
      <c r="ADO1413" s="59"/>
      <c r="ADP1413" s="59"/>
      <c r="ADQ1413" s="59"/>
      <c r="ADR1413" s="59"/>
      <c r="ADS1413" s="59"/>
      <c r="ADT1413" s="59"/>
      <c r="ADU1413" s="59"/>
      <c r="ADV1413" s="59"/>
      <c r="ADW1413" s="59"/>
      <c r="ADX1413" s="59"/>
      <c r="ADY1413" s="59"/>
      <c r="ADZ1413" s="59"/>
      <c r="AEA1413" s="59"/>
      <c r="AEB1413" s="59"/>
      <c r="AEC1413" s="59"/>
      <c r="AED1413" s="59"/>
      <c r="AEE1413" s="59"/>
      <c r="AEF1413" s="59"/>
    </row>
    <row r="1414" spans="1:812" s="32" customFormat="1" x14ac:dyDescent="0.2">
      <c r="A1414" s="178">
        <v>1.1000000000000001</v>
      </c>
      <c r="B1414" s="177" t="s">
        <v>912</v>
      </c>
      <c r="C1414" s="521">
        <v>2</v>
      </c>
      <c r="D1414" s="521" t="s">
        <v>71</v>
      </c>
      <c r="E1414" s="520">
        <v>720</v>
      </c>
      <c r="F1414" s="485">
        <f t="shared" si="60"/>
        <v>1440</v>
      </c>
      <c r="AZ1414" s="59"/>
      <c r="BA1414" s="663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  <c r="FM1414" s="59"/>
      <c r="FN1414" s="59"/>
      <c r="FO1414" s="59"/>
      <c r="FP1414" s="59"/>
      <c r="FQ1414" s="59"/>
      <c r="FR1414" s="59"/>
      <c r="FS1414" s="59"/>
      <c r="FT1414" s="59"/>
      <c r="FU1414" s="59"/>
      <c r="FV1414" s="59"/>
      <c r="FW1414" s="59"/>
      <c r="FX1414" s="59"/>
      <c r="FY1414" s="59"/>
      <c r="FZ1414" s="59"/>
      <c r="GA1414" s="59"/>
      <c r="GB1414" s="59"/>
      <c r="GC1414" s="59"/>
      <c r="GD1414" s="59"/>
      <c r="GE1414" s="59"/>
      <c r="GF1414" s="59"/>
      <c r="GG1414" s="59"/>
      <c r="GH1414" s="59"/>
      <c r="GI1414" s="59"/>
      <c r="GJ1414" s="59"/>
      <c r="GK1414" s="59"/>
      <c r="GL1414" s="59"/>
      <c r="GM1414" s="59"/>
      <c r="GN1414" s="59"/>
      <c r="GO1414" s="59"/>
      <c r="GP1414" s="59"/>
      <c r="GQ1414" s="59"/>
      <c r="GR1414" s="59"/>
      <c r="GS1414" s="59"/>
      <c r="GT1414" s="59"/>
      <c r="GU1414" s="59"/>
      <c r="GV1414" s="59"/>
      <c r="GW1414" s="59"/>
      <c r="GX1414" s="59"/>
      <c r="GY1414" s="59"/>
      <c r="GZ1414" s="59"/>
      <c r="HA1414" s="59"/>
      <c r="HB1414" s="59"/>
      <c r="HC1414" s="59"/>
      <c r="HD1414" s="59"/>
      <c r="HE1414" s="59"/>
      <c r="HF1414" s="59"/>
      <c r="HG1414" s="59"/>
      <c r="HH1414" s="59"/>
      <c r="HI1414" s="59"/>
      <c r="HJ1414" s="59"/>
      <c r="HK1414" s="59"/>
      <c r="HL1414" s="59"/>
      <c r="HM1414" s="59"/>
      <c r="HN1414" s="59"/>
      <c r="HO1414" s="59"/>
      <c r="HP1414" s="59"/>
      <c r="HQ1414" s="59"/>
      <c r="HR1414" s="59"/>
      <c r="HS1414" s="59"/>
      <c r="HT1414" s="59"/>
      <c r="HU1414" s="59"/>
      <c r="HV1414" s="59"/>
      <c r="HW1414" s="59"/>
      <c r="HX1414" s="59"/>
      <c r="HY1414" s="59"/>
      <c r="HZ1414" s="59"/>
      <c r="IA1414" s="59"/>
      <c r="IB1414" s="59"/>
      <c r="IC1414" s="59"/>
      <c r="ID1414" s="59"/>
      <c r="IE1414" s="59"/>
      <c r="IF1414" s="59"/>
      <c r="IG1414" s="59"/>
      <c r="IH1414" s="59"/>
      <c r="II1414" s="59"/>
      <c r="IJ1414" s="59"/>
      <c r="IK1414" s="59"/>
      <c r="IL1414" s="59"/>
      <c r="IM1414" s="59"/>
      <c r="IN1414" s="59"/>
      <c r="IO1414" s="59"/>
      <c r="IP1414" s="59"/>
      <c r="IQ1414" s="59"/>
      <c r="IR1414" s="59"/>
      <c r="IS1414" s="59"/>
      <c r="IT1414" s="59"/>
      <c r="IU1414" s="59"/>
      <c r="IV1414" s="59"/>
      <c r="IW1414" s="59"/>
      <c r="IX1414" s="59"/>
      <c r="IY1414" s="59"/>
      <c r="IZ1414" s="59"/>
      <c r="JA1414" s="59"/>
      <c r="JB1414" s="59"/>
      <c r="JC1414" s="59"/>
      <c r="JD1414" s="59"/>
      <c r="JE1414" s="59"/>
      <c r="JF1414" s="59"/>
      <c r="JG1414" s="59"/>
      <c r="JH1414" s="59"/>
      <c r="JI1414" s="59"/>
      <c r="JJ1414" s="59"/>
      <c r="JK1414" s="59"/>
      <c r="JL1414" s="59"/>
      <c r="JM1414" s="59"/>
      <c r="JN1414" s="59"/>
      <c r="JO1414" s="59"/>
      <c r="JP1414" s="59"/>
      <c r="JQ1414" s="59"/>
      <c r="JR1414" s="59"/>
      <c r="JS1414" s="59"/>
      <c r="JT1414" s="59"/>
      <c r="JU1414" s="59"/>
      <c r="JV1414" s="59"/>
      <c r="JW1414" s="59"/>
      <c r="JX1414" s="59"/>
      <c r="JY1414" s="59"/>
      <c r="JZ1414" s="59"/>
      <c r="KA1414" s="59"/>
      <c r="KB1414" s="59"/>
      <c r="KC1414" s="59"/>
      <c r="KD1414" s="59"/>
      <c r="KE1414" s="59"/>
      <c r="KF1414" s="59"/>
      <c r="KG1414" s="59"/>
      <c r="KH1414" s="59"/>
      <c r="KI1414" s="59"/>
      <c r="KJ1414" s="59"/>
      <c r="KK1414" s="59"/>
      <c r="KL1414" s="59"/>
      <c r="KM1414" s="59"/>
      <c r="KN1414" s="59"/>
      <c r="KO1414" s="59"/>
      <c r="KP1414" s="59"/>
      <c r="KQ1414" s="59"/>
      <c r="KR1414" s="59"/>
      <c r="KS1414" s="59"/>
      <c r="KT1414" s="59"/>
      <c r="KU1414" s="59"/>
      <c r="KV1414" s="59"/>
      <c r="KW1414" s="59"/>
      <c r="KX1414" s="59"/>
      <c r="KY1414" s="59"/>
      <c r="KZ1414" s="59"/>
      <c r="LA1414" s="59"/>
      <c r="LB1414" s="59"/>
      <c r="LC1414" s="59"/>
      <c r="LD1414" s="59"/>
      <c r="LE1414" s="59"/>
      <c r="LF1414" s="59"/>
      <c r="LG1414" s="59"/>
      <c r="LH1414" s="59"/>
      <c r="LI1414" s="59"/>
      <c r="LJ1414" s="59"/>
      <c r="LK1414" s="59"/>
      <c r="LL1414" s="59"/>
      <c r="LM1414" s="59"/>
      <c r="LN1414" s="59"/>
      <c r="LO1414" s="59"/>
      <c r="LP1414" s="59"/>
      <c r="LQ1414" s="59"/>
      <c r="LR1414" s="59"/>
      <c r="LS1414" s="59"/>
      <c r="LT1414" s="59"/>
      <c r="LU1414" s="59"/>
      <c r="LV1414" s="59"/>
      <c r="LW1414" s="59"/>
      <c r="LX1414" s="59"/>
      <c r="LY1414" s="59"/>
      <c r="LZ1414" s="59"/>
      <c r="MA1414" s="59"/>
      <c r="MB1414" s="59"/>
      <c r="MC1414" s="59"/>
      <c r="MD1414" s="59"/>
      <c r="ME1414" s="59"/>
      <c r="MF1414" s="59"/>
      <c r="MG1414" s="59"/>
      <c r="MH1414" s="59"/>
      <c r="MI1414" s="59"/>
      <c r="MJ1414" s="59"/>
      <c r="MK1414" s="59"/>
      <c r="ML1414" s="59"/>
      <c r="MM1414" s="59"/>
      <c r="MN1414" s="59"/>
      <c r="MO1414" s="59"/>
      <c r="MP1414" s="59"/>
      <c r="MQ1414" s="59"/>
      <c r="MR1414" s="59"/>
      <c r="MS1414" s="59"/>
      <c r="MT1414" s="59"/>
      <c r="MU1414" s="59"/>
      <c r="MV1414" s="59"/>
      <c r="MW1414" s="59"/>
      <c r="MX1414" s="59"/>
      <c r="MY1414" s="59"/>
      <c r="MZ1414" s="59"/>
      <c r="NA1414" s="59"/>
      <c r="NB1414" s="59"/>
      <c r="NC1414" s="59"/>
      <c r="ND1414" s="59"/>
      <c r="NE1414" s="59"/>
      <c r="NF1414" s="59"/>
      <c r="NG1414" s="59"/>
      <c r="NH1414" s="59"/>
      <c r="NI1414" s="59"/>
      <c r="NJ1414" s="59"/>
      <c r="NK1414" s="59"/>
      <c r="NL1414" s="59"/>
      <c r="NM1414" s="59"/>
      <c r="NN1414" s="59"/>
      <c r="NO1414" s="59"/>
      <c r="NP1414" s="59"/>
      <c r="NQ1414" s="59"/>
      <c r="NR1414" s="59"/>
      <c r="NS1414" s="59"/>
      <c r="NT1414" s="59"/>
      <c r="NU1414" s="59"/>
      <c r="NV1414" s="59"/>
      <c r="NW1414" s="59"/>
      <c r="NX1414" s="59"/>
      <c r="NY1414" s="59"/>
      <c r="NZ1414" s="59"/>
      <c r="OA1414" s="59"/>
      <c r="OB1414" s="59"/>
      <c r="OC1414" s="59"/>
      <c r="OD1414" s="59"/>
      <c r="OE1414" s="59"/>
      <c r="OF1414" s="59"/>
      <c r="OG1414" s="59"/>
      <c r="OH1414" s="59"/>
      <c r="OI1414" s="59"/>
      <c r="OJ1414" s="59"/>
      <c r="OK1414" s="59"/>
      <c r="OL1414" s="59"/>
      <c r="OM1414" s="59"/>
      <c r="ON1414" s="59"/>
      <c r="OO1414" s="59"/>
      <c r="OP1414" s="59"/>
      <c r="OQ1414" s="59"/>
      <c r="OR1414" s="59"/>
      <c r="OS1414" s="59"/>
      <c r="OT1414" s="59"/>
      <c r="OU1414" s="59"/>
      <c r="OV1414" s="59"/>
      <c r="OW1414" s="59"/>
      <c r="OX1414" s="59"/>
      <c r="OY1414" s="59"/>
      <c r="OZ1414" s="59"/>
      <c r="PA1414" s="59"/>
      <c r="PB1414" s="59"/>
      <c r="PC1414" s="59"/>
      <c r="PD1414" s="59"/>
      <c r="PE1414" s="59"/>
      <c r="PF1414" s="59"/>
      <c r="PG1414" s="59"/>
      <c r="PH1414" s="59"/>
      <c r="PI1414" s="59"/>
      <c r="PJ1414" s="59"/>
      <c r="PK1414" s="59"/>
      <c r="PL1414" s="59"/>
      <c r="PM1414" s="59"/>
      <c r="PN1414" s="59"/>
      <c r="PO1414" s="59"/>
      <c r="PP1414" s="59"/>
      <c r="PQ1414" s="59"/>
      <c r="PR1414" s="59"/>
      <c r="PS1414" s="59"/>
      <c r="PT1414" s="59"/>
      <c r="PU1414" s="59"/>
      <c r="PV1414" s="59"/>
      <c r="PW1414" s="59"/>
      <c r="PX1414" s="59"/>
      <c r="PY1414" s="59"/>
      <c r="PZ1414" s="59"/>
      <c r="QA1414" s="59"/>
      <c r="QB1414" s="59"/>
      <c r="QC1414" s="59"/>
      <c r="QD1414" s="59"/>
      <c r="QE1414" s="59"/>
      <c r="QF1414" s="59"/>
      <c r="QG1414" s="59"/>
      <c r="QH1414" s="59"/>
      <c r="QI1414" s="59"/>
      <c r="QJ1414" s="59"/>
      <c r="QK1414" s="59"/>
      <c r="QL1414" s="59"/>
      <c r="QM1414" s="59"/>
      <c r="QN1414" s="59"/>
      <c r="QO1414" s="59"/>
      <c r="QP1414" s="59"/>
      <c r="QQ1414" s="59"/>
      <c r="QR1414" s="59"/>
      <c r="QS1414" s="59"/>
      <c r="QT1414" s="59"/>
      <c r="QU1414" s="59"/>
      <c r="QV1414" s="59"/>
      <c r="QW1414" s="59"/>
      <c r="QX1414" s="59"/>
      <c r="QY1414" s="59"/>
      <c r="QZ1414" s="59"/>
      <c r="RA1414" s="59"/>
      <c r="RB1414" s="59"/>
      <c r="RC1414" s="59"/>
      <c r="RD1414" s="59"/>
      <c r="RE1414" s="59"/>
      <c r="RF1414" s="59"/>
      <c r="RG1414" s="59"/>
      <c r="RH1414" s="59"/>
      <c r="RI1414" s="59"/>
      <c r="RJ1414" s="59"/>
      <c r="RK1414" s="59"/>
      <c r="RL1414" s="59"/>
      <c r="RM1414" s="59"/>
      <c r="RN1414" s="59"/>
      <c r="RO1414" s="59"/>
      <c r="RP1414" s="59"/>
      <c r="RQ1414" s="59"/>
      <c r="RR1414" s="59"/>
      <c r="RS1414" s="59"/>
      <c r="RT1414" s="59"/>
      <c r="RU1414" s="59"/>
      <c r="RV1414" s="59"/>
      <c r="RW1414" s="59"/>
      <c r="RX1414" s="59"/>
      <c r="RY1414" s="59"/>
      <c r="RZ1414" s="59"/>
      <c r="SA1414" s="59"/>
      <c r="SB1414" s="59"/>
      <c r="SC1414" s="59"/>
      <c r="SD1414" s="59"/>
      <c r="SE1414" s="59"/>
      <c r="SF1414" s="59"/>
      <c r="SG1414" s="59"/>
      <c r="SH1414" s="59"/>
      <c r="SI1414" s="59"/>
      <c r="SJ1414" s="59"/>
      <c r="SK1414" s="59"/>
      <c r="SL1414" s="59"/>
      <c r="SM1414" s="59"/>
      <c r="SN1414" s="59"/>
      <c r="SO1414" s="59"/>
      <c r="SP1414" s="59"/>
      <c r="SQ1414" s="59"/>
      <c r="SR1414" s="59"/>
      <c r="SS1414" s="59"/>
      <c r="ST1414" s="59"/>
      <c r="SU1414" s="59"/>
      <c r="SV1414" s="59"/>
      <c r="SW1414" s="59"/>
      <c r="SX1414" s="59"/>
      <c r="SY1414" s="59"/>
      <c r="SZ1414" s="59"/>
      <c r="TA1414" s="59"/>
      <c r="TB1414" s="59"/>
      <c r="TC1414" s="59"/>
      <c r="TD1414" s="59"/>
      <c r="TE1414" s="59"/>
      <c r="TF1414" s="59"/>
      <c r="TG1414" s="59"/>
      <c r="TH1414" s="59"/>
      <c r="TI1414" s="59"/>
      <c r="TJ1414" s="59"/>
      <c r="TK1414" s="59"/>
      <c r="TL1414" s="59"/>
      <c r="TM1414" s="59"/>
      <c r="TN1414" s="59"/>
      <c r="TO1414" s="59"/>
      <c r="TP1414" s="59"/>
      <c r="TQ1414" s="59"/>
      <c r="TR1414" s="59"/>
      <c r="TS1414" s="59"/>
      <c r="TT1414" s="59"/>
      <c r="TU1414" s="59"/>
      <c r="TV1414" s="59"/>
      <c r="TW1414" s="59"/>
      <c r="TX1414" s="59"/>
      <c r="TY1414" s="59"/>
      <c r="TZ1414" s="59"/>
      <c r="UA1414" s="59"/>
      <c r="UB1414" s="59"/>
      <c r="UC1414" s="59"/>
      <c r="UD1414" s="59"/>
      <c r="UE1414" s="59"/>
      <c r="UF1414" s="59"/>
      <c r="UG1414" s="59"/>
      <c r="UH1414" s="59"/>
      <c r="UI1414" s="59"/>
      <c r="UJ1414" s="59"/>
      <c r="UK1414" s="59"/>
      <c r="UL1414" s="59"/>
      <c r="UM1414" s="59"/>
      <c r="UN1414" s="59"/>
      <c r="UO1414" s="59"/>
      <c r="UP1414" s="59"/>
      <c r="UQ1414" s="59"/>
      <c r="UR1414" s="59"/>
      <c r="US1414" s="59"/>
      <c r="UT1414" s="59"/>
      <c r="UU1414" s="59"/>
      <c r="UV1414" s="59"/>
      <c r="UW1414" s="59"/>
      <c r="UX1414" s="59"/>
      <c r="UY1414" s="59"/>
      <c r="UZ1414" s="59"/>
      <c r="VA1414" s="59"/>
      <c r="VB1414" s="59"/>
      <c r="VC1414" s="59"/>
      <c r="VD1414" s="59"/>
      <c r="VE1414" s="59"/>
      <c r="VF1414" s="59"/>
      <c r="VG1414" s="59"/>
      <c r="VH1414" s="59"/>
      <c r="VI1414" s="59"/>
      <c r="VJ1414" s="59"/>
      <c r="VK1414" s="59"/>
      <c r="VL1414" s="59"/>
      <c r="VM1414" s="59"/>
      <c r="VN1414" s="59"/>
      <c r="VO1414" s="59"/>
      <c r="VP1414" s="59"/>
      <c r="VQ1414" s="59"/>
      <c r="VR1414" s="59"/>
      <c r="VS1414" s="59"/>
      <c r="VT1414" s="59"/>
      <c r="VU1414" s="59"/>
      <c r="VV1414" s="59"/>
      <c r="VW1414" s="59"/>
      <c r="VX1414" s="59"/>
      <c r="VY1414" s="59"/>
      <c r="VZ1414" s="59"/>
      <c r="WA1414" s="59"/>
      <c r="WB1414" s="59"/>
      <c r="WC1414" s="59"/>
      <c r="WD1414" s="59"/>
      <c r="WE1414" s="59"/>
      <c r="WF1414" s="59"/>
      <c r="WG1414" s="59"/>
      <c r="WH1414" s="59"/>
      <c r="WI1414" s="59"/>
      <c r="WJ1414" s="59"/>
      <c r="WK1414" s="59"/>
      <c r="WL1414" s="59"/>
      <c r="WM1414" s="59"/>
      <c r="WN1414" s="59"/>
      <c r="WO1414" s="59"/>
      <c r="WP1414" s="59"/>
      <c r="WQ1414" s="59"/>
      <c r="WR1414" s="59"/>
      <c r="WS1414" s="59"/>
      <c r="WT1414" s="59"/>
      <c r="WU1414" s="59"/>
      <c r="WV1414" s="59"/>
      <c r="WW1414" s="59"/>
      <c r="WX1414" s="59"/>
      <c r="WY1414" s="59"/>
      <c r="WZ1414" s="59"/>
      <c r="XA1414" s="59"/>
      <c r="XB1414" s="59"/>
      <c r="XC1414" s="59"/>
      <c r="XD1414" s="59"/>
      <c r="XE1414" s="59"/>
      <c r="XF1414" s="59"/>
      <c r="XG1414" s="59"/>
      <c r="XH1414" s="59"/>
      <c r="XI1414" s="59"/>
      <c r="XJ1414" s="59"/>
      <c r="XK1414" s="59"/>
      <c r="XL1414" s="59"/>
      <c r="XM1414" s="59"/>
      <c r="XN1414" s="59"/>
      <c r="XO1414" s="59"/>
      <c r="XP1414" s="59"/>
      <c r="XQ1414" s="59"/>
      <c r="XR1414" s="59"/>
      <c r="XS1414" s="59"/>
      <c r="XT1414" s="59"/>
      <c r="XU1414" s="59"/>
      <c r="XV1414" s="59"/>
      <c r="XW1414" s="59"/>
      <c r="XX1414" s="59"/>
      <c r="XY1414" s="59"/>
      <c r="XZ1414" s="59"/>
      <c r="YA1414" s="59"/>
      <c r="YB1414" s="59"/>
      <c r="YC1414" s="59"/>
      <c r="YD1414" s="59"/>
      <c r="YE1414" s="59"/>
      <c r="YF1414" s="59"/>
      <c r="YG1414" s="59"/>
      <c r="YH1414" s="59"/>
      <c r="YI1414" s="59"/>
      <c r="YJ1414" s="59"/>
      <c r="YK1414" s="59"/>
      <c r="YL1414" s="59"/>
      <c r="YM1414" s="59"/>
      <c r="YN1414" s="59"/>
      <c r="YO1414" s="59"/>
      <c r="YP1414" s="59"/>
      <c r="YQ1414" s="59"/>
      <c r="YR1414" s="59"/>
      <c r="YS1414" s="59"/>
      <c r="YT1414" s="59"/>
      <c r="YU1414" s="59"/>
      <c r="YV1414" s="59"/>
      <c r="YW1414" s="59"/>
      <c r="YX1414" s="59"/>
      <c r="YY1414" s="59"/>
      <c r="YZ1414" s="59"/>
      <c r="ZA1414" s="59"/>
      <c r="ZB1414" s="59"/>
      <c r="ZC1414" s="59"/>
      <c r="ZD1414" s="59"/>
      <c r="ZE1414" s="59"/>
      <c r="ZF1414" s="59"/>
      <c r="ZG1414" s="59"/>
      <c r="ZH1414" s="59"/>
      <c r="ZI1414" s="59"/>
      <c r="ZJ1414" s="59"/>
      <c r="ZK1414" s="59"/>
      <c r="ZL1414" s="59"/>
      <c r="ZM1414" s="59"/>
      <c r="ZN1414" s="59"/>
      <c r="ZO1414" s="59"/>
      <c r="ZP1414" s="59"/>
      <c r="ZQ1414" s="59"/>
      <c r="ZR1414" s="59"/>
      <c r="ZS1414" s="59"/>
      <c r="ZT1414" s="59"/>
      <c r="ZU1414" s="59"/>
      <c r="ZV1414" s="59"/>
      <c r="ZW1414" s="59"/>
      <c r="ZX1414" s="59"/>
      <c r="ZY1414" s="59"/>
      <c r="ZZ1414" s="59"/>
      <c r="AAA1414" s="59"/>
      <c r="AAB1414" s="59"/>
      <c r="AAC1414" s="59"/>
      <c r="AAD1414" s="59"/>
      <c r="AAE1414" s="59"/>
      <c r="AAF1414" s="59"/>
      <c r="AAG1414" s="59"/>
      <c r="AAH1414" s="59"/>
      <c r="AAI1414" s="59"/>
      <c r="AAJ1414" s="59"/>
      <c r="AAK1414" s="59"/>
      <c r="AAL1414" s="59"/>
      <c r="AAM1414" s="59"/>
      <c r="AAN1414" s="59"/>
      <c r="AAO1414" s="59"/>
      <c r="AAP1414" s="59"/>
      <c r="AAQ1414" s="59"/>
      <c r="AAR1414" s="59"/>
      <c r="AAS1414" s="59"/>
      <c r="AAT1414" s="59"/>
      <c r="AAU1414" s="59"/>
      <c r="AAV1414" s="59"/>
      <c r="AAW1414" s="59"/>
      <c r="AAX1414" s="59"/>
      <c r="AAY1414" s="59"/>
      <c r="AAZ1414" s="59"/>
      <c r="ABA1414" s="59"/>
      <c r="ABB1414" s="59"/>
      <c r="ABC1414" s="59"/>
      <c r="ABD1414" s="59"/>
      <c r="ABE1414" s="59"/>
      <c r="ABF1414" s="59"/>
      <c r="ABG1414" s="59"/>
      <c r="ABH1414" s="59"/>
      <c r="ABI1414" s="59"/>
      <c r="ABJ1414" s="59"/>
      <c r="ABK1414" s="59"/>
      <c r="ABL1414" s="59"/>
      <c r="ABM1414" s="59"/>
      <c r="ABN1414" s="59"/>
      <c r="ABO1414" s="59"/>
      <c r="ABP1414" s="59"/>
      <c r="ABQ1414" s="59"/>
      <c r="ABR1414" s="59"/>
      <c r="ABS1414" s="59"/>
      <c r="ABT1414" s="59"/>
      <c r="ABU1414" s="59"/>
      <c r="ABV1414" s="59"/>
      <c r="ABW1414" s="59"/>
      <c r="ABX1414" s="59"/>
      <c r="ABY1414" s="59"/>
      <c r="ABZ1414" s="59"/>
      <c r="ACA1414" s="59"/>
      <c r="ACB1414" s="59"/>
      <c r="ACC1414" s="59"/>
      <c r="ACD1414" s="59"/>
      <c r="ACE1414" s="59"/>
      <c r="ACF1414" s="59"/>
      <c r="ACG1414" s="59"/>
      <c r="ACH1414" s="59"/>
      <c r="ACI1414" s="59"/>
      <c r="ACJ1414" s="59"/>
      <c r="ACK1414" s="59"/>
      <c r="ACL1414" s="59"/>
      <c r="ACM1414" s="59"/>
      <c r="ACN1414" s="59"/>
      <c r="ACO1414" s="59"/>
      <c r="ACP1414" s="59"/>
      <c r="ACQ1414" s="59"/>
      <c r="ACR1414" s="59"/>
      <c r="ACS1414" s="59"/>
      <c r="ACT1414" s="59"/>
      <c r="ACU1414" s="59"/>
      <c r="ACV1414" s="59"/>
      <c r="ACW1414" s="59"/>
      <c r="ACX1414" s="59"/>
      <c r="ACY1414" s="59"/>
      <c r="ACZ1414" s="59"/>
      <c r="ADA1414" s="59"/>
      <c r="ADB1414" s="59"/>
      <c r="ADC1414" s="59"/>
      <c r="ADD1414" s="59"/>
      <c r="ADE1414" s="59"/>
      <c r="ADF1414" s="59"/>
      <c r="ADG1414" s="59"/>
      <c r="ADH1414" s="59"/>
      <c r="ADI1414" s="59"/>
      <c r="ADJ1414" s="59"/>
      <c r="ADK1414" s="59"/>
      <c r="ADL1414" s="59"/>
      <c r="ADM1414" s="59"/>
      <c r="ADN1414" s="59"/>
      <c r="ADO1414" s="59"/>
      <c r="ADP1414" s="59"/>
      <c r="ADQ1414" s="59"/>
      <c r="ADR1414" s="59"/>
      <c r="ADS1414" s="59"/>
      <c r="ADT1414" s="59"/>
      <c r="ADU1414" s="59"/>
      <c r="ADV1414" s="59"/>
      <c r="ADW1414" s="59"/>
      <c r="ADX1414" s="59"/>
      <c r="ADY1414" s="59"/>
      <c r="ADZ1414" s="59"/>
      <c r="AEA1414" s="59"/>
      <c r="AEB1414" s="59"/>
      <c r="AEC1414" s="59"/>
      <c r="AED1414" s="59"/>
      <c r="AEE1414" s="59"/>
      <c r="AEF1414" s="59"/>
    </row>
    <row r="1415" spans="1:812" s="32" customFormat="1" x14ac:dyDescent="0.2">
      <c r="A1415" s="178">
        <f>+A1414+0.01</f>
        <v>1.1100000000000001</v>
      </c>
      <c r="B1415" s="177" t="s">
        <v>671</v>
      </c>
      <c r="C1415" s="521">
        <v>1</v>
      </c>
      <c r="D1415" s="521" t="s">
        <v>71</v>
      </c>
      <c r="E1415" s="520">
        <v>1991.5</v>
      </c>
      <c r="F1415" s="485">
        <f t="shared" si="60"/>
        <v>1991.5</v>
      </c>
      <c r="AZ1415" s="59"/>
      <c r="BA1415" s="663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  <c r="FM1415" s="59"/>
      <c r="FN1415" s="59"/>
      <c r="FO1415" s="59"/>
      <c r="FP1415" s="59"/>
      <c r="FQ1415" s="59"/>
      <c r="FR1415" s="59"/>
      <c r="FS1415" s="59"/>
      <c r="FT1415" s="59"/>
      <c r="FU1415" s="59"/>
      <c r="FV1415" s="59"/>
      <c r="FW1415" s="59"/>
      <c r="FX1415" s="59"/>
      <c r="FY1415" s="59"/>
      <c r="FZ1415" s="59"/>
      <c r="GA1415" s="59"/>
      <c r="GB1415" s="59"/>
      <c r="GC1415" s="59"/>
      <c r="GD1415" s="59"/>
      <c r="GE1415" s="59"/>
      <c r="GF1415" s="59"/>
      <c r="GG1415" s="59"/>
      <c r="GH1415" s="59"/>
      <c r="GI1415" s="59"/>
      <c r="GJ1415" s="59"/>
      <c r="GK1415" s="59"/>
      <c r="GL1415" s="59"/>
      <c r="GM1415" s="59"/>
      <c r="GN1415" s="59"/>
      <c r="GO1415" s="59"/>
      <c r="GP1415" s="59"/>
      <c r="GQ1415" s="59"/>
      <c r="GR1415" s="59"/>
      <c r="GS1415" s="59"/>
      <c r="GT1415" s="59"/>
      <c r="GU1415" s="59"/>
      <c r="GV1415" s="59"/>
      <c r="GW1415" s="59"/>
      <c r="GX1415" s="59"/>
      <c r="GY1415" s="59"/>
      <c r="GZ1415" s="59"/>
      <c r="HA1415" s="59"/>
      <c r="HB1415" s="59"/>
      <c r="HC1415" s="59"/>
      <c r="HD1415" s="59"/>
      <c r="HE1415" s="59"/>
      <c r="HF1415" s="59"/>
      <c r="HG1415" s="59"/>
      <c r="HH1415" s="59"/>
      <c r="HI1415" s="59"/>
      <c r="HJ1415" s="59"/>
      <c r="HK1415" s="59"/>
      <c r="HL1415" s="59"/>
      <c r="HM1415" s="59"/>
      <c r="HN1415" s="59"/>
      <c r="HO1415" s="59"/>
      <c r="HP1415" s="59"/>
      <c r="HQ1415" s="59"/>
      <c r="HR1415" s="59"/>
      <c r="HS1415" s="59"/>
      <c r="HT1415" s="59"/>
      <c r="HU1415" s="59"/>
      <c r="HV1415" s="59"/>
      <c r="HW1415" s="59"/>
      <c r="HX1415" s="59"/>
      <c r="HY1415" s="59"/>
      <c r="HZ1415" s="59"/>
      <c r="IA1415" s="59"/>
      <c r="IB1415" s="59"/>
      <c r="IC1415" s="59"/>
      <c r="ID1415" s="59"/>
      <c r="IE1415" s="59"/>
      <c r="IF1415" s="59"/>
      <c r="IG1415" s="59"/>
      <c r="IH1415" s="59"/>
      <c r="II1415" s="59"/>
      <c r="IJ1415" s="59"/>
      <c r="IK1415" s="59"/>
      <c r="IL1415" s="59"/>
      <c r="IM1415" s="59"/>
      <c r="IN1415" s="59"/>
      <c r="IO1415" s="59"/>
      <c r="IP1415" s="59"/>
      <c r="IQ1415" s="59"/>
      <c r="IR1415" s="59"/>
      <c r="IS1415" s="59"/>
      <c r="IT1415" s="59"/>
      <c r="IU1415" s="59"/>
      <c r="IV1415" s="59"/>
      <c r="IW1415" s="59"/>
      <c r="IX1415" s="59"/>
      <c r="IY1415" s="59"/>
      <c r="IZ1415" s="59"/>
      <c r="JA1415" s="59"/>
      <c r="JB1415" s="59"/>
      <c r="JC1415" s="59"/>
      <c r="JD1415" s="59"/>
      <c r="JE1415" s="59"/>
      <c r="JF1415" s="59"/>
      <c r="JG1415" s="59"/>
      <c r="JH1415" s="59"/>
      <c r="JI1415" s="59"/>
      <c r="JJ1415" s="59"/>
      <c r="JK1415" s="59"/>
      <c r="JL1415" s="59"/>
      <c r="JM1415" s="59"/>
      <c r="JN1415" s="59"/>
      <c r="JO1415" s="59"/>
      <c r="JP1415" s="59"/>
      <c r="JQ1415" s="59"/>
      <c r="JR1415" s="59"/>
      <c r="JS1415" s="59"/>
      <c r="JT1415" s="59"/>
      <c r="JU1415" s="59"/>
      <c r="JV1415" s="59"/>
      <c r="JW1415" s="59"/>
      <c r="JX1415" s="59"/>
      <c r="JY1415" s="59"/>
      <c r="JZ1415" s="59"/>
      <c r="KA1415" s="59"/>
      <c r="KB1415" s="59"/>
      <c r="KC1415" s="59"/>
      <c r="KD1415" s="59"/>
      <c r="KE1415" s="59"/>
      <c r="KF1415" s="59"/>
      <c r="KG1415" s="59"/>
      <c r="KH1415" s="59"/>
      <c r="KI1415" s="59"/>
      <c r="KJ1415" s="59"/>
      <c r="KK1415" s="59"/>
      <c r="KL1415" s="59"/>
      <c r="KM1415" s="59"/>
      <c r="KN1415" s="59"/>
      <c r="KO1415" s="59"/>
      <c r="KP1415" s="59"/>
      <c r="KQ1415" s="59"/>
      <c r="KR1415" s="59"/>
      <c r="KS1415" s="59"/>
      <c r="KT1415" s="59"/>
      <c r="KU1415" s="59"/>
      <c r="KV1415" s="59"/>
      <c r="KW1415" s="59"/>
      <c r="KX1415" s="59"/>
      <c r="KY1415" s="59"/>
      <c r="KZ1415" s="59"/>
      <c r="LA1415" s="59"/>
      <c r="LB1415" s="59"/>
      <c r="LC1415" s="59"/>
      <c r="LD1415" s="59"/>
      <c r="LE1415" s="59"/>
      <c r="LF1415" s="59"/>
      <c r="LG1415" s="59"/>
      <c r="LH1415" s="59"/>
      <c r="LI1415" s="59"/>
      <c r="LJ1415" s="59"/>
      <c r="LK1415" s="59"/>
      <c r="LL1415" s="59"/>
      <c r="LM1415" s="59"/>
      <c r="LN1415" s="59"/>
      <c r="LO1415" s="59"/>
      <c r="LP1415" s="59"/>
      <c r="LQ1415" s="59"/>
      <c r="LR1415" s="59"/>
      <c r="LS1415" s="59"/>
      <c r="LT1415" s="59"/>
      <c r="LU1415" s="59"/>
      <c r="LV1415" s="59"/>
      <c r="LW1415" s="59"/>
      <c r="LX1415" s="59"/>
      <c r="LY1415" s="59"/>
      <c r="LZ1415" s="59"/>
      <c r="MA1415" s="59"/>
      <c r="MB1415" s="59"/>
      <c r="MC1415" s="59"/>
      <c r="MD1415" s="59"/>
      <c r="ME1415" s="59"/>
      <c r="MF1415" s="59"/>
      <c r="MG1415" s="59"/>
      <c r="MH1415" s="59"/>
      <c r="MI1415" s="59"/>
      <c r="MJ1415" s="59"/>
      <c r="MK1415" s="59"/>
      <c r="ML1415" s="59"/>
      <c r="MM1415" s="59"/>
      <c r="MN1415" s="59"/>
      <c r="MO1415" s="59"/>
      <c r="MP1415" s="59"/>
      <c r="MQ1415" s="59"/>
      <c r="MR1415" s="59"/>
      <c r="MS1415" s="59"/>
      <c r="MT1415" s="59"/>
      <c r="MU1415" s="59"/>
      <c r="MV1415" s="59"/>
      <c r="MW1415" s="59"/>
      <c r="MX1415" s="59"/>
      <c r="MY1415" s="59"/>
      <c r="MZ1415" s="59"/>
      <c r="NA1415" s="59"/>
      <c r="NB1415" s="59"/>
      <c r="NC1415" s="59"/>
      <c r="ND1415" s="59"/>
      <c r="NE1415" s="59"/>
      <c r="NF1415" s="59"/>
      <c r="NG1415" s="59"/>
      <c r="NH1415" s="59"/>
      <c r="NI1415" s="59"/>
      <c r="NJ1415" s="59"/>
      <c r="NK1415" s="59"/>
      <c r="NL1415" s="59"/>
      <c r="NM1415" s="59"/>
      <c r="NN1415" s="59"/>
      <c r="NO1415" s="59"/>
      <c r="NP1415" s="59"/>
      <c r="NQ1415" s="59"/>
      <c r="NR1415" s="59"/>
      <c r="NS1415" s="59"/>
      <c r="NT1415" s="59"/>
      <c r="NU1415" s="59"/>
      <c r="NV1415" s="59"/>
      <c r="NW1415" s="59"/>
      <c r="NX1415" s="59"/>
      <c r="NY1415" s="59"/>
      <c r="NZ1415" s="59"/>
      <c r="OA1415" s="59"/>
      <c r="OB1415" s="59"/>
      <c r="OC1415" s="59"/>
      <c r="OD1415" s="59"/>
      <c r="OE1415" s="59"/>
      <c r="OF1415" s="59"/>
      <c r="OG1415" s="59"/>
      <c r="OH1415" s="59"/>
      <c r="OI1415" s="59"/>
      <c r="OJ1415" s="59"/>
      <c r="OK1415" s="59"/>
      <c r="OL1415" s="59"/>
      <c r="OM1415" s="59"/>
      <c r="ON1415" s="59"/>
      <c r="OO1415" s="59"/>
      <c r="OP1415" s="59"/>
      <c r="OQ1415" s="59"/>
      <c r="OR1415" s="59"/>
      <c r="OS1415" s="59"/>
      <c r="OT1415" s="59"/>
      <c r="OU1415" s="59"/>
      <c r="OV1415" s="59"/>
      <c r="OW1415" s="59"/>
      <c r="OX1415" s="59"/>
      <c r="OY1415" s="59"/>
      <c r="OZ1415" s="59"/>
      <c r="PA1415" s="59"/>
      <c r="PB1415" s="59"/>
      <c r="PC1415" s="59"/>
      <c r="PD1415" s="59"/>
      <c r="PE1415" s="59"/>
      <c r="PF1415" s="59"/>
      <c r="PG1415" s="59"/>
      <c r="PH1415" s="59"/>
      <c r="PI1415" s="59"/>
      <c r="PJ1415" s="59"/>
      <c r="PK1415" s="59"/>
      <c r="PL1415" s="59"/>
      <c r="PM1415" s="59"/>
      <c r="PN1415" s="59"/>
      <c r="PO1415" s="59"/>
      <c r="PP1415" s="59"/>
      <c r="PQ1415" s="59"/>
      <c r="PR1415" s="59"/>
      <c r="PS1415" s="59"/>
      <c r="PT1415" s="59"/>
      <c r="PU1415" s="59"/>
      <c r="PV1415" s="59"/>
      <c r="PW1415" s="59"/>
      <c r="PX1415" s="59"/>
      <c r="PY1415" s="59"/>
      <c r="PZ1415" s="59"/>
      <c r="QA1415" s="59"/>
      <c r="QB1415" s="59"/>
      <c r="QC1415" s="59"/>
      <c r="QD1415" s="59"/>
      <c r="QE1415" s="59"/>
      <c r="QF1415" s="59"/>
      <c r="QG1415" s="59"/>
      <c r="QH1415" s="59"/>
      <c r="QI1415" s="59"/>
      <c r="QJ1415" s="59"/>
      <c r="QK1415" s="59"/>
      <c r="QL1415" s="59"/>
      <c r="QM1415" s="59"/>
      <c r="QN1415" s="59"/>
      <c r="QO1415" s="59"/>
      <c r="QP1415" s="59"/>
      <c r="QQ1415" s="59"/>
      <c r="QR1415" s="59"/>
      <c r="QS1415" s="59"/>
      <c r="QT1415" s="59"/>
      <c r="QU1415" s="59"/>
      <c r="QV1415" s="59"/>
      <c r="QW1415" s="59"/>
      <c r="QX1415" s="59"/>
      <c r="QY1415" s="59"/>
      <c r="QZ1415" s="59"/>
      <c r="RA1415" s="59"/>
      <c r="RB1415" s="59"/>
      <c r="RC1415" s="59"/>
      <c r="RD1415" s="59"/>
      <c r="RE1415" s="59"/>
      <c r="RF1415" s="59"/>
      <c r="RG1415" s="59"/>
      <c r="RH1415" s="59"/>
      <c r="RI1415" s="59"/>
      <c r="RJ1415" s="59"/>
      <c r="RK1415" s="59"/>
      <c r="RL1415" s="59"/>
      <c r="RM1415" s="59"/>
      <c r="RN1415" s="59"/>
      <c r="RO1415" s="59"/>
      <c r="RP1415" s="59"/>
      <c r="RQ1415" s="59"/>
      <c r="RR1415" s="59"/>
      <c r="RS1415" s="59"/>
      <c r="RT1415" s="59"/>
      <c r="RU1415" s="59"/>
      <c r="RV1415" s="59"/>
      <c r="RW1415" s="59"/>
      <c r="RX1415" s="59"/>
      <c r="RY1415" s="59"/>
      <c r="RZ1415" s="59"/>
      <c r="SA1415" s="59"/>
      <c r="SB1415" s="59"/>
      <c r="SC1415" s="59"/>
      <c r="SD1415" s="59"/>
      <c r="SE1415" s="59"/>
      <c r="SF1415" s="59"/>
      <c r="SG1415" s="59"/>
      <c r="SH1415" s="59"/>
      <c r="SI1415" s="59"/>
      <c r="SJ1415" s="59"/>
      <c r="SK1415" s="59"/>
      <c r="SL1415" s="59"/>
      <c r="SM1415" s="59"/>
      <c r="SN1415" s="59"/>
      <c r="SO1415" s="59"/>
      <c r="SP1415" s="59"/>
      <c r="SQ1415" s="59"/>
      <c r="SR1415" s="59"/>
      <c r="SS1415" s="59"/>
      <c r="ST1415" s="59"/>
      <c r="SU1415" s="59"/>
      <c r="SV1415" s="59"/>
      <c r="SW1415" s="59"/>
      <c r="SX1415" s="59"/>
      <c r="SY1415" s="59"/>
      <c r="SZ1415" s="59"/>
      <c r="TA1415" s="59"/>
      <c r="TB1415" s="59"/>
      <c r="TC1415" s="59"/>
      <c r="TD1415" s="59"/>
      <c r="TE1415" s="59"/>
      <c r="TF1415" s="59"/>
      <c r="TG1415" s="59"/>
      <c r="TH1415" s="59"/>
      <c r="TI1415" s="59"/>
      <c r="TJ1415" s="59"/>
      <c r="TK1415" s="59"/>
      <c r="TL1415" s="59"/>
      <c r="TM1415" s="59"/>
      <c r="TN1415" s="59"/>
      <c r="TO1415" s="59"/>
      <c r="TP1415" s="59"/>
      <c r="TQ1415" s="59"/>
      <c r="TR1415" s="59"/>
      <c r="TS1415" s="59"/>
      <c r="TT1415" s="59"/>
      <c r="TU1415" s="59"/>
      <c r="TV1415" s="59"/>
      <c r="TW1415" s="59"/>
      <c r="TX1415" s="59"/>
      <c r="TY1415" s="59"/>
      <c r="TZ1415" s="59"/>
      <c r="UA1415" s="59"/>
      <c r="UB1415" s="59"/>
      <c r="UC1415" s="59"/>
      <c r="UD1415" s="59"/>
      <c r="UE1415" s="59"/>
      <c r="UF1415" s="59"/>
      <c r="UG1415" s="59"/>
      <c r="UH1415" s="59"/>
      <c r="UI1415" s="59"/>
      <c r="UJ1415" s="59"/>
      <c r="UK1415" s="59"/>
      <c r="UL1415" s="59"/>
      <c r="UM1415" s="59"/>
      <c r="UN1415" s="59"/>
      <c r="UO1415" s="59"/>
      <c r="UP1415" s="59"/>
      <c r="UQ1415" s="59"/>
      <c r="UR1415" s="59"/>
      <c r="US1415" s="59"/>
      <c r="UT1415" s="59"/>
      <c r="UU1415" s="59"/>
      <c r="UV1415" s="59"/>
      <c r="UW1415" s="59"/>
      <c r="UX1415" s="59"/>
      <c r="UY1415" s="59"/>
      <c r="UZ1415" s="59"/>
      <c r="VA1415" s="59"/>
      <c r="VB1415" s="59"/>
      <c r="VC1415" s="59"/>
      <c r="VD1415" s="59"/>
      <c r="VE1415" s="59"/>
      <c r="VF1415" s="59"/>
      <c r="VG1415" s="59"/>
      <c r="VH1415" s="59"/>
      <c r="VI1415" s="59"/>
      <c r="VJ1415" s="59"/>
      <c r="VK1415" s="59"/>
      <c r="VL1415" s="59"/>
      <c r="VM1415" s="59"/>
      <c r="VN1415" s="59"/>
      <c r="VO1415" s="59"/>
      <c r="VP1415" s="59"/>
      <c r="VQ1415" s="59"/>
      <c r="VR1415" s="59"/>
      <c r="VS1415" s="59"/>
      <c r="VT1415" s="59"/>
      <c r="VU1415" s="59"/>
      <c r="VV1415" s="59"/>
      <c r="VW1415" s="59"/>
      <c r="VX1415" s="59"/>
      <c r="VY1415" s="59"/>
      <c r="VZ1415" s="59"/>
      <c r="WA1415" s="59"/>
      <c r="WB1415" s="59"/>
      <c r="WC1415" s="59"/>
      <c r="WD1415" s="59"/>
      <c r="WE1415" s="59"/>
      <c r="WF1415" s="59"/>
      <c r="WG1415" s="59"/>
      <c r="WH1415" s="59"/>
      <c r="WI1415" s="59"/>
      <c r="WJ1415" s="59"/>
      <c r="WK1415" s="59"/>
      <c r="WL1415" s="59"/>
      <c r="WM1415" s="59"/>
      <c r="WN1415" s="59"/>
      <c r="WO1415" s="59"/>
      <c r="WP1415" s="59"/>
      <c r="WQ1415" s="59"/>
      <c r="WR1415" s="59"/>
      <c r="WS1415" s="59"/>
      <c r="WT1415" s="59"/>
      <c r="WU1415" s="59"/>
      <c r="WV1415" s="59"/>
      <c r="WW1415" s="59"/>
      <c r="WX1415" s="59"/>
      <c r="WY1415" s="59"/>
      <c r="WZ1415" s="59"/>
      <c r="XA1415" s="59"/>
      <c r="XB1415" s="59"/>
      <c r="XC1415" s="59"/>
      <c r="XD1415" s="59"/>
      <c r="XE1415" s="59"/>
      <c r="XF1415" s="59"/>
      <c r="XG1415" s="59"/>
      <c r="XH1415" s="59"/>
      <c r="XI1415" s="59"/>
      <c r="XJ1415" s="59"/>
      <c r="XK1415" s="59"/>
      <c r="XL1415" s="59"/>
      <c r="XM1415" s="59"/>
      <c r="XN1415" s="59"/>
      <c r="XO1415" s="59"/>
      <c r="XP1415" s="59"/>
      <c r="XQ1415" s="59"/>
      <c r="XR1415" s="59"/>
      <c r="XS1415" s="59"/>
      <c r="XT1415" s="59"/>
      <c r="XU1415" s="59"/>
      <c r="XV1415" s="59"/>
      <c r="XW1415" s="59"/>
      <c r="XX1415" s="59"/>
      <c r="XY1415" s="59"/>
      <c r="XZ1415" s="59"/>
      <c r="YA1415" s="59"/>
      <c r="YB1415" s="59"/>
      <c r="YC1415" s="59"/>
      <c r="YD1415" s="59"/>
      <c r="YE1415" s="59"/>
      <c r="YF1415" s="59"/>
      <c r="YG1415" s="59"/>
      <c r="YH1415" s="59"/>
      <c r="YI1415" s="59"/>
      <c r="YJ1415" s="59"/>
      <c r="YK1415" s="59"/>
      <c r="YL1415" s="59"/>
      <c r="YM1415" s="59"/>
      <c r="YN1415" s="59"/>
      <c r="YO1415" s="59"/>
      <c r="YP1415" s="59"/>
      <c r="YQ1415" s="59"/>
      <c r="YR1415" s="59"/>
      <c r="YS1415" s="59"/>
      <c r="YT1415" s="59"/>
      <c r="YU1415" s="59"/>
      <c r="YV1415" s="59"/>
      <c r="YW1415" s="59"/>
      <c r="YX1415" s="59"/>
      <c r="YY1415" s="59"/>
      <c r="YZ1415" s="59"/>
      <c r="ZA1415" s="59"/>
      <c r="ZB1415" s="59"/>
      <c r="ZC1415" s="59"/>
      <c r="ZD1415" s="59"/>
      <c r="ZE1415" s="59"/>
      <c r="ZF1415" s="59"/>
      <c r="ZG1415" s="59"/>
      <c r="ZH1415" s="59"/>
      <c r="ZI1415" s="59"/>
      <c r="ZJ1415" s="59"/>
      <c r="ZK1415" s="59"/>
      <c r="ZL1415" s="59"/>
      <c r="ZM1415" s="59"/>
      <c r="ZN1415" s="59"/>
      <c r="ZO1415" s="59"/>
      <c r="ZP1415" s="59"/>
      <c r="ZQ1415" s="59"/>
      <c r="ZR1415" s="59"/>
      <c r="ZS1415" s="59"/>
      <c r="ZT1415" s="59"/>
      <c r="ZU1415" s="59"/>
      <c r="ZV1415" s="59"/>
      <c r="ZW1415" s="59"/>
      <c r="ZX1415" s="59"/>
      <c r="ZY1415" s="59"/>
      <c r="ZZ1415" s="59"/>
      <c r="AAA1415" s="59"/>
      <c r="AAB1415" s="59"/>
      <c r="AAC1415" s="59"/>
      <c r="AAD1415" s="59"/>
      <c r="AAE1415" s="59"/>
      <c r="AAF1415" s="59"/>
      <c r="AAG1415" s="59"/>
      <c r="AAH1415" s="59"/>
      <c r="AAI1415" s="59"/>
      <c r="AAJ1415" s="59"/>
      <c r="AAK1415" s="59"/>
      <c r="AAL1415" s="59"/>
      <c r="AAM1415" s="59"/>
      <c r="AAN1415" s="59"/>
      <c r="AAO1415" s="59"/>
      <c r="AAP1415" s="59"/>
      <c r="AAQ1415" s="59"/>
      <c r="AAR1415" s="59"/>
      <c r="AAS1415" s="59"/>
      <c r="AAT1415" s="59"/>
      <c r="AAU1415" s="59"/>
      <c r="AAV1415" s="59"/>
      <c r="AAW1415" s="59"/>
      <c r="AAX1415" s="59"/>
      <c r="AAY1415" s="59"/>
      <c r="AAZ1415" s="59"/>
      <c r="ABA1415" s="59"/>
      <c r="ABB1415" s="59"/>
      <c r="ABC1415" s="59"/>
      <c r="ABD1415" s="59"/>
      <c r="ABE1415" s="59"/>
      <c r="ABF1415" s="59"/>
      <c r="ABG1415" s="59"/>
      <c r="ABH1415" s="59"/>
      <c r="ABI1415" s="59"/>
      <c r="ABJ1415" s="59"/>
      <c r="ABK1415" s="59"/>
      <c r="ABL1415" s="59"/>
      <c r="ABM1415" s="59"/>
      <c r="ABN1415" s="59"/>
      <c r="ABO1415" s="59"/>
      <c r="ABP1415" s="59"/>
      <c r="ABQ1415" s="59"/>
      <c r="ABR1415" s="59"/>
      <c r="ABS1415" s="59"/>
      <c r="ABT1415" s="59"/>
      <c r="ABU1415" s="59"/>
      <c r="ABV1415" s="59"/>
      <c r="ABW1415" s="59"/>
      <c r="ABX1415" s="59"/>
      <c r="ABY1415" s="59"/>
      <c r="ABZ1415" s="59"/>
      <c r="ACA1415" s="59"/>
      <c r="ACB1415" s="59"/>
      <c r="ACC1415" s="59"/>
      <c r="ACD1415" s="59"/>
      <c r="ACE1415" s="59"/>
      <c r="ACF1415" s="59"/>
      <c r="ACG1415" s="59"/>
      <c r="ACH1415" s="59"/>
      <c r="ACI1415" s="59"/>
      <c r="ACJ1415" s="59"/>
      <c r="ACK1415" s="59"/>
      <c r="ACL1415" s="59"/>
      <c r="ACM1415" s="59"/>
      <c r="ACN1415" s="59"/>
      <c r="ACO1415" s="59"/>
      <c r="ACP1415" s="59"/>
      <c r="ACQ1415" s="59"/>
      <c r="ACR1415" s="59"/>
      <c r="ACS1415" s="59"/>
      <c r="ACT1415" s="59"/>
      <c r="ACU1415" s="59"/>
      <c r="ACV1415" s="59"/>
      <c r="ACW1415" s="59"/>
      <c r="ACX1415" s="59"/>
      <c r="ACY1415" s="59"/>
      <c r="ACZ1415" s="59"/>
      <c r="ADA1415" s="59"/>
      <c r="ADB1415" s="59"/>
      <c r="ADC1415" s="59"/>
      <c r="ADD1415" s="59"/>
      <c r="ADE1415" s="59"/>
      <c r="ADF1415" s="59"/>
      <c r="ADG1415" s="59"/>
      <c r="ADH1415" s="59"/>
      <c r="ADI1415" s="59"/>
      <c r="ADJ1415" s="59"/>
      <c r="ADK1415" s="59"/>
      <c r="ADL1415" s="59"/>
      <c r="ADM1415" s="59"/>
      <c r="ADN1415" s="59"/>
      <c r="ADO1415" s="59"/>
      <c r="ADP1415" s="59"/>
      <c r="ADQ1415" s="59"/>
      <c r="ADR1415" s="59"/>
      <c r="ADS1415" s="59"/>
      <c r="ADT1415" s="59"/>
      <c r="ADU1415" s="59"/>
      <c r="ADV1415" s="59"/>
      <c r="ADW1415" s="59"/>
      <c r="ADX1415" s="59"/>
      <c r="ADY1415" s="59"/>
      <c r="ADZ1415" s="59"/>
      <c r="AEA1415" s="59"/>
      <c r="AEB1415" s="59"/>
      <c r="AEC1415" s="59"/>
      <c r="AED1415" s="59"/>
      <c r="AEE1415" s="59"/>
      <c r="AEF1415" s="59"/>
    </row>
    <row r="1416" spans="1:812" s="32" customFormat="1" x14ac:dyDescent="0.2">
      <c r="A1416" s="178">
        <f t="shared" ref="A1416:A1425" si="63">+A1415+0.01</f>
        <v>1.1200000000000001</v>
      </c>
      <c r="B1416" s="177" t="s">
        <v>913</v>
      </c>
      <c r="C1416" s="521">
        <v>1</v>
      </c>
      <c r="D1416" s="521" t="s">
        <v>71</v>
      </c>
      <c r="E1416" s="520">
        <v>450</v>
      </c>
      <c r="F1416" s="485">
        <f t="shared" si="60"/>
        <v>450</v>
      </c>
      <c r="AZ1416" s="59"/>
      <c r="BA1416" s="663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  <c r="FM1416" s="59"/>
      <c r="FN1416" s="59"/>
      <c r="FO1416" s="59"/>
      <c r="FP1416" s="59"/>
      <c r="FQ1416" s="59"/>
      <c r="FR1416" s="59"/>
      <c r="FS1416" s="59"/>
      <c r="FT1416" s="59"/>
      <c r="FU1416" s="59"/>
      <c r="FV1416" s="59"/>
      <c r="FW1416" s="59"/>
      <c r="FX1416" s="59"/>
      <c r="FY1416" s="59"/>
      <c r="FZ1416" s="59"/>
      <c r="GA1416" s="59"/>
      <c r="GB1416" s="59"/>
      <c r="GC1416" s="59"/>
      <c r="GD1416" s="59"/>
      <c r="GE1416" s="59"/>
      <c r="GF1416" s="59"/>
      <c r="GG1416" s="59"/>
      <c r="GH1416" s="59"/>
      <c r="GI1416" s="59"/>
      <c r="GJ1416" s="59"/>
      <c r="GK1416" s="59"/>
      <c r="GL1416" s="59"/>
      <c r="GM1416" s="59"/>
      <c r="GN1416" s="59"/>
      <c r="GO1416" s="59"/>
      <c r="GP1416" s="59"/>
      <c r="GQ1416" s="59"/>
      <c r="GR1416" s="59"/>
      <c r="GS1416" s="59"/>
      <c r="GT1416" s="59"/>
      <c r="GU1416" s="59"/>
      <c r="GV1416" s="59"/>
      <c r="GW1416" s="59"/>
      <c r="GX1416" s="59"/>
      <c r="GY1416" s="59"/>
      <c r="GZ1416" s="59"/>
      <c r="HA1416" s="59"/>
      <c r="HB1416" s="59"/>
      <c r="HC1416" s="59"/>
      <c r="HD1416" s="59"/>
      <c r="HE1416" s="59"/>
      <c r="HF1416" s="59"/>
      <c r="HG1416" s="59"/>
      <c r="HH1416" s="59"/>
      <c r="HI1416" s="59"/>
      <c r="HJ1416" s="59"/>
      <c r="HK1416" s="59"/>
      <c r="HL1416" s="59"/>
      <c r="HM1416" s="59"/>
      <c r="HN1416" s="59"/>
      <c r="HO1416" s="59"/>
      <c r="HP1416" s="59"/>
      <c r="HQ1416" s="59"/>
      <c r="HR1416" s="59"/>
      <c r="HS1416" s="59"/>
      <c r="HT1416" s="59"/>
      <c r="HU1416" s="59"/>
      <c r="HV1416" s="59"/>
      <c r="HW1416" s="59"/>
      <c r="HX1416" s="59"/>
      <c r="HY1416" s="59"/>
      <c r="HZ1416" s="59"/>
      <c r="IA1416" s="59"/>
      <c r="IB1416" s="59"/>
      <c r="IC1416" s="59"/>
      <c r="ID1416" s="59"/>
      <c r="IE1416" s="59"/>
      <c r="IF1416" s="59"/>
      <c r="IG1416" s="59"/>
      <c r="IH1416" s="59"/>
      <c r="II1416" s="59"/>
      <c r="IJ1416" s="59"/>
      <c r="IK1416" s="59"/>
      <c r="IL1416" s="59"/>
      <c r="IM1416" s="59"/>
      <c r="IN1416" s="59"/>
      <c r="IO1416" s="59"/>
      <c r="IP1416" s="59"/>
      <c r="IQ1416" s="59"/>
      <c r="IR1416" s="59"/>
      <c r="IS1416" s="59"/>
      <c r="IT1416" s="59"/>
      <c r="IU1416" s="59"/>
      <c r="IV1416" s="59"/>
      <c r="IW1416" s="59"/>
      <c r="IX1416" s="59"/>
      <c r="IY1416" s="59"/>
      <c r="IZ1416" s="59"/>
      <c r="JA1416" s="59"/>
      <c r="JB1416" s="59"/>
      <c r="JC1416" s="59"/>
      <c r="JD1416" s="59"/>
      <c r="JE1416" s="59"/>
      <c r="JF1416" s="59"/>
      <c r="JG1416" s="59"/>
      <c r="JH1416" s="59"/>
      <c r="JI1416" s="59"/>
      <c r="JJ1416" s="59"/>
      <c r="JK1416" s="59"/>
      <c r="JL1416" s="59"/>
      <c r="JM1416" s="59"/>
      <c r="JN1416" s="59"/>
      <c r="JO1416" s="59"/>
      <c r="JP1416" s="59"/>
      <c r="JQ1416" s="59"/>
      <c r="JR1416" s="59"/>
      <c r="JS1416" s="59"/>
      <c r="JT1416" s="59"/>
      <c r="JU1416" s="59"/>
      <c r="JV1416" s="59"/>
      <c r="JW1416" s="59"/>
      <c r="JX1416" s="59"/>
      <c r="JY1416" s="59"/>
      <c r="JZ1416" s="59"/>
      <c r="KA1416" s="59"/>
      <c r="KB1416" s="59"/>
      <c r="KC1416" s="59"/>
      <c r="KD1416" s="59"/>
      <c r="KE1416" s="59"/>
      <c r="KF1416" s="59"/>
      <c r="KG1416" s="59"/>
      <c r="KH1416" s="59"/>
      <c r="KI1416" s="59"/>
      <c r="KJ1416" s="59"/>
      <c r="KK1416" s="59"/>
      <c r="KL1416" s="59"/>
      <c r="KM1416" s="59"/>
      <c r="KN1416" s="59"/>
      <c r="KO1416" s="59"/>
      <c r="KP1416" s="59"/>
      <c r="KQ1416" s="59"/>
      <c r="KR1416" s="59"/>
      <c r="KS1416" s="59"/>
      <c r="KT1416" s="59"/>
      <c r="KU1416" s="59"/>
      <c r="KV1416" s="59"/>
      <c r="KW1416" s="59"/>
      <c r="KX1416" s="59"/>
      <c r="KY1416" s="59"/>
      <c r="KZ1416" s="59"/>
      <c r="LA1416" s="59"/>
      <c r="LB1416" s="59"/>
      <c r="LC1416" s="59"/>
      <c r="LD1416" s="59"/>
      <c r="LE1416" s="59"/>
      <c r="LF1416" s="59"/>
      <c r="LG1416" s="59"/>
      <c r="LH1416" s="59"/>
      <c r="LI1416" s="59"/>
      <c r="LJ1416" s="59"/>
      <c r="LK1416" s="59"/>
      <c r="LL1416" s="59"/>
      <c r="LM1416" s="59"/>
      <c r="LN1416" s="59"/>
      <c r="LO1416" s="59"/>
      <c r="LP1416" s="59"/>
      <c r="LQ1416" s="59"/>
      <c r="LR1416" s="59"/>
      <c r="LS1416" s="59"/>
      <c r="LT1416" s="59"/>
      <c r="LU1416" s="59"/>
      <c r="LV1416" s="59"/>
      <c r="LW1416" s="59"/>
      <c r="LX1416" s="59"/>
      <c r="LY1416" s="59"/>
      <c r="LZ1416" s="59"/>
      <c r="MA1416" s="59"/>
      <c r="MB1416" s="59"/>
      <c r="MC1416" s="59"/>
      <c r="MD1416" s="59"/>
      <c r="ME1416" s="59"/>
      <c r="MF1416" s="59"/>
      <c r="MG1416" s="59"/>
      <c r="MH1416" s="59"/>
      <c r="MI1416" s="59"/>
      <c r="MJ1416" s="59"/>
      <c r="MK1416" s="59"/>
      <c r="ML1416" s="59"/>
      <c r="MM1416" s="59"/>
      <c r="MN1416" s="59"/>
      <c r="MO1416" s="59"/>
      <c r="MP1416" s="59"/>
      <c r="MQ1416" s="59"/>
      <c r="MR1416" s="59"/>
      <c r="MS1416" s="59"/>
      <c r="MT1416" s="59"/>
      <c r="MU1416" s="59"/>
      <c r="MV1416" s="59"/>
      <c r="MW1416" s="59"/>
      <c r="MX1416" s="59"/>
      <c r="MY1416" s="59"/>
      <c r="MZ1416" s="59"/>
      <c r="NA1416" s="59"/>
      <c r="NB1416" s="59"/>
      <c r="NC1416" s="59"/>
      <c r="ND1416" s="59"/>
      <c r="NE1416" s="59"/>
      <c r="NF1416" s="59"/>
      <c r="NG1416" s="59"/>
      <c r="NH1416" s="59"/>
      <c r="NI1416" s="59"/>
      <c r="NJ1416" s="59"/>
      <c r="NK1416" s="59"/>
      <c r="NL1416" s="59"/>
      <c r="NM1416" s="59"/>
      <c r="NN1416" s="59"/>
      <c r="NO1416" s="59"/>
      <c r="NP1416" s="59"/>
      <c r="NQ1416" s="59"/>
      <c r="NR1416" s="59"/>
      <c r="NS1416" s="59"/>
      <c r="NT1416" s="59"/>
      <c r="NU1416" s="59"/>
      <c r="NV1416" s="59"/>
      <c r="NW1416" s="59"/>
      <c r="NX1416" s="59"/>
      <c r="NY1416" s="59"/>
      <c r="NZ1416" s="59"/>
      <c r="OA1416" s="59"/>
      <c r="OB1416" s="59"/>
      <c r="OC1416" s="59"/>
      <c r="OD1416" s="59"/>
      <c r="OE1416" s="59"/>
      <c r="OF1416" s="59"/>
      <c r="OG1416" s="59"/>
      <c r="OH1416" s="59"/>
      <c r="OI1416" s="59"/>
      <c r="OJ1416" s="59"/>
      <c r="OK1416" s="59"/>
      <c r="OL1416" s="59"/>
      <c r="OM1416" s="59"/>
      <c r="ON1416" s="59"/>
      <c r="OO1416" s="59"/>
      <c r="OP1416" s="59"/>
      <c r="OQ1416" s="59"/>
      <c r="OR1416" s="59"/>
      <c r="OS1416" s="59"/>
      <c r="OT1416" s="59"/>
      <c r="OU1416" s="59"/>
      <c r="OV1416" s="59"/>
      <c r="OW1416" s="59"/>
      <c r="OX1416" s="59"/>
      <c r="OY1416" s="59"/>
      <c r="OZ1416" s="59"/>
      <c r="PA1416" s="59"/>
      <c r="PB1416" s="59"/>
      <c r="PC1416" s="59"/>
      <c r="PD1416" s="59"/>
      <c r="PE1416" s="59"/>
      <c r="PF1416" s="59"/>
      <c r="PG1416" s="59"/>
      <c r="PH1416" s="59"/>
      <c r="PI1416" s="59"/>
      <c r="PJ1416" s="59"/>
      <c r="PK1416" s="59"/>
      <c r="PL1416" s="59"/>
      <c r="PM1416" s="59"/>
      <c r="PN1416" s="59"/>
      <c r="PO1416" s="59"/>
      <c r="PP1416" s="59"/>
      <c r="PQ1416" s="59"/>
      <c r="PR1416" s="59"/>
      <c r="PS1416" s="59"/>
      <c r="PT1416" s="59"/>
      <c r="PU1416" s="59"/>
      <c r="PV1416" s="59"/>
      <c r="PW1416" s="59"/>
      <c r="PX1416" s="59"/>
      <c r="PY1416" s="59"/>
      <c r="PZ1416" s="59"/>
      <c r="QA1416" s="59"/>
      <c r="QB1416" s="59"/>
      <c r="QC1416" s="59"/>
      <c r="QD1416" s="59"/>
      <c r="QE1416" s="59"/>
      <c r="QF1416" s="59"/>
      <c r="QG1416" s="59"/>
      <c r="QH1416" s="59"/>
      <c r="QI1416" s="59"/>
      <c r="QJ1416" s="59"/>
      <c r="QK1416" s="59"/>
      <c r="QL1416" s="59"/>
      <c r="QM1416" s="59"/>
      <c r="QN1416" s="59"/>
      <c r="QO1416" s="59"/>
      <c r="QP1416" s="59"/>
      <c r="QQ1416" s="59"/>
      <c r="QR1416" s="59"/>
      <c r="QS1416" s="59"/>
      <c r="QT1416" s="59"/>
      <c r="QU1416" s="59"/>
      <c r="QV1416" s="59"/>
      <c r="QW1416" s="59"/>
      <c r="QX1416" s="59"/>
      <c r="QY1416" s="59"/>
      <c r="QZ1416" s="59"/>
      <c r="RA1416" s="59"/>
      <c r="RB1416" s="59"/>
      <c r="RC1416" s="59"/>
      <c r="RD1416" s="59"/>
      <c r="RE1416" s="59"/>
      <c r="RF1416" s="59"/>
      <c r="RG1416" s="59"/>
      <c r="RH1416" s="59"/>
      <c r="RI1416" s="59"/>
      <c r="RJ1416" s="59"/>
      <c r="RK1416" s="59"/>
      <c r="RL1416" s="59"/>
      <c r="RM1416" s="59"/>
      <c r="RN1416" s="59"/>
      <c r="RO1416" s="59"/>
      <c r="RP1416" s="59"/>
      <c r="RQ1416" s="59"/>
      <c r="RR1416" s="59"/>
      <c r="RS1416" s="59"/>
      <c r="RT1416" s="59"/>
      <c r="RU1416" s="59"/>
      <c r="RV1416" s="59"/>
      <c r="RW1416" s="59"/>
      <c r="RX1416" s="59"/>
      <c r="RY1416" s="59"/>
      <c r="RZ1416" s="59"/>
      <c r="SA1416" s="59"/>
      <c r="SB1416" s="59"/>
      <c r="SC1416" s="59"/>
      <c r="SD1416" s="59"/>
      <c r="SE1416" s="59"/>
      <c r="SF1416" s="59"/>
      <c r="SG1416" s="59"/>
      <c r="SH1416" s="59"/>
      <c r="SI1416" s="59"/>
      <c r="SJ1416" s="59"/>
      <c r="SK1416" s="59"/>
      <c r="SL1416" s="59"/>
      <c r="SM1416" s="59"/>
      <c r="SN1416" s="59"/>
      <c r="SO1416" s="59"/>
      <c r="SP1416" s="59"/>
      <c r="SQ1416" s="59"/>
      <c r="SR1416" s="59"/>
      <c r="SS1416" s="59"/>
      <c r="ST1416" s="59"/>
      <c r="SU1416" s="59"/>
      <c r="SV1416" s="59"/>
      <c r="SW1416" s="59"/>
      <c r="SX1416" s="59"/>
      <c r="SY1416" s="59"/>
      <c r="SZ1416" s="59"/>
      <c r="TA1416" s="59"/>
      <c r="TB1416" s="59"/>
      <c r="TC1416" s="59"/>
      <c r="TD1416" s="59"/>
      <c r="TE1416" s="59"/>
      <c r="TF1416" s="59"/>
      <c r="TG1416" s="59"/>
      <c r="TH1416" s="59"/>
      <c r="TI1416" s="59"/>
      <c r="TJ1416" s="59"/>
      <c r="TK1416" s="59"/>
      <c r="TL1416" s="59"/>
      <c r="TM1416" s="59"/>
      <c r="TN1416" s="59"/>
      <c r="TO1416" s="59"/>
      <c r="TP1416" s="59"/>
      <c r="TQ1416" s="59"/>
      <c r="TR1416" s="59"/>
      <c r="TS1416" s="59"/>
      <c r="TT1416" s="59"/>
      <c r="TU1416" s="59"/>
      <c r="TV1416" s="59"/>
      <c r="TW1416" s="59"/>
      <c r="TX1416" s="59"/>
      <c r="TY1416" s="59"/>
      <c r="TZ1416" s="59"/>
      <c r="UA1416" s="59"/>
      <c r="UB1416" s="59"/>
      <c r="UC1416" s="59"/>
      <c r="UD1416" s="59"/>
      <c r="UE1416" s="59"/>
      <c r="UF1416" s="59"/>
      <c r="UG1416" s="59"/>
      <c r="UH1416" s="59"/>
      <c r="UI1416" s="59"/>
      <c r="UJ1416" s="59"/>
      <c r="UK1416" s="59"/>
      <c r="UL1416" s="59"/>
      <c r="UM1416" s="59"/>
      <c r="UN1416" s="59"/>
      <c r="UO1416" s="59"/>
      <c r="UP1416" s="59"/>
      <c r="UQ1416" s="59"/>
      <c r="UR1416" s="59"/>
      <c r="US1416" s="59"/>
      <c r="UT1416" s="59"/>
      <c r="UU1416" s="59"/>
      <c r="UV1416" s="59"/>
      <c r="UW1416" s="59"/>
      <c r="UX1416" s="59"/>
      <c r="UY1416" s="59"/>
      <c r="UZ1416" s="59"/>
      <c r="VA1416" s="59"/>
      <c r="VB1416" s="59"/>
      <c r="VC1416" s="59"/>
      <c r="VD1416" s="59"/>
      <c r="VE1416" s="59"/>
      <c r="VF1416" s="59"/>
      <c r="VG1416" s="59"/>
      <c r="VH1416" s="59"/>
      <c r="VI1416" s="59"/>
      <c r="VJ1416" s="59"/>
      <c r="VK1416" s="59"/>
      <c r="VL1416" s="59"/>
      <c r="VM1416" s="59"/>
      <c r="VN1416" s="59"/>
      <c r="VO1416" s="59"/>
      <c r="VP1416" s="59"/>
      <c r="VQ1416" s="59"/>
      <c r="VR1416" s="59"/>
      <c r="VS1416" s="59"/>
      <c r="VT1416" s="59"/>
      <c r="VU1416" s="59"/>
      <c r="VV1416" s="59"/>
      <c r="VW1416" s="59"/>
      <c r="VX1416" s="59"/>
      <c r="VY1416" s="59"/>
      <c r="VZ1416" s="59"/>
      <c r="WA1416" s="59"/>
      <c r="WB1416" s="59"/>
      <c r="WC1416" s="59"/>
      <c r="WD1416" s="59"/>
      <c r="WE1416" s="59"/>
      <c r="WF1416" s="59"/>
      <c r="WG1416" s="59"/>
      <c r="WH1416" s="59"/>
      <c r="WI1416" s="59"/>
      <c r="WJ1416" s="59"/>
      <c r="WK1416" s="59"/>
      <c r="WL1416" s="59"/>
      <c r="WM1416" s="59"/>
      <c r="WN1416" s="59"/>
      <c r="WO1416" s="59"/>
      <c r="WP1416" s="59"/>
      <c r="WQ1416" s="59"/>
      <c r="WR1416" s="59"/>
      <c r="WS1416" s="59"/>
      <c r="WT1416" s="59"/>
      <c r="WU1416" s="59"/>
      <c r="WV1416" s="59"/>
      <c r="WW1416" s="59"/>
      <c r="WX1416" s="59"/>
      <c r="WY1416" s="59"/>
      <c r="WZ1416" s="59"/>
      <c r="XA1416" s="59"/>
      <c r="XB1416" s="59"/>
      <c r="XC1416" s="59"/>
      <c r="XD1416" s="59"/>
      <c r="XE1416" s="59"/>
      <c r="XF1416" s="59"/>
      <c r="XG1416" s="59"/>
      <c r="XH1416" s="59"/>
      <c r="XI1416" s="59"/>
      <c r="XJ1416" s="59"/>
      <c r="XK1416" s="59"/>
      <c r="XL1416" s="59"/>
      <c r="XM1416" s="59"/>
      <c r="XN1416" s="59"/>
      <c r="XO1416" s="59"/>
      <c r="XP1416" s="59"/>
      <c r="XQ1416" s="59"/>
      <c r="XR1416" s="59"/>
      <c r="XS1416" s="59"/>
      <c r="XT1416" s="59"/>
      <c r="XU1416" s="59"/>
      <c r="XV1416" s="59"/>
      <c r="XW1416" s="59"/>
      <c r="XX1416" s="59"/>
      <c r="XY1416" s="59"/>
      <c r="XZ1416" s="59"/>
      <c r="YA1416" s="59"/>
      <c r="YB1416" s="59"/>
      <c r="YC1416" s="59"/>
      <c r="YD1416" s="59"/>
      <c r="YE1416" s="59"/>
      <c r="YF1416" s="59"/>
      <c r="YG1416" s="59"/>
      <c r="YH1416" s="59"/>
      <c r="YI1416" s="59"/>
      <c r="YJ1416" s="59"/>
      <c r="YK1416" s="59"/>
      <c r="YL1416" s="59"/>
      <c r="YM1416" s="59"/>
      <c r="YN1416" s="59"/>
      <c r="YO1416" s="59"/>
      <c r="YP1416" s="59"/>
      <c r="YQ1416" s="59"/>
      <c r="YR1416" s="59"/>
      <c r="YS1416" s="59"/>
      <c r="YT1416" s="59"/>
      <c r="YU1416" s="59"/>
      <c r="YV1416" s="59"/>
      <c r="YW1416" s="59"/>
      <c r="YX1416" s="59"/>
      <c r="YY1416" s="59"/>
      <c r="YZ1416" s="59"/>
      <c r="ZA1416" s="59"/>
      <c r="ZB1416" s="59"/>
      <c r="ZC1416" s="59"/>
      <c r="ZD1416" s="59"/>
      <c r="ZE1416" s="59"/>
      <c r="ZF1416" s="59"/>
      <c r="ZG1416" s="59"/>
      <c r="ZH1416" s="59"/>
      <c r="ZI1416" s="59"/>
      <c r="ZJ1416" s="59"/>
      <c r="ZK1416" s="59"/>
      <c r="ZL1416" s="59"/>
      <c r="ZM1416" s="59"/>
      <c r="ZN1416" s="59"/>
      <c r="ZO1416" s="59"/>
      <c r="ZP1416" s="59"/>
      <c r="ZQ1416" s="59"/>
      <c r="ZR1416" s="59"/>
      <c r="ZS1416" s="59"/>
      <c r="ZT1416" s="59"/>
      <c r="ZU1416" s="59"/>
      <c r="ZV1416" s="59"/>
      <c r="ZW1416" s="59"/>
      <c r="ZX1416" s="59"/>
      <c r="ZY1416" s="59"/>
      <c r="ZZ1416" s="59"/>
      <c r="AAA1416" s="59"/>
      <c r="AAB1416" s="59"/>
      <c r="AAC1416" s="59"/>
      <c r="AAD1416" s="59"/>
      <c r="AAE1416" s="59"/>
      <c r="AAF1416" s="59"/>
      <c r="AAG1416" s="59"/>
      <c r="AAH1416" s="59"/>
      <c r="AAI1416" s="59"/>
      <c r="AAJ1416" s="59"/>
      <c r="AAK1416" s="59"/>
      <c r="AAL1416" s="59"/>
      <c r="AAM1416" s="59"/>
      <c r="AAN1416" s="59"/>
      <c r="AAO1416" s="59"/>
      <c r="AAP1416" s="59"/>
      <c r="AAQ1416" s="59"/>
      <c r="AAR1416" s="59"/>
      <c r="AAS1416" s="59"/>
      <c r="AAT1416" s="59"/>
      <c r="AAU1416" s="59"/>
      <c r="AAV1416" s="59"/>
      <c r="AAW1416" s="59"/>
      <c r="AAX1416" s="59"/>
      <c r="AAY1416" s="59"/>
      <c r="AAZ1416" s="59"/>
      <c r="ABA1416" s="59"/>
      <c r="ABB1416" s="59"/>
      <c r="ABC1416" s="59"/>
      <c r="ABD1416" s="59"/>
      <c r="ABE1416" s="59"/>
      <c r="ABF1416" s="59"/>
      <c r="ABG1416" s="59"/>
      <c r="ABH1416" s="59"/>
      <c r="ABI1416" s="59"/>
      <c r="ABJ1416" s="59"/>
      <c r="ABK1416" s="59"/>
      <c r="ABL1416" s="59"/>
      <c r="ABM1416" s="59"/>
      <c r="ABN1416" s="59"/>
      <c r="ABO1416" s="59"/>
      <c r="ABP1416" s="59"/>
      <c r="ABQ1416" s="59"/>
      <c r="ABR1416" s="59"/>
      <c r="ABS1416" s="59"/>
      <c r="ABT1416" s="59"/>
      <c r="ABU1416" s="59"/>
      <c r="ABV1416" s="59"/>
      <c r="ABW1416" s="59"/>
      <c r="ABX1416" s="59"/>
      <c r="ABY1416" s="59"/>
      <c r="ABZ1416" s="59"/>
      <c r="ACA1416" s="59"/>
      <c r="ACB1416" s="59"/>
      <c r="ACC1416" s="59"/>
      <c r="ACD1416" s="59"/>
      <c r="ACE1416" s="59"/>
      <c r="ACF1416" s="59"/>
      <c r="ACG1416" s="59"/>
      <c r="ACH1416" s="59"/>
      <c r="ACI1416" s="59"/>
      <c r="ACJ1416" s="59"/>
      <c r="ACK1416" s="59"/>
      <c r="ACL1416" s="59"/>
      <c r="ACM1416" s="59"/>
      <c r="ACN1416" s="59"/>
      <c r="ACO1416" s="59"/>
      <c r="ACP1416" s="59"/>
      <c r="ACQ1416" s="59"/>
      <c r="ACR1416" s="59"/>
      <c r="ACS1416" s="59"/>
      <c r="ACT1416" s="59"/>
      <c r="ACU1416" s="59"/>
      <c r="ACV1416" s="59"/>
      <c r="ACW1416" s="59"/>
      <c r="ACX1416" s="59"/>
      <c r="ACY1416" s="59"/>
      <c r="ACZ1416" s="59"/>
      <c r="ADA1416" s="59"/>
      <c r="ADB1416" s="59"/>
      <c r="ADC1416" s="59"/>
      <c r="ADD1416" s="59"/>
      <c r="ADE1416" s="59"/>
      <c r="ADF1416" s="59"/>
      <c r="ADG1416" s="59"/>
      <c r="ADH1416" s="59"/>
      <c r="ADI1416" s="59"/>
      <c r="ADJ1416" s="59"/>
      <c r="ADK1416" s="59"/>
      <c r="ADL1416" s="59"/>
      <c r="ADM1416" s="59"/>
      <c r="ADN1416" s="59"/>
      <c r="ADO1416" s="59"/>
      <c r="ADP1416" s="59"/>
      <c r="ADQ1416" s="59"/>
      <c r="ADR1416" s="59"/>
      <c r="ADS1416" s="59"/>
      <c r="ADT1416" s="59"/>
      <c r="ADU1416" s="59"/>
      <c r="ADV1416" s="59"/>
      <c r="ADW1416" s="59"/>
      <c r="ADX1416" s="59"/>
      <c r="ADY1416" s="59"/>
      <c r="ADZ1416" s="59"/>
      <c r="AEA1416" s="59"/>
      <c r="AEB1416" s="59"/>
      <c r="AEC1416" s="59"/>
      <c r="AED1416" s="59"/>
      <c r="AEE1416" s="59"/>
      <c r="AEF1416" s="59"/>
    </row>
    <row r="1417" spans="1:812" s="32" customFormat="1" x14ac:dyDescent="0.2">
      <c r="A1417" s="178">
        <f t="shared" si="63"/>
        <v>1.1300000000000001</v>
      </c>
      <c r="B1417" s="177" t="s">
        <v>914</v>
      </c>
      <c r="C1417" s="521">
        <v>5</v>
      </c>
      <c r="D1417" s="521" t="s">
        <v>71</v>
      </c>
      <c r="E1417" s="520">
        <v>473.85</v>
      </c>
      <c r="F1417" s="485">
        <f t="shared" si="60"/>
        <v>2369.25</v>
      </c>
      <c r="AZ1417" s="59"/>
      <c r="BA1417" s="663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  <c r="FM1417" s="59"/>
      <c r="FN1417" s="59"/>
      <c r="FO1417" s="59"/>
      <c r="FP1417" s="59"/>
      <c r="FQ1417" s="59"/>
      <c r="FR1417" s="59"/>
      <c r="FS1417" s="59"/>
      <c r="FT1417" s="59"/>
      <c r="FU1417" s="59"/>
      <c r="FV1417" s="59"/>
      <c r="FW1417" s="59"/>
      <c r="FX1417" s="59"/>
      <c r="FY1417" s="59"/>
      <c r="FZ1417" s="59"/>
      <c r="GA1417" s="59"/>
      <c r="GB1417" s="59"/>
      <c r="GC1417" s="59"/>
      <c r="GD1417" s="59"/>
      <c r="GE1417" s="59"/>
      <c r="GF1417" s="59"/>
      <c r="GG1417" s="59"/>
      <c r="GH1417" s="59"/>
      <c r="GI1417" s="59"/>
      <c r="GJ1417" s="59"/>
      <c r="GK1417" s="59"/>
      <c r="GL1417" s="59"/>
      <c r="GM1417" s="59"/>
      <c r="GN1417" s="59"/>
      <c r="GO1417" s="59"/>
      <c r="GP1417" s="59"/>
      <c r="GQ1417" s="59"/>
      <c r="GR1417" s="59"/>
      <c r="GS1417" s="59"/>
      <c r="GT1417" s="59"/>
      <c r="GU1417" s="59"/>
      <c r="GV1417" s="59"/>
      <c r="GW1417" s="59"/>
      <c r="GX1417" s="59"/>
      <c r="GY1417" s="59"/>
      <c r="GZ1417" s="59"/>
      <c r="HA1417" s="59"/>
      <c r="HB1417" s="59"/>
      <c r="HC1417" s="59"/>
      <c r="HD1417" s="59"/>
      <c r="HE1417" s="59"/>
      <c r="HF1417" s="59"/>
      <c r="HG1417" s="59"/>
      <c r="HH1417" s="59"/>
      <c r="HI1417" s="59"/>
      <c r="HJ1417" s="59"/>
      <c r="HK1417" s="59"/>
      <c r="HL1417" s="59"/>
      <c r="HM1417" s="59"/>
      <c r="HN1417" s="59"/>
      <c r="HO1417" s="59"/>
      <c r="HP1417" s="59"/>
      <c r="HQ1417" s="59"/>
      <c r="HR1417" s="59"/>
      <c r="HS1417" s="59"/>
      <c r="HT1417" s="59"/>
      <c r="HU1417" s="59"/>
      <c r="HV1417" s="59"/>
      <c r="HW1417" s="59"/>
      <c r="HX1417" s="59"/>
      <c r="HY1417" s="59"/>
      <c r="HZ1417" s="59"/>
      <c r="IA1417" s="59"/>
      <c r="IB1417" s="59"/>
      <c r="IC1417" s="59"/>
      <c r="ID1417" s="59"/>
      <c r="IE1417" s="59"/>
      <c r="IF1417" s="59"/>
      <c r="IG1417" s="59"/>
      <c r="IH1417" s="59"/>
      <c r="II1417" s="59"/>
      <c r="IJ1417" s="59"/>
      <c r="IK1417" s="59"/>
      <c r="IL1417" s="59"/>
      <c r="IM1417" s="59"/>
      <c r="IN1417" s="59"/>
      <c r="IO1417" s="59"/>
      <c r="IP1417" s="59"/>
      <c r="IQ1417" s="59"/>
      <c r="IR1417" s="59"/>
      <c r="IS1417" s="59"/>
      <c r="IT1417" s="59"/>
      <c r="IU1417" s="59"/>
      <c r="IV1417" s="59"/>
      <c r="IW1417" s="59"/>
      <c r="IX1417" s="59"/>
      <c r="IY1417" s="59"/>
      <c r="IZ1417" s="59"/>
      <c r="JA1417" s="59"/>
      <c r="JB1417" s="59"/>
      <c r="JC1417" s="59"/>
      <c r="JD1417" s="59"/>
      <c r="JE1417" s="59"/>
      <c r="JF1417" s="59"/>
      <c r="JG1417" s="59"/>
      <c r="JH1417" s="59"/>
      <c r="JI1417" s="59"/>
      <c r="JJ1417" s="59"/>
      <c r="JK1417" s="59"/>
      <c r="JL1417" s="59"/>
      <c r="JM1417" s="59"/>
      <c r="JN1417" s="59"/>
      <c r="JO1417" s="59"/>
      <c r="JP1417" s="59"/>
      <c r="JQ1417" s="59"/>
      <c r="JR1417" s="59"/>
      <c r="JS1417" s="59"/>
      <c r="JT1417" s="59"/>
      <c r="JU1417" s="59"/>
      <c r="JV1417" s="59"/>
      <c r="JW1417" s="59"/>
      <c r="JX1417" s="59"/>
      <c r="JY1417" s="59"/>
      <c r="JZ1417" s="59"/>
      <c r="KA1417" s="59"/>
      <c r="KB1417" s="59"/>
      <c r="KC1417" s="59"/>
      <c r="KD1417" s="59"/>
      <c r="KE1417" s="59"/>
      <c r="KF1417" s="59"/>
      <c r="KG1417" s="59"/>
      <c r="KH1417" s="59"/>
      <c r="KI1417" s="59"/>
      <c r="KJ1417" s="59"/>
      <c r="KK1417" s="59"/>
      <c r="KL1417" s="59"/>
      <c r="KM1417" s="59"/>
      <c r="KN1417" s="59"/>
      <c r="KO1417" s="59"/>
      <c r="KP1417" s="59"/>
      <c r="KQ1417" s="59"/>
      <c r="KR1417" s="59"/>
      <c r="KS1417" s="59"/>
      <c r="KT1417" s="59"/>
      <c r="KU1417" s="59"/>
      <c r="KV1417" s="59"/>
      <c r="KW1417" s="59"/>
      <c r="KX1417" s="59"/>
      <c r="KY1417" s="59"/>
      <c r="KZ1417" s="59"/>
      <c r="LA1417" s="59"/>
      <c r="LB1417" s="59"/>
      <c r="LC1417" s="59"/>
      <c r="LD1417" s="59"/>
      <c r="LE1417" s="59"/>
      <c r="LF1417" s="59"/>
      <c r="LG1417" s="59"/>
      <c r="LH1417" s="59"/>
      <c r="LI1417" s="59"/>
      <c r="LJ1417" s="59"/>
      <c r="LK1417" s="59"/>
      <c r="LL1417" s="59"/>
      <c r="LM1417" s="59"/>
      <c r="LN1417" s="59"/>
      <c r="LO1417" s="59"/>
      <c r="LP1417" s="59"/>
      <c r="LQ1417" s="59"/>
      <c r="LR1417" s="59"/>
      <c r="LS1417" s="59"/>
      <c r="LT1417" s="59"/>
      <c r="LU1417" s="59"/>
      <c r="LV1417" s="59"/>
      <c r="LW1417" s="59"/>
      <c r="LX1417" s="59"/>
      <c r="LY1417" s="59"/>
      <c r="LZ1417" s="59"/>
      <c r="MA1417" s="59"/>
      <c r="MB1417" s="59"/>
      <c r="MC1417" s="59"/>
      <c r="MD1417" s="59"/>
      <c r="ME1417" s="59"/>
      <c r="MF1417" s="59"/>
      <c r="MG1417" s="59"/>
      <c r="MH1417" s="59"/>
      <c r="MI1417" s="59"/>
      <c r="MJ1417" s="59"/>
      <c r="MK1417" s="59"/>
      <c r="ML1417" s="59"/>
      <c r="MM1417" s="59"/>
      <c r="MN1417" s="59"/>
      <c r="MO1417" s="59"/>
      <c r="MP1417" s="59"/>
      <c r="MQ1417" s="59"/>
      <c r="MR1417" s="59"/>
      <c r="MS1417" s="59"/>
      <c r="MT1417" s="59"/>
      <c r="MU1417" s="59"/>
      <c r="MV1417" s="59"/>
      <c r="MW1417" s="59"/>
      <c r="MX1417" s="59"/>
      <c r="MY1417" s="59"/>
      <c r="MZ1417" s="59"/>
      <c r="NA1417" s="59"/>
      <c r="NB1417" s="59"/>
      <c r="NC1417" s="59"/>
      <c r="ND1417" s="59"/>
      <c r="NE1417" s="59"/>
      <c r="NF1417" s="59"/>
      <c r="NG1417" s="59"/>
      <c r="NH1417" s="59"/>
      <c r="NI1417" s="59"/>
      <c r="NJ1417" s="59"/>
      <c r="NK1417" s="59"/>
      <c r="NL1417" s="59"/>
      <c r="NM1417" s="59"/>
      <c r="NN1417" s="59"/>
      <c r="NO1417" s="59"/>
      <c r="NP1417" s="59"/>
      <c r="NQ1417" s="59"/>
      <c r="NR1417" s="59"/>
      <c r="NS1417" s="59"/>
      <c r="NT1417" s="59"/>
      <c r="NU1417" s="59"/>
      <c r="NV1417" s="59"/>
      <c r="NW1417" s="59"/>
      <c r="NX1417" s="59"/>
      <c r="NY1417" s="59"/>
      <c r="NZ1417" s="59"/>
      <c r="OA1417" s="59"/>
      <c r="OB1417" s="59"/>
      <c r="OC1417" s="59"/>
      <c r="OD1417" s="59"/>
      <c r="OE1417" s="59"/>
      <c r="OF1417" s="59"/>
      <c r="OG1417" s="59"/>
      <c r="OH1417" s="59"/>
      <c r="OI1417" s="59"/>
      <c r="OJ1417" s="59"/>
      <c r="OK1417" s="59"/>
      <c r="OL1417" s="59"/>
      <c r="OM1417" s="59"/>
      <c r="ON1417" s="59"/>
      <c r="OO1417" s="59"/>
      <c r="OP1417" s="59"/>
      <c r="OQ1417" s="59"/>
      <c r="OR1417" s="59"/>
      <c r="OS1417" s="59"/>
      <c r="OT1417" s="59"/>
      <c r="OU1417" s="59"/>
      <c r="OV1417" s="59"/>
      <c r="OW1417" s="59"/>
      <c r="OX1417" s="59"/>
      <c r="OY1417" s="59"/>
      <c r="OZ1417" s="59"/>
      <c r="PA1417" s="59"/>
      <c r="PB1417" s="59"/>
      <c r="PC1417" s="59"/>
      <c r="PD1417" s="59"/>
      <c r="PE1417" s="59"/>
      <c r="PF1417" s="59"/>
      <c r="PG1417" s="59"/>
      <c r="PH1417" s="59"/>
      <c r="PI1417" s="59"/>
      <c r="PJ1417" s="59"/>
      <c r="PK1417" s="59"/>
      <c r="PL1417" s="59"/>
      <c r="PM1417" s="59"/>
      <c r="PN1417" s="59"/>
      <c r="PO1417" s="59"/>
      <c r="PP1417" s="59"/>
      <c r="PQ1417" s="59"/>
      <c r="PR1417" s="59"/>
      <c r="PS1417" s="59"/>
      <c r="PT1417" s="59"/>
      <c r="PU1417" s="59"/>
      <c r="PV1417" s="59"/>
      <c r="PW1417" s="59"/>
      <c r="PX1417" s="59"/>
      <c r="PY1417" s="59"/>
      <c r="PZ1417" s="59"/>
      <c r="QA1417" s="59"/>
      <c r="QB1417" s="59"/>
      <c r="QC1417" s="59"/>
      <c r="QD1417" s="59"/>
      <c r="QE1417" s="59"/>
      <c r="QF1417" s="59"/>
      <c r="QG1417" s="59"/>
      <c r="QH1417" s="59"/>
      <c r="QI1417" s="59"/>
      <c r="QJ1417" s="59"/>
      <c r="QK1417" s="59"/>
      <c r="QL1417" s="59"/>
      <c r="QM1417" s="59"/>
      <c r="QN1417" s="59"/>
      <c r="QO1417" s="59"/>
      <c r="QP1417" s="59"/>
      <c r="QQ1417" s="59"/>
      <c r="QR1417" s="59"/>
      <c r="QS1417" s="59"/>
      <c r="QT1417" s="59"/>
      <c r="QU1417" s="59"/>
      <c r="QV1417" s="59"/>
      <c r="QW1417" s="59"/>
      <c r="QX1417" s="59"/>
      <c r="QY1417" s="59"/>
      <c r="QZ1417" s="59"/>
      <c r="RA1417" s="59"/>
      <c r="RB1417" s="59"/>
      <c r="RC1417" s="59"/>
      <c r="RD1417" s="59"/>
      <c r="RE1417" s="59"/>
      <c r="RF1417" s="59"/>
      <c r="RG1417" s="59"/>
      <c r="RH1417" s="59"/>
      <c r="RI1417" s="59"/>
      <c r="RJ1417" s="59"/>
      <c r="RK1417" s="59"/>
      <c r="RL1417" s="59"/>
      <c r="RM1417" s="59"/>
      <c r="RN1417" s="59"/>
      <c r="RO1417" s="59"/>
      <c r="RP1417" s="59"/>
      <c r="RQ1417" s="59"/>
      <c r="RR1417" s="59"/>
      <c r="RS1417" s="59"/>
      <c r="RT1417" s="59"/>
      <c r="RU1417" s="59"/>
      <c r="RV1417" s="59"/>
      <c r="RW1417" s="59"/>
      <c r="RX1417" s="59"/>
      <c r="RY1417" s="59"/>
      <c r="RZ1417" s="59"/>
      <c r="SA1417" s="59"/>
      <c r="SB1417" s="59"/>
      <c r="SC1417" s="59"/>
      <c r="SD1417" s="59"/>
      <c r="SE1417" s="59"/>
      <c r="SF1417" s="59"/>
      <c r="SG1417" s="59"/>
      <c r="SH1417" s="59"/>
      <c r="SI1417" s="59"/>
      <c r="SJ1417" s="59"/>
      <c r="SK1417" s="59"/>
      <c r="SL1417" s="59"/>
      <c r="SM1417" s="59"/>
      <c r="SN1417" s="59"/>
      <c r="SO1417" s="59"/>
      <c r="SP1417" s="59"/>
      <c r="SQ1417" s="59"/>
      <c r="SR1417" s="59"/>
      <c r="SS1417" s="59"/>
      <c r="ST1417" s="59"/>
      <c r="SU1417" s="59"/>
      <c r="SV1417" s="59"/>
      <c r="SW1417" s="59"/>
      <c r="SX1417" s="59"/>
      <c r="SY1417" s="59"/>
      <c r="SZ1417" s="59"/>
      <c r="TA1417" s="59"/>
      <c r="TB1417" s="59"/>
      <c r="TC1417" s="59"/>
      <c r="TD1417" s="59"/>
      <c r="TE1417" s="59"/>
      <c r="TF1417" s="59"/>
      <c r="TG1417" s="59"/>
      <c r="TH1417" s="59"/>
      <c r="TI1417" s="59"/>
      <c r="TJ1417" s="59"/>
      <c r="TK1417" s="59"/>
      <c r="TL1417" s="59"/>
      <c r="TM1417" s="59"/>
      <c r="TN1417" s="59"/>
      <c r="TO1417" s="59"/>
      <c r="TP1417" s="59"/>
      <c r="TQ1417" s="59"/>
      <c r="TR1417" s="59"/>
      <c r="TS1417" s="59"/>
      <c r="TT1417" s="59"/>
      <c r="TU1417" s="59"/>
      <c r="TV1417" s="59"/>
      <c r="TW1417" s="59"/>
      <c r="TX1417" s="59"/>
      <c r="TY1417" s="59"/>
      <c r="TZ1417" s="59"/>
      <c r="UA1417" s="59"/>
      <c r="UB1417" s="59"/>
      <c r="UC1417" s="59"/>
      <c r="UD1417" s="59"/>
      <c r="UE1417" s="59"/>
      <c r="UF1417" s="59"/>
      <c r="UG1417" s="59"/>
      <c r="UH1417" s="59"/>
      <c r="UI1417" s="59"/>
      <c r="UJ1417" s="59"/>
      <c r="UK1417" s="59"/>
      <c r="UL1417" s="59"/>
      <c r="UM1417" s="59"/>
      <c r="UN1417" s="59"/>
      <c r="UO1417" s="59"/>
      <c r="UP1417" s="59"/>
      <c r="UQ1417" s="59"/>
      <c r="UR1417" s="59"/>
      <c r="US1417" s="59"/>
      <c r="UT1417" s="59"/>
      <c r="UU1417" s="59"/>
      <c r="UV1417" s="59"/>
      <c r="UW1417" s="59"/>
      <c r="UX1417" s="59"/>
      <c r="UY1417" s="59"/>
      <c r="UZ1417" s="59"/>
      <c r="VA1417" s="59"/>
      <c r="VB1417" s="59"/>
      <c r="VC1417" s="59"/>
      <c r="VD1417" s="59"/>
      <c r="VE1417" s="59"/>
      <c r="VF1417" s="59"/>
      <c r="VG1417" s="59"/>
      <c r="VH1417" s="59"/>
      <c r="VI1417" s="59"/>
      <c r="VJ1417" s="59"/>
      <c r="VK1417" s="59"/>
      <c r="VL1417" s="59"/>
      <c r="VM1417" s="59"/>
      <c r="VN1417" s="59"/>
      <c r="VO1417" s="59"/>
      <c r="VP1417" s="59"/>
      <c r="VQ1417" s="59"/>
      <c r="VR1417" s="59"/>
      <c r="VS1417" s="59"/>
      <c r="VT1417" s="59"/>
      <c r="VU1417" s="59"/>
      <c r="VV1417" s="59"/>
      <c r="VW1417" s="59"/>
      <c r="VX1417" s="59"/>
      <c r="VY1417" s="59"/>
      <c r="VZ1417" s="59"/>
      <c r="WA1417" s="59"/>
      <c r="WB1417" s="59"/>
      <c r="WC1417" s="59"/>
      <c r="WD1417" s="59"/>
      <c r="WE1417" s="59"/>
      <c r="WF1417" s="59"/>
      <c r="WG1417" s="59"/>
      <c r="WH1417" s="59"/>
      <c r="WI1417" s="59"/>
      <c r="WJ1417" s="59"/>
      <c r="WK1417" s="59"/>
      <c r="WL1417" s="59"/>
      <c r="WM1417" s="59"/>
      <c r="WN1417" s="59"/>
      <c r="WO1417" s="59"/>
      <c r="WP1417" s="59"/>
      <c r="WQ1417" s="59"/>
      <c r="WR1417" s="59"/>
      <c r="WS1417" s="59"/>
      <c r="WT1417" s="59"/>
      <c r="WU1417" s="59"/>
      <c r="WV1417" s="59"/>
      <c r="WW1417" s="59"/>
      <c r="WX1417" s="59"/>
      <c r="WY1417" s="59"/>
      <c r="WZ1417" s="59"/>
      <c r="XA1417" s="59"/>
      <c r="XB1417" s="59"/>
      <c r="XC1417" s="59"/>
      <c r="XD1417" s="59"/>
      <c r="XE1417" s="59"/>
      <c r="XF1417" s="59"/>
      <c r="XG1417" s="59"/>
      <c r="XH1417" s="59"/>
      <c r="XI1417" s="59"/>
      <c r="XJ1417" s="59"/>
      <c r="XK1417" s="59"/>
      <c r="XL1417" s="59"/>
      <c r="XM1417" s="59"/>
      <c r="XN1417" s="59"/>
      <c r="XO1417" s="59"/>
      <c r="XP1417" s="59"/>
      <c r="XQ1417" s="59"/>
      <c r="XR1417" s="59"/>
      <c r="XS1417" s="59"/>
      <c r="XT1417" s="59"/>
      <c r="XU1417" s="59"/>
      <c r="XV1417" s="59"/>
      <c r="XW1417" s="59"/>
      <c r="XX1417" s="59"/>
      <c r="XY1417" s="59"/>
      <c r="XZ1417" s="59"/>
      <c r="YA1417" s="59"/>
      <c r="YB1417" s="59"/>
      <c r="YC1417" s="59"/>
      <c r="YD1417" s="59"/>
      <c r="YE1417" s="59"/>
      <c r="YF1417" s="59"/>
      <c r="YG1417" s="59"/>
      <c r="YH1417" s="59"/>
      <c r="YI1417" s="59"/>
      <c r="YJ1417" s="59"/>
      <c r="YK1417" s="59"/>
      <c r="YL1417" s="59"/>
      <c r="YM1417" s="59"/>
      <c r="YN1417" s="59"/>
      <c r="YO1417" s="59"/>
      <c r="YP1417" s="59"/>
      <c r="YQ1417" s="59"/>
      <c r="YR1417" s="59"/>
      <c r="YS1417" s="59"/>
      <c r="YT1417" s="59"/>
      <c r="YU1417" s="59"/>
      <c r="YV1417" s="59"/>
      <c r="YW1417" s="59"/>
      <c r="YX1417" s="59"/>
      <c r="YY1417" s="59"/>
      <c r="YZ1417" s="59"/>
      <c r="ZA1417" s="59"/>
      <c r="ZB1417" s="59"/>
      <c r="ZC1417" s="59"/>
      <c r="ZD1417" s="59"/>
      <c r="ZE1417" s="59"/>
      <c r="ZF1417" s="59"/>
      <c r="ZG1417" s="59"/>
      <c r="ZH1417" s="59"/>
      <c r="ZI1417" s="59"/>
      <c r="ZJ1417" s="59"/>
      <c r="ZK1417" s="59"/>
      <c r="ZL1417" s="59"/>
      <c r="ZM1417" s="59"/>
      <c r="ZN1417" s="59"/>
      <c r="ZO1417" s="59"/>
      <c r="ZP1417" s="59"/>
      <c r="ZQ1417" s="59"/>
      <c r="ZR1417" s="59"/>
      <c r="ZS1417" s="59"/>
      <c r="ZT1417" s="59"/>
      <c r="ZU1417" s="59"/>
      <c r="ZV1417" s="59"/>
      <c r="ZW1417" s="59"/>
      <c r="ZX1417" s="59"/>
      <c r="ZY1417" s="59"/>
      <c r="ZZ1417" s="59"/>
      <c r="AAA1417" s="59"/>
      <c r="AAB1417" s="59"/>
      <c r="AAC1417" s="59"/>
      <c r="AAD1417" s="59"/>
      <c r="AAE1417" s="59"/>
      <c r="AAF1417" s="59"/>
      <c r="AAG1417" s="59"/>
      <c r="AAH1417" s="59"/>
      <c r="AAI1417" s="59"/>
      <c r="AAJ1417" s="59"/>
      <c r="AAK1417" s="59"/>
      <c r="AAL1417" s="59"/>
      <c r="AAM1417" s="59"/>
      <c r="AAN1417" s="59"/>
      <c r="AAO1417" s="59"/>
      <c r="AAP1417" s="59"/>
      <c r="AAQ1417" s="59"/>
      <c r="AAR1417" s="59"/>
      <c r="AAS1417" s="59"/>
      <c r="AAT1417" s="59"/>
      <c r="AAU1417" s="59"/>
      <c r="AAV1417" s="59"/>
      <c r="AAW1417" s="59"/>
      <c r="AAX1417" s="59"/>
      <c r="AAY1417" s="59"/>
      <c r="AAZ1417" s="59"/>
      <c r="ABA1417" s="59"/>
      <c r="ABB1417" s="59"/>
      <c r="ABC1417" s="59"/>
      <c r="ABD1417" s="59"/>
      <c r="ABE1417" s="59"/>
      <c r="ABF1417" s="59"/>
      <c r="ABG1417" s="59"/>
      <c r="ABH1417" s="59"/>
      <c r="ABI1417" s="59"/>
      <c r="ABJ1417" s="59"/>
      <c r="ABK1417" s="59"/>
      <c r="ABL1417" s="59"/>
      <c r="ABM1417" s="59"/>
      <c r="ABN1417" s="59"/>
      <c r="ABO1417" s="59"/>
      <c r="ABP1417" s="59"/>
      <c r="ABQ1417" s="59"/>
      <c r="ABR1417" s="59"/>
      <c r="ABS1417" s="59"/>
      <c r="ABT1417" s="59"/>
      <c r="ABU1417" s="59"/>
      <c r="ABV1417" s="59"/>
      <c r="ABW1417" s="59"/>
      <c r="ABX1417" s="59"/>
      <c r="ABY1417" s="59"/>
      <c r="ABZ1417" s="59"/>
      <c r="ACA1417" s="59"/>
      <c r="ACB1417" s="59"/>
      <c r="ACC1417" s="59"/>
      <c r="ACD1417" s="59"/>
      <c r="ACE1417" s="59"/>
      <c r="ACF1417" s="59"/>
      <c r="ACG1417" s="59"/>
      <c r="ACH1417" s="59"/>
      <c r="ACI1417" s="59"/>
      <c r="ACJ1417" s="59"/>
      <c r="ACK1417" s="59"/>
      <c r="ACL1417" s="59"/>
      <c r="ACM1417" s="59"/>
      <c r="ACN1417" s="59"/>
      <c r="ACO1417" s="59"/>
      <c r="ACP1417" s="59"/>
      <c r="ACQ1417" s="59"/>
      <c r="ACR1417" s="59"/>
      <c r="ACS1417" s="59"/>
      <c r="ACT1417" s="59"/>
      <c r="ACU1417" s="59"/>
      <c r="ACV1417" s="59"/>
      <c r="ACW1417" s="59"/>
      <c r="ACX1417" s="59"/>
      <c r="ACY1417" s="59"/>
      <c r="ACZ1417" s="59"/>
      <c r="ADA1417" s="59"/>
      <c r="ADB1417" s="59"/>
      <c r="ADC1417" s="59"/>
      <c r="ADD1417" s="59"/>
      <c r="ADE1417" s="59"/>
      <c r="ADF1417" s="59"/>
      <c r="ADG1417" s="59"/>
      <c r="ADH1417" s="59"/>
      <c r="ADI1417" s="59"/>
      <c r="ADJ1417" s="59"/>
      <c r="ADK1417" s="59"/>
      <c r="ADL1417" s="59"/>
      <c r="ADM1417" s="59"/>
      <c r="ADN1417" s="59"/>
      <c r="ADO1417" s="59"/>
      <c r="ADP1417" s="59"/>
      <c r="ADQ1417" s="59"/>
      <c r="ADR1417" s="59"/>
      <c r="ADS1417" s="59"/>
      <c r="ADT1417" s="59"/>
      <c r="ADU1417" s="59"/>
      <c r="ADV1417" s="59"/>
      <c r="ADW1417" s="59"/>
      <c r="ADX1417" s="59"/>
      <c r="ADY1417" s="59"/>
      <c r="ADZ1417" s="59"/>
      <c r="AEA1417" s="59"/>
      <c r="AEB1417" s="59"/>
      <c r="AEC1417" s="59"/>
      <c r="AED1417" s="59"/>
      <c r="AEE1417" s="59"/>
      <c r="AEF1417" s="59"/>
    </row>
    <row r="1418" spans="1:812" s="32" customFormat="1" x14ac:dyDescent="0.2">
      <c r="A1418" s="178">
        <f t="shared" si="63"/>
        <v>1.1400000000000001</v>
      </c>
      <c r="B1418" s="177" t="s">
        <v>915</v>
      </c>
      <c r="C1418" s="521">
        <v>5</v>
      </c>
      <c r="D1418" s="521" t="s">
        <v>71</v>
      </c>
      <c r="E1418" s="520">
        <v>55.46</v>
      </c>
      <c r="F1418" s="485">
        <f t="shared" si="60"/>
        <v>277.3</v>
      </c>
      <c r="AZ1418" s="59"/>
      <c r="BA1418" s="663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  <c r="FM1418" s="59"/>
      <c r="FN1418" s="59"/>
      <c r="FO1418" s="59"/>
      <c r="FP1418" s="59"/>
      <c r="FQ1418" s="59"/>
      <c r="FR1418" s="59"/>
      <c r="FS1418" s="59"/>
      <c r="FT1418" s="59"/>
      <c r="FU1418" s="59"/>
      <c r="FV1418" s="59"/>
      <c r="FW1418" s="59"/>
      <c r="FX1418" s="59"/>
      <c r="FY1418" s="59"/>
      <c r="FZ1418" s="59"/>
      <c r="GA1418" s="59"/>
      <c r="GB1418" s="59"/>
      <c r="GC1418" s="59"/>
      <c r="GD1418" s="59"/>
      <c r="GE1418" s="59"/>
      <c r="GF1418" s="59"/>
      <c r="GG1418" s="59"/>
      <c r="GH1418" s="59"/>
      <c r="GI1418" s="59"/>
      <c r="GJ1418" s="59"/>
      <c r="GK1418" s="59"/>
      <c r="GL1418" s="59"/>
      <c r="GM1418" s="59"/>
      <c r="GN1418" s="59"/>
      <c r="GO1418" s="59"/>
      <c r="GP1418" s="59"/>
      <c r="GQ1418" s="59"/>
      <c r="GR1418" s="59"/>
      <c r="GS1418" s="59"/>
      <c r="GT1418" s="59"/>
      <c r="GU1418" s="59"/>
      <c r="GV1418" s="59"/>
      <c r="GW1418" s="59"/>
      <c r="GX1418" s="59"/>
      <c r="GY1418" s="59"/>
      <c r="GZ1418" s="59"/>
      <c r="HA1418" s="59"/>
      <c r="HB1418" s="59"/>
      <c r="HC1418" s="59"/>
      <c r="HD1418" s="59"/>
      <c r="HE1418" s="59"/>
      <c r="HF1418" s="59"/>
      <c r="HG1418" s="59"/>
      <c r="HH1418" s="59"/>
      <c r="HI1418" s="59"/>
      <c r="HJ1418" s="59"/>
      <c r="HK1418" s="59"/>
      <c r="HL1418" s="59"/>
      <c r="HM1418" s="59"/>
      <c r="HN1418" s="59"/>
      <c r="HO1418" s="59"/>
      <c r="HP1418" s="59"/>
      <c r="HQ1418" s="59"/>
      <c r="HR1418" s="59"/>
      <c r="HS1418" s="59"/>
      <c r="HT1418" s="59"/>
      <c r="HU1418" s="59"/>
      <c r="HV1418" s="59"/>
      <c r="HW1418" s="59"/>
      <c r="HX1418" s="59"/>
      <c r="HY1418" s="59"/>
      <c r="HZ1418" s="59"/>
      <c r="IA1418" s="59"/>
      <c r="IB1418" s="59"/>
      <c r="IC1418" s="59"/>
      <c r="ID1418" s="59"/>
      <c r="IE1418" s="59"/>
      <c r="IF1418" s="59"/>
      <c r="IG1418" s="59"/>
      <c r="IH1418" s="59"/>
      <c r="II1418" s="59"/>
      <c r="IJ1418" s="59"/>
      <c r="IK1418" s="59"/>
      <c r="IL1418" s="59"/>
      <c r="IM1418" s="59"/>
      <c r="IN1418" s="59"/>
      <c r="IO1418" s="59"/>
      <c r="IP1418" s="59"/>
      <c r="IQ1418" s="59"/>
      <c r="IR1418" s="59"/>
      <c r="IS1418" s="59"/>
      <c r="IT1418" s="59"/>
      <c r="IU1418" s="59"/>
      <c r="IV1418" s="59"/>
      <c r="IW1418" s="59"/>
      <c r="IX1418" s="59"/>
      <c r="IY1418" s="59"/>
      <c r="IZ1418" s="59"/>
      <c r="JA1418" s="59"/>
      <c r="JB1418" s="59"/>
      <c r="JC1418" s="59"/>
      <c r="JD1418" s="59"/>
      <c r="JE1418" s="59"/>
      <c r="JF1418" s="59"/>
      <c r="JG1418" s="59"/>
      <c r="JH1418" s="59"/>
      <c r="JI1418" s="59"/>
      <c r="JJ1418" s="59"/>
      <c r="JK1418" s="59"/>
      <c r="JL1418" s="59"/>
      <c r="JM1418" s="59"/>
      <c r="JN1418" s="59"/>
      <c r="JO1418" s="59"/>
      <c r="JP1418" s="59"/>
      <c r="JQ1418" s="59"/>
      <c r="JR1418" s="59"/>
      <c r="JS1418" s="59"/>
      <c r="JT1418" s="59"/>
      <c r="JU1418" s="59"/>
      <c r="JV1418" s="59"/>
      <c r="JW1418" s="59"/>
      <c r="JX1418" s="59"/>
      <c r="JY1418" s="59"/>
      <c r="JZ1418" s="59"/>
      <c r="KA1418" s="59"/>
      <c r="KB1418" s="59"/>
      <c r="KC1418" s="59"/>
      <c r="KD1418" s="59"/>
      <c r="KE1418" s="59"/>
      <c r="KF1418" s="59"/>
      <c r="KG1418" s="59"/>
      <c r="KH1418" s="59"/>
      <c r="KI1418" s="59"/>
      <c r="KJ1418" s="59"/>
      <c r="KK1418" s="59"/>
      <c r="KL1418" s="59"/>
      <c r="KM1418" s="59"/>
      <c r="KN1418" s="59"/>
      <c r="KO1418" s="59"/>
      <c r="KP1418" s="59"/>
      <c r="KQ1418" s="59"/>
      <c r="KR1418" s="59"/>
      <c r="KS1418" s="59"/>
      <c r="KT1418" s="59"/>
      <c r="KU1418" s="59"/>
      <c r="KV1418" s="59"/>
      <c r="KW1418" s="59"/>
      <c r="KX1418" s="59"/>
      <c r="KY1418" s="59"/>
      <c r="KZ1418" s="59"/>
      <c r="LA1418" s="59"/>
      <c r="LB1418" s="59"/>
      <c r="LC1418" s="59"/>
      <c r="LD1418" s="59"/>
      <c r="LE1418" s="59"/>
      <c r="LF1418" s="59"/>
      <c r="LG1418" s="59"/>
      <c r="LH1418" s="59"/>
      <c r="LI1418" s="59"/>
      <c r="LJ1418" s="59"/>
      <c r="LK1418" s="59"/>
      <c r="LL1418" s="59"/>
      <c r="LM1418" s="59"/>
      <c r="LN1418" s="59"/>
      <c r="LO1418" s="59"/>
      <c r="LP1418" s="59"/>
      <c r="LQ1418" s="59"/>
      <c r="LR1418" s="59"/>
      <c r="LS1418" s="59"/>
      <c r="LT1418" s="59"/>
      <c r="LU1418" s="59"/>
      <c r="LV1418" s="59"/>
      <c r="LW1418" s="59"/>
      <c r="LX1418" s="59"/>
      <c r="LY1418" s="59"/>
      <c r="LZ1418" s="59"/>
      <c r="MA1418" s="59"/>
      <c r="MB1418" s="59"/>
      <c r="MC1418" s="59"/>
      <c r="MD1418" s="59"/>
      <c r="ME1418" s="59"/>
      <c r="MF1418" s="59"/>
      <c r="MG1418" s="59"/>
      <c r="MH1418" s="59"/>
      <c r="MI1418" s="59"/>
      <c r="MJ1418" s="59"/>
      <c r="MK1418" s="59"/>
      <c r="ML1418" s="59"/>
      <c r="MM1418" s="59"/>
      <c r="MN1418" s="59"/>
      <c r="MO1418" s="59"/>
      <c r="MP1418" s="59"/>
      <c r="MQ1418" s="59"/>
      <c r="MR1418" s="59"/>
      <c r="MS1418" s="59"/>
      <c r="MT1418" s="59"/>
      <c r="MU1418" s="59"/>
      <c r="MV1418" s="59"/>
      <c r="MW1418" s="59"/>
      <c r="MX1418" s="59"/>
      <c r="MY1418" s="59"/>
      <c r="MZ1418" s="59"/>
      <c r="NA1418" s="59"/>
      <c r="NB1418" s="59"/>
      <c r="NC1418" s="59"/>
      <c r="ND1418" s="59"/>
      <c r="NE1418" s="59"/>
      <c r="NF1418" s="59"/>
      <c r="NG1418" s="59"/>
      <c r="NH1418" s="59"/>
      <c r="NI1418" s="59"/>
      <c r="NJ1418" s="59"/>
      <c r="NK1418" s="59"/>
      <c r="NL1418" s="59"/>
      <c r="NM1418" s="59"/>
      <c r="NN1418" s="59"/>
      <c r="NO1418" s="59"/>
      <c r="NP1418" s="59"/>
      <c r="NQ1418" s="59"/>
      <c r="NR1418" s="59"/>
      <c r="NS1418" s="59"/>
      <c r="NT1418" s="59"/>
      <c r="NU1418" s="59"/>
      <c r="NV1418" s="59"/>
      <c r="NW1418" s="59"/>
      <c r="NX1418" s="59"/>
      <c r="NY1418" s="59"/>
      <c r="NZ1418" s="59"/>
      <c r="OA1418" s="59"/>
      <c r="OB1418" s="59"/>
      <c r="OC1418" s="59"/>
      <c r="OD1418" s="59"/>
      <c r="OE1418" s="59"/>
      <c r="OF1418" s="59"/>
      <c r="OG1418" s="59"/>
      <c r="OH1418" s="59"/>
      <c r="OI1418" s="59"/>
      <c r="OJ1418" s="59"/>
      <c r="OK1418" s="59"/>
      <c r="OL1418" s="59"/>
      <c r="OM1418" s="59"/>
      <c r="ON1418" s="59"/>
      <c r="OO1418" s="59"/>
      <c r="OP1418" s="59"/>
      <c r="OQ1418" s="59"/>
      <c r="OR1418" s="59"/>
      <c r="OS1418" s="59"/>
      <c r="OT1418" s="59"/>
      <c r="OU1418" s="59"/>
      <c r="OV1418" s="59"/>
      <c r="OW1418" s="59"/>
      <c r="OX1418" s="59"/>
      <c r="OY1418" s="59"/>
      <c r="OZ1418" s="59"/>
      <c r="PA1418" s="59"/>
      <c r="PB1418" s="59"/>
      <c r="PC1418" s="59"/>
      <c r="PD1418" s="59"/>
      <c r="PE1418" s="59"/>
      <c r="PF1418" s="59"/>
      <c r="PG1418" s="59"/>
      <c r="PH1418" s="59"/>
      <c r="PI1418" s="59"/>
      <c r="PJ1418" s="59"/>
      <c r="PK1418" s="59"/>
      <c r="PL1418" s="59"/>
      <c r="PM1418" s="59"/>
      <c r="PN1418" s="59"/>
      <c r="PO1418" s="59"/>
      <c r="PP1418" s="59"/>
      <c r="PQ1418" s="59"/>
      <c r="PR1418" s="59"/>
      <c r="PS1418" s="59"/>
      <c r="PT1418" s="59"/>
      <c r="PU1418" s="59"/>
      <c r="PV1418" s="59"/>
      <c r="PW1418" s="59"/>
      <c r="PX1418" s="59"/>
      <c r="PY1418" s="59"/>
      <c r="PZ1418" s="59"/>
      <c r="QA1418" s="59"/>
      <c r="QB1418" s="59"/>
      <c r="QC1418" s="59"/>
      <c r="QD1418" s="59"/>
      <c r="QE1418" s="59"/>
      <c r="QF1418" s="59"/>
      <c r="QG1418" s="59"/>
      <c r="QH1418" s="59"/>
      <c r="QI1418" s="59"/>
      <c r="QJ1418" s="59"/>
      <c r="QK1418" s="59"/>
      <c r="QL1418" s="59"/>
      <c r="QM1418" s="59"/>
      <c r="QN1418" s="59"/>
      <c r="QO1418" s="59"/>
      <c r="QP1418" s="59"/>
      <c r="QQ1418" s="59"/>
      <c r="QR1418" s="59"/>
      <c r="QS1418" s="59"/>
      <c r="QT1418" s="59"/>
      <c r="QU1418" s="59"/>
      <c r="QV1418" s="59"/>
      <c r="QW1418" s="59"/>
      <c r="QX1418" s="59"/>
      <c r="QY1418" s="59"/>
      <c r="QZ1418" s="59"/>
      <c r="RA1418" s="59"/>
      <c r="RB1418" s="59"/>
      <c r="RC1418" s="59"/>
      <c r="RD1418" s="59"/>
      <c r="RE1418" s="59"/>
      <c r="RF1418" s="59"/>
      <c r="RG1418" s="59"/>
      <c r="RH1418" s="59"/>
      <c r="RI1418" s="59"/>
      <c r="RJ1418" s="59"/>
      <c r="RK1418" s="59"/>
      <c r="RL1418" s="59"/>
      <c r="RM1418" s="59"/>
      <c r="RN1418" s="59"/>
      <c r="RO1418" s="59"/>
      <c r="RP1418" s="59"/>
      <c r="RQ1418" s="59"/>
      <c r="RR1418" s="59"/>
      <c r="RS1418" s="59"/>
      <c r="RT1418" s="59"/>
      <c r="RU1418" s="59"/>
      <c r="RV1418" s="59"/>
      <c r="RW1418" s="59"/>
      <c r="RX1418" s="59"/>
      <c r="RY1418" s="59"/>
      <c r="RZ1418" s="59"/>
      <c r="SA1418" s="59"/>
      <c r="SB1418" s="59"/>
      <c r="SC1418" s="59"/>
      <c r="SD1418" s="59"/>
      <c r="SE1418" s="59"/>
      <c r="SF1418" s="59"/>
      <c r="SG1418" s="59"/>
      <c r="SH1418" s="59"/>
      <c r="SI1418" s="59"/>
      <c r="SJ1418" s="59"/>
      <c r="SK1418" s="59"/>
      <c r="SL1418" s="59"/>
      <c r="SM1418" s="59"/>
      <c r="SN1418" s="59"/>
      <c r="SO1418" s="59"/>
      <c r="SP1418" s="59"/>
      <c r="SQ1418" s="59"/>
      <c r="SR1418" s="59"/>
      <c r="SS1418" s="59"/>
      <c r="ST1418" s="59"/>
      <c r="SU1418" s="59"/>
      <c r="SV1418" s="59"/>
      <c r="SW1418" s="59"/>
      <c r="SX1418" s="59"/>
      <c r="SY1418" s="59"/>
      <c r="SZ1418" s="59"/>
      <c r="TA1418" s="59"/>
      <c r="TB1418" s="59"/>
      <c r="TC1418" s="59"/>
      <c r="TD1418" s="59"/>
      <c r="TE1418" s="59"/>
      <c r="TF1418" s="59"/>
      <c r="TG1418" s="59"/>
      <c r="TH1418" s="59"/>
      <c r="TI1418" s="59"/>
      <c r="TJ1418" s="59"/>
      <c r="TK1418" s="59"/>
      <c r="TL1418" s="59"/>
      <c r="TM1418" s="59"/>
      <c r="TN1418" s="59"/>
      <c r="TO1418" s="59"/>
      <c r="TP1418" s="59"/>
      <c r="TQ1418" s="59"/>
      <c r="TR1418" s="59"/>
      <c r="TS1418" s="59"/>
      <c r="TT1418" s="59"/>
      <c r="TU1418" s="59"/>
      <c r="TV1418" s="59"/>
      <c r="TW1418" s="59"/>
      <c r="TX1418" s="59"/>
      <c r="TY1418" s="59"/>
      <c r="TZ1418" s="59"/>
      <c r="UA1418" s="59"/>
      <c r="UB1418" s="59"/>
      <c r="UC1418" s="59"/>
      <c r="UD1418" s="59"/>
      <c r="UE1418" s="59"/>
      <c r="UF1418" s="59"/>
      <c r="UG1418" s="59"/>
      <c r="UH1418" s="59"/>
      <c r="UI1418" s="59"/>
      <c r="UJ1418" s="59"/>
      <c r="UK1418" s="59"/>
      <c r="UL1418" s="59"/>
      <c r="UM1418" s="59"/>
      <c r="UN1418" s="59"/>
      <c r="UO1418" s="59"/>
      <c r="UP1418" s="59"/>
      <c r="UQ1418" s="59"/>
      <c r="UR1418" s="59"/>
      <c r="US1418" s="59"/>
      <c r="UT1418" s="59"/>
      <c r="UU1418" s="59"/>
      <c r="UV1418" s="59"/>
      <c r="UW1418" s="59"/>
      <c r="UX1418" s="59"/>
      <c r="UY1418" s="59"/>
      <c r="UZ1418" s="59"/>
      <c r="VA1418" s="59"/>
      <c r="VB1418" s="59"/>
      <c r="VC1418" s="59"/>
      <c r="VD1418" s="59"/>
      <c r="VE1418" s="59"/>
      <c r="VF1418" s="59"/>
      <c r="VG1418" s="59"/>
      <c r="VH1418" s="59"/>
      <c r="VI1418" s="59"/>
      <c r="VJ1418" s="59"/>
      <c r="VK1418" s="59"/>
      <c r="VL1418" s="59"/>
      <c r="VM1418" s="59"/>
      <c r="VN1418" s="59"/>
      <c r="VO1418" s="59"/>
      <c r="VP1418" s="59"/>
      <c r="VQ1418" s="59"/>
      <c r="VR1418" s="59"/>
      <c r="VS1418" s="59"/>
      <c r="VT1418" s="59"/>
      <c r="VU1418" s="59"/>
      <c r="VV1418" s="59"/>
      <c r="VW1418" s="59"/>
      <c r="VX1418" s="59"/>
      <c r="VY1418" s="59"/>
      <c r="VZ1418" s="59"/>
      <c r="WA1418" s="59"/>
      <c r="WB1418" s="59"/>
      <c r="WC1418" s="59"/>
      <c r="WD1418" s="59"/>
      <c r="WE1418" s="59"/>
      <c r="WF1418" s="59"/>
      <c r="WG1418" s="59"/>
      <c r="WH1418" s="59"/>
      <c r="WI1418" s="59"/>
      <c r="WJ1418" s="59"/>
      <c r="WK1418" s="59"/>
      <c r="WL1418" s="59"/>
      <c r="WM1418" s="59"/>
      <c r="WN1418" s="59"/>
      <c r="WO1418" s="59"/>
      <c r="WP1418" s="59"/>
      <c r="WQ1418" s="59"/>
      <c r="WR1418" s="59"/>
      <c r="WS1418" s="59"/>
      <c r="WT1418" s="59"/>
      <c r="WU1418" s="59"/>
      <c r="WV1418" s="59"/>
      <c r="WW1418" s="59"/>
      <c r="WX1418" s="59"/>
      <c r="WY1418" s="59"/>
      <c r="WZ1418" s="59"/>
      <c r="XA1418" s="59"/>
      <c r="XB1418" s="59"/>
      <c r="XC1418" s="59"/>
      <c r="XD1418" s="59"/>
      <c r="XE1418" s="59"/>
      <c r="XF1418" s="59"/>
      <c r="XG1418" s="59"/>
      <c r="XH1418" s="59"/>
      <c r="XI1418" s="59"/>
      <c r="XJ1418" s="59"/>
      <c r="XK1418" s="59"/>
      <c r="XL1418" s="59"/>
      <c r="XM1418" s="59"/>
      <c r="XN1418" s="59"/>
      <c r="XO1418" s="59"/>
      <c r="XP1418" s="59"/>
      <c r="XQ1418" s="59"/>
      <c r="XR1418" s="59"/>
      <c r="XS1418" s="59"/>
      <c r="XT1418" s="59"/>
      <c r="XU1418" s="59"/>
      <c r="XV1418" s="59"/>
      <c r="XW1418" s="59"/>
      <c r="XX1418" s="59"/>
      <c r="XY1418" s="59"/>
      <c r="XZ1418" s="59"/>
      <c r="YA1418" s="59"/>
      <c r="YB1418" s="59"/>
      <c r="YC1418" s="59"/>
      <c r="YD1418" s="59"/>
      <c r="YE1418" s="59"/>
      <c r="YF1418" s="59"/>
      <c r="YG1418" s="59"/>
      <c r="YH1418" s="59"/>
      <c r="YI1418" s="59"/>
      <c r="YJ1418" s="59"/>
      <c r="YK1418" s="59"/>
      <c r="YL1418" s="59"/>
      <c r="YM1418" s="59"/>
      <c r="YN1418" s="59"/>
      <c r="YO1418" s="59"/>
      <c r="YP1418" s="59"/>
      <c r="YQ1418" s="59"/>
      <c r="YR1418" s="59"/>
      <c r="YS1418" s="59"/>
      <c r="YT1418" s="59"/>
      <c r="YU1418" s="59"/>
      <c r="YV1418" s="59"/>
      <c r="YW1418" s="59"/>
      <c r="YX1418" s="59"/>
      <c r="YY1418" s="59"/>
      <c r="YZ1418" s="59"/>
      <c r="ZA1418" s="59"/>
      <c r="ZB1418" s="59"/>
      <c r="ZC1418" s="59"/>
      <c r="ZD1418" s="59"/>
      <c r="ZE1418" s="59"/>
      <c r="ZF1418" s="59"/>
      <c r="ZG1418" s="59"/>
      <c r="ZH1418" s="59"/>
      <c r="ZI1418" s="59"/>
      <c r="ZJ1418" s="59"/>
      <c r="ZK1418" s="59"/>
      <c r="ZL1418" s="59"/>
      <c r="ZM1418" s="59"/>
      <c r="ZN1418" s="59"/>
      <c r="ZO1418" s="59"/>
      <c r="ZP1418" s="59"/>
      <c r="ZQ1418" s="59"/>
      <c r="ZR1418" s="59"/>
      <c r="ZS1418" s="59"/>
      <c r="ZT1418" s="59"/>
      <c r="ZU1418" s="59"/>
      <c r="ZV1418" s="59"/>
      <c r="ZW1418" s="59"/>
      <c r="ZX1418" s="59"/>
      <c r="ZY1418" s="59"/>
      <c r="ZZ1418" s="59"/>
      <c r="AAA1418" s="59"/>
      <c r="AAB1418" s="59"/>
      <c r="AAC1418" s="59"/>
      <c r="AAD1418" s="59"/>
      <c r="AAE1418" s="59"/>
      <c r="AAF1418" s="59"/>
      <c r="AAG1418" s="59"/>
      <c r="AAH1418" s="59"/>
      <c r="AAI1418" s="59"/>
      <c r="AAJ1418" s="59"/>
      <c r="AAK1418" s="59"/>
      <c r="AAL1418" s="59"/>
      <c r="AAM1418" s="59"/>
      <c r="AAN1418" s="59"/>
      <c r="AAO1418" s="59"/>
      <c r="AAP1418" s="59"/>
      <c r="AAQ1418" s="59"/>
      <c r="AAR1418" s="59"/>
      <c r="AAS1418" s="59"/>
      <c r="AAT1418" s="59"/>
      <c r="AAU1418" s="59"/>
      <c r="AAV1418" s="59"/>
      <c r="AAW1418" s="59"/>
      <c r="AAX1418" s="59"/>
      <c r="AAY1418" s="59"/>
      <c r="AAZ1418" s="59"/>
      <c r="ABA1418" s="59"/>
      <c r="ABB1418" s="59"/>
      <c r="ABC1418" s="59"/>
      <c r="ABD1418" s="59"/>
      <c r="ABE1418" s="59"/>
      <c r="ABF1418" s="59"/>
      <c r="ABG1418" s="59"/>
      <c r="ABH1418" s="59"/>
      <c r="ABI1418" s="59"/>
      <c r="ABJ1418" s="59"/>
      <c r="ABK1418" s="59"/>
      <c r="ABL1418" s="59"/>
      <c r="ABM1418" s="59"/>
      <c r="ABN1418" s="59"/>
      <c r="ABO1418" s="59"/>
      <c r="ABP1418" s="59"/>
      <c r="ABQ1418" s="59"/>
      <c r="ABR1418" s="59"/>
      <c r="ABS1418" s="59"/>
      <c r="ABT1418" s="59"/>
      <c r="ABU1418" s="59"/>
      <c r="ABV1418" s="59"/>
      <c r="ABW1418" s="59"/>
      <c r="ABX1418" s="59"/>
      <c r="ABY1418" s="59"/>
      <c r="ABZ1418" s="59"/>
      <c r="ACA1418" s="59"/>
      <c r="ACB1418" s="59"/>
      <c r="ACC1418" s="59"/>
      <c r="ACD1418" s="59"/>
      <c r="ACE1418" s="59"/>
      <c r="ACF1418" s="59"/>
      <c r="ACG1418" s="59"/>
      <c r="ACH1418" s="59"/>
      <c r="ACI1418" s="59"/>
      <c r="ACJ1418" s="59"/>
      <c r="ACK1418" s="59"/>
      <c r="ACL1418" s="59"/>
      <c r="ACM1418" s="59"/>
      <c r="ACN1418" s="59"/>
      <c r="ACO1418" s="59"/>
      <c r="ACP1418" s="59"/>
      <c r="ACQ1418" s="59"/>
      <c r="ACR1418" s="59"/>
      <c r="ACS1418" s="59"/>
      <c r="ACT1418" s="59"/>
      <c r="ACU1418" s="59"/>
      <c r="ACV1418" s="59"/>
      <c r="ACW1418" s="59"/>
      <c r="ACX1418" s="59"/>
      <c r="ACY1418" s="59"/>
      <c r="ACZ1418" s="59"/>
      <c r="ADA1418" s="59"/>
      <c r="ADB1418" s="59"/>
      <c r="ADC1418" s="59"/>
      <c r="ADD1418" s="59"/>
      <c r="ADE1418" s="59"/>
      <c r="ADF1418" s="59"/>
      <c r="ADG1418" s="59"/>
      <c r="ADH1418" s="59"/>
      <c r="ADI1418" s="59"/>
      <c r="ADJ1418" s="59"/>
      <c r="ADK1418" s="59"/>
      <c r="ADL1418" s="59"/>
      <c r="ADM1418" s="59"/>
      <c r="ADN1418" s="59"/>
      <c r="ADO1418" s="59"/>
      <c r="ADP1418" s="59"/>
      <c r="ADQ1418" s="59"/>
      <c r="ADR1418" s="59"/>
      <c r="ADS1418" s="59"/>
      <c r="ADT1418" s="59"/>
      <c r="ADU1418" s="59"/>
      <c r="ADV1418" s="59"/>
      <c r="ADW1418" s="59"/>
      <c r="ADX1418" s="59"/>
      <c r="ADY1418" s="59"/>
      <c r="ADZ1418" s="59"/>
      <c r="AEA1418" s="59"/>
      <c r="AEB1418" s="59"/>
      <c r="AEC1418" s="59"/>
      <c r="AED1418" s="59"/>
      <c r="AEE1418" s="59"/>
      <c r="AEF1418" s="59"/>
    </row>
    <row r="1419" spans="1:812" s="32" customFormat="1" x14ac:dyDescent="0.2">
      <c r="A1419" s="178">
        <f t="shared" si="63"/>
        <v>1.1500000000000001</v>
      </c>
      <c r="B1419" s="177" t="s">
        <v>916</v>
      </c>
      <c r="C1419" s="521">
        <v>1</v>
      </c>
      <c r="D1419" s="521" t="s">
        <v>99</v>
      </c>
      <c r="E1419" s="520">
        <v>1500</v>
      </c>
      <c r="F1419" s="485">
        <f t="shared" ref="F1419:F1425" si="64">ROUND(C1419*E1419,2)</f>
        <v>1500</v>
      </c>
      <c r="AZ1419" s="59"/>
      <c r="BA1419" s="663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  <c r="FM1419" s="59"/>
      <c r="FN1419" s="59"/>
      <c r="FO1419" s="59"/>
      <c r="FP1419" s="59"/>
      <c r="FQ1419" s="59"/>
      <c r="FR1419" s="59"/>
      <c r="FS1419" s="59"/>
      <c r="FT1419" s="59"/>
      <c r="FU1419" s="59"/>
      <c r="FV1419" s="59"/>
      <c r="FW1419" s="59"/>
      <c r="FX1419" s="59"/>
      <c r="FY1419" s="59"/>
      <c r="FZ1419" s="59"/>
      <c r="GA1419" s="59"/>
      <c r="GB1419" s="59"/>
      <c r="GC1419" s="59"/>
      <c r="GD1419" s="59"/>
      <c r="GE1419" s="59"/>
      <c r="GF1419" s="59"/>
      <c r="GG1419" s="59"/>
      <c r="GH1419" s="59"/>
      <c r="GI1419" s="59"/>
      <c r="GJ1419" s="59"/>
      <c r="GK1419" s="59"/>
      <c r="GL1419" s="59"/>
      <c r="GM1419" s="59"/>
      <c r="GN1419" s="59"/>
      <c r="GO1419" s="59"/>
      <c r="GP1419" s="59"/>
      <c r="GQ1419" s="59"/>
      <c r="GR1419" s="59"/>
      <c r="GS1419" s="59"/>
      <c r="GT1419" s="59"/>
      <c r="GU1419" s="59"/>
      <c r="GV1419" s="59"/>
      <c r="GW1419" s="59"/>
      <c r="GX1419" s="59"/>
      <c r="GY1419" s="59"/>
      <c r="GZ1419" s="59"/>
      <c r="HA1419" s="59"/>
      <c r="HB1419" s="59"/>
      <c r="HC1419" s="59"/>
      <c r="HD1419" s="59"/>
      <c r="HE1419" s="59"/>
      <c r="HF1419" s="59"/>
      <c r="HG1419" s="59"/>
      <c r="HH1419" s="59"/>
      <c r="HI1419" s="59"/>
      <c r="HJ1419" s="59"/>
      <c r="HK1419" s="59"/>
      <c r="HL1419" s="59"/>
      <c r="HM1419" s="59"/>
      <c r="HN1419" s="59"/>
      <c r="HO1419" s="59"/>
      <c r="HP1419" s="59"/>
      <c r="HQ1419" s="59"/>
      <c r="HR1419" s="59"/>
      <c r="HS1419" s="59"/>
      <c r="HT1419" s="59"/>
      <c r="HU1419" s="59"/>
      <c r="HV1419" s="59"/>
      <c r="HW1419" s="59"/>
      <c r="HX1419" s="59"/>
      <c r="HY1419" s="59"/>
      <c r="HZ1419" s="59"/>
      <c r="IA1419" s="59"/>
      <c r="IB1419" s="59"/>
      <c r="IC1419" s="59"/>
      <c r="ID1419" s="59"/>
      <c r="IE1419" s="59"/>
      <c r="IF1419" s="59"/>
      <c r="IG1419" s="59"/>
      <c r="IH1419" s="59"/>
      <c r="II1419" s="59"/>
      <c r="IJ1419" s="59"/>
      <c r="IK1419" s="59"/>
      <c r="IL1419" s="59"/>
      <c r="IM1419" s="59"/>
      <c r="IN1419" s="59"/>
      <c r="IO1419" s="59"/>
      <c r="IP1419" s="59"/>
      <c r="IQ1419" s="59"/>
      <c r="IR1419" s="59"/>
      <c r="IS1419" s="59"/>
      <c r="IT1419" s="59"/>
      <c r="IU1419" s="59"/>
      <c r="IV1419" s="59"/>
      <c r="IW1419" s="59"/>
      <c r="IX1419" s="59"/>
      <c r="IY1419" s="59"/>
      <c r="IZ1419" s="59"/>
      <c r="JA1419" s="59"/>
      <c r="JB1419" s="59"/>
      <c r="JC1419" s="59"/>
      <c r="JD1419" s="59"/>
      <c r="JE1419" s="59"/>
      <c r="JF1419" s="59"/>
      <c r="JG1419" s="59"/>
      <c r="JH1419" s="59"/>
      <c r="JI1419" s="59"/>
      <c r="JJ1419" s="59"/>
      <c r="JK1419" s="59"/>
      <c r="JL1419" s="59"/>
      <c r="JM1419" s="59"/>
      <c r="JN1419" s="59"/>
      <c r="JO1419" s="59"/>
      <c r="JP1419" s="59"/>
      <c r="JQ1419" s="59"/>
      <c r="JR1419" s="59"/>
      <c r="JS1419" s="59"/>
      <c r="JT1419" s="59"/>
      <c r="JU1419" s="59"/>
      <c r="JV1419" s="59"/>
      <c r="JW1419" s="59"/>
      <c r="JX1419" s="59"/>
      <c r="JY1419" s="59"/>
      <c r="JZ1419" s="59"/>
      <c r="KA1419" s="59"/>
      <c r="KB1419" s="59"/>
      <c r="KC1419" s="59"/>
      <c r="KD1419" s="59"/>
      <c r="KE1419" s="59"/>
      <c r="KF1419" s="59"/>
      <c r="KG1419" s="59"/>
      <c r="KH1419" s="59"/>
      <c r="KI1419" s="59"/>
      <c r="KJ1419" s="59"/>
      <c r="KK1419" s="59"/>
      <c r="KL1419" s="59"/>
      <c r="KM1419" s="59"/>
      <c r="KN1419" s="59"/>
      <c r="KO1419" s="59"/>
      <c r="KP1419" s="59"/>
      <c r="KQ1419" s="59"/>
      <c r="KR1419" s="59"/>
      <c r="KS1419" s="59"/>
      <c r="KT1419" s="59"/>
      <c r="KU1419" s="59"/>
      <c r="KV1419" s="59"/>
      <c r="KW1419" s="59"/>
      <c r="KX1419" s="59"/>
      <c r="KY1419" s="59"/>
      <c r="KZ1419" s="59"/>
      <c r="LA1419" s="59"/>
      <c r="LB1419" s="59"/>
      <c r="LC1419" s="59"/>
      <c r="LD1419" s="59"/>
      <c r="LE1419" s="59"/>
      <c r="LF1419" s="59"/>
      <c r="LG1419" s="59"/>
      <c r="LH1419" s="59"/>
      <c r="LI1419" s="59"/>
      <c r="LJ1419" s="59"/>
      <c r="LK1419" s="59"/>
      <c r="LL1419" s="59"/>
      <c r="LM1419" s="59"/>
      <c r="LN1419" s="59"/>
      <c r="LO1419" s="59"/>
      <c r="LP1419" s="59"/>
      <c r="LQ1419" s="59"/>
      <c r="LR1419" s="59"/>
      <c r="LS1419" s="59"/>
      <c r="LT1419" s="59"/>
      <c r="LU1419" s="59"/>
      <c r="LV1419" s="59"/>
      <c r="LW1419" s="59"/>
      <c r="LX1419" s="59"/>
      <c r="LY1419" s="59"/>
      <c r="LZ1419" s="59"/>
      <c r="MA1419" s="59"/>
      <c r="MB1419" s="59"/>
      <c r="MC1419" s="59"/>
      <c r="MD1419" s="59"/>
      <c r="ME1419" s="59"/>
      <c r="MF1419" s="59"/>
      <c r="MG1419" s="59"/>
      <c r="MH1419" s="59"/>
      <c r="MI1419" s="59"/>
      <c r="MJ1419" s="59"/>
      <c r="MK1419" s="59"/>
      <c r="ML1419" s="59"/>
      <c r="MM1419" s="59"/>
      <c r="MN1419" s="59"/>
      <c r="MO1419" s="59"/>
      <c r="MP1419" s="59"/>
      <c r="MQ1419" s="59"/>
      <c r="MR1419" s="59"/>
      <c r="MS1419" s="59"/>
      <c r="MT1419" s="59"/>
      <c r="MU1419" s="59"/>
      <c r="MV1419" s="59"/>
      <c r="MW1419" s="59"/>
      <c r="MX1419" s="59"/>
      <c r="MY1419" s="59"/>
      <c r="MZ1419" s="59"/>
      <c r="NA1419" s="59"/>
      <c r="NB1419" s="59"/>
      <c r="NC1419" s="59"/>
      <c r="ND1419" s="59"/>
      <c r="NE1419" s="59"/>
      <c r="NF1419" s="59"/>
      <c r="NG1419" s="59"/>
      <c r="NH1419" s="59"/>
      <c r="NI1419" s="59"/>
      <c r="NJ1419" s="59"/>
      <c r="NK1419" s="59"/>
      <c r="NL1419" s="59"/>
      <c r="NM1419" s="59"/>
      <c r="NN1419" s="59"/>
      <c r="NO1419" s="59"/>
      <c r="NP1419" s="59"/>
      <c r="NQ1419" s="59"/>
      <c r="NR1419" s="59"/>
      <c r="NS1419" s="59"/>
      <c r="NT1419" s="59"/>
      <c r="NU1419" s="59"/>
      <c r="NV1419" s="59"/>
      <c r="NW1419" s="59"/>
      <c r="NX1419" s="59"/>
      <c r="NY1419" s="59"/>
      <c r="NZ1419" s="59"/>
      <c r="OA1419" s="59"/>
      <c r="OB1419" s="59"/>
      <c r="OC1419" s="59"/>
      <c r="OD1419" s="59"/>
      <c r="OE1419" s="59"/>
      <c r="OF1419" s="59"/>
      <c r="OG1419" s="59"/>
      <c r="OH1419" s="59"/>
      <c r="OI1419" s="59"/>
      <c r="OJ1419" s="59"/>
      <c r="OK1419" s="59"/>
      <c r="OL1419" s="59"/>
      <c r="OM1419" s="59"/>
      <c r="ON1419" s="59"/>
      <c r="OO1419" s="59"/>
      <c r="OP1419" s="59"/>
      <c r="OQ1419" s="59"/>
      <c r="OR1419" s="59"/>
      <c r="OS1419" s="59"/>
      <c r="OT1419" s="59"/>
      <c r="OU1419" s="59"/>
      <c r="OV1419" s="59"/>
      <c r="OW1419" s="59"/>
      <c r="OX1419" s="59"/>
      <c r="OY1419" s="59"/>
      <c r="OZ1419" s="59"/>
      <c r="PA1419" s="59"/>
      <c r="PB1419" s="59"/>
      <c r="PC1419" s="59"/>
      <c r="PD1419" s="59"/>
      <c r="PE1419" s="59"/>
      <c r="PF1419" s="59"/>
      <c r="PG1419" s="59"/>
      <c r="PH1419" s="59"/>
      <c r="PI1419" s="59"/>
      <c r="PJ1419" s="59"/>
      <c r="PK1419" s="59"/>
      <c r="PL1419" s="59"/>
      <c r="PM1419" s="59"/>
      <c r="PN1419" s="59"/>
      <c r="PO1419" s="59"/>
      <c r="PP1419" s="59"/>
      <c r="PQ1419" s="59"/>
      <c r="PR1419" s="59"/>
      <c r="PS1419" s="59"/>
      <c r="PT1419" s="59"/>
      <c r="PU1419" s="59"/>
      <c r="PV1419" s="59"/>
      <c r="PW1419" s="59"/>
      <c r="PX1419" s="59"/>
      <c r="PY1419" s="59"/>
      <c r="PZ1419" s="59"/>
      <c r="QA1419" s="59"/>
      <c r="QB1419" s="59"/>
      <c r="QC1419" s="59"/>
      <c r="QD1419" s="59"/>
      <c r="QE1419" s="59"/>
      <c r="QF1419" s="59"/>
      <c r="QG1419" s="59"/>
      <c r="QH1419" s="59"/>
      <c r="QI1419" s="59"/>
      <c r="QJ1419" s="59"/>
      <c r="QK1419" s="59"/>
      <c r="QL1419" s="59"/>
      <c r="QM1419" s="59"/>
      <c r="QN1419" s="59"/>
      <c r="QO1419" s="59"/>
      <c r="QP1419" s="59"/>
      <c r="QQ1419" s="59"/>
      <c r="QR1419" s="59"/>
      <c r="QS1419" s="59"/>
      <c r="QT1419" s="59"/>
      <c r="QU1419" s="59"/>
      <c r="QV1419" s="59"/>
      <c r="QW1419" s="59"/>
      <c r="QX1419" s="59"/>
      <c r="QY1419" s="59"/>
      <c r="QZ1419" s="59"/>
      <c r="RA1419" s="59"/>
      <c r="RB1419" s="59"/>
      <c r="RC1419" s="59"/>
      <c r="RD1419" s="59"/>
      <c r="RE1419" s="59"/>
      <c r="RF1419" s="59"/>
      <c r="RG1419" s="59"/>
      <c r="RH1419" s="59"/>
      <c r="RI1419" s="59"/>
      <c r="RJ1419" s="59"/>
      <c r="RK1419" s="59"/>
      <c r="RL1419" s="59"/>
      <c r="RM1419" s="59"/>
      <c r="RN1419" s="59"/>
      <c r="RO1419" s="59"/>
      <c r="RP1419" s="59"/>
      <c r="RQ1419" s="59"/>
      <c r="RR1419" s="59"/>
      <c r="RS1419" s="59"/>
      <c r="RT1419" s="59"/>
      <c r="RU1419" s="59"/>
      <c r="RV1419" s="59"/>
      <c r="RW1419" s="59"/>
      <c r="RX1419" s="59"/>
      <c r="RY1419" s="59"/>
      <c r="RZ1419" s="59"/>
      <c r="SA1419" s="59"/>
      <c r="SB1419" s="59"/>
      <c r="SC1419" s="59"/>
      <c r="SD1419" s="59"/>
      <c r="SE1419" s="59"/>
      <c r="SF1419" s="59"/>
      <c r="SG1419" s="59"/>
      <c r="SH1419" s="59"/>
      <c r="SI1419" s="59"/>
      <c r="SJ1419" s="59"/>
      <c r="SK1419" s="59"/>
      <c r="SL1419" s="59"/>
      <c r="SM1419" s="59"/>
      <c r="SN1419" s="59"/>
      <c r="SO1419" s="59"/>
      <c r="SP1419" s="59"/>
      <c r="SQ1419" s="59"/>
      <c r="SR1419" s="59"/>
      <c r="SS1419" s="59"/>
      <c r="ST1419" s="59"/>
      <c r="SU1419" s="59"/>
      <c r="SV1419" s="59"/>
      <c r="SW1419" s="59"/>
      <c r="SX1419" s="59"/>
      <c r="SY1419" s="59"/>
      <c r="SZ1419" s="59"/>
      <c r="TA1419" s="59"/>
      <c r="TB1419" s="59"/>
      <c r="TC1419" s="59"/>
      <c r="TD1419" s="59"/>
      <c r="TE1419" s="59"/>
      <c r="TF1419" s="59"/>
      <c r="TG1419" s="59"/>
      <c r="TH1419" s="59"/>
      <c r="TI1419" s="59"/>
      <c r="TJ1419" s="59"/>
      <c r="TK1419" s="59"/>
      <c r="TL1419" s="59"/>
      <c r="TM1419" s="59"/>
      <c r="TN1419" s="59"/>
      <c r="TO1419" s="59"/>
      <c r="TP1419" s="59"/>
      <c r="TQ1419" s="59"/>
      <c r="TR1419" s="59"/>
      <c r="TS1419" s="59"/>
      <c r="TT1419" s="59"/>
      <c r="TU1419" s="59"/>
      <c r="TV1419" s="59"/>
      <c r="TW1419" s="59"/>
      <c r="TX1419" s="59"/>
      <c r="TY1419" s="59"/>
      <c r="TZ1419" s="59"/>
      <c r="UA1419" s="59"/>
      <c r="UB1419" s="59"/>
      <c r="UC1419" s="59"/>
      <c r="UD1419" s="59"/>
      <c r="UE1419" s="59"/>
      <c r="UF1419" s="59"/>
      <c r="UG1419" s="59"/>
      <c r="UH1419" s="59"/>
      <c r="UI1419" s="59"/>
      <c r="UJ1419" s="59"/>
      <c r="UK1419" s="59"/>
      <c r="UL1419" s="59"/>
      <c r="UM1419" s="59"/>
      <c r="UN1419" s="59"/>
      <c r="UO1419" s="59"/>
      <c r="UP1419" s="59"/>
      <c r="UQ1419" s="59"/>
      <c r="UR1419" s="59"/>
      <c r="US1419" s="59"/>
      <c r="UT1419" s="59"/>
      <c r="UU1419" s="59"/>
      <c r="UV1419" s="59"/>
      <c r="UW1419" s="59"/>
      <c r="UX1419" s="59"/>
      <c r="UY1419" s="59"/>
      <c r="UZ1419" s="59"/>
      <c r="VA1419" s="59"/>
      <c r="VB1419" s="59"/>
      <c r="VC1419" s="59"/>
      <c r="VD1419" s="59"/>
      <c r="VE1419" s="59"/>
      <c r="VF1419" s="59"/>
      <c r="VG1419" s="59"/>
      <c r="VH1419" s="59"/>
      <c r="VI1419" s="59"/>
      <c r="VJ1419" s="59"/>
      <c r="VK1419" s="59"/>
      <c r="VL1419" s="59"/>
      <c r="VM1419" s="59"/>
      <c r="VN1419" s="59"/>
      <c r="VO1419" s="59"/>
      <c r="VP1419" s="59"/>
      <c r="VQ1419" s="59"/>
      <c r="VR1419" s="59"/>
      <c r="VS1419" s="59"/>
      <c r="VT1419" s="59"/>
      <c r="VU1419" s="59"/>
      <c r="VV1419" s="59"/>
      <c r="VW1419" s="59"/>
      <c r="VX1419" s="59"/>
      <c r="VY1419" s="59"/>
      <c r="VZ1419" s="59"/>
      <c r="WA1419" s="59"/>
      <c r="WB1419" s="59"/>
      <c r="WC1419" s="59"/>
      <c r="WD1419" s="59"/>
      <c r="WE1419" s="59"/>
      <c r="WF1419" s="59"/>
      <c r="WG1419" s="59"/>
      <c r="WH1419" s="59"/>
      <c r="WI1419" s="59"/>
      <c r="WJ1419" s="59"/>
      <c r="WK1419" s="59"/>
      <c r="WL1419" s="59"/>
      <c r="WM1419" s="59"/>
      <c r="WN1419" s="59"/>
      <c r="WO1419" s="59"/>
      <c r="WP1419" s="59"/>
      <c r="WQ1419" s="59"/>
      <c r="WR1419" s="59"/>
      <c r="WS1419" s="59"/>
      <c r="WT1419" s="59"/>
      <c r="WU1419" s="59"/>
      <c r="WV1419" s="59"/>
      <c r="WW1419" s="59"/>
      <c r="WX1419" s="59"/>
      <c r="WY1419" s="59"/>
      <c r="WZ1419" s="59"/>
      <c r="XA1419" s="59"/>
      <c r="XB1419" s="59"/>
      <c r="XC1419" s="59"/>
      <c r="XD1419" s="59"/>
      <c r="XE1419" s="59"/>
      <c r="XF1419" s="59"/>
      <c r="XG1419" s="59"/>
      <c r="XH1419" s="59"/>
      <c r="XI1419" s="59"/>
      <c r="XJ1419" s="59"/>
      <c r="XK1419" s="59"/>
      <c r="XL1419" s="59"/>
      <c r="XM1419" s="59"/>
      <c r="XN1419" s="59"/>
      <c r="XO1419" s="59"/>
      <c r="XP1419" s="59"/>
      <c r="XQ1419" s="59"/>
      <c r="XR1419" s="59"/>
      <c r="XS1419" s="59"/>
      <c r="XT1419" s="59"/>
      <c r="XU1419" s="59"/>
      <c r="XV1419" s="59"/>
      <c r="XW1419" s="59"/>
      <c r="XX1419" s="59"/>
      <c r="XY1419" s="59"/>
      <c r="XZ1419" s="59"/>
      <c r="YA1419" s="59"/>
      <c r="YB1419" s="59"/>
      <c r="YC1419" s="59"/>
      <c r="YD1419" s="59"/>
      <c r="YE1419" s="59"/>
      <c r="YF1419" s="59"/>
      <c r="YG1419" s="59"/>
      <c r="YH1419" s="59"/>
      <c r="YI1419" s="59"/>
      <c r="YJ1419" s="59"/>
      <c r="YK1419" s="59"/>
      <c r="YL1419" s="59"/>
      <c r="YM1419" s="59"/>
      <c r="YN1419" s="59"/>
      <c r="YO1419" s="59"/>
      <c r="YP1419" s="59"/>
      <c r="YQ1419" s="59"/>
      <c r="YR1419" s="59"/>
      <c r="YS1419" s="59"/>
      <c r="YT1419" s="59"/>
      <c r="YU1419" s="59"/>
      <c r="YV1419" s="59"/>
      <c r="YW1419" s="59"/>
      <c r="YX1419" s="59"/>
      <c r="YY1419" s="59"/>
      <c r="YZ1419" s="59"/>
      <c r="ZA1419" s="59"/>
      <c r="ZB1419" s="59"/>
      <c r="ZC1419" s="59"/>
      <c r="ZD1419" s="59"/>
      <c r="ZE1419" s="59"/>
      <c r="ZF1419" s="59"/>
      <c r="ZG1419" s="59"/>
      <c r="ZH1419" s="59"/>
      <c r="ZI1419" s="59"/>
      <c r="ZJ1419" s="59"/>
      <c r="ZK1419" s="59"/>
      <c r="ZL1419" s="59"/>
      <c r="ZM1419" s="59"/>
      <c r="ZN1419" s="59"/>
      <c r="ZO1419" s="59"/>
      <c r="ZP1419" s="59"/>
      <c r="ZQ1419" s="59"/>
      <c r="ZR1419" s="59"/>
      <c r="ZS1419" s="59"/>
      <c r="ZT1419" s="59"/>
      <c r="ZU1419" s="59"/>
      <c r="ZV1419" s="59"/>
      <c r="ZW1419" s="59"/>
      <c r="ZX1419" s="59"/>
      <c r="ZY1419" s="59"/>
      <c r="ZZ1419" s="59"/>
      <c r="AAA1419" s="59"/>
      <c r="AAB1419" s="59"/>
      <c r="AAC1419" s="59"/>
      <c r="AAD1419" s="59"/>
      <c r="AAE1419" s="59"/>
      <c r="AAF1419" s="59"/>
      <c r="AAG1419" s="59"/>
      <c r="AAH1419" s="59"/>
      <c r="AAI1419" s="59"/>
      <c r="AAJ1419" s="59"/>
      <c r="AAK1419" s="59"/>
      <c r="AAL1419" s="59"/>
      <c r="AAM1419" s="59"/>
      <c r="AAN1419" s="59"/>
      <c r="AAO1419" s="59"/>
      <c r="AAP1419" s="59"/>
      <c r="AAQ1419" s="59"/>
      <c r="AAR1419" s="59"/>
      <c r="AAS1419" s="59"/>
      <c r="AAT1419" s="59"/>
      <c r="AAU1419" s="59"/>
      <c r="AAV1419" s="59"/>
      <c r="AAW1419" s="59"/>
      <c r="AAX1419" s="59"/>
      <c r="AAY1419" s="59"/>
      <c r="AAZ1419" s="59"/>
      <c r="ABA1419" s="59"/>
      <c r="ABB1419" s="59"/>
      <c r="ABC1419" s="59"/>
      <c r="ABD1419" s="59"/>
      <c r="ABE1419" s="59"/>
      <c r="ABF1419" s="59"/>
      <c r="ABG1419" s="59"/>
      <c r="ABH1419" s="59"/>
      <c r="ABI1419" s="59"/>
      <c r="ABJ1419" s="59"/>
      <c r="ABK1419" s="59"/>
      <c r="ABL1419" s="59"/>
      <c r="ABM1419" s="59"/>
      <c r="ABN1419" s="59"/>
      <c r="ABO1419" s="59"/>
      <c r="ABP1419" s="59"/>
      <c r="ABQ1419" s="59"/>
      <c r="ABR1419" s="59"/>
      <c r="ABS1419" s="59"/>
      <c r="ABT1419" s="59"/>
      <c r="ABU1419" s="59"/>
      <c r="ABV1419" s="59"/>
      <c r="ABW1419" s="59"/>
      <c r="ABX1419" s="59"/>
      <c r="ABY1419" s="59"/>
      <c r="ABZ1419" s="59"/>
      <c r="ACA1419" s="59"/>
      <c r="ACB1419" s="59"/>
      <c r="ACC1419" s="59"/>
      <c r="ACD1419" s="59"/>
      <c r="ACE1419" s="59"/>
      <c r="ACF1419" s="59"/>
      <c r="ACG1419" s="59"/>
      <c r="ACH1419" s="59"/>
      <c r="ACI1419" s="59"/>
      <c r="ACJ1419" s="59"/>
      <c r="ACK1419" s="59"/>
      <c r="ACL1419" s="59"/>
      <c r="ACM1419" s="59"/>
      <c r="ACN1419" s="59"/>
      <c r="ACO1419" s="59"/>
      <c r="ACP1419" s="59"/>
      <c r="ACQ1419" s="59"/>
      <c r="ACR1419" s="59"/>
      <c r="ACS1419" s="59"/>
      <c r="ACT1419" s="59"/>
      <c r="ACU1419" s="59"/>
      <c r="ACV1419" s="59"/>
      <c r="ACW1419" s="59"/>
      <c r="ACX1419" s="59"/>
      <c r="ACY1419" s="59"/>
      <c r="ACZ1419" s="59"/>
      <c r="ADA1419" s="59"/>
      <c r="ADB1419" s="59"/>
      <c r="ADC1419" s="59"/>
      <c r="ADD1419" s="59"/>
      <c r="ADE1419" s="59"/>
      <c r="ADF1419" s="59"/>
      <c r="ADG1419" s="59"/>
      <c r="ADH1419" s="59"/>
      <c r="ADI1419" s="59"/>
      <c r="ADJ1419" s="59"/>
      <c r="ADK1419" s="59"/>
      <c r="ADL1419" s="59"/>
      <c r="ADM1419" s="59"/>
      <c r="ADN1419" s="59"/>
      <c r="ADO1419" s="59"/>
      <c r="ADP1419" s="59"/>
      <c r="ADQ1419" s="59"/>
      <c r="ADR1419" s="59"/>
      <c r="ADS1419" s="59"/>
      <c r="ADT1419" s="59"/>
      <c r="ADU1419" s="59"/>
      <c r="ADV1419" s="59"/>
      <c r="ADW1419" s="59"/>
      <c r="ADX1419" s="59"/>
      <c r="ADY1419" s="59"/>
      <c r="ADZ1419" s="59"/>
      <c r="AEA1419" s="59"/>
      <c r="AEB1419" s="59"/>
      <c r="AEC1419" s="59"/>
      <c r="AED1419" s="59"/>
      <c r="AEE1419" s="59"/>
      <c r="AEF1419" s="59"/>
    </row>
    <row r="1420" spans="1:812" s="32" customFormat="1" x14ac:dyDescent="0.2">
      <c r="A1420" s="178">
        <f t="shared" si="63"/>
        <v>1.1600000000000001</v>
      </c>
      <c r="B1420" s="177" t="s">
        <v>917</v>
      </c>
      <c r="C1420" s="521">
        <v>1</v>
      </c>
      <c r="D1420" s="521" t="s">
        <v>71</v>
      </c>
      <c r="E1420" s="520">
        <v>13265</v>
      </c>
      <c r="F1420" s="485">
        <f t="shared" si="64"/>
        <v>13265</v>
      </c>
      <c r="AZ1420" s="59"/>
      <c r="BA1420" s="663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  <c r="FM1420" s="59"/>
      <c r="FN1420" s="59"/>
      <c r="FO1420" s="59"/>
      <c r="FP1420" s="59"/>
      <c r="FQ1420" s="59"/>
      <c r="FR1420" s="59"/>
      <c r="FS1420" s="59"/>
      <c r="FT1420" s="59"/>
      <c r="FU1420" s="59"/>
      <c r="FV1420" s="59"/>
      <c r="FW1420" s="59"/>
      <c r="FX1420" s="59"/>
      <c r="FY1420" s="59"/>
      <c r="FZ1420" s="59"/>
      <c r="GA1420" s="59"/>
      <c r="GB1420" s="59"/>
      <c r="GC1420" s="59"/>
      <c r="GD1420" s="59"/>
      <c r="GE1420" s="59"/>
      <c r="GF1420" s="59"/>
      <c r="GG1420" s="59"/>
      <c r="GH1420" s="59"/>
      <c r="GI1420" s="59"/>
      <c r="GJ1420" s="59"/>
      <c r="GK1420" s="59"/>
      <c r="GL1420" s="59"/>
      <c r="GM1420" s="59"/>
      <c r="GN1420" s="59"/>
      <c r="GO1420" s="59"/>
      <c r="GP1420" s="59"/>
      <c r="GQ1420" s="59"/>
      <c r="GR1420" s="59"/>
      <c r="GS1420" s="59"/>
      <c r="GT1420" s="59"/>
      <c r="GU1420" s="59"/>
      <c r="GV1420" s="59"/>
      <c r="GW1420" s="59"/>
      <c r="GX1420" s="59"/>
      <c r="GY1420" s="59"/>
      <c r="GZ1420" s="59"/>
      <c r="HA1420" s="59"/>
      <c r="HB1420" s="59"/>
      <c r="HC1420" s="59"/>
      <c r="HD1420" s="59"/>
      <c r="HE1420" s="59"/>
      <c r="HF1420" s="59"/>
      <c r="HG1420" s="59"/>
      <c r="HH1420" s="59"/>
      <c r="HI1420" s="59"/>
      <c r="HJ1420" s="59"/>
      <c r="HK1420" s="59"/>
      <c r="HL1420" s="59"/>
      <c r="HM1420" s="59"/>
      <c r="HN1420" s="59"/>
      <c r="HO1420" s="59"/>
      <c r="HP1420" s="59"/>
      <c r="HQ1420" s="59"/>
      <c r="HR1420" s="59"/>
      <c r="HS1420" s="59"/>
      <c r="HT1420" s="59"/>
      <c r="HU1420" s="59"/>
      <c r="HV1420" s="59"/>
      <c r="HW1420" s="59"/>
      <c r="HX1420" s="59"/>
      <c r="HY1420" s="59"/>
      <c r="HZ1420" s="59"/>
      <c r="IA1420" s="59"/>
      <c r="IB1420" s="59"/>
      <c r="IC1420" s="59"/>
      <c r="ID1420" s="59"/>
      <c r="IE1420" s="59"/>
      <c r="IF1420" s="59"/>
      <c r="IG1420" s="59"/>
      <c r="IH1420" s="59"/>
      <c r="II1420" s="59"/>
      <c r="IJ1420" s="59"/>
      <c r="IK1420" s="59"/>
      <c r="IL1420" s="59"/>
      <c r="IM1420" s="59"/>
      <c r="IN1420" s="59"/>
      <c r="IO1420" s="59"/>
      <c r="IP1420" s="59"/>
      <c r="IQ1420" s="59"/>
      <c r="IR1420" s="59"/>
      <c r="IS1420" s="59"/>
      <c r="IT1420" s="59"/>
      <c r="IU1420" s="59"/>
      <c r="IV1420" s="59"/>
      <c r="IW1420" s="59"/>
      <c r="IX1420" s="59"/>
      <c r="IY1420" s="59"/>
      <c r="IZ1420" s="59"/>
      <c r="JA1420" s="59"/>
      <c r="JB1420" s="59"/>
      <c r="JC1420" s="59"/>
      <c r="JD1420" s="59"/>
      <c r="JE1420" s="59"/>
      <c r="JF1420" s="59"/>
      <c r="JG1420" s="59"/>
      <c r="JH1420" s="59"/>
      <c r="JI1420" s="59"/>
      <c r="JJ1420" s="59"/>
      <c r="JK1420" s="59"/>
      <c r="JL1420" s="59"/>
      <c r="JM1420" s="59"/>
      <c r="JN1420" s="59"/>
      <c r="JO1420" s="59"/>
      <c r="JP1420" s="59"/>
      <c r="JQ1420" s="59"/>
      <c r="JR1420" s="59"/>
      <c r="JS1420" s="59"/>
      <c r="JT1420" s="59"/>
      <c r="JU1420" s="59"/>
      <c r="JV1420" s="59"/>
      <c r="JW1420" s="59"/>
      <c r="JX1420" s="59"/>
      <c r="JY1420" s="59"/>
      <c r="JZ1420" s="59"/>
      <c r="KA1420" s="59"/>
      <c r="KB1420" s="59"/>
      <c r="KC1420" s="59"/>
      <c r="KD1420" s="59"/>
      <c r="KE1420" s="59"/>
      <c r="KF1420" s="59"/>
      <c r="KG1420" s="59"/>
      <c r="KH1420" s="59"/>
      <c r="KI1420" s="59"/>
      <c r="KJ1420" s="59"/>
      <c r="KK1420" s="59"/>
      <c r="KL1420" s="59"/>
      <c r="KM1420" s="59"/>
      <c r="KN1420" s="59"/>
      <c r="KO1420" s="59"/>
      <c r="KP1420" s="59"/>
      <c r="KQ1420" s="59"/>
      <c r="KR1420" s="59"/>
      <c r="KS1420" s="59"/>
      <c r="KT1420" s="59"/>
      <c r="KU1420" s="59"/>
      <c r="KV1420" s="59"/>
      <c r="KW1420" s="59"/>
      <c r="KX1420" s="59"/>
      <c r="KY1420" s="59"/>
      <c r="KZ1420" s="59"/>
      <c r="LA1420" s="59"/>
      <c r="LB1420" s="59"/>
      <c r="LC1420" s="59"/>
      <c r="LD1420" s="59"/>
      <c r="LE1420" s="59"/>
      <c r="LF1420" s="59"/>
      <c r="LG1420" s="59"/>
      <c r="LH1420" s="59"/>
      <c r="LI1420" s="59"/>
      <c r="LJ1420" s="59"/>
      <c r="LK1420" s="59"/>
      <c r="LL1420" s="59"/>
      <c r="LM1420" s="59"/>
      <c r="LN1420" s="59"/>
      <c r="LO1420" s="59"/>
      <c r="LP1420" s="59"/>
      <c r="LQ1420" s="59"/>
      <c r="LR1420" s="59"/>
      <c r="LS1420" s="59"/>
      <c r="LT1420" s="59"/>
      <c r="LU1420" s="59"/>
      <c r="LV1420" s="59"/>
      <c r="LW1420" s="59"/>
      <c r="LX1420" s="59"/>
      <c r="LY1420" s="59"/>
      <c r="LZ1420" s="59"/>
      <c r="MA1420" s="59"/>
      <c r="MB1420" s="59"/>
      <c r="MC1420" s="59"/>
      <c r="MD1420" s="59"/>
      <c r="ME1420" s="59"/>
      <c r="MF1420" s="59"/>
      <c r="MG1420" s="59"/>
      <c r="MH1420" s="59"/>
      <c r="MI1420" s="59"/>
      <c r="MJ1420" s="59"/>
      <c r="MK1420" s="59"/>
      <c r="ML1420" s="59"/>
      <c r="MM1420" s="59"/>
      <c r="MN1420" s="59"/>
      <c r="MO1420" s="59"/>
      <c r="MP1420" s="59"/>
      <c r="MQ1420" s="59"/>
      <c r="MR1420" s="59"/>
      <c r="MS1420" s="59"/>
      <c r="MT1420" s="59"/>
      <c r="MU1420" s="59"/>
      <c r="MV1420" s="59"/>
      <c r="MW1420" s="59"/>
      <c r="MX1420" s="59"/>
      <c r="MY1420" s="59"/>
      <c r="MZ1420" s="59"/>
      <c r="NA1420" s="59"/>
      <c r="NB1420" s="59"/>
      <c r="NC1420" s="59"/>
      <c r="ND1420" s="59"/>
      <c r="NE1420" s="59"/>
      <c r="NF1420" s="59"/>
      <c r="NG1420" s="59"/>
      <c r="NH1420" s="59"/>
      <c r="NI1420" s="59"/>
      <c r="NJ1420" s="59"/>
      <c r="NK1420" s="59"/>
      <c r="NL1420" s="59"/>
      <c r="NM1420" s="59"/>
      <c r="NN1420" s="59"/>
      <c r="NO1420" s="59"/>
      <c r="NP1420" s="59"/>
      <c r="NQ1420" s="59"/>
      <c r="NR1420" s="59"/>
      <c r="NS1420" s="59"/>
      <c r="NT1420" s="59"/>
      <c r="NU1420" s="59"/>
      <c r="NV1420" s="59"/>
      <c r="NW1420" s="59"/>
      <c r="NX1420" s="59"/>
      <c r="NY1420" s="59"/>
      <c r="NZ1420" s="59"/>
      <c r="OA1420" s="59"/>
      <c r="OB1420" s="59"/>
      <c r="OC1420" s="59"/>
      <c r="OD1420" s="59"/>
      <c r="OE1420" s="59"/>
      <c r="OF1420" s="59"/>
      <c r="OG1420" s="59"/>
      <c r="OH1420" s="59"/>
      <c r="OI1420" s="59"/>
      <c r="OJ1420" s="59"/>
      <c r="OK1420" s="59"/>
      <c r="OL1420" s="59"/>
      <c r="OM1420" s="59"/>
      <c r="ON1420" s="59"/>
      <c r="OO1420" s="59"/>
      <c r="OP1420" s="59"/>
      <c r="OQ1420" s="59"/>
      <c r="OR1420" s="59"/>
      <c r="OS1420" s="59"/>
      <c r="OT1420" s="59"/>
      <c r="OU1420" s="59"/>
      <c r="OV1420" s="59"/>
      <c r="OW1420" s="59"/>
      <c r="OX1420" s="59"/>
      <c r="OY1420" s="59"/>
      <c r="OZ1420" s="59"/>
      <c r="PA1420" s="59"/>
      <c r="PB1420" s="59"/>
      <c r="PC1420" s="59"/>
      <c r="PD1420" s="59"/>
      <c r="PE1420" s="59"/>
      <c r="PF1420" s="59"/>
      <c r="PG1420" s="59"/>
      <c r="PH1420" s="59"/>
      <c r="PI1420" s="59"/>
      <c r="PJ1420" s="59"/>
      <c r="PK1420" s="59"/>
      <c r="PL1420" s="59"/>
      <c r="PM1420" s="59"/>
      <c r="PN1420" s="59"/>
      <c r="PO1420" s="59"/>
      <c r="PP1420" s="59"/>
      <c r="PQ1420" s="59"/>
      <c r="PR1420" s="59"/>
      <c r="PS1420" s="59"/>
      <c r="PT1420" s="59"/>
      <c r="PU1420" s="59"/>
      <c r="PV1420" s="59"/>
      <c r="PW1420" s="59"/>
      <c r="PX1420" s="59"/>
      <c r="PY1420" s="59"/>
      <c r="PZ1420" s="59"/>
      <c r="QA1420" s="59"/>
      <c r="QB1420" s="59"/>
      <c r="QC1420" s="59"/>
      <c r="QD1420" s="59"/>
      <c r="QE1420" s="59"/>
      <c r="QF1420" s="59"/>
      <c r="QG1420" s="59"/>
      <c r="QH1420" s="59"/>
      <c r="QI1420" s="59"/>
      <c r="QJ1420" s="59"/>
      <c r="QK1420" s="59"/>
      <c r="QL1420" s="59"/>
      <c r="QM1420" s="59"/>
      <c r="QN1420" s="59"/>
      <c r="QO1420" s="59"/>
      <c r="QP1420" s="59"/>
      <c r="QQ1420" s="59"/>
      <c r="QR1420" s="59"/>
      <c r="QS1420" s="59"/>
      <c r="QT1420" s="59"/>
      <c r="QU1420" s="59"/>
      <c r="QV1420" s="59"/>
      <c r="QW1420" s="59"/>
      <c r="QX1420" s="59"/>
      <c r="QY1420" s="59"/>
      <c r="QZ1420" s="59"/>
      <c r="RA1420" s="59"/>
      <c r="RB1420" s="59"/>
      <c r="RC1420" s="59"/>
      <c r="RD1420" s="59"/>
      <c r="RE1420" s="59"/>
      <c r="RF1420" s="59"/>
      <c r="RG1420" s="59"/>
      <c r="RH1420" s="59"/>
      <c r="RI1420" s="59"/>
      <c r="RJ1420" s="59"/>
      <c r="RK1420" s="59"/>
      <c r="RL1420" s="59"/>
      <c r="RM1420" s="59"/>
      <c r="RN1420" s="59"/>
      <c r="RO1420" s="59"/>
      <c r="RP1420" s="59"/>
      <c r="RQ1420" s="59"/>
      <c r="RR1420" s="59"/>
      <c r="RS1420" s="59"/>
      <c r="RT1420" s="59"/>
      <c r="RU1420" s="59"/>
      <c r="RV1420" s="59"/>
      <c r="RW1420" s="59"/>
      <c r="RX1420" s="59"/>
      <c r="RY1420" s="59"/>
      <c r="RZ1420" s="59"/>
      <c r="SA1420" s="59"/>
      <c r="SB1420" s="59"/>
      <c r="SC1420" s="59"/>
      <c r="SD1420" s="59"/>
      <c r="SE1420" s="59"/>
      <c r="SF1420" s="59"/>
      <c r="SG1420" s="59"/>
      <c r="SH1420" s="59"/>
      <c r="SI1420" s="59"/>
      <c r="SJ1420" s="59"/>
      <c r="SK1420" s="59"/>
      <c r="SL1420" s="59"/>
      <c r="SM1420" s="59"/>
      <c r="SN1420" s="59"/>
      <c r="SO1420" s="59"/>
      <c r="SP1420" s="59"/>
      <c r="SQ1420" s="59"/>
      <c r="SR1420" s="59"/>
      <c r="SS1420" s="59"/>
      <c r="ST1420" s="59"/>
      <c r="SU1420" s="59"/>
      <c r="SV1420" s="59"/>
      <c r="SW1420" s="59"/>
      <c r="SX1420" s="59"/>
      <c r="SY1420" s="59"/>
      <c r="SZ1420" s="59"/>
      <c r="TA1420" s="59"/>
      <c r="TB1420" s="59"/>
      <c r="TC1420" s="59"/>
      <c r="TD1420" s="59"/>
      <c r="TE1420" s="59"/>
      <c r="TF1420" s="59"/>
      <c r="TG1420" s="59"/>
      <c r="TH1420" s="59"/>
      <c r="TI1420" s="59"/>
      <c r="TJ1420" s="59"/>
      <c r="TK1420" s="59"/>
      <c r="TL1420" s="59"/>
      <c r="TM1420" s="59"/>
      <c r="TN1420" s="59"/>
      <c r="TO1420" s="59"/>
      <c r="TP1420" s="59"/>
      <c r="TQ1420" s="59"/>
      <c r="TR1420" s="59"/>
      <c r="TS1420" s="59"/>
      <c r="TT1420" s="59"/>
      <c r="TU1420" s="59"/>
      <c r="TV1420" s="59"/>
      <c r="TW1420" s="59"/>
      <c r="TX1420" s="59"/>
      <c r="TY1420" s="59"/>
      <c r="TZ1420" s="59"/>
      <c r="UA1420" s="59"/>
      <c r="UB1420" s="59"/>
      <c r="UC1420" s="59"/>
      <c r="UD1420" s="59"/>
      <c r="UE1420" s="59"/>
      <c r="UF1420" s="59"/>
      <c r="UG1420" s="59"/>
      <c r="UH1420" s="59"/>
      <c r="UI1420" s="59"/>
      <c r="UJ1420" s="59"/>
      <c r="UK1420" s="59"/>
      <c r="UL1420" s="59"/>
      <c r="UM1420" s="59"/>
      <c r="UN1420" s="59"/>
      <c r="UO1420" s="59"/>
      <c r="UP1420" s="59"/>
      <c r="UQ1420" s="59"/>
      <c r="UR1420" s="59"/>
      <c r="US1420" s="59"/>
      <c r="UT1420" s="59"/>
      <c r="UU1420" s="59"/>
      <c r="UV1420" s="59"/>
      <c r="UW1420" s="59"/>
      <c r="UX1420" s="59"/>
      <c r="UY1420" s="59"/>
      <c r="UZ1420" s="59"/>
      <c r="VA1420" s="59"/>
      <c r="VB1420" s="59"/>
      <c r="VC1420" s="59"/>
      <c r="VD1420" s="59"/>
      <c r="VE1420" s="59"/>
      <c r="VF1420" s="59"/>
      <c r="VG1420" s="59"/>
      <c r="VH1420" s="59"/>
      <c r="VI1420" s="59"/>
      <c r="VJ1420" s="59"/>
      <c r="VK1420" s="59"/>
      <c r="VL1420" s="59"/>
      <c r="VM1420" s="59"/>
      <c r="VN1420" s="59"/>
      <c r="VO1420" s="59"/>
      <c r="VP1420" s="59"/>
      <c r="VQ1420" s="59"/>
      <c r="VR1420" s="59"/>
      <c r="VS1420" s="59"/>
      <c r="VT1420" s="59"/>
      <c r="VU1420" s="59"/>
      <c r="VV1420" s="59"/>
      <c r="VW1420" s="59"/>
      <c r="VX1420" s="59"/>
      <c r="VY1420" s="59"/>
      <c r="VZ1420" s="59"/>
      <c r="WA1420" s="59"/>
      <c r="WB1420" s="59"/>
      <c r="WC1420" s="59"/>
      <c r="WD1420" s="59"/>
      <c r="WE1420" s="59"/>
      <c r="WF1420" s="59"/>
      <c r="WG1420" s="59"/>
      <c r="WH1420" s="59"/>
      <c r="WI1420" s="59"/>
      <c r="WJ1420" s="59"/>
      <c r="WK1420" s="59"/>
      <c r="WL1420" s="59"/>
      <c r="WM1420" s="59"/>
      <c r="WN1420" s="59"/>
      <c r="WO1420" s="59"/>
      <c r="WP1420" s="59"/>
      <c r="WQ1420" s="59"/>
      <c r="WR1420" s="59"/>
      <c r="WS1420" s="59"/>
      <c r="WT1420" s="59"/>
      <c r="WU1420" s="59"/>
      <c r="WV1420" s="59"/>
      <c r="WW1420" s="59"/>
      <c r="WX1420" s="59"/>
      <c r="WY1420" s="59"/>
      <c r="WZ1420" s="59"/>
      <c r="XA1420" s="59"/>
      <c r="XB1420" s="59"/>
      <c r="XC1420" s="59"/>
      <c r="XD1420" s="59"/>
      <c r="XE1420" s="59"/>
      <c r="XF1420" s="59"/>
      <c r="XG1420" s="59"/>
      <c r="XH1420" s="59"/>
      <c r="XI1420" s="59"/>
      <c r="XJ1420" s="59"/>
      <c r="XK1420" s="59"/>
      <c r="XL1420" s="59"/>
      <c r="XM1420" s="59"/>
      <c r="XN1420" s="59"/>
      <c r="XO1420" s="59"/>
      <c r="XP1420" s="59"/>
      <c r="XQ1420" s="59"/>
      <c r="XR1420" s="59"/>
      <c r="XS1420" s="59"/>
      <c r="XT1420" s="59"/>
      <c r="XU1420" s="59"/>
      <c r="XV1420" s="59"/>
      <c r="XW1420" s="59"/>
      <c r="XX1420" s="59"/>
      <c r="XY1420" s="59"/>
      <c r="XZ1420" s="59"/>
      <c r="YA1420" s="59"/>
      <c r="YB1420" s="59"/>
      <c r="YC1420" s="59"/>
      <c r="YD1420" s="59"/>
      <c r="YE1420" s="59"/>
      <c r="YF1420" s="59"/>
      <c r="YG1420" s="59"/>
      <c r="YH1420" s="59"/>
      <c r="YI1420" s="59"/>
      <c r="YJ1420" s="59"/>
      <c r="YK1420" s="59"/>
      <c r="YL1420" s="59"/>
      <c r="YM1420" s="59"/>
      <c r="YN1420" s="59"/>
      <c r="YO1420" s="59"/>
      <c r="YP1420" s="59"/>
      <c r="YQ1420" s="59"/>
      <c r="YR1420" s="59"/>
      <c r="YS1420" s="59"/>
      <c r="YT1420" s="59"/>
      <c r="YU1420" s="59"/>
      <c r="YV1420" s="59"/>
      <c r="YW1420" s="59"/>
      <c r="YX1420" s="59"/>
      <c r="YY1420" s="59"/>
      <c r="YZ1420" s="59"/>
      <c r="ZA1420" s="59"/>
      <c r="ZB1420" s="59"/>
      <c r="ZC1420" s="59"/>
      <c r="ZD1420" s="59"/>
      <c r="ZE1420" s="59"/>
      <c r="ZF1420" s="59"/>
      <c r="ZG1420" s="59"/>
      <c r="ZH1420" s="59"/>
      <c r="ZI1420" s="59"/>
      <c r="ZJ1420" s="59"/>
      <c r="ZK1420" s="59"/>
      <c r="ZL1420" s="59"/>
      <c r="ZM1420" s="59"/>
      <c r="ZN1420" s="59"/>
      <c r="ZO1420" s="59"/>
      <c r="ZP1420" s="59"/>
      <c r="ZQ1420" s="59"/>
      <c r="ZR1420" s="59"/>
      <c r="ZS1420" s="59"/>
      <c r="ZT1420" s="59"/>
      <c r="ZU1420" s="59"/>
      <c r="ZV1420" s="59"/>
      <c r="ZW1420" s="59"/>
      <c r="ZX1420" s="59"/>
      <c r="ZY1420" s="59"/>
      <c r="ZZ1420" s="59"/>
      <c r="AAA1420" s="59"/>
      <c r="AAB1420" s="59"/>
      <c r="AAC1420" s="59"/>
      <c r="AAD1420" s="59"/>
      <c r="AAE1420" s="59"/>
      <c r="AAF1420" s="59"/>
      <c r="AAG1420" s="59"/>
      <c r="AAH1420" s="59"/>
      <c r="AAI1420" s="59"/>
      <c r="AAJ1420" s="59"/>
      <c r="AAK1420" s="59"/>
      <c r="AAL1420" s="59"/>
      <c r="AAM1420" s="59"/>
      <c r="AAN1420" s="59"/>
      <c r="AAO1420" s="59"/>
      <c r="AAP1420" s="59"/>
      <c r="AAQ1420" s="59"/>
      <c r="AAR1420" s="59"/>
      <c r="AAS1420" s="59"/>
      <c r="AAT1420" s="59"/>
      <c r="AAU1420" s="59"/>
      <c r="AAV1420" s="59"/>
      <c r="AAW1420" s="59"/>
      <c r="AAX1420" s="59"/>
      <c r="AAY1420" s="59"/>
      <c r="AAZ1420" s="59"/>
      <c r="ABA1420" s="59"/>
      <c r="ABB1420" s="59"/>
      <c r="ABC1420" s="59"/>
      <c r="ABD1420" s="59"/>
      <c r="ABE1420" s="59"/>
      <c r="ABF1420" s="59"/>
      <c r="ABG1420" s="59"/>
      <c r="ABH1420" s="59"/>
      <c r="ABI1420" s="59"/>
      <c r="ABJ1420" s="59"/>
      <c r="ABK1420" s="59"/>
      <c r="ABL1420" s="59"/>
      <c r="ABM1420" s="59"/>
      <c r="ABN1420" s="59"/>
      <c r="ABO1420" s="59"/>
      <c r="ABP1420" s="59"/>
      <c r="ABQ1420" s="59"/>
      <c r="ABR1420" s="59"/>
      <c r="ABS1420" s="59"/>
      <c r="ABT1420" s="59"/>
      <c r="ABU1420" s="59"/>
      <c r="ABV1420" s="59"/>
      <c r="ABW1420" s="59"/>
      <c r="ABX1420" s="59"/>
      <c r="ABY1420" s="59"/>
      <c r="ABZ1420" s="59"/>
      <c r="ACA1420" s="59"/>
      <c r="ACB1420" s="59"/>
      <c r="ACC1420" s="59"/>
      <c r="ACD1420" s="59"/>
      <c r="ACE1420" s="59"/>
      <c r="ACF1420" s="59"/>
      <c r="ACG1420" s="59"/>
      <c r="ACH1420" s="59"/>
      <c r="ACI1420" s="59"/>
      <c r="ACJ1420" s="59"/>
      <c r="ACK1420" s="59"/>
      <c r="ACL1420" s="59"/>
      <c r="ACM1420" s="59"/>
      <c r="ACN1420" s="59"/>
      <c r="ACO1420" s="59"/>
      <c r="ACP1420" s="59"/>
      <c r="ACQ1420" s="59"/>
      <c r="ACR1420" s="59"/>
      <c r="ACS1420" s="59"/>
      <c r="ACT1420" s="59"/>
      <c r="ACU1420" s="59"/>
      <c r="ACV1420" s="59"/>
      <c r="ACW1420" s="59"/>
      <c r="ACX1420" s="59"/>
      <c r="ACY1420" s="59"/>
      <c r="ACZ1420" s="59"/>
      <c r="ADA1420" s="59"/>
      <c r="ADB1420" s="59"/>
      <c r="ADC1420" s="59"/>
      <c r="ADD1420" s="59"/>
      <c r="ADE1420" s="59"/>
      <c r="ADF1420" s="59"/>
      <c r="ADG1420" s="59"/>
      <c r="ADH1420" s="59"/>
      <c r="ADI1420" s="59"/>
      <c r="ADJ1420" s="59"/>
      <c r="ADK1420" s="59"/>
      <c r="ADL1420" s="59"/>
      <c r="ADM1420" s="59"/>
      <c r="ADN1420" s="59"/>
      <c r="ADO1420" s="59"/>
      <c r="ADP1420" s="59"/>
      <c r="ADQ1420" s="59"/>
      <c r="ADR1420" s="59"/>
      <c r="ADS1420" s="59"/>
      <c r="ADT1420" s="59"/>
      <c r="ADU1420" s="59"/>
      <c r="ADV1420" s="59"/>
      <c r="ADW1420" s="59"/>
      <c r="ADX1420" s="59"/>
      <c r="ADY1420" s="59"/>
      <c r="ADZ1420" s="59"/>
      <c r="AEA1420" s="59"/>
      <c r="AEB1420" s="59"/>
      <c r="AEC1420" s="59"/>
      <c r="AED1420" s="59"/>
      <c r="AEE1420" s="59"/>
      <c r="AEF1420" s="59"/>
    </row>
    <row r="1421" spans="1:812" s="32" customFormat="1" x14ac:dyDescent="0.2">
      <c r="A1421" s="178">
        <f t="shared" si="63"/>
        <v>1.1700000000000002</v>
      </c>
      <c r="B1421" s="177" t="s">
        <v>918</v>
      </c>
      <c r="C1421" s="521">
        <v>1</v>
      </c>
      <c r="D1421" s="521" t="s">
        <v>71</v>
      </c>
      <c r="E1421" s="520">
        <v>8037.34</v>
      </c>
      <c r="F1421" s="485">
        <f t="shared" si="64"/>
        <v>8037.34</v>
      </c>
      <c r="AZ1421" s="59"/>
      <c r="BA1421" s="663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  <c r="FM1421" s="59"/>
      <c r="FN1421" s="59"/>
      <c r="FO1421" s="59"/>
      <c r="FP1421" s="59"/>
      <c r="FQ1421" s="59"/>
      <c r="FR1421" s="59"/>
      <c r="FS1421" s="59"/>
      <c r="FT1421" s="59"/>
      <c r="FU1421" s="59"/>
      <c r="FV1421" s="59"/>
      <c r="FW1421" s="59"/>
      <c r="FX1421" s="59"/>
      <c r="FY1421" s="59"/>
      <c r="FZ1421" s="59"/>
      <c r="GA1421" s="59"/>
      <c r="GB1421" s="59"/>
      <c r="GC1421" s="59"/>
      <c r="GD1421" s="59"/>
      <c r="GE1421" s="59"/>
      <c r="GF1421" s="59"/>
      <c r="GG1421" s="59"/>
      <c r="GH1421" s="59"/>
      <c r="GI1421" s="59"/>
      <c r="GJ1421" s="59"/>
      <c r="GK1421" s="59"/>
      <c r="GL1421" s="59"/>
      <c r="GM1421" s="59"/>
      <c r="GN1421" s="59"/>
      <c r="GO1421" s="59"/>
      <c r="GP1421" s="59"/>
      <c r="GQ1421" s="59"/>
      <c r="GR1421" s="59"/>
      <c r="GS1421" s="59"/>
      <c r="GT1421" s="59"/>
      <c r="GU1421" s="59"/>
      <c r="GV1421" s="59"/>
      <c r="GW1421" s="59"/>
      <c r="GX1421" s="59"/>
      <c r="GY1421" s="59"/>
      <c r="GZ1421" s="59"/>
      <c r="HA1421" s="59"/>
      <c r="HB1421" s="59"/>
      <c r="HC1421" s="59"/>
      <c r="HD1421" s="59"/>
      <c r="HE1421" s="59"/>
      <c r="HF1421" s="59"/>
      <c r="HG1421" s="59"/>
      <c r="HH1421" s="59"/>
      <c r="HI1421" s="59"/>
      <c r="HJ1421" s="59"/>
      <c r="HK1421" s="59"/>
      <c r="HL1421" s="59"/>
      <c r="HM1421" s="59"/>
      <c r="HN1421" s="59"/>
      <c r="HO1421" s="59"/>
      <c r="HP1421" s="59"/>
      <c r="HQ1421" s="59"/>
      <c r="HR1421" s="59"/>
      <c r="HS1421" s="59"/>
      <c r="HT1421" s="59"/>
      <c r="HU1421" s="59"/>
      <c r="HV1421" s="59"/>
      <c r="HW1421" s="59"/>
      <c r="HX1421" s="59"/>
      <c r="HY1421" s="59"/>
      <c r="HZ1421" s="59"/>
      <c r="IA1421" s="59"/>
      <c r="IB1421" s="59"/>
      <c r="IC1421" s="59"/>
      <c r="ID1421" s="59"/>
      <c r="IE1421" s="59"/>
      <c r="IF1421" s="59"/>
      <c r="IG1421" s="59"/>
      <c r="IH1421" s="59"/>
      <c r="II1421" s="59"/>
      <c r="IJ1421" s="59"/>
      <c r="IK1421" s="59"/>
      <c r="IL1421" s="59"/>
      <c r="IM1421" s="59"/>
      <c r="IN1421" s="59"/>
      <c r="IO1421" s="59"/>
      <c r="IP1421" s="59"/>
      <c r="IQ1421" s="59"/>
      <c r="IR1421" s="59"/>
      <c r="IS1421" s="59"/>
      <c r="IT1421" s="59"/>
      <c r="IU1421" s="59"/>
      <c r="IV1421" s="59"/>
      <c r="IW1421" s="59"/>
      <c r="IX1421" s="59"/>
      <c r="IY1421" s="59"/>
      <c r="IZ1421" s="59"/>
      <c r="JA1421" s="59"/>
      <c r="JB1421" s="59"/>
      <c r="JC1421" s="59"/>
      <c r="JD1421" s="59"/>
      <c r="JE1421" s="59"/>
      <c r="JF1421" s="59"/>
      <c r="JG1421" s="59"/>
      <c r="JH1421" s="59"/>
      <c r="JI1421" s="59"/>
      <c r="JJ1421" s="59"/>
      <c r="JK1421" s="59"/>
      <c r="JL1421" s="59"/>
      <c r="JM1421" s="59"/>
      <c r="JN1421" s="59"/>
      <c r="JO1421" s="59"/>
      <c r="JP1421" s="59"/>
      <c r="JQ1421" s="59"/>
      <c r="JR1421" s="59"/>
      <c r="JS1421" s="59"/>
      <c r="JT1421" s="59"/>
      <c r="JU1421" s="59"/>
      <c r="JV1421" s="59"/>
      <c r="JW1421" s="59"/>
      <c r="JX1421" s="59"/>
      <c r="JY1421" s="59"/>
      <c r="JZ1421" s="59"/>
      <c r="KA1421" s="59"/>
      <c r="KB1421" s="59"/>
      <c r="KC1421" s="59"/>
      <c r="KD1421" s="59"/>
      <c r="KE1421" s="59"/>
      <c r="KF1421" s="59"/>
      <c r="KG1421" s="59"/>
      <c r="KH1421" s="59"/>
      <c r="KI1421" s="59"/>
      <c r="KJ1421" s="59"/>
      <c r="KK1421" s="59"/>
      <c r="KL1421" s="59"/>
      <c r="KM1421" s="59"/>
      <c r="KN1421" s="59"/>
      <c r="KO1421" s="59"/>
      <c r="KP1421" s="59"/>
      <c r="KQ1421" s="59"/>
      <c r="KR1421" s="59"/>
      <c r="KS1421" s="59"/>
      <c r="KT1421" s="59"/>
      <c r="KU1421" s="59"/>
      <c r="KV1421" s="59"/>
      <c r="KW1421" s="59"/>
      <c r="KX1421" s="59"/>
      <c r="KY1421" s="59"/>
      <c r="KZ1421" s="59"/>
      <c r="LA1421" s="59"/>
      <c r="LB1421" s="59"/>
      <c r="LC1421" s="59"/>
      <c r="LD1421" s="59"/>
      <c r="LE1421" s="59"/>
      <c r="LF1421" s="59"/>
      <c r="LG1421" s="59"/>
      <c r="LH1421" s="59"/>
      <c r="LI1421" s="59"/>
      <c r="LJ1421" s="59"/>
      <c r="LK1421" s="59"/>
      <c r="LL1421" s="59"/>
      <c r="LM1421" s="59"/>
      <c r="LN1421" s="59"/>
      <c r="LO1421" s="59"/>
      <c r="LP1421" s="59"/>
      <c r="LQ1421" s="59"/>
      <c r="LR1421" s="59"/>
      <c r="LS1421" s="59"/>
      <c r="LT1421" s="59"/>
      <c r="LU1421" s="59"/>
      <c r="LV1421" s="59"/>
      <c r="LW1421" s="59"/>
      <c r="LX1421" s="59"/>
      <c r="LY1421" s="59"/>
      <c r="LZ1421" s="59"/>
      <c r="MA1421" s="59"/>
      <c r="MB1421" s="59"/>
      <c r="MC1421" s="59"/>
      <c r="MD1421" s="59"/>
      <c r="ME1421" s="59"/>
      <c r="MF1421" s="59"/>
      <c r="MG1421" s="59"/>
      <c r="MH1421" s="59"/>
      <c r="MI1421" s="59"/>
      <c r="MJ1421" s="59"/>
      <c r="MK1421" s="59"/>
      <c r="ML1421" s="59"/>
      <c r="MM1421" s="59"/>
      <c r="MN1421" s="59"/>
      <c r="MO1421" s="59"/>
      <c r="MP1421" s="59"/>
      <c r="MQ1421" s="59"/>
      <c r="MR1421" s="59"/>
      <c r="MS1421" s="59"/>
      <c r="MT1421" s="59"/>
      <c r="MU1421" s="59"/>
      <c r="MV1421" s="59"/>
      <c r="MW1421" s="59"/>
      <c r="MX1421" s="59"/>
      <c r="MY1421" s="59"/>
      <c r="MZ1421" s="59"/>
      <c r="NA1421" s="59"/>
      <c r="NB1421" s="59"/>
      <c r="NC1421" s="59"/>
      <c r="ND1421" s="59"/>
      <c r="NE1421" s="59"/>
      <c r="NF1421" s="59"/>
      <c r="NG1421" s="59"/>
      <c r="NH1421" s="59"/>
      <c r="NI1421" s="59"/>
      <c r="NJ1421" s="59"/>
      <c r="NK1421" s="59"/>
      <c r="NL1421" s="59"/>
      <c r="NM1421" s="59"/>
      <c r="NN1421" s="59"/>
      <c r="NO1421" s="59"/>
      <c r="NP1421" s="59"/>
      <c r="NQ1421" s="59"/>
      <c r="NR1421" s="59"/>
      <c r="NS1421" s="59"/>
      <c r="NT1421" s="59"/>
      <c r="NU1421" s="59"/>
      <c r="NV1421" s="59"/>
      <c r="NW1421" s="59"/>
      <c r="NX1421" s="59"/>
      <c r="NY1421" s="59"/>
      <c r="NZ1421" s="59"/>
      <c r="OA1421" s="59"/>
      <c r="OB1421" s="59"/>
      <c r="OC1421" s="59"/>
      <c r="OD1421" s="59"/>
      <c r="OE1421" s="59"/>
      <c r="OF1421" s="59"/>
      <c r="OG1421" s="59"/>
      <c r="OH1421" s="59"/>
      <c r="OI1421" s="59"/>
      <c r="OJ1421" s="59"/>
      <c r="OK1421" s="59"/>
      <c r="OL1421" s="59"/>
      <c r="OM1421" s="59"/>
      <c r="ON1421" s="59"/>
      <c r="OO1421" s="59"/>
      <c r="OP1421" s="59"/>
      <c r="OQ1421" s="59"/>
      <c r="OR1421" s="59"/>
      <c r="OS1421" s="59"/>
      <c r="OT1421" s="59"/>
      <c r="OU1421" s="59"/>
      <c r="OV1421" s="59"/>
      <c r="OW1421" s="59"/>
      <c r="OX1421" s="59"/>
      <c r="OY1421" s="59"/>
      <c r="OZ1421" s="59"/>
      <c r="PA1421" s="59"/>
      <c r="PB1421" s="59"/>
      <c r="PC1421" s="59"/>
      <c r="PD1421" s="59"/>
      <c r="PE1421" s="59"/>
      <c r="PF1421" s="59"/>
      <c r="PG1421" s="59"/>
      <c r="PH1421" s="59"/>
      <c r="PI1421" s="59"/>
      <c r="PJ1421" s="59"/>
      <c r="PK1421" s="59"/>
      <c r="PL1421" s="59"/>
      <c r="PM1421" s="59"/>
      <c r="PN1421" s="59"/>
      <c r="PO1421" s="59"/>
      <c r="PP1421" s="59"/>
      <c r="PQ1421" s="59"/>
      <c r="PR1421" s="59"/>
      <c r="PS1421" s="59"/>
      <c r="PT1421" s="59"/>
      <c r="PU1421" s="59"/>
      <c r="PV1421" s="59"/>
      <c r="PW1421" s="59"/>
      <c r="PX1421" s="59"/>
      <c r="PY1421" s="59"/>
      <c r="PZ1421" s="59"/>
      <c r="QA1421" s="59"/>
      <c r="QB1421" s="59"/>
      <c r="QC1421" s="59"/>
      <c r="QD1421" s="59"/>
      <c r="QE1421" s="59"/>
      <c r="QF1421" s="59"/>
      <c r="QG1421" s="59"/>
      <c r="QH1421" s="59"/>
      <c r="QI1421" s="59"/>
      <c r="QJ1421" s="59"/>
      <c r="QK1421" s="59"/>
      <c r="QL1421" s="59"/>
      <c r="QM1421" s="59"/>
      <c r="QN1421" s="59"/>
      <c r="QO1421" s="59"/>
      <c r="QP1421" s="59"/>
      <c r="QQ1421" s="59"/>
      <c r="QR1421" s="59"/>
      <c r="QS1421" s="59"/>
      <c r="QT1421" s="59"/>
      <c r="QU1421" s="59"/>
      <c r="QV1421" s="59"/>
      <c r="QW1421" s="59"/>
      <c r="QX1421" s="59"/>
      <c r="QY1421" s="59"/>
      <c r="QZ1421" s="59"/>
      <c r="RA1421" s="59"/>
      <c r="RB1421" s="59"/>
      <c r="RC1421" s="59"/>
      <c r="RD1421" s="59"/>
      <c r="RE1421" s="59"/>
      <c r="RF1421" s="59"/>
      <c r="RG1421" s="59"/>
      <c r="RH1421" s="59"/>
      <c r="RI1421" s="59"/>
      <c r="RJ1421" s="59"/>
      <c r="RK1421" s="59"/>
      <c r="RL1421" s="59"/>
      <c r="RM1421" s="59"/>
      <c r="RN1421" s="59"/>
      <c r="RO1421" s="59"/>
      <c r="RP1421" s="59"/>
      <c r="RQ1421" s="59"/>
      <c r="RR1421" s="59"/>
      <c r="RS1421" s="59"/>
      <c r="RT1421" s="59"/>
      <c r="RU1421" s="59"/>
      <c r="RV1421" s="59"/>
      <c r="RW1421" s="59"/>
      <c r="RX1421" s="59"/>
      <c r="RY1421" s="59"/>
      <c r="RZ1421" s="59"/>
      <c r="SA1421" s="59"/>
      <c r="SB1421" s="59"/>
      <c r="SC1421" s="59"/>
      <c r="SD1421" s="59"/>
      <c r="SE1421" s="59"/>
      <c r="SF1421" s="59"/>
      <c r="SG1421" s="59"/>
      <c r="SH1421" s="59"/>
      <c r="SI1421" s="59"/>
      <c r="SJ1421" s="59"/>
      <c r="SK1421" s="59"/>
      <c r="SL1421" s="59"/>
      <c r="SM1421" s="59"/>
      <c r="SN1421" s="59"/>
      <c r="SO1421" s="59"/>
      <c r="SP1421" s="59"/>
      <c r="SQ1421" s="59"/>
      <c r="SR1421" s="59"/>
      <c r="SS1421" s="59"/>
      <c r="ST1421" s="59"/>
      <c r="SU1421" s="59"/>
      <c r="SV1421" s="59"/>
      <c r="SW1421" s="59"/>
      <c r="SX1421" s="59"/>
      <c r="SY1421" s="59"/>
      <c r="SZ1421" s="59"/>
      <c r="TA1421" s="59"/>
      <c r="TB1421" s="59"/>
      <c r="TC1421" s="59"/>
      <c r="TD1421" s="59"/>
      <c r="TE1421" s="59"/>
      <c r="TF1421" s="59"/>
      <c r="TG1421" s="59"/>
      <c r="TH1421" s="59"/>
      <c r="TI1421" s="59"/>
      <c r="TJ1421" s="59"/>
      <c r="TK1421" s="59"/>
      <c r="TL1421" s="59"/>
      <c r="TM1421" s="59"/>
      <c r="TN1421" s="59"/>
      <c r="TO1421" s="59"/>
      <c r="TP1421" s="59"/>
      <c r="TQ1421" s="59"/>
      <c r="TR1421" s="59"/>
      <c r="TS1421" s="59"/>
      <c r="TT1421" s="59"/>
      <c r="TU1421" s="59"/>
      <c r="TV1421" s="59"/>
      <c r="TW1421" s="59"/>
      <c r="TX1421" s="59"/>
      <c r="TY1421" s="59"/>
      <c r="TZ1421" s="59"/>
      <c r="UA1421" s="59"/>
      <c r="UB1421" s="59"/>
      <c r="UC1421" s="59"/>
      <c r="UD1421" s="59"/>
      <c r="UE1421" s="59"/>
      <c r="UF1421" s="59"/>
      <c r="UG1421" s="59"/>
      <c r="UH1421" s="59"/>
      <c r="UI1421" s="59"/>
      <c r="UJ1421" s="59"/>
      <c r="UK1421" s="59"/>
      <c r="UL1421" s="59"/>
      <c r="UM1421" s="59"/>
      <c r="UN1421" s="59"/>
      <c r="UO1421" s="59"/>
      <c r="UP1421" s="59"/>
      <c r="UQ1421" s="59"/>
      <c r="UR1421" s="59"/>
      <c r="US1421" s="59"/>
      <c r="UT1421" s="59"/>
      <c r="UU1421" s="59"/>
      <c r="UV1421" s="59"/>
      <c r="UW1421" s="59"/>
      <c r="UX1421" s="59"/>
      <c r="UY1421" s="59"/>
      <c r="UZ1421" s="59"/>
      <c r="VA1421" s="59"/>
      <c r="VB1421" s="59"/>
      <c r="VC1421" s="59"/>
      <c r="VD1421" s="59"/>
      <c r="VE1421" s="59"/>
      <c r="VF1421" s="59"/>
      <c r="VG1421" s="59"/>
      <c r="VH1421" s="59"/>
      <c r="VI1421" s="59"/>
      <c r="VJ1421" s="59"/>
      <c r="VK1421" s="59"/>
      <c r="VL1421" s="59"/>
      <c r="VM1421" s="59"/>
      <c r="VN1421" s="59"/>
      <c r="VO1421" s="59"/>
      <c r="VP1421" s="59"/>
      <c r="VQ1421" s="59"/>
      <c r="VR1421" s="59"/>
      <c r="VS1421" s="59"/>
      <c r="VT1421" s="59"/>
      <c r="VU1421" s="59"/>
      <c r="VV1421" s="59"/>
      <c r="VW1421" s="59"/>
      <c r="VX1421" s="59"/>
      <c r="VY1421" s="59"/>
      <c r="VZ1421" s="59"/>
      <c r="WA1421" s="59"/>
      <c r="WB1421" s="59"/>
      <c r="WC1421" s="59"/>
      <c r="WD1421" s="59"/>
      <c r="WE1421" s="59"/>
      <c r="WF1421" s="59"/>
      <c r="WG1421" s="59"/>
      <c r="WH1421" s="59"/>
      <c r="WI1421" s="59"/>
      <c r="WJ1421" s="59"/>
      <c r="WK1421" s="59"/>
      <c r="WL1421" s="59"/>
      <c r="WM1421" s="59"/>
      <c r="WN1421" s="59"/>
      <c r="WO1421" s="59"/>
      <c r="WP1421" s="59"/>
      <c r="WQ1421" s="59"/>
      <c r="WR1421" s="59"/>
      <c r="WS1421" s="59"/>
      <c r="WT1421" s="59"/>
      <c r="WU1421" s="59"/>
      <c r="WV1421" s="59"/>
      <c r="WW1421" s="59"/>
      <c r="WX1421" s="59"/>
      <c r="WY1421" s="59"/>
      <c r="WZ1421" s="59"/>
      <c r="XA1421" s="59"/>
      <c r="XB1421" s="59"/>
      <c r="XC1421" s="59"/>
      <c r="XD1421" s="59"/>
      <c r="XE1421" s="59"/>
      <c r="XF1421" s="59"/>
      <c r="XG1421" s="59"/>
      <c r="XH1421" s="59"/>
      <c r="XI1421" s="59"/>
      <c r="XJ1421" s="59"/>
      <c r="XK1421" s="59"/>
      <c r="XL1421" s="59"/>
      <c r="XM1421" s="59"/>
      <c r="XN1421" s="59"/>
      <c r="XO1421" s="59"/>
      <c r="XP1421" s="59"/>
      <c r="XQ1421" s="59"/>
      <c r="XR1421" s="59"/>
      <c r="XS1421" s="59"/>
      <c r="XT1421" s="59"/>
      <c r="XU1421" s="59"/>
      <c r="XV1421" s="59"/>
      <c r="XW1421" s="59"/>
      <c r="XX1421" s="59"/>
      <c r="XY1421" s="59"/>
      <c r="XZ1421" s="59"/>
      <c r="YA1421" s="59"/>
      <c r="YB1421" s="59"/>
      <c r="YC1421" s="59"/>
      <c r="YD1421" s="59"/>
      <c r="YE1421" s="59"/>
      <c r="YF1421" s="59"/>
      <c r="YG1421" s="59"/>
      <c r="YH1421" s="59"/>
      <c r="YI1421" s="59"/>
      <c r="YJ1421" s="59"/>
      <c r="YK1421" s="59"/>
      <c r="YL1421" s="59"/>
      <c r="YM1421" s="59"/>
      <c r="YN1421" s="59"/>
      <c r="YO1421" s="59"/>
      <c r="YP1421" s="59"/>
      <c r="YQ1421" s="59"/>
      <c r="YR1421" s="59"/>
      <c r="YS1421" s="59"/>
      <c r="YT1421" s="59"/>
      <c r="YU1421" s="59"/>
      <c r="YV1421" s="59"/>
      <c r="YW1421" s="59"/>
      <c r="YX1421" s="59"/>
      <c r="YY1421" s="59"/>
      <c r="YZ1421" s="59"/>
      <c r="ZA1421" s="59"/>
      <c r="ZB1421" s="59"/>
      <c r="ZC1421" s="59"/>
      <c r="ZD1421" s="59"/>
      <c r="ZE1421" s="59"/>
      <c r="ZF1421" s="59"/>
      <c r="ZG1421" s="59"/>
      <c r="ZH1421" s="59"/>
      <c r="ZI1421" s="59"/>
      <c r="ZJ1421" s="59"/>
      <c r="ZK1421" s="59"/>
      <c r="ZL1421" s="59"/>
      <c r="ZM1421" s="59"/>
      <c r="ZN1421" s="59"/>
      <c r="ZO1421" s="59"/>
      <c r="ZP1421" s="59"/>
      <c r="ZQ1421" s="59"/>
      <c r="ZR1421" s="59"/>
      <c r="ZS1421" s="59"/>
      <c r="ZT1421" s="59"/>
      <c r="ZU1421" s="59"/>
      <c r="ZV1421" s="59"/>
      <c r="ZW1421" s="59"/>
      <c r="ZX1421" s="59"/>
      <c r="ZY1421" s="59"/>
      <c r="ZZ1421" s="59"/>
      <c r="AAA1421" s="59"/>
      <c r="AAB1421" s="59"/>
      <c r="AAC1421" s="59"/>
      <c r="AAD1421" s="59"/>
      <c r="AAE1421" s="59"/>
      <c r="AAF1421" s="59"/>
      <c r="AAG1421" s="59"/>
      <c r="AAH1421" s="59"/>
      <c r="AAI1421" s="59"/>
      <c r="AAJ1421" s="59"/>
      <c r="AAK1421" s="59"/>
      <c r="AAL1421" s="59"/>
      <c r="AAM1421" s="59"/>
      <c r="AAN1421" s="59"/>
      <c r="AAO1421" s="59"/>
      <c r="AAP1421" s="59"/>
      <c r="AAQ1421" s="59"/>
      <c r="AAR1421" s="59"/>
      <c r="AAS1421" s="59"/>
      <c r="AAT1421" s="59"/>
      <c r="AAU1421" s="59"/>
      <c r="AAV1421" s="59"/>
      <c r="AAW1421" s="59"/>
      <c r="AAX1421" s="59"/>
      <c r="AAY1421" s="59"/>
      <c r="AAZ1421" s="59"/>
      <c r="ABA1421" s="59"/>
      <c r="ABB1421" s="59"/>
      <c r="ABC1421" s="59"/>
      <c r="ABD1421" s="59"/>
      <c r="ABE1421" s="59"/>
      <c r="ABF1421" s="59"/>
      <c r="ABG1421" s="59"/>
      <c r="ABH1421" s="59"/>
      <c r="ABI1421" s="59"/>
      <c r="ABJ1421" s="59"/>
      <c r="ABK1421" s="59"/>
      <c r="ABL1421" s="59"/>
      <c r="ABM1421" s="59"/>
      <c r="ABN1421" s="59"/>
      <c r="ABO1421" s="59"/>
      <c r="ABP1421" s="59"/>
      <c r="ABQ1421" s="59"/>
      <c r="ABR1421" s="59"/>
      <c r="ABS1421" s="59"/>
      <c r="ABT1421" s="59"/>
      <c r="ABU1421" s="59"/>
      <c r="ABV1421" s="59"/>
      <c r="ABW1421" s="59"/>
      <c r="ABX1421" s="59"/>
      <c r="ABY1421" s="59"/>
      <c r="ABZ1421" s="59"/>
      <c r="ACA1421" s="59"/>
      <c r="ACB1421" s="59"/>
      <c r="ACC1421" s="59"/>
      <c r="ACD1421" s="59"/>
      <c r="ACE1421" s="59"/>
      <c r="ACF1421" s="59"/>
      <c r="ACG1421" s="59"/>
      <c r="ACH1421" s="59"/>
      <c r="ACI1421" s="59"/>
      <c r="ACJ1421" s="59"/>
      <c r="ACK1421" s="59"/>
      <c r="ACL1421" s="59"/>
      <c r="ACM1421" s="59"/>
      <c r="ACN1421" s="59"/>
      <c r="ACO1421" s="59"/>
      <c r="ACP1421" s="59"/>
      <c r="ACQ1421" s="59"/>
      <c r="ACR1421" s="59"/>
      <c r="ACS1421" s="59"/>
      <c r="ACT1421" s="59"/>
      <c r="ACU1421" s="59"/>
      <c r="ACV1421" s="59"/>
      <c r="ACW1421" s="59"/>
      <c r="ACX1421" s="59"/>
      <c r="ACY1421" s="59"/>
      <c r="ACZ1421" s="59"/>
      <c r="ADA1421" s="59"/>
      <c r="ADB1421" s="59"/>
      <c r="ADC1421" s="59"/>
      <c r="ADD1421" s="59"/>
      <c r="ADE1421" s="59"/>
      <c r="ADF1421" s="59"/>
      <c r="ADG1421" s="59"/>
      <c r="ADH1421" s="59"/>
      <c r="ADI1421" s="59"/>
      <c r="ADJ1421" s="59"/>
      <c r="ADK1421" s="59"/>
      <c r="ADL1421" s="59"/>
      <c r="ADM1421" s="59"/>
      <c r="ADN1421" s="59"/>
      <c r="ADO1421" s="59"/>
      <c r="ADP1421" s="59"/>
      <c r="ADQ1421" s="59"/>
      <c r="ADR1421" s="59"/>
      <c r="ADS1421" s="59"/>
      <c r="ADT1421" s="59"/>
      <c r="ADU1421" s="59"/>
      <c r="ADV1421" s="59"/>
      <c r="ADW1421" s="59"/>
      <c r="ADX1421" s="59"/>
      <c r="ADY1421" s="59"/>
      <c r="ADZ1421" s="59"/>
      <c r="AEA1421" s="59"/>
      <c r="AEB1421" s="59"/>
      <c r="AEC1421" s="59"/>
      <c r="AED1421" s="59"/>
      <c r="AEE1421" s="59"/>
      <c r="AEF1421" s="59"/>
    </row>
    <row r="1422" spans="1:812" s="32" customFormat="1" x14ac:dyDescent="0.2">
      <c r="A1422" s="178">
        <f t="shared" si="63"/>
        <v>1.1800000000000002</v>
      </c>
      <c r="B1422" s="177" t="s">
        <v>702</v>
      </c>
      <c r="C1422" s="521">
        <v>1</v>
      </c>
      <c r="D1422" s="521" t="s">
        <v>71</v>
      </c>
      <c r="E1422" s="520">
        <v>23341.25</v>
      </c>
      <c r="F1422" s="485">
        <f t="shared" si="64"/>
        <v>23341.25</v>
      </c>
      <c r="AZ1422" s="59"/>
      <c r="BA1422" s="663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  <c r="FM1422" s="59"/>
      <c r="FN1422" s="59"/>
      <c r="FO1422" s="59"/>
      <c r="FP1422" s="59"/>
      <c r="FQ1422" s="59"/>
      <c r="FR1422" s="59"/>
      <c r="FS1422" s="59"/>
      <c r="FT1422" s="59"/>
      <c r="FU1422" s="59"/>
      <c r="FV1422" s="59"/>
      <c r="FW1422" s="59"/>
      <c r="FX1422" s="59"/>
      <c r="FY1422" s="59"/>
      <c r="FZ1422" s="59"/>
      <c r="GA1422" s="59"/>
      <c r="GB1422" s="59"/>
      <c r="GC1422" s="59"/>
      <c r="GD1422" s="59"/>
      <c r="GE1422" s="59"/>
      <c r="GF1422" s="59"/>
      <c r="GG1422" s="59"/>
      <c r="GH1422" s="59"/>
      <c r="GI1422" s="59"/>
      <c r="GJ1422" s="59"/>
      <c r="GK1422" s="59"/>
      <c r="GL1422" s="59"/>
      <c r="GM1422" s="59"/>
      <c r="GN1422" s="59"/>
      <c r="GO1422" s="59"/>
      <c r="GP1422" s="59"/>
      <c r="GQ1422" s="59"/>
      <c r="GR1422" s="59"/>
      <c r="GS1422" s="59"/>
      <c r="GT1422" s="59"/>
      <c r="GU1422" s="59"/>
      <c r="GV1422" s="59"/>
      <c r="GW1422" s="59"/>
      <c r="GX1422" s="59"/>
      <c r="GY1422" s="59"/>
      <c r="GZ1422" s="59"/>
      <c r="HA1422" s="59"/>
      <c r="HB1422" s="59"/>
      <c r="HC1422" s="59"/>
      <c r="HD1422" s="59"/>
      <c r="HE1422" s="59"/>
      <c r="HF1422" s="59"/>
      <c r="HG1422" s="59"/>
      <c r="HH1422" s="59"/>
      <c r="HI1422" s="59"/>
      <c r="HJ1422" s="59"/>
      <c r="HK1422" s="59"/>
      <c r="HL1422" s="59"/>
      <c r="HM1422" s="59"/>
      <c r="HN1422" s="59"/>
      <c r="HO1422" s="59"/>
      <c r="HP1422" s="59"/>
      <c r="HQ1422" s="59"/>
      <c r="HR1422" s="59"/>
      <c r="HS1422" s="59"/>
      <c r="HT1422" s="59"/>
      <c r="HU1422" s="59"/>
      <c r="HV1422" s="59"/>
      <c r="HW1422" s="59"/>
      <c r="HX1422" s="59"/>
      <c r="HY1422" s="59"/>
      <c r="HZ1422" s="59"/>
      <c r="IA1422" s="59"/>
      <c r="IB1422" s="59"/>
      <c r="IC1422" s="59"/>
      <c r="ID1422" s="59"/>
      <c r="IE1422" s="59"/>
      <c r="IF1422" s="59"/>
      <c r="IG1422" s="59"/>
      <c r="IH1422" s="59"/>
      <c r="II1422" s="59"/>
      <c r="IJ1422" s="59"/>
      <c r="IK1422" s="59"/>
      <c r="IL1422" s="59"/>
      <c r="IM1422" s="59"/>
      <c r="IN1422" s="59"/>
      <c r="IO1422" s="59"/>
      <c r="IP1422" s="59"/>
      <c r="IQ1422" s="59"/>
      <c r="IR1422" s="59"/>
      <c r="IS1422" s="59"/>
      <c r="IT1422" s="59"/>
      <c r="IU1422" s="59"/>
      <c r="IV1422" s="59"/>
      <c r="IW1422" s="59"/>
      <c r="IX1422" s="59"/>
      <c r="IY1422" s="59"/>
      <c r="IZ1422" s="59"/>
      <c r="JA1422" s="59"/>
      <c r="JB1422" s="59"/>
      <c r="JC1422" s="59"/>
      <c r="JD1422" s="59"/>
      <c r="JE1422" s="59"/>
      <c r="JF1422" s="59"/>
      <c r="JG1422" s="59"/>
      <c r="JH1422" s="59"/>
      <c r="JI1422" s="59"/>
      <c r="JJ1422" s="59"/>
      <c r="JK1422" s="59"/>
      <c r="JL1422" s="59"/>
      <c r="JM1422" s="59"/>
      <c r="JN1422" s="59"/>
      <c r="JO1422" s="59"/>
      <c r="JP1422" s="59"/>
      <c r="JQ1422" s="59"/>
      <c r="JR1422" s="59"/>
      <c r="JS1422" s="59"/>
      <c r="JT1422" s="59"/>
      <c r="JU1422" s="59"/>
      <c r="JV1422" s="59"/>
      <c r="JW1422" s="59"/>
      <c r="JX1422" s="59"/>
      <c r="JY1422" s="59"/>
      <c r="JZ1422" s="59"/>
      <c r="KA1422" s="59"/>
      <c r="KB1422" s="59"/>
      <c r="KC1422" s="59"/>
      <c r="KD1422" s="59"/>
      <c r="KE1422" s="59"/>
      <c r="KF1422" s="59"/>
      <c r="KG1422" s="59"/>
      <c r="KH1422" s="59"/>
      <c r="KI1422" s="59"/>
      <c r="KJ1422" s="59"/>
      <c r="KK1422" s="59"/>
      <c r="KL1422" s="59"/>
      <c r="KM1422" s="59"/>
      <c r="KN1422" s="59"/>
      <c r="KO1422" s="59"/>
      <c r="KP1422" s="59"/>
      <c r="KQ1422" s="59"/>
      <c r="KR1422" s="59"/>
      <c r="KS1422" s="59"/>
      <c r="KT1422" s="59"/>
      <c r="KU1422" s="59"/>
      <c r="KV1422" s="59"/>
      <c r="KW1422" s="59"/>
      <c r="KX1422" s="59"/>
      <c r="KY1422" s="59"/>
      <c r="KZ1422" s="59"/>
      <c r="LA1422" s="59"/>
      <c r="LB1422" s="59"/>
      <c r="LC1422" s="59"/>
      <c r="LD1422" s="59"/>
      <c r="LE1422" s="59"/>
      <c r="LF1422" s="59"/>
      <c r="LG1422" s="59"/>
      <c r="LH1422" s="59"/>
      <c r="LI1422" s="59"/>
      <c r="LJ1422" s="59"/>
      <c r="LK1422" s="59"/>
      <c r="LL1422" s="59"/>
      <c r="LM1422" s="59"/>
      <c r="LN1422" s="59"/>
      <c r="LO1422" s="59"/>
      <c r="LP1422" s="59"/>
      <c r="LQ1422" s="59"/>
      <c r="LR1422" s="59"/>
      <c r="LS1422" s="59"/>
      <c r="LT1422" s="59"/>
      <c r="LU1422" s="59"/>
      <c r="LV1422" s="59"/>
      <c r="LW1422" s="59"/>
      <c r="LX1422" s="59"/>
      <c r="LY1422" s="59"/>
      <c r="LZ1422" s="59"/>
      <c r="MA1422" s="59"/>
      <c r="MB1422" s="59"/>
      <c r="MC1422" s="59"/>
      <c r="MD1422" s="59"/>
      <c r="ME1422" s="59"/>
      <c r="MF1422" s="59"/>
      <c r="MG1422" s="59"/>
      <c r="MH1422" s="59"/>
      <c r="MI1422" s="59"/>
      <c r="MJ1422" s="59"/>
      <c r="MK1422" s="59"/>
      <c r="ML1422" s="59"/>
      <c r="MM1422" s="59"/>
      <c r="MN1422" s="59"/>
      <c r="MO1422" s="59"/>
      <c r="MP1422" s="59"/>
      <c r="MQ1422" s="59"/>
      <c r="MR1422" s="59"/>
      <c r="MS1422" s="59"/>
      <c r="MT1422" s="59"/>
      <c r="MU1422" s="59"/>
      <c r="MV1422" s="59"/>
      <c r="MW1422" s="59"/>
      <c r="MX1422" s="59"/>
      <c r="MY1422" s="59"/>
      <c r="MZ1422" s="59"/>
      <c r="NA1422" s="59"/>
      <c r="NB1422" s="59"/>
      <c r="NC1422" s="59"/>
      <c r="ND1422" s="59"/>
      <c r="NE1422" s="59"/>
      <c r="NF1422" s="59"/>
      <c r="NG1422" s="59"/>
      <c r="NH1422" s="59"/>
      <c r="NI1422" s="59"/>
      <c r="NJ1422" s="59"/>
      <c r="NK1422" s="59"/>
      <c r="NL1422" s="59"/>
      <c r="NM1422" s="59"/>
      <c r="NN1422" s="59"/>
      <c r="NO1422" s="59"/>
      <c r="NP1422" s="59"/>
      <c r="NQ1422" s="59"/>
      <c r="NR1422" s="59"/>
      <c r="NS1422" s="59"/>
      <c r="NT1422" s="59"/>
      <c r="NU1422" s="59"/>
      <c r="NV1422" s="59"/>
      <c r="NW1422" s="59"/>
      <c r="NX1422" s="59"/>
      <c r="NY1422" s="59"/>
      <c r="NZ1422" s="59"/>
      <c r="OA1422" s="59"/>
      <c r="OB1422" s="59"/>
      <c r="OC1422" s="59"/>
      <c r="OD1422" s="59"/>
      <c r="OE1422" s="59"/>
      <c r="OF1422" s="59"/>
      <c r="OG1422" s="59"/>
      <c r="OH1422" s="59"/>
      <c r="OI1422" s="59"/>
      <c r="OJ1422" s="59"/>
      <c r="OK1422" s="59"/>
      <c r="OL1422" s="59"/>
      <c r="OM1422" s="59"/>
      <c r="ON1422" s="59"/>
      <c r="OO1422" s="59"/>
      <c r="OP1422" s="59"/>
      <c r="OQ1422" s="59"/>
      <c r="OR1422" s="59"/>
      <c r="OS1422" s="59"/>
      <c r="OT1422" s="59"/>
      <c r="OU1422" s="59"/>
      <c r="OV1422" s="59"/>
      <c r="OW1422" s="59"/>
      <c r="OX1422" s="59"/>
      <c r="OY1422" s="59"/>
      <c r="OZ1422" s="59"/>
      <c r="PA1422" s="59"/>
      <c r="PB1422" s="59"/>
      <c r="PC1422" s="59"/>
      <c r="PD1422" s="59"/>
      <c r="PE1422" s="59"/>
      <c r="PF1422" s="59"/>
      <c r="PG1422" s="59"/>
      <c r="PH1422" s="59"/>
      <c r="PI1422" s="59"/>
      <c r="PJ1422" s="59"/>
      <c r="PK1422" s="59"/>
      <c r="PL1422" s="59"/>
      <c r="PM1422" s="59"/>
      <c r="PN1422" s="59"/>
      <c r="PO1422" s="59"/>
      <c r="PP1422" s="59"/>
      <c r="PQ1422" s="59"/>
      <c r="PR1422" s="59"/>
      <c r="PS1422" s="59"/>
      <c r="PT1422" s="59"/>
      <c r="PU1422" s="59"/>
      <c r="PV1422" s="59"/>
      <c r="PW1422" s="59"/>
      <c r="PX1422" s="59"/>
      <c r="PY1422" s="59"/>
      <c r="PZ1422" s="59"/>
      <c r="QA1422" s="59"/>
      <c r="QB1422" s="59"/>
      <c r="QC1422" s="59"/>
      <c r="QD1422" s="59"/>
      <c r="QE1422" s="59"/>
      <c r="QF1422" s="59"/>
      <c r="QG1422" s="59"/>
      <c r="QH1422" s="59"/>
      <c r="QI1422" s="59"/>
      <c r="QJ1422" s="59"/>
      <c r="QK1422" s="59"/>
      <c r="QL1422" s="59"/>
      <c r="QM1422" s="59"/>
      <c r="QN1422" s="59"/>
      <c r="QO1422" s="59"/>
      <c r="QP1422" s="59"/>
      <c r="QQ1422" s="59"/>
      <c r="QR1422" s="59"/>
      <c r="QS1422" s="59"/>
      <c r="QT1422" s="59"/>
      <c r="QU1422" s="59"/>
      <c r="QV1422" s="59"/>
      <c r="QW1422" s="59"/>
      <c r="QX1422" s="59"/>
      <c r="QY1422" s="59"/>
      <c r="QZ1422" s="59"/>
      <c r="RA1422" s="59"/>
      <c r="RB1422" s="59"/>
      <c r="RC1422" s="59"/>
      <c r="RD1422" s="59"/>
      <c r="RE1422" s="59"/>
      <c r="RF1422" s="59"/>
      <c r="RG1422" s="59"/>
      <c r="RH1422" s="59"/>
      <c r="RI1422" s="59"/>
      <c r="RJ1422" s="59"/>
      <c r="RK1422" s="59"/>
      <c r="RL1422" s="59"/>
      <c r="RM1422" s="59"/>
      <c r="RN1422" s="59"/>
      <c r="RO1422" s="59"/>
      <c r="RP1422" s="59"/>
      <c r="RQ1422" s="59"/>
      <c r="RR1422" s="59"/>
      <c r="RS1422" s="59"/>
      <c r="RT1422" s="59"/>
      <c r="RU1422" s="59"/>
      <c r="RV1422" s="59"/>
      <c r="RW1422" s="59"/>
      <c r="RX1422" s="59"/>
      <c r="RY1422" s="59"/>
      <c r="RZ1422" s="59"/>
      <c r="SA1422" s="59"/>
      <c r="SB1422" s="59"/>
      <c r="SC1422" s="59"/>
      <c r="SD1422" s="59"/>
      <c r="SE1422" s="59"/>
      <c r="SF1422" s="59"/>
      <c r="SG1422" s="59"/>
      <c r="SH1422" s="59"/>
      <c r="SI1422" s="59"/>
      <c r="SJ1422" s="59"/>
      <c r="SK1422" s="59"/>
      <c r="SL1422" s="59"/>
      <c r="SM1422" s="59"/>
      <c r="SN1422" s="59"/>
      <c r="SO1422" s="59"/>
      <c r="SP1422" s="59"/>
      <c r="SQ1422" s="59"/>
      <c r="SR1422" s="59"/>
      <c r="SS1422" s="59"/>
      <c r="ST1422" s="59"/>
      <c r="SU1422" s="59"/>
      <c r="SV1422" s="59"/>
      <c r="SW1422" s="59"/>
      <c r="SX1422" s="59"/>
      <c r="SY1422" s="59"/>
      <c r="SZ1422" s="59"/>
      <c r="TA1422" s="59"/>
      <c r="TB1422" s="59"/>
      <c r="TC1422" s="59"/>
      <c r="TD1422" s="59"/>
      <c r="TE1422" s="59"/>
      <c r="TF1422" s="59"/>
      <c r="TG1422" s="59"/>
      <c r="TH1422" s="59"/>
      <c r="TI1422" s="59"/>
      <c r="TJ1422" s="59"/>
      <c r="TK1422" s="59"/>
      <c r="TL1422" s="59"/>
      <c r="TM1422" s="59"/>
      <c r="TN1422" s="59"/>
      <c r="TO1422" s="59"/>
      <c r="TP1422" s="59"/>
      <c r="TQ1422" s="59"/>
      <c r="TR1422" s="59"/>
      <c r="TS1422" s="59"/>
      <c r="TT1422" s="59"/>
      <c r="TU1422" s="59"/>
      <c r="TV1422" s="59"/>
      <c r="TW1422" s="59"/>
      <c r="TX1422" s="59"/>
      <c r="TY1422" s="59"/>
      <c r="TZ1422" s="59"/>
      <c r="UA1422" s="59"/>
      <c r="UB1422" s="59"/>
      <c r="UC1422" s="59"/>
      <c r="UD1422" s="59"/>
      <c r="UE1422" s="59"/>
      <c r="UF1422" s="59"/>
      <c r="UG1422" s="59"/>
      <c r="UH1422" s="59"/>
      <c r="UI1422" s="59"/>
      <c r="UJ1422" s="59"/>
      <c r="UK1422" s="59"/>
      <c r="UL1422" s="59"/>
      <c r="UM1422" s="59"/>
      <c r="UN1422" s="59"/>
      <c r="UO1422" s="59"/>
      <c r="UP1422" s="59"/>
      <c r="UQ1422" s="59"/>
      <c r="UR1422" s="59"/>
      <c r="US1422" s="59"/>
      <c r="UT1422" s="59"/>
      <c r="UU1422" s="59"/>
      <c r="UV1422" s="59"/>
      <c r="UW1422" s="59"/>
      <c r="UX1422" s="59"/>
      <c r="UY1422" s="59"/>
      <c r="UZ1422" s="59"/>
      <c r="VA1422" s="59"/>
      <c r="VB1422" s="59"/>
      <c r="VC1422" s="59"/>
      <c r="VD1422" s="59"/>
      <c r="VE1422" s="59"/>
      <c r="VF1422" s="59"/>
      <c r="VG1422" s="59"/>
      <c r="VH1422" s="59"/>
      <c r="VI1422" s="59"/>
      <c r="VJ1422" s="59"/>
      <c r="VK1422" s="59"/>
      <c r="VL1422" s="59"/>
      <c r="VM1422" s="59"/>
      <c r="VN1422" s="59"/>
      <c r="VO1422" s="59"/>
      <c r="VP1422" s="59"/>
      <c r="VQ1422" s="59"/>
      <c r="VR1422" s="59"/>
      <c r="VS1422" s="59"/>
      <c r="VT1422" s="59"/>
      <c r="VU1422" s="59"/>
      <c r="VV1422" s="59"/>
      <c r="VW1422" s="59"/>
      <c r="VX1422" s="59"/>
      <c r="VY1422" s="59"/>
      <c r="VZ1422" s="59"/>
      <c r="WA1422" s="59"/>
      <c r="WB1422" s="59"/>
      <c r="WC1422" s="59"/>
      <c r="WD1422" s="59"/>
      <c r="WE1422" s="59"/>
      <c r="WF1422" s="59"/>
      <c r="WG1422" s="59"/>
      <c r="WH1422" s="59"/>
      <c r="WI1422" s="59"/>
      <c r="WJ1422" s="59"/>
      <c r="WK1422" s="59"/>
      <c r="WL1422" s="59"/>
      <c r="WM1422" s="59"/>
      <c r="WN1422" s="59"/>
      <c r="WO1422" s="59"/>
      <c r="WP1422" s="59"/>
      <c r="WQ1422" s="59"/>
      <c r="WR1422" s="59"/>
      <c r="WS1422" s="59"/>
      <c r="WT1422" s="59"/>
      <c r="WU1422" s="59"/>
      <c r="WV1422" s="59"/>
      <c r="WW1422" s="59"/>
      <c r="WX1422" s="59"/>
      <c r="WY1422" s="59"/>
      <c r="WZ1422" s="59"/>
      <c r="XA1422" s="59"/>
      <c r="XB1422" s="59"/>
      <c r="XC1422" s="59"/>
      <c r="XD1422" s="59"/>
      <c r="XE1422" s="59"/>
      <c r="XF1422" s="59"/>
      <c r="XG1422" s="59"/>
      <c r="XH1422" s="59"/>
      <c r="XI1422" s="59"/>
      <c r="XJ1422" s="59"/>
      <c r="XK1422" s="59"/>
      <c r="XL1422" s="59"/>
      <c r="XM1422" s="59"/>
      <c r="XN1422" s="59"/>
      <c r="XO1422" s="59"/>
      <c r="XP1422" s="59"/>
      <c r="XQ1422" s="59"/>
      <c r="XR1422" s="59"/>
      <c r="XS1422" s="59"/>
      <c r="XT1422" s="59"/>
      <c r="XU1422" s="59"/>
      <c r="XV1422" s="59"/>
      <c r="XW1422" s="59"/>
      <c r="XX1422" s="59"/>
      <c r="XY1422" s="59"/>
      <c r="XZ1422" s="59"/>
      <c r="YA1422" s="59"/>
      <c r="YB1422" s="59"/>
      <c r="YC1422" s="59"/>
      <c r="YD1422" s="59"/>
      <c r="YE1422" s="59"/>
      <c r="YF1422" s="59"/>
      <c r="YG1422" s="59"/>
      <c r="YH1422" s="59"/>
      <c r="YI1422" s="59"/>
      <c r="YJ1422" s="59"/>
      <c r="YK1422" s="59"/>
      <c r="YL1422" s="59"/>
      <c r="YM1422" s="59"/>
      <c r="YN1422" s="59"/>
      <c r="YO1422" s="59"/>
      <c r="YP1422" s="59"/>
      <c r="YQ1422" s="59"/>
      <c r="YR1422" s="59"/>
      <c r="YS1422" s="59"/>
      <c r="YT1422" s="59"/>
      <c r="YU1422" s="59"/>
      <c r="YV1422" s="59"/>
      <c r="YW1422" s="59"/>
      <c r="YX1422" s="59"/>
      <c r="YY1422" s="59"/>
      <c r="YZ1422" s="59"/>
      <c r="ZA1422" s="59"/>
      <c r="ZB1422" s="59"/>
      <c r="ZC1422" s="59"/>
      <c r="ZD1422" s="59"/>
      <c r="ZE1422" s="59"/>
      <c r="ZF1422" s="59"/>
      <c r="ZG1422" s="59"/>
      <c r="ZH1422" s="59"/>
      <c r="ZI1422" s="59"/>
      <c r="ZJ1422" s="59"/>
      <c r="ZK1422" s="59"/>
      <c r="ZL1422" s="59"/>
      <c r="ZM1422" s="59"/>
      <c r="ZN1422" s="59"/>
      <c r="ZO1422" s="59"/>
      <c r="ZP1422" s="59"/>
      <c r="ZQ1422" s="59"/>
      <c r="ZR1422" s="59"/>
      <c r="ZS1422" s="59"/>
      <c r="ZT1422" s="59"/>
      <c r="ZU1422" s="59"/>
      <c r="ZV1422" s="59"/>
      <c r="ZW1422" s="59"/>
      <c r="ZX1422" s="59"/>
      <c r="ZY1422" s="59"/>
      <c r="ZZ1422" s="59"/>
      <c r="AAA1422" s="59"/>
      <c r="AAB1422" s="59"/>
      <c r="AAC1422" s="59"/>
      <c r="AAD1422" s="59"/>
      <c r="AAE1422" s="59"/>
      <c r="AAF1422" s="59"/>
      <c r="AAG1422" s="59"/>
      <c r="AAH1422" s="59"/>
      <c r="AAI1422" s="59"/>
      <c r="AAJ1422" s="59"/>
      <c r="AAK1422" s="59"/>
      <c r="AAL1422" s="59"/>
      <c r="AAM1422" s="59"/>
      <c r="AAN1422" s="59"/>
      <c r="AAO1422" s="59"/>
      <c r="AAP1422" s="59"/>
      <c r="AAQ1422" s="59"/>
      <c r="AAR1422" s="59"/>
      <c r="AAS1422" s="59"/>
      <c r="AAT1422" s="59"/>
      <c r="AAU1422" s="59"/>
      <c r="AAV1422" s="59"/>
      <c r="AAW1422" s="59"/>
      <c r="AAX1422" s="59"/>
      <c r="AAY1422" s="59"/>
      <c r="AAZ1422" s="59"/>
      <c r="ABA1422" s="59"/>
      <c r="ABB1422" s="59"/>
      <c r="ABC1422" s="59"/>
      <c r="ABD1422" s="59"/>
      <c r="ABE1422" s="59"/>
      <c r="ABF1422" s="59"/>
      <c r="ABG1422" s="59"/>
      <c r="ABH1422" s="59"/>
      <c r="ABI1422" s="59"/>
      <c r="ABJ1422" s="59"/>
      <c r="ABK1422" s="59"/>
      <c r="ABL1422" s="59"/>
      <c r="ABM1422" s="59"/>
      <c r="ABN1422" s="59"/>
      <c r="ABO1422" s="59"/>
      <c r="ABP1422" s="59"/>
      <c r="ABQ1422" s="59"/>
      <c r="ABR1422" s="59"/>
      <c r="ABS1422" s="59"/>
      <c r="ABT1422" s="59"/>
      <c r="ABU1422" s="59"/>
      <c r="ABV1422" s="59"/>
      <c r="ABW1422" s="59"/>
      <c r="ABX1422" s="59"/>
      <c r="ABY1422" s="59"/>
      <c r="ABZ1422" s="59"/>
      <c r="ACA1422" s="59"/>
      <c r="ACB1422" s="59"/>
      <c r="ACC1422" s="59"/>
      <c r="ACD1422" s="59"/>
      <c r="ACE1422" s="59"/>
      <c r="ACF1422" s="59"/>
      <c r="ACG1422" s="59"/>
      <c r="ACH1422" s="59"/>
      <c r="ACI1422" s="59"/>
      <c r="ACJ1422" s="59"/>
      <c r="ACK1422" s="59"/>
      <c r="ACL1422" s="59"/>
      <c r="ACM1422" s="59"/>
      <c r="ACN1422" s="59"/>
      <c r="ACO1422" s="59"/>
      <c r="ACP1422" s="59"/>
      <c r="ACQ1422" s="59"/>
      <c r="ACR1422" s="59"/>
      <c r="ACS1422" s="59"/>
      <c r="ACT1422" s="59"/>
      <c r="ACU1422" s="59"/>
      <c r="ACV1422" s="59"/>
      <c r="ACW1422" s="59"/>
      <c r="ACX1422" s="59"/>
      <c r="ACY1422" s="59"/>
      <c r="ACZ1422" s="59"/>
      <c r="ADA1422" s="59"/>
      <c r="ADB1422" s="59"/>
      <c r="ADC1422" s="59"/>
      <c r="ADD1422" s="59"/>
      <c r="ADE1422" s="59"/>
      <c r="ADF1422" s="59"/>
      <c r="ADG1422" s="59"/>
      <c r="ADH1422" s="59"/>
      <c r="ADI1422" s="59"/>
      <c r="ADJ1422" s="59"/>
      <c r="ADK1422" s="59"/>
      <c r="ADL1422" s="59"/>
      <c r="ADM1422" s="59"/>
      <c r="ADN1422" s="59"/>
      <c r="ADO1422" s="59"/>
      <c r="ADP1422" s="59"/>
      <c r="ADQ1422" s="59"/>
      <c r="ADR1422" s="59"/>
      <c r="ADS1422" s="59"/>
      <c r="ADT1422" s="59"/>
      <c r="ADU1422" s="59"/>
      <c r="ADV1422" s="59"/>
      <c r="ADW1422" s="59"/>
      <c r="ADX1422" s="59"/>
      <c r="ADY1422" s="59"/>
      <c r="ADZ1422" s="59"/>
      <c r="AEA1422" s="59"/>
      <c r="AEB1422" s="59"/>
      <c r="AEC1422" s="59"/>
      <c r="AED1422" s="59"/>
      <c r="AEE1422" s="59"/>
      <c r="AEF1422" s="59"/>
    </row>
    <row r="1423" spans="1:812" s="32" customFormat="1" x14ac:dyDescent="0.2">
      <c r="A1423" s="178">
        <f t="shared" ref="A1423" si="65">+A1422+0.01</f>
        <v>1.1900000000000002</v>
      </c>
      <c r="B1423" s="177" t="s">
        <v>698</v>
      </c>
      <c r="C1423" s="521">
        <v>1</v>
      </c>
      <c r="D1423" s="521" t="s">
        <v>71</v>
      </c>
      <c r="E1423" s="520">
        <v>1009.84</v>
      </c>
      <c r="F1423" s="485">
        <f t="shared" si="64"/>
        <v>1009.84</v>
      </c>
      <c r="AZ1423" s="59"/>
      <c r="BA1423" s="663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  <c r="FM1423" s="59"/>
      <c r="FN1423" s="59"/>
      <c r="FO1423" s="59"/>
      <c r="FP1423" s="59"/>
      <c r="FQ1423" s="59"/>
      <c r="FR1423" s="59"/>
      <c r="FS1423" s="59"/>
      <c r="FT1423" s="59"/>
      <c r="FU1423" s="59"/>
      <c r="FV1423" s="59"/>
      <c r="FW1423" s="59"/>
      <c r="FX1423" s="59"/>
      <c r="FY1423" s="59"/>
      <c r="FZ1423" s="59"/>
      <c r="GA1423" s="59"/>
      <c r="GB1423" s="59"/>
      <c r="GC1423" s="59"/>
      <c r="GD1423" s="59"/>
      <c r="GE1423" s="59"/>
      <c r="GF1423" s="59"/>
      <c r="GG1423" s="59"/>
      <c r="GH1423" s="59"/>
      <c r="GI1423" s="59"/>
      <c r="GJ1423" s="59"/>
      <c r="GK1423" s="59"/>
      <c r="GL1423" s="59"/>
      <c r="GM1423" s="59"/>
      <c r="GN1423" s="59"/>
      <c r="GO1423" s="59"/>
      <c r="GP1423" s="59"/>
      <c r="GQ1423" s="59"/>
      <c r="GR1423" s="59"/>
      <c r="GS1423" s="59"/>
      <c r="GT1423" s="59"/>
      <c r="GU1423" s="59"/>
      <c r="GV1423" s="59"/>
      <c r="GW1423" s="59"/>
      <c r="GX1423" s="59"/>
      <c r="GY1423" s="59"/>
      <c r="GZ1423" s="59"/>
      <c r="HA1423" s="59"/>
      <c r="HB1423" s="59"/>
      <c r="HC1423" s="59"/>
      <c r="HD1423" s="59"/>
      <c r="HE1423" s="59"/>
      <c r="HF1423" s="59"/>
      <c r="HG1423" s="59"/>
      <c r="HH1423" s="59"/>
      <c r="HI1423" s="59"/>
      <c r="HJ1423" s="59"/>
      <c r="HK1423" s="59"/>
      <c r="HL1423" s="59"/>
      <c r="HM1423" s="59"/>
      <c r="HN1423" s="59"/>
      <c r="HO1423" s="59"/>
      <c r="HP1423" s="59"/>
      <c r="HQ1423" s="59"/>
      <c r="HR1423" s="59"/>
      <c r="HS1423" s="59"/>
      <c r="HT1423" s="59"/>
      <c r="HU1423" s="59"/>
      <c r="HV1423" s="59"/>
      <c r="HW1423" s="59"/>
      <c r="HX1423" s="59"/>
      <c r="HY1423" s="59"/>
      <c r="HZ1423" s="59"/>
      <c r="IA1423" s="59"/>
      <c r="IB1423" s="59"/>
      <c r="IC1423" s="59"/>
      <c r="ID1423" s="59"/>
      <c r="IE1423" s="59"/>
      <c r="IF1423" s="59"/>
      <c r="IG1423" s="59"/>
      <c r="IH1423" s="59"/>
      <c r="II1423" s="59"/>
      <c r="IJ1423" s="59"/>
      <c r="IK1423" s="59"/>
      <c r="IL1423" s="59"/>
      <c r="IM1423" s="59"/>
      <c r="IN1423" s="59"/>
      <c r="IO1423" s="59"/>
      <c r="IP1423" s="59"/>
      <c r="IQ1423" s="59"/>
      <c r="IR1423" s="59"/>
      <c r="IS1423" s="59"/>
      <c r="IT1423" s="59"/>
      <c r="IU1423" s="59"/>
      <c r="IV1423" s="59"/>
      <c r="IW1423" s="59"/>
      <c r="IX1423" s="59"/>
      <c r="IY1423" s="59"/>
      <c r="IZ1423" s="59"/>
      <c r="JA1423" s="59"/>
      <c r="JB1423" s="59"/>
      <c r="JC1423" s="59"/>
      <c r="JD1423" s="59"/>
      <c r="JE1423" s="59"/>
      <c r="JF1423" s="59"/>
      <c r="JG1423" s="59"/>
      <c r="JH1423" s="59"/>
      <c r="JI1423" s="59"/>
      <c r="JJ1423" s="59"/>
      <c r="JK1423" s="59"/>
      <c r="JL1423" s="59"/>
      <c r="JM1423" s="59"/>
      <c r="JN1423" s="59"/>
      <c r="JO1423" s="59"/>
      <c r="JP1423" s="59"/>
      <c r="JQ1423" s="59"/>
      <c r="JR1423" s="59"/>
      <c r="JS1423" s="59"/>
      <c r="JT1423" s="59"/>
      <c r="JU1423" s="59"/>
      <c r="JV1423" s="59"/>
      <c r="JW1423" s="59"/>
      <c r="JX1423" s="59"/>
      <c r="JY1423" s="59"/>
      <c r="JZ1423" s="59"/>
      <c r="KA1423" s="59"/>
      <c r="KB1423" s="59"/>
      <c r="KC1423" s="59"/>
      <c r="KD1423" s="59"/>
      <c r="KE1423" s="59"/>
      <c r="KF1423" s="59"/>
      <c r="KG1423" s="59"/>
      <c r="KH1423" s="59"/>
      <c r="KI1423" s="59"/>
      <c r="KJ1423" s="59"/>
      <c r="KK1423" s="59"/>
      <c r="KL1423" s="59"/>
      <c r="KM1423" s="59"/>
      <c r="KN1423" s="59"/>
      <c r="KO1423" s="59"/>
      <c r="KP1423" s="59"/>
      <c r="KQ1423" s="59"/>
      <c r="KR1423" s="59"/>
      <c r="KS1423" s="59"/>
      <c r="KT1423" s="59"/>
      <c r="KU1423" s="59"/>
      <c r="KV1423" s="59"/>
      <c r="KW1423" s="59"/>
      <c r="KX1423" s="59"/>
      <c r="KY1423" s="59"/>
      <c r="KZ1423" s="59"/>
      <c r="LA1423" s="59"/>
      <c r="LB1423" s="59"/>
      <c r="LC1423" s="59"/>
      <c r="LD1423" s="59"/>
      <c r="LE1423" s="59"/>
      <c r="LF1423" s="59"/>
      <c r="LG1423" s="59"/>
      <c r="LH1423" s="59"/>
      <c r="LI1423" s="59"/>
      <c r="LJ1423" s="59"/>
      <c r="LK1423" s="59"/>
      <c r="LL1423" s="59"/>
      <c r="LM1423" s="59"/>
      <c r="LN1423" s="59"/>
      <c r="LO1423" s="59"/>
      <c r="LP1423" s="59"/>
      <c r="LQ1423" s="59"/>
      <c r="LR1423" s="59"/>
      <c r="LS1423" s="59"/>
      <c r="LT1423" s="59"/>
      <c r="LU1423" s="59"/>
      <c r="LV1423" s="59"/>
      <c r="LW1423" s="59"/>
      <c r="LX1423" s="59"/>
      <c r="LY1423" s="59"/>
      <c r="LZ1423" s="59"/>
      <c r="MA1423" s="59"/>
      <c r="MB1423" s="59"/>
      <c r="MC1423" s="59"/>
      <c r="MD1423" s="59"/>
      <c r="ME1423" s="59"/>
      <c r="MF1423" s="59"/>
      <c r="MG1423" s="59"/>
      <c r="MH1423" s="59"/>
      <c r="MI1423" s="59"/>
      <c r="MJ1423" s="59"/>
      <c r="MK1423" s="59"/>
      <c r="ML1423" s="59"/>
      <c r="MM1423" s="59"/>
      <c r="MN1423" s="59"/>
      <c r="MO1423" s="59"/>
      <c r="MP1423" s="59"/>
      <c r="MQ1423" s="59"/>
      <c r="MR1423" s="59"/>
      <c r="MS1423" s="59"/>
      <c r="MT1423" s="59"/>
      <c r="MU1423" s="59"/>
      <c r="MV1423" s="59"/>
      <c r="MW1423" s="59"/>
      <c r="MX1423" s="59"/>
      <c r="MY1423" s="59"/>
      <c r="MZ1423" s="59"/>
      <c r="NA1423" s="59"/>
      <c r="NB1423" s="59"/>
      <c r="NC1423" s="59"/>
      <c r="ND1423" s="59"/>
      <c r="NE1423" s="59"/>
      <c r="NF1423" s="59"/>
      <c r="NG1423" s="59"/>
      <c r="NH1423" s="59"/>
      <c r="NI1423" s="59"/>
      <c r="NJ1423" s="59"/>
      <c r="NK1423" s="59"/>
      <c r="NL1423" s="59"/>
      <c r="NM1423" s="59"/>
      <c r="NN1423" s="59"/>
      <c r="NO1423" s="59"/>
      <c r="NP1423" s="59"/>
      <c r="NQ1423" s="59"/>
      <c r="NR1423" s="59"/>
      <c r="NS1423" s="59"/>
      <c r="NT1423" s="59"/>
      <c r="NU1423" s="59"/>
      <c r="NV1423" s="59"/>
      <c r="NW1423" s="59"/>
      <c r="NX1423" s="59"/>
      <c r="NY1423" s="59"/>
      <c r="NZ1423" s="59"/>
      <c r="OA1423" s="59"/>
      <c r="OB1423" s="59"/>
      <c r="OC1423" s="59"/>
      <c r="OD1423" s="59"/>
      <c r="OE1423" s="59"/>
      <c r="OF1423" s="59"/>
      <c r="OG1423" s="59"/>
      <c r="OH1423" s="59"/>
      <c r="OI1423" s="59"/>
      <c r="OJ1423" s="59"/>
      <c r="OK1423" s="59"/>
      <c r="OL1423" s="59"/>
      <c r="OM1423" s="59"/>
      <c r="ON1423" s="59"/>
      <c r="OO1423" s="59"/>
      <c r="OP1423" s="59"/>
      <c r="OQ1423" s="59"/>
      <c r="OR1423" s="59"/>
      <c r="OS1423" s="59"/>
      <c r="OT1423" s="59"/>
      <c r="OU1423" s="59"/>
      <c r="OV1423" s="59"/>
      <c r="OW1423" s="59"/>
      <c r="OX1423" s="59"/>
      <c r="OY1423" s="59"/>
      <c r="OZ1423" s="59"/>
      <c r="PA1423" s="59"/>
      <c r="PB1423" s="59"/>
      <c r="PC1423" s="59"/>
      <c r="PD1423" s="59"/>
      <c r="PE1423" s="59"/>
      <c r="PF1423" s="59"/>
      <c r="PG1423" s="59"/>
      <c r="PH1423" s="59"/>
      <c r="PI1423" s="59"/>
      <c r="PJ1423" s="59"/>
      <c r="PK1423" s="59"/>
      <c r="PL1423" s="59"/>
      <c r="PM1423" s="59"/>
      <c r="PN1423" s="59"/>
      <c r="PO1423" s="59"/>
      <c r="PP1423" s="59"/>
      <c r="PQ1423" s="59"/>
      <c r="PR1423" s="59"/>
      <c r="PS1423" s="59"/>
      <c r="PT1423" s="59"/>
      <c r="PU1423" s="59"/>
      <c r="PV1423" s="59"/>
      <c r="PW1423" s="59"/>
      <c r="PX1423" s="59"/>
      <c r="PY1423" s="59"/>
      <c r="PZ1423" s="59"/>
      <c r="QA1423" s="59"/>
      <c r="QB1423" s="59"/>
      <c r="QC1423" s="59"/>
      <c r="QD1423" s="59"/>
      <c r="QE1423" s="59"/>
      <c r="QF1423" s="59"/>
      <c r="QG1423" s="59"/>
      <c r="QH1423" s="59"/>
      <c r="QI1423" s="59"/>
      <c r="QJ1423" s="59"/>
      <c r="QK1423" s="59"/>
      <c r="QL1423" s="59"/>
      <c r="QM1423" s="59"/>
      <c r="QN1423" s="59"/>
      <c r="QO1423" s="59"/>
      <c r="QP1423" s="59"/>
      <c r="QQ1423" s="59"/>
      <c r="QR1423" s="59"/>
      <c r="QS1423" s="59"/>
      <c r="QT1423" s="59"/>
      <c r="QU1423" s="59"/>
      <c r="QV1423" s="59"/>
      <c r="QW1423" s="59"/>
      <c r="QX1423" s="59"/>
      <c r="QY1423" s="59"/>
      <c r="QZ1423" s="59"/>
      <c r="RA1423" s="59"/>
      <c r="RB1423" s="59"/>
      <c r="RC1423" s="59"/>
      <c r="RD1423" s="59"/>
      <c r="RE1423" s="59"/>
      <c r="RF1423" s="59"/>
      <c r="RG1423" s="59"/>
      <c r="RH1423" s="59"/>
      <c r="RI1423" s="59"/>
      <c r="RJ1423" s="59"/>
      <c r="RK1423" s="59"/>
      <c r="RL1423" s="59"/>
      <c r="RM1423" s="59"/>
      <c r="RN1423" s="59"/>
      <c r="RO1423" s="59"/>
      <c r="RP1423" s="59"/>
      <c r="RQ1423" s="59"/>
      <c r="RR1423" s="59"/>
      <c r="RS1423" s="59"/>
      <c r="RT1423" s="59"/>
      <c r="RU1423" s="59"/>
      <c r="RV1423" s="59"/>
      <c r="RW1423" s="59"/>
      <c r="RX1423" s="59"/>
      <c r="RY1423" s="59"/>
      <c r="RZ1423" s="59"/>
      <c r="SA1423" s="59"/>
      <c r="SB1423" s="59"/>
      <c r="SC1423" s="59"/>
      <c r="SD1423" s="59"/>
      <c r="SE1423" s="59"/>
      <c r="SF1423" s="59"/>
      <c r="SG1423" s="59"/>
      <c r="SH1423" s="59"/>
      <c r="SI1423" s="59"/>
      <c r="SJ1423" s="59"/>
      <c r="SK1423" s="59"/>
      <c r="SL1423" s="59"/>
      <c r="SM1423" s="59"/>
      <c r="SN1423" s="59"/>
      <c r="SO1423" s="59"/>
      <c r="SP1423" s="59"/>
      <c r="SQ1423" s="59"/>
      <c r="SR1423" s="59"/>
      <c r="SS1423" s="59"/>
      <c r="ST1423" s="59"/>
      <c r="SU1423" s="59"/>
      <c r="SV1423" s="59"/>
      <c r="SW1423" s="59"/>
      <c r="SX1423" s="59"/>
      <c r="SY1423" s="59"/>
      <c r="SZ1423" s="59"/>
      <c r="TA1423" s="59"/>
      <c r="TB1423" s="59"/>
      <c r="TC1423" s="59"/>
      <c r="TD1423" s="59"/>
      <c r="TE1423" s="59"/>
      <c r="TF1423" s="59"/>
      <c r="TG1423" s="59"/>
      <c r="TH1423" s="59"/>
      <c r="TI1423" s="59"/>
      <c r="TJ1423" s="59"/>
      <c r="TK1423" s="59"/>
      <c r="TL1423" s="59"/>
      <c r="TM1423" s="59"/>
      <c r="TN1423" s="59"/>
      <c r="TO1423" s="59"/>
      <c r="TP1423" s="59"/>
      <c r="TQ1423" s="59"/>
      <c r="TR1423" s="59"/>
      <c r="TS1423" s="59"/>
      <c r="TT1423" s="59"/>
      <c r="TU1423" s="59"/>
      <c r="TV1423" s="59"/>
      <c r="TW1423" s="59"/>
      <c r="TX1423" s="59"/>
      <c r="TY1423" s="59"/>
      <c r="TZ1423" s="59"/>
      <c r="UA1423" s="59"/>
      <c r="UB1423" s="59"/>
      <c r="UC1423" s="59"/>
      <c r="UD1423" s="59"/>
      <c r="UE1423" s="59"/>
      <c r="UF1423" s="59"/>
      <c r="UG1423" s="59"/>
      <c r="UH1423" s="59"/>
      <c r="UI1423" s="59"/>
      <c r="UJ1423" s="59"/>
      <c r="UK1423" s="59"/>
      <c r="UL1423" s="59"/>
      <c r="UM1423" s="59"/>
      <c r="UN1423" s="59"/>
      <c r="UO1423" s="59"/>
      <c r="UP1423" s="59"/>
      <c r="UQ1423" s="59"/>
      <c r="UR1423" s="59"/>
      <c r="US1423" s="59"/>
      <c r="UT1423" s="59"/>
      <c r="UU1423" s="59"/>
      <c r="UV1423" s="59"/>
      <c r="UW1423" s="59"/>
      <c r="UX1423" s="59"/>
      <c r="UY1423" s="59"/>
      <c r="UZ1423" s="59"/>
      <c r="VA1423" s="59"/>
      <c r="VB1423" s="59"/>
      <c r="VC1423" s="59"/>
      <c r="VD1423" s="59"/>
      <c r="VE1423" s="59"/>
      <c r="VF1423" s="59"/>
      <c r="VG1423" s="59"/>
      <c r="VH1423" s="59"/>
      <c r="VI1423" s="59"/>
      <c r="VJ1423" s="59"/>
      <c r="VK1423" s="59"/>
      <c r="VL1423" s="59"/>
      <c r="VM1423" s="59"/>
      <c r="VN1423" s="59"/>
      <c r="VO1423" s="59"/>
      <c r="VP1423" s="59"/>
      <c r="VQ1423" s="59"/>
      <c r="VR1423" s="59"/>
      <c r="VS1423" s="59"/>
      <c r="VT1423" s="59"/>
      <c r="VU1423" s="59"/>
      <c r="VV1423" s="59"/>
      <c r="VW1423" s="59"/>
      <c r="VX1423" s="59"/>
      <c r="VY1423" s="59"/>
      <c r="VZ1423" s="59"/>
      <c r="WA1423" s="59"/>
      <c r="WB1423" s="59"/>
      <c r="WC1423" s="59"/>
      <c r="WD1423" s="59"/>
      <c r="WE1423" s="59"/>
      <c r="WF1423" s="59"/>
      <c r="WG1423" s="59"/>
      <c r="WH1423" s="59"/>
      <c r="WI1423" s="59"/>
      <c r="WJ1423" s="59"/>
      <c r="WK1423" s="59"/>
      <c r="WL1423" s="59"/>
      <c r="WM1423" s="59"/>
      <c r="WN1423" s="59"/>
      <c r="WO1423" s="59"/>
      <c r="WP1423" s="59"/>
      <c r="WQ1423" s="59"/>
      <c r="WR1423" s="59"/>
      <c r="WS1423" s="59"/>
      <c r="WT1423" s="59"/>
      <c r="WU1423" s="59"/>
      <c r="WV1423" s="59"/>
      <c r="WW1423" s="59"/>
      <c r="WX1423" s="59"/>
      <c r="WY1423" s="59"/>
      <c r="WZ1423" s="59"/>
      <c r="XA1423" s="59"/>
      <c r="XB1423" s="59"/>
      <c r="XC1423" s="59"/>
      <c r="XD1423" s="59"/>
      <c r="XE1423" s="59"/>
      <c r="XF1423" s="59"/>
      <c r="XG1423" s="59"/>
      <c r="XH1423" s="59"/>
      <c r="XI1423" s="59"/>
      <c r="XJ1423" s="59"/>
      <c r="XK1423" s="59"/>
      <c r="XL1423" s="59"/>
      <c r="XM1423" s="59"/>
      <c r="XN1423" s="59"/>
      <c r="XO1423" s="59"/>
      <c r="XP1423" s="59"/>
      <c r="XQ1423" s="59"/>
      <c r="XR1423" s="59"/>
      <c r="XS1423" s="59"/>
      <c r="XT1423" s="59"/>
      <c r="XU1423" s="59"/>
      <c r="XV1423" s="59"/>
      <c r="XW1423" s="59"/>
      <c r="XX1423" s="59"/>
      <c r="XY1423" s="59"/>
      <c r="XZ1423" s="59"/>
      <c r="YA1423" s="59"/>
      <c r="YB1423" s="59"/>
      <c r="YC1423" s="59"/>
      <c r="YD1423" s="59"/>
      <c r="YE1423" s="59"/>
      <c r="YF1423" s="59"/>
      <c r="YG1423" s="59"/>
      <c r="YH1423" s="59"/>
      <c r="YI1423" s="59"/>
      <c r="YJ1423" s="59"/>
      <c r="YK1423" s="59"/>
      <c r="YL1423" s="59"/>
      <c r="YM1423" s="59"/>
      <c r="YN1423" s="59"/>
      <c r="YO1423" s="59"/>
      <c r="YP1423" s="59"/>
      <c r="YQ1423" s="59"/>
      <c r="YR1423" s="59"/>
      <c r="YS1423" s="59"/>
      <c r="YT1423" s="59"/>
      <c r="YU1423" s="59"/>
      <c r="YV1423" s="59"/>
      <c r="YW1423" s="59"/>
      <c r="YX1423" s="59"/>
      <c r="YY1423" s="59"/>
      <c r="YZ1423" s="59"/>
      <c r="ZA1423" s="59"/>
      <c r="ZB1423" s="59"/>
      <c r="ZC1423" s="59"/>
      <c r="ZD1423" s="59"/>
      <c r="ZE1423" s="59"/>
      <c r="ZF1423" s="59"/>
      <c r="ZG1423" s="59"/>
      <c r="ZH1423" s="59"/>
      <c r="ZI1423" s="59"/>
      <c r="ZJ1423" s="59"/>
      <c r="ZK1423" s="59"/>
      <c r="ZL1423" s="59"/>
      <c r="ZM1423" s="59"/>
      <c r="ZN1423" s="59"/>
      <c r="ZO1423" s="59"/>
      <c r="ZP1423" s="59"/>
      <c r="ZQ1423" s="59"/>
      <c r="ZR1423" s="59"/>
      <c r="ZS1423" s="59"/>
      <c r="ZT1423" s="59"/>
      <c r="ZU1423" s="59"/>
      <c r="ZV1423" s="59"/>
      <c r="ZW1423" s="59"/>
      <c r="ZX1423" s="59"/>
      <c r="ZY1423" s="59"/>
      <c r="ZZ1423" s="59"/>
      <c r="AAA1423" s="59"/>
      <c r="AAB1423" s="59"/>
      <c r="AAC1423" s="59"/>
      <c r="AAD1423" s="59"/>
      <c r="AAE1423" s="59"/>
      <c r="AAF1423" s="59"/>
      <c r="AAG1423" s="59"/>
      <c r="AAH1423" s="59"/>
      <c r="AAI1423" s="59"/>
      <c r="AAJ1423" s="59"/>
      <c r="AAK1423" s="59"/>
      <c r="AAL1423" s="59"/>
      <c r="AAM1423" s="59"/>
      <c r="AAN1423" s="59"/>
      <c r="AAO1423" s="59"/>
      <c r="AAP1423" s="59"/>
      <c r="AAQ1423" s="59"/>
      <c r="AAR1423" s="59"/>
      <c r="AAS1423" s="59"/>
      <c r="AAT1423" s="59"/>
      <c r="AAU1423" s="59"/>
      <c r="AAV1423" s="59"/>
      <c r="AAW1423" s="59"/>
      <c r="AAX1423" s="59"/>
      <c r="AAY1423" s="59"/>
      <c r="AAZ1423" s="59"/>
      <c r="ABA1423" s="59"/>
      <c r="ABB1423" s="59"/>
      <c r="ABC1423" s="59"/>
      <c r="ABD1423" s="59"/>
      <c r="ABE1423" s="59"/>
      <c r="ABF1423" s="59"/>
      <c r="ABG1423" s="59"/>
      <c r="ABH1423" s="59"/>
      <c r="ABI1423" s="59"/>
      <c r="ABJ1423" s="59"/>
      <c r="ABK1423" s="59"/>
      <c r="ABL1423" s="59"/>
      <c r="ABM1423" s="59"/>
      <c r="ABN1423" s="59"/>
      <c r="ABO1423" s="59"/>
      <c r="ABP1423" s="59"/>
      <c r="ABQ1423" s="59"/>
      <c r="ABR1423" s="59"/>
      <c r="ABS1423" s="59"/>
      <c r="ABT1423" s="59"/>
      <c r="ABU1423" s="59"/>
      <c r="ABV1423" s="59"/>
      <c r="ABW1423" s="59"/>
      <c r="ABX1423" s="59"/>
      <c r="ABY1423" s="59"/>
      <c r="ABZ1423" s="59"/>
      <c r="ACA1423" s="59"/>
      <c r="ACB1423" s="59"/>
      <c r="ACC1423" s="59"/>
      <c r="ACD1423" s="59"/>
      <c r="ACE1423" s="59"/>
      <c r="ACF1423" s="59"/>
      <c r="ACG1423" s="59"/>
      <c r="ACH1423" s="59"/>
      <c r="ACI1423" s="59"/>
      <c r="ACJ1423" s="59"/>
      <c r="ACK1423" s="59"/>
      <c r="ACL1423" s="59"/>
      <c r="ACM1423" s="59"/>
      <c r="ACN1423" s="59"/>
      <c r="ACO1423" s="59"/>
      <c r="ACP1423" s="59"/>
      <c r="ACQ1423" s="59"/>
      <c r="ACR1423" s="59"/>
      <c r="ACS1423" s="59"/>
      <c r="ACT1423" s="59"/>
      <c r="ACU1423" s="59"/>
      <c r="ACV1423" s="59"/>
      <c r="ACW1423" s="59"/>
      <c r="ACX1423" s="59"/>
      <c r="ACY1423" s="59"/>
      <c r="ACZ1423" s="59"/>
      <c r="ADA1423" s="59"/>
      <c r="ADB1423" s="59"/>
      <c r="ADC1423" s="59"/>
      <c r="ADD1423" s="59"/>
      <c r="ADE1423" s="59"/>
      <c r="ADF1423" s="59"/>
      <c r="ADG1423" s="59"/>
      <c r="ADH1423" s="59"/>
      <c r="ADI1423" s="59"/>
      <c r="ADJ1423" s="59"/>
      <c r="ADK1423" s="59"/>
      <c r="ADL1423" s="59"/>
      <c r="ADM1423" s="59"/>
      <c r="ADN1423" s="59"/>
      <c r="ADO1423" s="59"/>
      <c r="ADP1423" s="59"/>
      <c r="ADQ1423" s="59"/>
      <c r="ADR1423" s="59"/>
      <c r="ADS1423" s="59"/>
      <c r="ADT1423" s="59"/>
      <c r="ADU1423" s="59"/>
      <c r="ADV1423" s="59"/>
      <c r="ADW1423" s="59"/>
      <c r="ADX1423" s="59"/>
      <c r="ADY1423" s="59"/>
      <c r="ADZ1423" s="59"/>
      <c r="AEA1423" s="59"/>
      <c r="AEB1423" s="59"/>
      <c r="AEC1423" s="59"/>
      <c r="AED1423" s="59"/>
      <c r="AEE1423" s="59"/>
      <c r="AEF1423" s="59"/>
    </row>
    <row r="1424" spans="1:812" s="32" customFormat="1" x14ac:dyDescent="0.2">
      <c r="A1424" s="178">
        <f t="shared" si="63"/>
        <v>1.2000000000000002</v>
      </c>
      <c r="B1424" s="177" t="s">
        <v>919</v>
      </c>
      <c r="C1424" s="521">
        <v>8</v>
      </c>
      <c r="D1424" s="521" t="s">
        <v>71</v>
      </c>
      <c r="E1424" s="520">
        <v>180</v>
      </c>
      <c r="F1424" s="485">
        <f t="shared" si="64"/>
        <v>1440</v>
      </c>
      <c r="AZ1424" s="59"/>
      <c r="BA1424" s="663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  <c r="FM1424" s="59"/>
      <c r="FN1424" s="59"/>
      <c r="FO1424" s="59"/>
      <c r="FP1424" s="59"/>
      <c r="FQ1424" s="59"/>
      <c r="FR1424" s="59"/>
      <c r="FS1424" s="59"/>
      <c r="FT1424" s="59"/>
      <c r="FU1424" s="59"/>
      <c r="FV1424" s="59"/>
      <c r="FW1424" s="59"/>
      <c r="FX1424" s="59"/>
      <c r="FY1424" s="59"/>
      <c r="FZ1424" s="59"/>
      <c r="GA1424" s="59"/>
      <c r="GB1424" s="59"/>
      <c r="GC1424" s="59"/>
      <c r="GD1424" s="59"/>
      <c r="GE1424" s="59"/>
      <c r="GF1424" s="59"/>
      <c r="GG1424" s="59"/>
      <c r="GH1424" s="59"/>
      <c r="GI1424" s="59"/>
      <c r="GJ1424" s="59"/>
      <c r="GK1424" s="59"/>
      <c r="GL1424" s="59"/>
      <c r="GM1424" s="59"/>
      <c r="GN1424" s="59"/>
      <c r="GO1424" s="59"/>
      <c r="GP1424" s="59"/>
      <c r="GQ1424" s="59"/>
      <c r="GR1424" s="59"/>
      <c r="GS1424" s="59"/>
      <c r="GT1424" s="59"/>
      <c r="GU1424" s="59"/>
      <c r="GV1424" s="59"/>
      <c r="GW1424" s="59"/>
      <c r="GX1424" s="59"/>
      <c r="GY1424" s="59"/>
      <c r="GZ1424" s="59"/>
      <c r="HA1424" s="59"/>
      <c r="HB1424" s="59"/>
      <c r="HC1424" s="59"/>
      <c r="HD1424" s="59"/>
      <c r="HE1424" s="59"/>
      <c r="HF1424" s="59"/>
      <c r="HG1424" s="59"/>
      <c r="HH1424" s="59"/>
      <c r="HI1424" s="59"/>
      <c r="HJ1424" s="59"/>
      <c r="HK1424" s="59"/>
      <c r="HL1424" s="59"/>
      <c r="HM1424" s="59"/>
      <c r="HN1424" s="59"/>
      <c r="HO1424" s="59"/>
      <c r="HP1424" s="59"/>
      <c r="HQ1424" s="59"/>
      <c r="HR1424" s="59"/>
      <c r="HS1424" s="59"/>
      <c r="HT1424" s="59"/>
      <c r="HU1424" s="59"/>
      <c r="HV1424" s="59"/>
      <c r="HW1424" s="59"/>
      <c r="HX1424" s="59"/>
      <c r="HY1424" s="59"/>
      <c r="HZ1424" s="59"/>
      <c r="IA1424" s="59"/>
      <c r="IB1424" s="59"/>
      <c r="IC1424" s="59"/>
      <c r="ID1424" s="59"/>
      <c r="IE1424" s="59"/>
      <c r="IF1424" s="59"/>
      <c r="IG1424" s="59"/>
      <c r="IH1424" s="59"/>
      <c r="II1424" s="59"/>
      <c r="IJ1424" s="59"/>
      <c r="IK1424" s="59"/>
      <c r="IL1424" s="59"/>
      <c r="IM1424" s="59"/>
      <c r="IN1424" s="59"/>
      <c r="IO1424" s="59"/>
      <c r="IP1424" s="59"/>
      <c r="IQ1424" s="59"/>
      <c r="IR1424" s="59"/>
      <c r="IS1424" s="59"/>
      <c r="IT1424" s="59"/>
      <c r="IU1424" s="59"/>
      <c r="IV1424" s="59"/>
      <c r="IW1424" s="59"/>
      <c r="IX1424" s="59"/>
      <c r="IY1424" s="59"/>
      <c r="IZ1424" s="59"/>
      <c r="JA1424" s="59"/>
      <c r="JB1424" s="59"/>
      <c r="JC1424" s="59"/>
      <c r="JD1424" s="59"/>
      <c r="JE1424" s="59"/>
      <c r="JF1424" s="59"/>
      <c r="JG1424" s="59"/>
      <c r="JH1424" s="59"/>
      <c r="JI1424" s="59"/>
      <c r="JJ1424" s="59"/>
      <c r="JK1424" s="59"/>
      <c r="JL1424" s="59"/>
      <c r="JM1424" s="59"/>
      <c r="JN1424" s="59"/>
      <c r="JO1424" s="59"/>
      <c r="JP1424" s="59"/>
      <c r="JQ1424" s="59"/>
      <c r="JR1424" s="59"/>
      <c r="JS1424" s="59"/>
      <c r="JT1424" s="59"/>
      <c r="JU1424" s="59"/>
      <c r="JV1424" s="59"/>
      <c r="JW1424" s="59"/>
      <c r="JX1424" s="59"/>
      <c r="JY1424" s="59"/>
      <c r="JZ1424" s="59"/>
      <c r="KA1424" s="59"/>
      <c r="KB1424" s="59"/>
      <c r="KC1424" s="59"/>
      <c r="KD1424" s="59"/>
      <c r="KE1424" s="59"/>
      <c r="KF1424" s="59"/>
      <c r="KG1424" s="59"/>
      <c r="KH1424" s="59"/>
      <c r="KI1424" s="59"/>
      <c r="KJ1424" s="59"/>
      <c r="KK1424" s="59"/>
      <c r="KL1424" s="59"/>
      <c r="KM1424" s="59"/>
      <c r="KN1424" s="59"/>
      <c r="KO1424" s="59"/>
      <c r="KP1424" s="59"/>
      <c r="KQ1424" s="59"/>
      <c r="KR1424" s="59"/>
      <c r="KS1424" s="59"/>
      <c r="KT1424" s="59"/>
      <c r="KU1424" s="59"/>
      <c r="KV1424" s="59"/>
      <c r="KW1424" s="59"/>
      <c r="KX1424" s="59"/>
      <c r="KY1424" s="59"/>
      <c r="KZ1424" s="59"/>
      <c r="LA1424" s="59"/>
      <c r="LB1424" s="59"/>
      <c r="LC1424" s="59"/>
      <c r="LD1424" s="59"/>
      <c r="LE1424" s="59"/>
      <c r="LF1424" s="59"/>
      <c r="LG1424" s="59"/>
      <c r="LH1424" s="59"/>
      <c r="LI1424" s="59"/>
      <c r="LJ1424" s="59"/>
      <c r="LK1424" s="59"/>
      <c r="LL1424" s="59"/>
      <c r="LM1424" s="59"/>
      <c r="LN1424" s="59"/>
      <c r="LO1424" s="59"/>
      <c r="LP1424" s="59"/>
      <c r="LQ1424" s="59"/>
      <c r="LR1424" s="59"/>
      <c r="LS1424" s="59"/>
      <c r="LT1424" s="59"/>
      <c r="LU1424" s="59"/>
      <c r="LV1424" s="59"/>
      <c r="LW1424" s="59"/>
      <c r="LX1424" s="59"/>
      <c r="LY1424" s="59"/>
      <c r="LZ1424" s="59"/>
      <c r="MA1424" s="59"/>
      <c r="MB1424" s="59"/>
      <c r="MC1424" s="59"/>
      <c r="MD1424" s="59"/>
      <c r="ME1424" s="59"/>
      <c r="MF1424" s="59"/>
      <c r="MG1424" s="59"/>
      <c r="MH1424" s="59"/>
      <c r="MI1424" s="59"/>
      <c r="MJ1424" s="59"/>
      <c r="MK1424" s="59"/>
      <c r="ML1424" s="59"/>
      <c r="MM1424" s="59"/>
      <c r="MN1424" s="59"/>
      <c r="MO1424" s="59"/>
      <c r="MP1424" s="59"/>
      <c r="MQ1424" s="59"/>
      <c r="MR1424" s="59"/>
      <c r="MS1424" s="59"/>
      <c r="MT1424" s="59"/>
      <c r="MU1424" s="59"/>
      <c r="MV1424" s="59"/>
      <c r="MW1424" s="59"/>
      <c r="MX1424" s="59"/>
      <c r="MY1424" s="59"/>
      <c r="MZ1424" s="59"/>
      <c r="NA1424" s="59"/>
      <c r="NB1424" s="59"/>
      <c r="NC1424" s="59"/>
      <c r="ND1424" s="59"/>
      <c r="NE1424" s="59"/>
      <c r="NF1424" s="59"/>
      <c r="NG1424" s="59"/>
      <c r="NH1424" s="59"/>
      <c r="NI1424" s="59"/>
      <c r="NJ1424" s="59"/>
      <c r="NK1424" s="59"/>
      <c r="NL1424" s="59"/>
      <c r="NM1424" s="59"/>
      <c r="NN1424" s="59"/>
      <c r="NO1424" s="59"/>
      <c r="NP1424" s="59"/>
      <c r="NQ1424" s="59"/>
      <c r="NR1424" s="59"/>
      <c r="NS1424" s="59"/>
      <c r="NT1424" s="59"/>
      <c r="NU1424" s="59"/>
      <c r="NV1424" s="59"/>
      <c r="NW1424" s="59"/>
      <c r="NX1424" s="59"/>
      <c r="NY1424" s="59"/>
      <c r="NZ1424" s="59"/>
      <c r="OA1424" s="59"/>
      <c r="OB1424" s="59"/>
      <c r="OC1424" s="59"/>
      <c r="OD1424" s="59"/>
      <c r="OE1424" s="59"/>
      <c r="OF1424" s="59"/>
      <c r="OG1424" s="59"/>
      <c r="OH1424" s="59"/>
      <c r="OI1424" s="59"/>
      <c r="OJ1424" s="59"/>
      <c r="OK1424" s="59"/>
      <c r="OL1424" s="59"/>
      <c r="OM1424" s="59"/>
      <c r="ON1424" s="59"/>
      <c r="OO1424" s="59"/>
      <c r="OP1424" s="59"/>
      <c r="OQ1424" s="59"/>
      <c r="OR1424" s="59"/>
      <c r="OS1424" s="59"/>
      <c r="OT1424" s="59"/>
      <c r="OU1424" s="59"/>
      <c r="OV1424" s="59"/>
      <c r="OW1424" s="59"/>
      <c r="OX1424" s="59"/>
      <c r="OY1424" s="59"/>
      <c r="OZ1424" s="59"/>
      <c r="PA1424" s="59"/>
      <c r="PB1424" s="59"/>
      <c r="PC1424" s="59"/>
      <c r="PD1424" s="59"/>
      <c r="PE1424" s="59"/>
      <c r="PF1424" s="59"/>
      <c r="PG1424" s="59"/>
      <c r="PH1424" s="59"/>
      <c r="PI1424" s="59"/>
      <c r="PJ1424" s="59"/>
      <c r="PK1424" s="59"/>
      <c r="PL1424" s="59"/>
      <c r="PM1424" s="59"/>
      <c r="PN1424" s="59"/>
      <c r="PO1424" s="59"/>
      <c r="PP1424" s="59"/>
      <c r="PQ1424" s="59"/>
      <c r="PR1424" s="59"/>
      <c r="PS1424" s="59"/>
      <c r="PT1424" s="59"/>
      <c r="PU1424" s="59"/>
      <c r="PV1424" s="59"/>
      <c r="PW1424" s="59"/>
      <c r="PX1424" s="59"/>
      <c r="PY1424" s="59"/>
      <c r="PZ1424" s="59"/>
      <c r="QA1424" s="59"/>
      <c r="QB1424" s="59"/>
      <c r="QC1424" s="59"/>
      <c r="QD1424" s="59"/>
      <c r="QE1424" s="59"/>
      <c r="QF1424" s="59"/>
      <c r="QG1424" s="59"/>
      <c r="QH1424" s="59"/>
      <c r="QI1424" s="59"/>
      <c r="QJ1424" s="59"/>
      <c r="QK1424" s="59"/>
      <c r="QL1424" s="59"/>
      <c r="QM1424" s="59"/>
      <c r="QN1424" s="59"/>
      <c r="QO1424" s="59"/>
      <c r="QP1424" s="59"/>
      <c r="QQ1424" s="59"/>
      <c r="QR1424" s="59"/>
      <c r="QS1424" s="59"/>
      <c r="QT1424" s="59"/>
      <c r="QU1424" s="59"/>
      <c r="QV1424" s="59"/>
      <c r="QW1424" s="59"/>
      <c r="QX1424" s="59"/>
      <c r="QY1424" s="59"/>
      <c r="QZ1424" s="59"/>
      <c r="RA1424" s="59"/>
      <c r="RB1424" s="59"/>
      <c r="RC1424" s="59"/>
      <c r="RD1424" s="59"/>
      <c r="RE1424" s="59"/>
      <c r="RF1424" s="59"/>
      <c r="RG1424" s="59"/>
      <c r="RH1424" s="59"/>
      <c r="RI1424" s="59"/>
      <c r="RJ1424" s="59"/>
      <c r="RK1424" s="59"/>
      <c r="RL1424" s="59"/>
      <c r="RM1424" s="59"/>
      <c r="RN1424" s="59"/>
      <c r="RO1424" s="59"/>
      <c r="RP1424" s="59"/>
      <c r="RQ1424" s="59"/>
      <c r="RR1424" s="59"/>
      <c r="RS1424" s="59"/>
      <c r="RT1424" s="59"/>
      <c r="RU1424" s="59"/>
      <c r="RV1424" s="59"/>
      <c r="RW1424" s="59"/>
      <c r="RX1424" s="59"/>
      <c r="RY1424" s="59"/>
      <c r="RZ1424" s="59"/>
      <c r="SA1424" s="59"/>
      <c r="SB1424" s="59"/>
      <c r="SC1424" s="59"/>
      <c r="SD1424" s="59"/>
      <c r="SE1424" s="59"/>
      <c r="SF1424" s="59"/>
      <c r="SG1424" s="59"/>
      <c r="SH1424" s="59"/>
      <c r="SI1424" s="59"/>
      <c r="SJ1424" s="59"/>
      <c r="SK1424" s="59"/>
      <c r="SL1424" s="59"/>
      <c r="SM1424" s="59"/>
      <c r="SN1424" s="59"/>
      <c r="SO1424" s="59"/>
      <c r="SP1424" s="59"/>
      <c r="SQ1424" s="59"/>
      <c r="SR1424" s="59"/>
      <c r="SS1424" s="59"/>
      <c r="ST1424" s="59"/>
      <c r="SU1424" s="59"/>
      <c r="SV1424" s="59"/>
      <c r="SW1424" s="59"/>
      <c r="SX1424" s="59"/>
      <c r="SY1424" s="59"/>
      <c r="SZ1424" s="59"/>
      <c r="TA1424" s="59"/>
      <c r="TB1424" s="59"/>
      <c r="TC1424" s="59"/>
      <c r="TD1424" s="59"/>
      <c r="TE1424" s="59"/>
      <c r="TF1424" s="59"/>
      <c r="TG1424" s="59"/>
      <c r="TH1424" s="59"/>
      <c r="TI1424" s="59"/>
      <c r="TJ1424" s="59"/>
      <c r="TK1424" s="59"/>
      <c r="TL1424" s="59"/>
      <c r="TM1424" s="59"/>
      <c r="TN1424" s="59"/>
      <c r="TO1424" s="59"/>
      <c r="TP1424" s="59"/>
      <c r="TQ1424" s="59"/>
      <c r="TR1424" s="59"/>
      <c r="TS1424" s="59"/>
      <c r="TT1424" s="59"/>
      <c r="TU1424" s="59"/>
      <c r="TV1424" s="59"/>
      <c r="TW1424" s="59"/>
      <c r="TX1424" s="59"/>
      <c r="TY1424" s="59"/>
      <c r="TZ1424" s="59"/>
      <c r="UA1424" s="59"/>
      <c r="UB1424" s="59"/>
      <c r="UC1424" s="59"/>
      <c r="UD1424" s="59"/>
      <c r="UE1424" s="59"/>
      <c r="UF1424" s="59"/>
      <c r="UG1424" s="59"/>
      <c r="UH1424" s="59"/>
      <c r="UI1424" s="59"/>
      <c r="UJ1424" s="59"/>
      <c r="UK1424" s="59"/>
      <c r="UL1424" s="59"/>
      <c r="UM1424" s="59"/>
      <c r="UN1424" s="59"/>
      <c r="UO1424" s="59"/>
      <c r="UP1424" s="59"/>
      <c r="UQ1424" s="59"/>
      <c r="UR1424" s="59"/>
      <c r="US1424" s="59"/>
      <c r="UT1424" s="59"/>
      <c r="UU1424" s="59"/>
      <c r="UV1424" s="59"/>
      <c r="UW1424" s="59"/>
      <c r="UX1424" s="59"/>
      <c r="UY1424" s="59"/>
      <c r="UZ1424" s="59"/>
      <c r="VA1424" s="59"/>
      <c r="VB1424" s="59"/>
      <c r="VC1424" s="59"/>
      <c r="VD1424" s="59"/>
      <c r="VE1424" s="59"/>
      <c r="VF1424" s="59"/>
      <c r="VG1424" s="59"/>
      <c r="VH1424" s="59"/>
      <c r="VI1424" s="59"/>
      <c r="VJ1424" s="59"/>
      <c r="VK1424" s="59"/>
      <c r="VL1424" s="59"/>
      <c r="VM1424" s="59"/>
      <c r="VN1424" s="59"/>
      <c r="VO1424" s="59"/>
      <c r="VP1424" s="59"/>
      <c r="VQ1424" s="59"/>
      <c r="VR1424" s="59"/>
      <c r="VS1424" s="59"/>
      <c r="VT1424" s="59"/>
      <c r="VU1424" s="59"/>
      <c r="VV1424" s="59"/>
      <c r="VW1424" s="59"/>
      <c r="VX1424" s="59"/>
      <c r="VY1424" s="59"/>
      <c r="VZ1424" s="59"/>
      <c r="WA1424" s="59"/>
      <c r="WB1424" s="59"/>
      <c r="WC1424" s="59"/>
      <c r="WD1424" s="59"/>
      <c r="WE1424" s="59"/>
      <c r="WF1424" s="59"/>
      <c r="WG1424" s="59"/>
      <c r="WH1424" s="59"/>
      <c r="WI1424" s="59"/>
      <c r="WJ1424" s="59"/>
      <c r="WK1424" s="59"/>
      <c r="WL1424" s="59"/>
      <c r="WM1424" s="59"/>
      <c r="WN1424" s="59"/>
      <c r="WO1424" s="59"/>
      <c r="WP1424" s="59"/>
      <c r="WQ1424" s="59"/>
      <c r="WR1424" s="59"/>
      <c r="WS1424" s="59"/>
      <c r="WT1424" s="59"/>
      <c r="WU1424" s="59"/>
      <c r="WV1424" s="59"/>
      <c r="WW1424" s="59"/>
      <c r="WX1424" s="59"/>
      <c r="WY1424" s="59"/>
      <c r="WZ1424" s="59"/>
      <c r="XA1424" s="59"/>
      <c r="XB1424" s="59"/>
      <c r="XC1424" s="59"/>
      <c r="XD1424" s="59"/>
      <c r="XE1424" s="59"/>
      <c r="XF1424" s="59"/>
      <c r="XG1424" s="59"/>
      <c r="XH1424" s="59"/>
      <c r="XI1424" s="59"/>
      <c r="XJ1424" s="59"/>
      <c r="XK1424" s="59"/>
      <c r="XL1424" s="59"/>
      <c r="XM1424" s="59"/>
      <c r="XN1424" s="59"/>
      <c r="XO1424" s="59"/>
      <c r="XP1424" s="59"/>
      <c r="XQ1424" s="59"/>
      <c r="XR1424" s="59"/>
      <c r="XS1424" s="59"/>
      <c r="XT1424" s="59"/>
      <c r="XU1424" s="59"/>
      <c r="XV1424" s="59"/>
      <c r="XW1424" s="59"/>
      <c r="XX1424" s="59"/>
      <c r="XY1424" s="59"/>
      <c r="XZ1424" s="59"/>
      <c r="YA1424" s="59"/>
      <c r="YB1424" s="59"/>
      <c r="YC1424" s="59"/>
      <c r="YD1424" s="59"/>
      <c r="YE1424" s="59"/>
      <c r="YF1424" s="59"/>
      <c r="YG1424" s="59"/>
      <c r="YH1424" s="59"/>
      <c r="YI1424" s="59"/>
      <c r="YJ1424" s="59"/>
      <c r="YK1424" s="59"/>
      <c r="YL1424" s="59"/>
      <c r="YM1424" s="59"/>
      <c r="YN1424" s="59"/>
      <c r="YO1424" s="59"/>
      <c r="YP1424" s="59"/>
      <c r="YQ1424" s="59"/>
      <c r="YR1424" s="59"/>
      <c r="YS1424" s="59"/>
      <c r="YT1424" s="59"/>
      <c r="YU1424" s="59"/>
      <c r="YV1424" s="59"/>
      <c r="YW1424" s="59"/>
      <c r="YX1424" s="59"/>
      <c r="YY1424" s="59"/>
      <c r="YZ1424" s="59"/>
      <c r="ZA1424" s="59"/>
      <c r="ZB1424" s="59"/>
      <c r="ZC1424" s="59"/>
      <c r="ZD1424" s="59"/>
      <c r="ZE1424" s="59"/>
      <c r="ZF1424" s="59"/>
      <c r="ZG1424" s="59"/>
      <c r="ZH1424" s="59"/>
      <c r="ZI1424" s="59"/>
      <c r="ZJ1424" s="59"/>
      <c r="ZK1424" s="59"/>
      <c r="ZL1424" s="59"/>
      <c r="ZM1424" s="59"/>
      <c r="ZN1424" s="59"/>
      <c r="ZO1424" s="59"/>
      <c r="ZP1424" s="59"/>
      <c r="ZQ1424" s="59"/>
      <c r="ZR1424" s="59"/>
      <c r="ZS1424" s="59"/>
      <c r="ZT1424" s="59"/>
      <c r="ZU1424" s="59"/>
      <c r="ZV1424" s="59"/>
      <c r="ZW1424" s="59"/>
      <c r="ZX1424" s="59"/>
      <c r="ZY1424" s="59"/>
      <c r="ZZ1424" s="59"/>
      <c r="AAA1424" s="59"/>
      <c r="AAB1424" s="59"/>
      <c r="AAC1424" s="59"/>
      <c r="AAD1424" s="59"/>
      <c r="AAE1424" s="59"/>
      <c r="AAF1424" s="59"/>
      <c r="AAG1424" s="59"/>
      <c r="AAH1424" s="59"/>
      <c r="AAI1424" s="59"/>
      <c r="AAJ1424" s="59"/>
      <c r="AAK1424" s="59"/>
      <c r="AAL1424" s="59"/>
      <c r="AAM1424" s="59"/>
      <c r="AAN1424" s="59"/>
      <c r="AAO1424" s="59"/>
      <c r="AAP1424" s="59"/>
      <c r="AAQ1424" s="59"/>
      <c r="AAR1424" s="59"/>
      <c r="AAS1424" s="59"/>
      <c r="AAT1424" s="59"/>
      <c r="AAU1424" s="59"/>
      <c r="AAV1424" s="59"/>
      <c r="AAW1424" s="59"/>
      <c r="AAX1424" s="59"/>
      <c r="AAY1424" s="59"/>
      <c r="AAZ1424" s="59"/>
      <c r="ABA1424" s="59"/>
      <c r="ABB1424" s="59"/>
      <c r="ABC1424" s="59"/>
      <c r="ABD1424" s="59"/>
      <c r="ABE1424" s="59"/>
      <c r="ABF1424" s="59"/>
      <c r="ABG1424" s="59"/>
      <c r="ABH1424" s="59"/>
      <c r="ABI1424" s="59"/>
      <c r="ABJ1424" s="59"/>
      <c r="ABK1424" s="59"/>
      <c r="ABL1424" s="59"/>
      <c r="ABM1424" s="59"/>
      <c r="ABN1424" s="59"/>
      <c r="ABO1424" s="59"/>
      <c r="ABP1424" s="59"/>
      <c r="ABQ1424" s="59"/>
      <c r="ABR1424" s="59"/>
      <c r="ABS1424" s="59"/>
      <c r="ABT1424" s="59"/>
      <c r="ABU1424" s="59"/>
      <c r="ABV1424" s="59"/>
      <c r="ABW1424" s="59"/>
      <c r="ABX1424" s="59"/>
      <c r="ABY1424" s="59"/>
      <c r="ABZ1424" s="59"/>
      <c r="ACA1424" s="59"/>
      <c r="ACB1424" s="59"/>
      <c r="ACC1424" s="59"/>
      <c r="ACD1424" s="59"/>
      <c r="ACE1424" s="59"/>
      <c r="ACF1424" s="59"/>
      <c r="ACG1424" s="59"/>
      <c r="ACH1424" s="59"/>
      <c r="ACI1424" s="59"/>
      <c r="ACJ1424" s="59"/>
      <c r="ACK1424" s="59"/>
      <c r="ACL1424" s="59"/>
      <c r="ACM1424" s="59"/>
      <c r="ACN1424" s="59"/>
      <c r="ACO1424" s="59"/>
      <c r="ACP1424" s="59"/>
      <c r="ACQ1424" s="59"/>
      <c r="ACR1424" s="59"/>
      <c r="ACS1424" s="59"/>
      <c r="ACT1424" s="59"/>
      <c r="ACU1424" s="59"/>
      <c r="ACV1424" s="59"/>
      <c r="ACW1424" s="59"/>
      <c r="ACX1424" s="59"/>
      <c r="ACY1424" s="59"/>
      <c r="ACZ1424" s="59"/>
      <c r="ADA1424" s="59"/>
      <c r="ADB1424" s="59"/>
      <c r="ADC1424" s="59"/>
      <c r="ADD1424" s="59"/>
      <c r="ADE1424" s="59"/>
      <c r="ADF1424" s="59"/>
      <c r="ADG1424" s="59"/>
      <c r="ADH1424" s="59"/>
      <c r="ADI1424" s="59"/>
      <c r="ADJ1424" s="59"/>
      <c r="ADK1424" s="59"/>
      <c r="ADL1424" s="59"/>
      <c r="ADM1424" s="59"/>
      <c r="ADN1424" s="59"/>
      <c r="ADO1424" s="59"/>
      <c r="ADP1424" s="59"/>
      <c r="ADQ1424" s="59"/>
      <c r="ADR1424" s="59"/>
      <c r="ADS1424" s="59"/>
      <c r="ADT1424" s="59"/>
      <c r="ADU1424" s="59"/>
      <c r="ADV1424" s="59"/>
      <c r="ADW1424" s="59"/>
      <c r="ADX1424" s="59"/>
      <c r="ADY1424" s="59"/>
      <c r="ADZ1424" s="59"/>
      <c r="AEA1424" s="59"/>
      <c r="AEB1424" s="59"/>
      <c r="AEC1424" s="59"/>
      <c r="AED1424" s="59"/>
      <c r="AEE1424" s="59"/>
      <c r="AEF1424" s="59"/>
    </row>
    <row r="1425" spans="1:812" s="32" customFormat="1" ht="12.75" customHeight="1" x14ac:dyDescent="0.2">
      <c r="A1425" s="554">
        <f t="shared" si="63"/>
        <v>1.2100000000000002</v>
      </c>
      <c r="B1425" s="177" t="s">
        <v>920</v>
      </c>
      <c r="C1425" s="534">
        <v>1</v>
      </c>
      <c r="D1425" s="534" t="s">
        <v>71</v>
      </c>
      <c r="E1425" s="533">
        <v>45000</v>
      </c>
      <c r="F1425" s="535">
        <f t="shared" si="64"/>
        <v>45000</v>
      </c>
      <c r="AZ1425" s="59"/>
      <c r="BA1425" s="663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  <c r="FM1425" s="59"/>
      <c r="FN1425" s="59"/>
      <c r="FO1425" s="59"/>
      <c r="FP1425" s="59"/>
      <c r="FQ1425" s="59"/>
      <c r="FR1425" s="59"/>
      <c r="FS1425" s="59"/>
      <c r="FT1425" s="59"/>
      <c r="FU1425" s="59"/>
      <c r="FV1425" s="59"/>
      <c r="FW1425" s="59"/>
      <c r="FX1425" s="59"/>
      <c r="FY1425" s="59"/>
      <c r="FZ1425" s="59"/>
      <c r="GA1425" s="59"/>
      <c r="GB1425" s="59"/>
      <c r="GC1425" s="59"/>
      <c r="GD1425" s="59"/>
      <c r="GE1425" s="59"/>
      <c r="GF1425" s="59"/>
      <c r="GG1425" s="59"/>
      <c r="GH1425" s="59"/>
      <c r="GI1425" s="59"/>
      <c r="GJ1425" s="59"/>
      <c r="GK1425" s="59"/>
      <c r="GL1425" s="59"/>
      <c r="GM1425" s="59"/>
      <c r="GN1425" s="59"/>
      <c r="GO1425" s="59"/>
      <c r="GP1425" s="59"/>
      <c r="GQ1425" s="59"/>
      <c r="GR1425" s="59"/>
      <c r="GS1425" s="59"/>
      <c r="GT1425" s="59"/>
      <c r="GU1425" s="59"/>
      <c r="GV1425" s="59"/>
      <c r="GW1425" s="59"/>
      <c r="GX1425" s="59"/>
      <c r="GY1425" s="59"/>
      <c r="GZ1425" s="59"/>
      <c r="HA1425" s="59"/>
      <c r="HB1425" s="59"/>
      <c r="HC1425" s="59"/>
      <c r="HD1425" s="59"/>
      <c r="HE1425" s="59"/>
      <c r="HF1425" s="59"/>
      <c r="HG1425" s="59"/>
      <c r="HH1425" s="59"/>
      <c r="HI1425" s="59"/>
      <c r="HJ1425" s="59"/>
      <c r="HK1425" s="59"/>
      <c r="HL1425" s="59"/>
      <c r="HM1425" s="59"/>
      <c r="HN1425" s="59"/>
      <c r="HO1425" s="59"/>
      <c r="HP1425" s="59"/>
      <c r="HQ1425" s="59"/>
      <c r="HR1425" s="59"/>
      <c r="HS1425" s="59"/>
      <c r="HT1425" s="59"/>
      <c r="HU1425" s="59"/>
      <c r="HV1425" s="59"/>
      <c r="HW1425" s="59"/>
      <c r="HX1425" s="59"/>
      <c r="HY1425" s="59"/>
      <c r="HZ1425" s="59"/>
      <c r="IA1425" s="59"/>
      <c r="IB1425" s="59"/>
      <c r="IC1425" s="59"/>
      <c r="ID1425" s="59"/>
      <c r="IE1425" s="59"/>
      <c r="IF1425" s="59"/>
      <c r="IG1425" s="59"/>
      <c r="IH1425" s="59"/>
      <c r="II1425" s="59"/>
      <c r="IJ1425" s="59"/>
      <c r="IK1425" s="59"/>
      <c r="IL1425" s="59"/>
      <c r="IM1425" s="59"/>
      <c r="IN1425" s="59"/>
      <c r="IO1425" s="59"/>
      <c r="IP1425" s="59"/>
      <c r="IQ1425" s="59"/>
      <c r="IR1425" s="59"/>
      <c r="IS1425" s="59"/>
      <c r="IT1425" s="59"/>
      <c r="IU1425" s="59"/>
      <c r="IV1425" s="59"/>
      <c r="IW1425" s="59"/>
      <c r="IX1425" s="59"/>
      <c r="IY1425" s="59"/>
      <c r="IZ1425" s="59"/>
      <c r="JA1425" s="59"/>
      <c r="JB1425" s="59"/>
      <c r="JC1425" s="59"/>
      <c r="JD1425" s="59"/>
      <c r="JE1425" s="59"/>
      <c r="JF1425" s="59"/>
      <c r="JG1425" s="59"/>
      <c r="JH1425" s="59"/>
      <c r="JI1425" s="59"/>
      <c r="JJ1425" s="59"/>
      <c r="JK1425" s="59"/>
      <c r="JL1425" s="59"/>
      <c r="JM1425" s="59"/>
      <c r="JN1425" s="59"/>
      <c r="JO1425" s="59"/>
      <c r="JP1425" s="59"/>
      <c r="JQ1425" s="59"/>
      <c r="JR1425" s="59"/>
      <c r="JS1425" s="59"/>
      <c r="JT1425" s="59"/>
      <c r="JU1425" s="59"/>
      <c r="JV1425" s="59"/>
      <c r="JW1425" s="59"/>
      <c r="JX1425" s="59"/>
      <c r="JY1425" s="59"/>
      <c r="JZ1425" s="59"/>
      <c r="KA1425" s="59"/>
      <c r="KB1425" s="59"/>
      <c r="KC1425" s="59"/>
      <c r="KD1425" s="59"/>
      <c r="KE1425" s="59"/>
      <c r="KF1425" s="59"/>
      <c r="KG1425" s="59"/>
      <c r="KH1425" s="59"/>
      <c r="KI1425" s="59"/>
      <c r="KJ1425" s="59"/>
      <c r="KK1425" s="59"/>
      <c r="KL1425" s="59"/>
      <c r="KM1425" s="59"/>
      <c r="KN1425" s="59"/>
      <c r="KO1425" s="59"/>
      <c r="KP1425" s="59"/>
      <c r="KQ1425" s="59"/>
      <c r="KR1425" s="59"/>
      <c r="KS1425" s="59"/>
      <c r="KT1425" s="59"/>
      <c r="KU1425" s="59"/>
      <c r="KV1425" s="59"/>
      <c r="KW1425" s="59"/>
      <c r="KX1425" s="59"/>
      <c r="KY1425" s="59"/>
      <c r="KZ1425" s="59"/>
      <c r="LA1425" s="59"/>
      <c r="LB1425" s="59"/>
      <c r="LC1425" s="59"/>
      <c r="LD1425" s="59"/>
      <c r="LE1425" s="59"/>
      <c r="LF1425" s="59"/>
      <c r="LG1425" s="59"/>
      <c r="LH1425" s="59"/>
      <c r="LI1425" s="59"/>
      <c r="LJ1425" s="59"/>
      <c r="LK1425" s="59"/>
      <c r="LL1425" s="59"/>
      <c r="LM1425" s="59"/>
      <c r="LN1425" s="59"/>
      <c r="LO1425" s="59"/>
      <c r="LP1425" s="59"/>
      <c r="LQ1425" s="59"/>
      <c r="LR1425" s="59"/>
      <c r="LS1425" s="59"/>
      <c r="LT1425" s="59"/>
      <c r="LU1425" s="59"/>
      <c r="LV1425" s="59"/>
      <c r="LW1425" s="59"/>
      <c r="LX1425" s="59"/>
      <c r="LY1425" s="59"/>
      <c r="LZ1425" s="59"/>
      <c r="MA1425" s="59"/>
      <c r="MB1425" s="59"/>
      <c r="MC1425" s="59"/>
      <c r="MD1425" s="59"/>
      <c r="ME1425" s="59"/>
      <c r="MF1425" s="59"/>
      <c r="MG1425" s="59"/>
      <c r="MH1425" s="59"/>
      <c r="MI1425" s="59"/>
      <c r="MJ1425" s="59"/>
      <c r="MK1425" s="59"/>
      <c r="ML1425" s="59"/>
      <c r="MM1425" s="59"/>
      <c r="MN1425" s="59"/>
      <c r="MO1425" s="59"/>
      <c r="MP1425" s="59"/>
      <c r="MQ1425" s="59"/>
      <c r="MR1425" s="59"/>
      <c r="MS1425" s="59"/>
      <c r="MT1425" s="59"/>
      <c r="MU1425" s="59"/>
      <c r="MV1425" s="59"/>
      <c r="MW1425" s="59"/>
      <c r="MX1425" s="59"/>
      <c r="MY1425" s="59"/>
      <c r="MZ1425" s="59"/>
      <c r="NA1425" s="59"/>
      <c r="NB1425" s="59"/>
      <c r="NC1425" s="59"/>
      <c r="ND1425" s="59"/>
      <c r="NE1425" s="59"/>
      <c r="NF1425" s="59"/>
      <c r="NG1425" s="59"/>
      <c r="NH1425" s="59"/>
      <c r="NI1425" s="59"/>
      <c r="NJ1425" s="59"/>
      <c r="NK1425" s="59"/>
      <c r="NL1425" s="59"/>
      <c r="NM1425" s="59"/>
      <c r="NN1425" s="59"/>
      <c r="NO1425" s="59"/>
      <c r="NP1425" s="59"/>
      <c r="NQ1425" s="59"/>
      <c r="NR1425" s="59"/>
      <c r="NS1425" s="59"/>
      <c r="NT1425" s="59"/>
      <c r="NU1425" s="59"/>
      <c r="NV1425" s="59"/>
      <c r="NW1425" s="59"/>
      <c r="NX1425" s="59"/>
      <c r="NY1425" s="59"/>
      <c r="NZ1425" s="59"/>
      <c r="OA1425" s="59"/>
      <c r="OB1425" s="59"/>
      <c r="OC1425" s="59"/>
      <c r="OD1425" s="59"/>
      <c r="OE1425" s="59"/>
      <c r="OF1425" s="59"/>
      <c r="OG1425" s="59"/>
      <c r="OH1425" s="59"/>
      <c r="OI1425" s="59"/>
      <c r="OJ1425" s="59"/>
      <c r="OK1425" s="59"/>
      <c r="OL1425" s="59"/>
      <c r="OM1425" s="59"/>
      <c r="ON1425" s="59"/>
      <c r="OO1425" s="59"/>
      <c r="OP1425" s="59"/>
      <c r="OQ1425" s="59"/>
      <c r="OR1425" s="59"/>
      <c r="OS1425" s="59"/>
      <c r="OT1425" s="59"/>
      <c r="OU1425" s="59"/>
      <c r="OV1425" s="59"/>
      <c r="OW1425" s="59"/>
      <c r="OX1425" s="59"/>
      <c r="OY1425" s="59"/>
      <c r="OZ1425" s="59"/>
      <c r="PA1425" s="59"/>
      <c r="PB1425" s="59"/>
      <c r="PC1425" s="59"/>
      <c r="PD1425" s="59"/>
      <c r="PE1425" s="59"/>
      <c r="PF1425" s="59"/>
      <c r="PG1425" s="59"/>
      <c r="PH1425" s="59"/>
      <c r="PI1425" s="59"/>
      <c r="PJ1425" s="59"/>
      <c r="PK1425" s="59"/>
      <c r="PL1425" s="59"/>
      <c r="PM1425" s="59"/>
      <c r="PN1425" s="59"/>
      <c r="PO1425" s="59"/>
      <c r="PP1425" s="59"/>
      <c r="PQ1425" s="59"/>
      <c r="PR1425" s="59"/>
      <c r="PS1425" s="59"/>
      <c r="PT1425" s="59"/>
      <c r="PU1425" s="59"/>
      <c r="PV1425" s="59"/>
      <c r="PW1425" s="59"/>
      <c r="PX1425" s="59"/>
      <c r="PY1425" s="59"/>
      <c r="PZ1425" s="59"/>
      <c r="QA1425" s="59"/>
      <c r="QB1425" s="59"/>
      <c r="QC1425" s="59"/>
      <c r="QD1425" s="59"/>
      <c r="QE1425" s="59"/>
      <c r="QF1425" s="59"/>
      <c r="QG1425" s="59"/>
      <c r="QH1425" s="59"/>
      <c r="QI1425" s="59"/>
      <c r="QJ1425" s="59"/>
      <c r="QK1425" s="59"/>
      <c r="QL1425" s="59"/>
      <c r="QM1425" s="59"/>
      <c r="QN1425" s="59"/>
      <c r="QO1425" s="59"/>
      <c r="QP1425" s="59"/>
      <c r="QQ1425" s="59"/>
      <c r="QR1425" s="59"/>
      <c r="QS1425" s="59"/>
      <c r="QT1425" s="59"/>
      <c r="QU1425" s="59"/>
      <c r="QV1425" s="59"/>
      <c r="QW1425" s="59"/>
      <c r="QX1425" s="59"/>
      <c r="QY1425" s="59"/>
      <c r="QZ1425" s="59"/>
      <c r="RA1425" s="59"/>
      <c r="RB1425" s="59"/>
      <c r="RC1425" s="59"/>
      <c r="RD1425" s="59"/>
      <c r="RE1425" s="59"/>
      <c r="RF1425" s="59"/>
      <c r="RG1425" s="59"/>
      <c r="RH1425" s="59"/>
      <c r="RI1425" s="59"/>
      <c r="RJ1425" s="59"/>
      <c r="RK1425" s="59"/>
      <c r="RL1425" s="59"/>
      <c r="RM1425" s="59"/>
      <c r="RN1425" s="59"/>
      <c r="RO1425" s="59"/>
      <c r="RP1425" s="59"/>
      <c r="RQ1425" s="59"/>
      <c r="RR1425" s="59"/>
      <c r="RS1425" s="59"/>
      <c r="RT1425" s="59"/>
      <c r="RU1425" s="59"/>
      <c r="RV1425" s="59"/>
      <c r="RW1425" s="59"/>
      <c r="RX1425" s="59"/>
      <c r="RY1425" s="59"/>
      <c r="RZ1425" s="59"/>
      <c r="SA1425" s="59"/>
      <c r="SB1425" s="59"/>
      <c r="SC1425" s="59"/>
      <c r="SD1425" s="59"/>
      <c r="SE1425" s="59"/>
      <c r="SF1425" s="59"/>
      <c r="SG1425" s="59"/>
      <c r="SH1425" s="59"/>
      <c r="SI1425" s="59"/>
      <c r="SJ1425" s="59"/>
      <c r="SK1425" s="59"/>
      <c r="SL1425" s="59"/>
      <c r="SM1425" s="59"/>
      <c r="SN1425" s="59"/>
      <c r="SO1425" s="59"/>
      <c r="SP1425" s="59"/>
      <c r="SQ1425" s="59"/>
      <c r="SR1425" s="59"/>
      <c r="SS1425" s="59"/>
      <c r="ST1425" s="59"/>
      <c r="SU1425" s="59"/>
      <c r="SV1425" s="59"/>
      <c r="SW1425" s="59"/>
      <c r="SX1425" s="59"/>
      <c r="SY1425" s="59"/>
      <c r="SZ1425" s="59"/>
      <c r="TA1425" s="59"/>
      <c r="TB1425" s="59"/>
      <c r="TC1425" s="59"/>
      <c r="TD1425" s="59"/>
      <c r="TE1425" s="59"/>
      <c r="TF1425" s="59"/>
      <c r="TG1425" s="59"/>
      <c r="TH1425" s="59"/>
      <c r="TI1425" s="59"/>
      <c r="TJ1425" s="59"/>
      <c r="TK1425" s="59"/>
      <c r="TL1425" s="59"/>
      <c r="TM1425" s="59"/>
      <c r="TN1425" s="59"/>
      <c r="TO1425" s="59"/>
      <c r="TP1425" s="59"/>
      <c r="TQ1425" s="59"/>
      <c r="TR1425" s="59"/>
      <c r="TS1425" s="59"/>
      <c r="TT1425" s="59"/>
      <c r="TU1425" s="59"/>
      <c r="TV1425" s="59"/>
      <c r="TW1425" s="59"/>
      <c r="TX1425" s="59"/>
      <c r="TY1425" s="59"/>
      <c r="TZ1425" s="59"/>
      <c r="UA1425" s="59"/>
      <c r="UB1425" s="59"/>
      <c r="UC1425" s="59"/>
      <c r="UD1425" s="59"/>
      <c r="UE1425" s="59"/>
      <c r="UF1425" s="59"/>
      <c r="UG1425" s="59"/>
      <c r="UH1425" s="59"/>
      <c r="UI1425" s="59"/>
      <c r="UJ1425" s="59"/>
      <c r="UK1425" s="59"/>
      <c r="UL1425" s="59"/>
      <c r="UM1425" s="59"/>
      <c r="UN1425" s="59"/>
      <c r="UO1425" s="59"/>
      <c r="UP1425" s="59"/>
      <c r="UQ1425" s="59"/>
      <c r="UR1425" s="59"/>
      <c r="US1425" s="59"/>
      <c r="UT1425" s="59"/>
      <c r="UU1425" s="59"/>
      <c r="UV1425" s="59"/>
      <c r="UW1425" s="59"/>
      <c r="UX1425" s="59"/>
      <c r="UY1425" s="59"/>
      <c r="UZ1425" s="59"/>
      <c r="VA1425" s="59"/>
      <c r="VB1425" s="59"/>
      <c r="VC1425" s="59"/>
      <c r="VD1425" s="59"/>
      <c r="VE1425" s="59"/>
      <c r="VF1425" s="59"/>
      <c r="VG1425" s="59"/>
      <c r="VH1425" s="59"/>
      <c r="VI1425" s="59"/>
      <c r="VJ1425" s="59"/>
      <c r="VK1425" s="59"/>
      <c r="VL1425" s="59"/>
      <c r="VM1425" s="59"/>
      <c r="VN1425" s="59"/>
      <c r="VO1425" s="59"/>
      <c r="VP1425" s="59"/>
      <c r="VQ1425" s="59"/>
      <c r="VR1425" s="59"/>
      <c r="VS1425" s="59"/>
      <c r="VT1425" s="59"/>
      <c r="VU1425" s="59"/>
      <c r="VV1425" s="59"/>
      <c r="VW1425" s="59"/>
      <c r="VX1425" s="59"/>
      <c r="VY1425" s="59"/>
      <c r="VZ1425" s="59"/>
      <c r="WA1425" s="59"/>
      <c r="WB1425" s="59"/>
      <c r="WC1425" s="59"/>
      <c r="WD1425" s="59"/>
      <c r="WE1425" s="59"/>
      <c r="WF1425" s="59"/>
      <c r="WG1425" s="59"/>
      <c r="WH1425" s="59"/>
      <c r="WI1425" s="59"/>
      <c r="WJ1425" s="59"/>
      <c r="WK1425" s="59"/>
      <c r="WL1425" s="59"/>
      <c r="WM1425" s="59"/>
      <c r="WN1425" s="59"/>
      <c r="WO1425" s="59"/>
      <c r="WP1425" s="59"/>
      <c r="WQ1425" s="59"/>
      <c r="WR1425" s="59"/>
      <c r="WS1425" s="59"/>
      <c r="WT1425" s="59"/>
      <c r="WU1425" s="59"/>
      <c r="WV1425" s="59"/>
      <c r="WW1425" s="59"/>
      <c r="WX1425" s="59"/>
      <c r="WY1425" s="59"/>
      <c r="WZ1425" s="59"/>
      <c r="XA1425" s="59"/>
      <c r="XB1425" s="59"/>
      <c r="XC1425" s="59"/>
      <c r="XD1425" s="59"/>
      <c r="XE1425" s="59"/>
      <c r="XF1425" s="59"/>
      <c r="XG1425" s="59"/>
      <c r="XH1425" s="59"/>
      <c r="XI1425" s="59"/>
      <c r="XJ1425" s="59"/>
      <c r="XK1425" s="59"/>
      <c r="XL1425" s="59"/>
      <c r="XM1425" s="59"/>
      <c r="XN1425" s="59"/>
      <c r="XO1425" s="59"/>
      <c r="XP1425" s="59"/>
      <c r="XQ1425" s="59"/>
      <c r="XR1425" s="59"/>
      <c r="XS1425" s="59"/>
      <c r="XT1425" s="59"/>
      <c r="XU1425" s="59"/>
      <c r="XV1425" s="59"/>
      <c r="XW1425" s="59"/>
      <c r="XX1425" s="59"/>
      <c r="XY1425" s="59"/>
      <c r="XZ1425" s="59"/>
      <c r="YA1425" s="59"/>
      <c r="YB1425" s="59"/>
      <c r="YC1425" s="59"/>
      <c r="YD1425" s="59"/>
      <c r="YE1425" s="59"/>
      <c r="YF1425" s="59"/>
      <c r="YG1425" s="59"/>
      <c r="YH1425" s="59"/>
      <c r="YI1425" s="59"/>
      <c r="YJ1425" s="59"/>
      <c r="YK1425" s="59"/>
      <c r="YL1425" s="59"/>
      <c r="YM1425" s="59"/>
      <c r="YN1425" s="59"/>
      <c r="YO1425" s="59"/>
      <c r="YP1425" s="59"/>
      <c r="YQ1425" s="59"/>
      <c r="YR1425" s="59"/>
      <c r="YS1425" s="59"/>
      <c r="YT1425" s="59"/>
      <c r="YU1425" s="59"/>
      <c r="YV1425" s="59"/>
      <c r="YW1425" s="59"/>
      <c r="YX1425" s="59"/>
      <c r="YY1425" s="59"/>
      <c r="YZ1425" s="59"/>
      <c r="ZA1425" s="59"/>
      <c r="ZB1425" s="59"/>
      <c r="ZC1425" s="59"/>
      <c r="ZD1425" s="59"/>
      <c r="ZE1425" s="59"/>
      <c r="ZF1425" s="59"/>
      <c r="ZG1425" s="59"/>
      <c r="ZH1425" s="59"/>
      <c r="ZI1425" s="59"/>
      <c r="ZJ1425" s="59"/>
      <c r="ZK1425" s="59"/>
      <c r="ZL1425" s="59"/>
      <c r="ZM1425" s="59"/>
      <c r="ZN1425" s="59"/>
      <c r="ZO1425" s="59"/>
      <c r="ZP1425" s="59"/>
      <c r="ZQ1425" s="59"/>
      <c r="ZR1425" s="59"/>
      <c r="ZS1425" s="59"/>
      <c r="ZT1425" s="59"/>
      <c r="ZU1425" s="59"/>
      <c r="ZV1425" s="59"/>
      <c r="ZW1425" s="59"/>
      <c r="ZX1425" s="59"/>
      <c r="ZY1425" s="59"/>
      <c r="ZZ1425" s="59"/>
      <c r="AAA1425" s="59"/>
      <c r="AAB1425" s="59"/>
      <c r="AAC1425" s="59"/>
      <c r="AAD1425" s="59"/>
      <c r="AAE1425" s="59"/>
      <c r="AAF1425" s="59"/>
      <c r="AAG1425" s="59"/>
      <c r="AAH1425" s="59"/>
      <c r="AAI1425" s="59"/>
      <c r="AAJ1425" s="59"/>
      <c r="AAK1425" s="59"/>
      <c r="AAL1425" s="59"/>
      <c r="AAM1425" s="59"/>
      <c r="AAN1425" s="59"/>
      <c r="AAO1425" s="59"/>
      <c r="AAP1425" s="59"/>
      <c r="AAQ1425" s="59"/>
      <c r="AAR1425" s="59"/>
      <c r="AAS1425" s="59"/>
      <c r="AAT1425" s="59"/>
      <c r="AAU1425" s="59"/>
      <c r="AAV1425" s="59"/>
      <c r="AAW1425" s="59"/>
      <c r="AAX1425" s="59"/>
      <c r="AAY1425" s="59"/>
      <c r="AAZ1425" s="59"/>
      <c r="ABA1425" s="59"/>
      <c r="ABB1425" s="59"/>
      <c r="ABC1425" s="59"/>
      <c r="ABD1425" s="59"/>
      <c r="ABE1425" s="59"/>
      <c r="ABF1425" s="59"/>
      <c r="ABG1425" s="59"/>
      <c r="ABH1425" s="59"/>
      <c r="ABI1425" s="59"/>
      <c r="ABJ1425" s="59"/>
      <c r="ABK1425" s="59"/>
      <c r="ABL1425" s="59"/>
      <c r="ABM1425" s="59"/>
      <c r="ABN1425" s="59"/>
      <c r="ABO1425" s="59"/>
      <c r="ABP1425" s="59"/>
      <c r="ABQ1425" s="59"/>
      <c r="ABR1425" s="59"/>
      <c r="ABS1425" s="59"/>
      <c r="ABT1425" s="59"/>
      <c r="ABU1425" s="59"/>
      <c r="ABV1425" s="59"/>
      <c r="ABW1425" s="59"/>
      <c r="ABX1425" s="59"/>
      <c r="ABY1425" s="59"/>
      <c r="ABZ1425" s="59"/>
      <c r="ACA1425" s="59"/>
      <c r="ACB1425" s="59"/>
      <c r="ACC1425" s="59"/>
      <c r="ACD1425" s="59"/>
      <c r="ACE1425" s="59"/>
      <c r="ACF1425" s="59"/>
      <c r="ACG1425" s="59"/>
      <c r="ACH1425" s="59"/>
      <c r="ACI1425" s="59"/>
      <c r="ACJ1425" s="59"/>
      <c r="ACK1425" s="59"/>
      <c r="ACL1425" s="59"/>
      <c r="ACM1425" s="59"/>
      <c r="ACN1425" s="59"/>
      <c r="ACO1425" s="59"/>
      <c r="ACP1425" s="59"/>
      <c r="ACQ1425" s="59"/>
      <c r="ACR1425" s="59"/>
      <c r="ACS1425" s="59"/>
      <c r="ACT1425" s="59"/>
      <c r="ACU1425" s="59"/>
      <c r="ACV1425" s="59"/>
      <c r="ACW1425" s="59"/>
      <c r="ACX1425" s="59"/>
      <c r="ACY1425" s="59"/>
      <c r="ACZ1425" s="59"/>
      <c r="ADA1425" s="59"/>
      <c r="ADB1425" s="59"/>
      <c r="ADC1425" s="59"/>
      <c r="ADD1425" s="59"/>
      <c r="ADE1425" s="59"/>
      <c r="ADF1425" s="59"/>
      <c r="ADG1425" s="59"/>
      <c r="ADH1425" s="59"/>
      <c r="ADI1425" s="59"/>
      <c r="ADJ1425" s="59"/>
      <c r="ADK1425" s="59"/>
      <c r="ADL1425" s="59"/>
      <c r="ADM1425" s="59"/>
      <c r="ADN1425" s="59"/>
      <c r="ADO1425" s="59"/>
      <c r="ADP1425" s="59"/>
      <c r="ADQ1425" s="59"/>
      <c r="ADR1425" s="59"/>
      <c r="ADS1425" s="59"/>
      <c r="ADT1425" s="59"/>
      <c r="ADU1425" s="59"/>
      <c r="ADV1425" s="59"/>
      <c r="ADW1425" s="59"/>
      <c r="ADX1425" s="59"/>
      <c r="ADY1425" s="59"/>
      <c r="ADZ1425" s="59"/>
      <c r="AEA1425" s="59"/>
      <c r="AEB1425" s="59"/>
      <c r="AEC1425" s="59"/>
      <c r="AED1425" s="59"/>
      <c r="AEE1425" s="59"/>
      <c r="AEF1425" s="59"/>
    </row>
    <row r="1426" spans="1:812" x14ac:dyDescent="0.2">
      <c r="A1426" s="176"/>
      <c r="B1426" s="177"/>
      <c r="C1426" s="520"/>
      <c r="D1426" s="521"/>
      <c r="E1426" s="520"/>
      <c r="F1426" s="485"/>
      <c r="BA1426" s="663"/>
    </row>
    <row r="1427" spans="1:812" x14ac:dyDescent="0.2">
      <c r="A1427" s="199">
        <v>2</v>
      </c>
      <c r="B1427" s="170" t="s">
        <v>695</v>
      </c>
      <c r="C1427" s="521"/>
      <c r="D1427" s="521"/>
      <c r="E1427" s="520"/>
      <c r="F1427" s="485"/>
      <c r="BA1427" s="663"/>
    </row>
    <row r="1428" spans="1:812" x14ac:dyDescent="0.2">
      <c r="A1428" s="176">
        <f>+A1427+0.1</f>
        <v>2.1</v>
      </c>
      <c r="B1428" s="177" t="s">
        <v>704</v>
      </c>
      <c r="C1428" s="521">
        <v>1</v>
      </c>
      <c r="D1428" s="521" t="s">
        <v>71</v>
      </c>
      <c r="E1428" s="520">
        <v>500</v>
      </c>
      <c r="F1428" s="485">
        <f t="shared" si="55"/>
        <v>500</v>
      </c>
      <c r="BA1428" s="663"/>
    </row>
    <row r="1429" spans="1:812" x14ac:dyDescent="0.2">
      <c r="A1429" s="176">
        <f t="shared" ref="A1429:A1436" si="66">+A1428+0.1</f>
        <v>2.2000000000000002</v>
      </c>
      <c r="B1429" s="177" t="s">
        <v>696</v>
      </c>
      <c r="C1429" s="521">
        <v>1</v>
      </c>
      <c r="D1429" s="521" t="s">
        <v>71</v>
      </c>
      <c r="E1429" s="520">
        <v>1520.75</v>
      </c>
      <c r="F1429" s="485">
        <f t="shared" si="55"/>
        <v>1520.75</v>
      </c>
      <c r="BA1429" s="663"/>
    </row>
    <row r="1430" spans="1:812" x14ac:dyDescent="0.2">
      <c r="A1430" s="176">
        <f t="shared" si="66"/>
        <v>2.3000000000000003</v>
      </c>
      <c r="B1430" s="177" t="s">
        <v>697</v>
      </c>
      <c r="C1430" s="521">
        <v>6</v>
      </c>
      <c r="D1430" s="521" t="s">
        <v>71</v>
      </c>
      <c r="E1430" s="520">
        <v>1326.07</v>
      </c>
      <c r="F1430" s="485">
        <f t="shared" si="55"/>
        <v>7956.42</v>
      </c>
      <c r="BA1430" s="663"/>
    </row>
    <row r="1431" spans="1:812" ht="25.5" x14ac:dyDescent="0.2">
      <c r="A1431" s="176">
        <f t="shared" si="66"/>
        <v>2.4000000000000004</v>
      </c>
      <c r="B1431" s="177" t="s">
        <v>731</v>
      </c>
      <c r="C1431" s="521">
        <v>1</v>
      </c>
      <c r="D1431" s="521" t="s">
        <v>71</v>
      </c>
      <c r="E1431" s="520">
        <v>3357.1</v>
      </c>
      <c r="F1431" s="485">
        <f t="shared" si="55"/>
        <v>3357.1</v>
      </c>
      <c r="BA1431" s="663"/>
    </row>
    <row r="1432" spans="1:812" x14ac:dyDescent="0.2">
      <c r="A1432" s="176">
        <f t="shared" si="66"/>
        <v>2.5000000000000004</v>
      </c>
      <c r="B1432" s="177" t="s">
        <v>670</v>
      </c>
      <c r="C1432" s="521">
        <v>1</v>
      </c>
      <c r="D1432" s="521" t="s">
        <v>71</v>
      </c>
      <c r="E1432" s="520">
        <v>2795.26</v>
      </c>
      <c r="F1432" s="485">
        <f t="shared" si="55"/>
        <v>2795.26</v>
      </c>
      <c r="BA1432" s="663"/>
    </row>
    <row r="1433" spans="1:812" x14ac:dyDescent="0.2">
      <c r="A1433" s="176">
        <f t="shared" si="66"/>
        <v>2.6000000000000005</v>
      </c>
      <c r="B1433" s="177" t="s">
        <v>762</v>
      </c>
      <c r="C1433" s="521">
        <v>1</v>
      </c>
      <c r="D1433" s="521" t="s">
        <v>71</v>
      </c>
      <c r="E1433" s="520">
        <v>28067.62</v>
      </c>
      <c r="F1433" s="485">
        <f t="shared" si="55"/>
        <v>28067.62</v>
      </c>
      <c r="BA1433" s="663"/>
    </row>
    <row r="1434" spans="1:812" x14ac:dyDescent="0.2">
      <c r="A1434" s="176">
        <f t="shared" si="66"/>
        <v>2.7000000000000006</v>
      </c>
      <c r="B1434" s="177" t="s">
        <v>763</v>
      </c>
      <c r="C1434" s="521">
        <v>1</v>
      </c>
      <c r="D1434" s="521" t="s">
        <v>71</v>
      </c>
      <c r="E1434" s="520">
        <v>23341.25</v>
      </c>
      <c r="F1434" s="485">
        <f t="shared" si="55"/>
        <v>23341.25</v>
      </c>
      <c r="BA1434" s="663"/>
    </row>
    <row r="1435" spans="1:812" x14ac:dyDescent="0.2">
      <c r="A1435" s="176">
        <f t="shared" si="66"/>
        <v>2.8000000000000007</v>
      </c>
      <c r="B1435" s="177" t="s">
        <v>724</v>
      </c>
      <c r="C1435" s="521">
        <v>1</v>
      </c>
      <c r="D1435" s="521" t="s">
        <v>71</v>
      </c>
      <c r="E1435" s="520">
        <v>1272.8399999999999</v>
      </c>
      <c r="F1435" s="485">
        <f t="shared" si="55"/>
        <v>1272.8399999999999</v>
      </c>
      <c r="BA1435" s="663"/>
    </row>
    <row r="1436" spans="1:812" x14ac:dyDescent="0.2">
      <c r="A1436" s="176">
        <f t="shared" si="66"/>
        <v>2.9000000000000008</v>
      </c>
      <c r="B1436" s="177" t="s">
        <v>872</v>
      </c>
      <c r="C1436" s="521">
        <v>1</v>
      </c>
      <c r="D1436" s="521" t="s">
        <v>99</v>
      </c>
      <c r="E1436" s="520">
        <v>5200</v>
      </c>
      <c r="F1436" s="485">
        <f t="shared" si="55"/>
        <v>5200</v>
      </c>
      <c r="BA1436" s="663"/>
    </row>
    <row r="1437" spans="1:812" x14ac:dyDescent="0.2">
      <c r="A1437" s="426">
        <v>2.1</v>
      </c>
      <c r="B1437" s="177" t="s">
        <v>699</v>
      </c>
      <c r="C1437" s="521">
        <v>1</v>
      </c>
      <c r="D1437" s="521" t="s">
        <v>99</v>
      </c>
      <c r="E1437" s="520">
        <v>1800</v>
      </c>
      <c r="F1437" s="485">
        <f t="shared" si="55"/>
        <v>1800</v>
      </c>
      <c r="BA1437" s="663"/>
    </row>
    <row r="1438" spans="1:812" x14ac:dyDescent="0.2">
      <c r="A1438" s="426">
        <v>2.11</v>
      </c>
      <c r="B1438" s="177" t="s">
        <v>873</v>
      </c>
      <c r="C1438" s="521">
        <v>1</v>
      </c>
      <c r="D1438" s="521" t="s">
        <v>9</v>
      </c>
      <c r="E1438" s="520">
        <v>2500</v>
      </c>
      <c r="F1438" s="485">
        <f t="shared" si="55"/>
        <v>2500</v>
      </c>
      <c r="BA1438" s="663"/>
    </row>
    <row r="1439" spans="1:812" x14ac:dyDescent="0.2">
      <c r="A1439" s="426">
        <v>2.12</v>
      </c>
      <c r="B1439" s="177" t="s">
        <v>698</v>
      </c>
      <c r="C1439" s="521">
        <v>1</v>
      </c>
      <c r="D1439" s="521" t="s">
        <v>71</v>
      </c>
      <c r="E1439" s="520">
        <v>1663.3</v>
      </c>
      <c r="F1439" s="485">
        <f t="shared" si="55"/>
        <v>1663.3</v>
      </c>
      <c r="BA1439" s="663"/>
    </row>
    <row r="1440" spans="1:812" x14ac:dyDescent="0.2">
      <c r="A1440" s="426">
        <v>2.13</v>
      </c>
      <c r="B1440" s="177" t="s">
        <v>620</v>
      </c>
      <c r="C1440" s="521">
        <v>1</v>
      </c>
      <c r="D1440" s="521" t="s">
        <v>71</v>
      </c>
      <c r="E1440" s="520">
        <v>2000</v>
      </c>
      <c r="F1440" s="485">
        <f t="shared" ref="F1440" si="67">ROUND(C1440*E1440,2)</f>
        <v>2000</v>
      </c>
      <c r="BA1440" s="663"/>
    </row>
    <row r="1441" spans="1:53" x14ac:dyDescent="0.2">
      <c r="A1441" s="254"/>
      <c r="B1441" s="216"/>
      <c r="C1441" s="417"/>
      <c r="D1441" s="117"/>
      <c r="E1441" s="193"/>
      <c r="F1441" s="485"/>
      <c r="BA1441" s="663"/>
    </row>
    <row r="1442" spans="1:53" ht="25.5" x14ac:dyDescent="0.2">
      <c r="A1442" s="219">
        <v>3</v>
      </c>
      <c r="B1442" s="234" t="s">
        <v>703</v>
      </c>
      <c r="C1442" s="417"/>
      <c r="D1442" s="117"/>
      <c r="E1442" s="193"/>
      <c r="F1442" s="485"/>
      <c r="BA1442" s="663"/>
    </row>
    <row r="1443" spans="1:53" ht="51.75" customHeight="1" x14ac:dyDescent="0.2">
      <c r="A1443" s="215">
        <v>3.1</v>
      </c>
      <c r="B1443" s="216" t="s">
        <v>874</v>
      </c>
      <c r="C1443" s="417">
        <v>3</v>
      </c>
      <c r="D1443" s="117" t="s">
        <v>71</v>
      </c>
      <c r="E1443" s="193">
        <v>38497.5</v>
      </c>
      <c r="F1443" s="485">
        <f t="shared" ref="F1443:F1444" si="68">ROUND(C1443*E1443,2)</f>
        <v>115492.5</v>
      </c>
      <c r="BA1443" s="663"/>
    </row>
    <row r="1444" spans="1:53" ht="24.75" customHeight="1" x14ac:dyDescent="0.2">
      <c r="A1444" s="555">
        <v>3.2</v>
      </c>
      <c r="B1444" s="216" t="s">
        <v>875</v>
      </c>
      <c r="C1444" s="237">
        <v>1</v>
      </c>
      <c r="D1444" s="236" t="s">
        <v>71</v>
      </c>
      <c r="E1444" s="556">
        <v>75000</v>
      </c>
      <c r="F1444" s="535">
        <f t="shared" si="68"/>
        <v>75000</v>
      </c>
      <c r="BA1444" s="663"/>
    </row>
    <row r="1445" spans="1:53" x14ac:dyDescent="0.2">
      <c r="A1445" s="555"/>
      <c r="B1445" s="216"/>
      <c r="C1445" s="237"/>
      <c r="D1445" s="236"/>
      <c r="E1445" s="556"/>
      <c r="F1445" s="535"/>
      <c r="BA1445" s="663"/>
    </row>
    <row r="1446" spans="1:53" x14ac:dyDescent="0.2">
      <c r="A1446" s="217" t="s">
        <v>937</v>
      </c>
      <c r="B1446" s="234" t="s">
        <v>876</v>
      </c>
      <c r="C1446" s="237"/>
      <c r="D1446" s="236"/>
      <c r="E1446" s="556"/>
      <c r="F1446" s="535"/>
      <c r="BA1446" s="663"/>
    </row>
    <row r="1447" spans="1:53" x14ac:dyDescent="0.2">
      <c r="A1447" s="218">
        <v>1</v>
      </c>
      <c r="B1447" s="170" t="s">
        <v>70</v>
      </c>
      <c r="C1447" s="223">
        <v>60</v>
      </c>
      <c r="D1447" s="117" t="s">
        <v>82</v>
      </c>
      <c r="E1447" s="223">
        <v>14.63</v>
      </c>
      <c r="F1447" s="437">
        <f t="shared" ref="F1447" si="69">ROUND(C1447*E1447,2)</f>
        <v>877.8</v>
      </c>
      <c r="BA1447" s="663"/>
    </row>
    <row r="1448" spans="1:53" x14ac:dyDescent="0.2">
      <c r="A1448" s="215"/>
      <c r="B1448" s="177"/>
      <c r="C1448" s="223"/>
      <c r="D1448" s="117"/>
      <c r="E1448" s="223"/>
      <c r="F1448" s="437"/>
      <c r="BA1448" s="663"/>
    </row>
    <row r="1449" spans="1:53" x14ac:dyDescent="0.2">
      <c r="A1449" s="219">
        <v>2</v>
      </c>
      <c r="B1449" s="220" t="s">
        <v>112</v>
      </c>
      <c r="C1449" s="223"/>
      <c r="D1449" s="117"/>
      <c r="E1449" s="224"/>
      <c r="F1449" s="437"/>
      <c r="BA1449" s="663"/>
    </row>
    <row r="1450" spans="1:53" x14ac:dyDescent="0.2">
      <c r="A1450" s="215">
        <v>2.1</v>
      </c>
      <c r="B1450" s="221" t="s">
        <v>877</v>
      </c>
      <c r="C1450" s="223">
        <v>42.599999999999994</v>
      </c>
      <c r="D1450" s="117" t="s">
        <v>184</v>
      </c>
      <c r="E1450" s="417">
        <v>154.52000000000001</v>
      </c>
      <c r="F1450" s="437">
        <f t="shared" ref="F1450:F1453" si="70">ROUND(C1450*E1450,2)</f>
        <v>6582.55</v>
      </c>
      <c r="BA1450" s="663"/>
    </row>
    <row r="1451" spans="1:53" x14ac:dyDescent="0.2">
      <c r="A1451" s="215">
        <v>2.2000000000000002</v>
      </c>
      <c r="B1451" s="221" t="s">
        <v>115</v>
      </c>
      <c r="C1451" s="223">
        <v>4.2</v>
      </c>
      <c r="D1451" s="117" t="s">
        <v>184</v>
      </c>
      <c r="E1451" s="223">
        <v>1282.82</v>
      </c>
      <c r="F1451" s="437">
        <f t="shared" si="70"/>
        <v>5387.84</v>
      </c>
      <c r="BA1451" s="663"/>
    </row>
    <row r="1452" spans="1:53" x14ac:dyDescent="0.2">
      <c r="A1452" s="215">
        <v>2.2999999999999998</v>
      </c>
      <c r="B1452" s="177" t="s">
        <v>116</v>
      </c>
      <c r="C1452" s="223">
        <v>36.080999999999989</v>
      </c>
      <c r="D1452" s="117" t="s">
        <v>184</v>
      </c>
      <c r="E1452" s="223">
        <v>184.67</v>
      </c>
      <c r="F1452" s="437">
        <f t="shared" si="70"/>
        <v>6663.08</v>
      </c>
      <c r="BA1452" s="663"/>
    </row>
    <row r="1453" spans="1:53" x14ac:dyDescent="0.2">
      <c r="A1453" s="215">
        <v>2.4</v>
      </c>
      <c r="B1453" s="177" t="s">
        <v>117</v>
      </c>
      <c r="C1453" s="223">
        <v>7.8228000000000062</v>
      </c>
      <c r="D1453" s="117" t="s">
        <v>184</v>
      </c>
      <c r="E1453" s="223">
        <v>210</v>
      </c>
      <c r="F1453" s="437">
        <f t="shared" si="70"/>
        <v>1642.79</v>
      </c>
      <c r="BA1453" s="663"/>
    </row>
    <row r="1454" spans="1:53" ht="12.75" customHeight="1" x14ac:dyDescent="0.2">
      <c r="A1454" s="215"/>
      <c r="B1454" s="177"/>
      <c r="C1454" s="223"/>
      <c r="D1454" s="117"/>
      <c r="E1454" s="224"/>
      <c r="F1454" s="437"/>
      <c r="BA1454" s="663"/>
    </row>
    <row r="1455" spans="1:53" ht="12.75" customHeight="1" x14ac:dyDescent="0.2">
      <c r="A1455" s="219">
        <v>3</v>
      </c>
      <c r="B1455" s="170" t="s">
        <v>118</v>
      </c>
      <c r="C1455" s="223"/>
      <c r="D1455" s="117"/>
      <c r="E1455" s="224"/>
      <c r="F1455" s="437"/>
      <c r="BA1455" s="663"/>
    </row>
    <row r="1456" spans="1:53" ht="12.75" customHeight="1" x14ac:dyDescent="0.2">
      <c r="A1456" s="215">
        <v>3.1</v>
      </c>
      <c r="B1456" s="177" t="s">
        <v>878</v>
      </c>
      <c r="C1456" s="223">
        <v>61.2</v>
      </c>
      <c r="D1456" s="117" t="s">
        <v>82</v>
      </c>
      <c r="E1456" s="193">
        <v>540.63</v>
      </c>
      <c r="F1456" s="437">
        <f t="shared" ref="F1456" si="71">ROUND(C1456*E1456,2)</f>
        <v>33086.559999999998</v>
      </c>
      <c r="BA1456" s="663"/>
    </row>
    <row r="1457" spans="1:53" ht="12.75" customHeight="1" x14ac:dyDescent="0.2">
      <c r="A1457" s="215"/>
      <c r="B1457" s="177"/>
      <c r="C1457" s="223"/>
      <c r="D1457" s="117"/>
      <c r="E1457" s="193"/>
      <c r="F1457" s="437"/>
      <c r="BA1457" s="663"/>
    </row>
    <row r="1458" spans="1:53" x14ac:dyDescent="0.2">
      <c r="A1458" s="219">
        <v>4</v>
      </c>
      <c r="B1458" s="222" t="s">
        <v>122</v>
      </c>
      <c r="C1458" s="223"/>
      <c r="D1458" s="117"/>
      <c r="E1458" s="224"/>
      <c r="F1458" s="437"/>
      <c r="BA1458" s="663"/>
    </row>
    <row r="1459" spans="1:53" ht="12.75" customHeight="1" x14ac:dyDescent="0.2">
      <c r="A1459" s="215">
        <v>4.0999999999999996</v>
      </c>
      <c r="B1459" s="177" t="s">
        <v>878</v>
      </c>
      <c r="C1459" s="223">
        <v>60</v>
      </c>
      <c r="D1459" s="117" t="s">
        <v>82</v>
      </c>
      <c r="E1459" s="193">
        <v>27.98</v>
      </c>
      <c r="F1459" s="437">
        <f t="shared" ref="F1459" si="72">ROUND(C1459*E1459,2)</f>
        <v>1678.8</v>
      </c>
      <c r="BA1459" s="663"/>
    </row>
    <row r="1460" spans="1:53" ht="12.75" customHeight="1" x14ac:dyDescent="0.2">
      <c r="A1460" s="215"/>
      <c r="B1460" s="177"/>
      <c r="C1460" s="223"/>
      <c r="D1460" s="117"/>
      <c r="E1460" s="193"/>
      <c r="F1460" s="437"/>
      <c r="BA1460" s="663"/>
    </row>
    <row r="1461" spans="1:53" ht="12.75" customHeight="1" x14ac:dyDescent="0.2">
      <c r="A1461" s="219">
        <v>5</v>
      </c>
      <c r="B1461" s="222" t="s">
        <v>123</v>
      </c>
      <c r="C1461" s="223"/>
      <c r="D1461" s="117"/>
      <c r="E1461" s="224"/>
      <c r="F1461" s="437"/>
      <c r="BA1461" s="663"/>
    </row>
    <row r="1462" spans="1:53" x14ac:dyDescent="0.2">
      <c r="A1462" s="215">
        <v>5.0999999999999996</v>
      </c>
      <c r="B1462" s="225" t="s">
        <v>879</v>
      </c>
      <c r="C1462" s="223">
        <v>8</v>
      </c>
      <c r="D1462" s="117" t="s">
        <v>14</v>
      </c>
      <c r="E1462" s="193">
        <v>195.31</v>
      </c>
      <c r="F1462" s="437">
        <f t="shared" ref="F1462:F1464" si="73">ROUND(C1462*E1462,2)</f>
        <v>1562.48</v>
      </c>
      <c r="BA1462" s="663"/>
    </row>
    <row r="1463" spans="1:53" x14ac:dyDescent="0.2">
      <c r="A1463" s="557"/>
      <c r="B1463" s="558"/>
      <c r="C1463" s="559"/>
      <c r="D1463" s="560"/>
      <c r="E1463" s="561"/>
      <c r="F1463" s="437"/>
      <c r="BA1463" s="663"/>
    </row>
    <row r="1464" spans="1:53" ht="25.5" x14ac:dyDescent="0.2">
      <c r="A1464" s="562">
        <v>6</v>
      </c>
      <c r="B1464" s="216" t="s">
        <v>880</v>
      </c>
      <c r="C1464" s="237">
        <v>1</v>
      </c>
      <c r="D1464" s="117" t="s">
        <v>14</v>
      </c>
      <c r="E1464" s="526">
        <v>1702.54</v>
      </c>
      <c r="F1464" s="437">
        <f t="shared" si="73"/>
        <v>1702.54</v>
      </c>
      <c r="BA1464" s="663"/>
    </row>
    <row r="1465" spans="1:53" x14ac:dyDescent="0.2">
      <c r="A1465" s="555"/>
      <c r="B1465" s="216"/>
      <c r="C1465" s="237"/>
      <c r="D1465" s="560"/>
      <c r="E1465" s="561"/>
      <c r="F1465" s="563"/>
      <c r="BA1465" s="663"/>
    </row>
    <row r="1466" spans="1:53" x14ac:dyDescent="0.2">
      <c r="A1466" s="217" t="s">
        <v>938</v>
      </c>
      <c r="B1466" s="234" t="s">
        <v>881</v>
      </c>
      <c r="C1466" s="237"/>
      <c r="D1466" s="560"/>
      <c r="E1466" s="561"/>
      <c r="F1466" s="563"/>
      <c r="BA1466" s="663"/>
    </row>
    <row r="1467" spans="1:53" x14ac:dyDescent="0.2">
      <c r="A1467" s="562"/>
      <c r="B1467" s="234"/>
      <c r="C1467" s="237"/>
      <c r="D1467" s="560"/>
      <c r="E1467" s="561"/>
      <c r="F1467" s="563"/>
      <c r="BA1467" s="663"/>
    </row>
    <row r="1468" spans="1:53" x14ac:dyDescent="0.2">
      <c r="A1468" s="226">
        <v>1</v>
      </c>
      <c r="B1468" s="177" t="s">
        <v>70</v>
      </c>
      <c r="C1468" s="223">
        <v>72</v>
      </c>
      <c r="D1468" s="117" t="s">
        <v>82</v>
      </c>
      <c r="E1468" s="223">
        <v>14.63</v>
      </c>
      <c r="F1468" s="437">
        <f t="shared" ref="F1468" si="74">ROUND(C1468*E1468,2)</f>
        <v>1053.3599999999999</v>
      </c>
      <c r="BA1468" s="663"/>
    </row>
    <row r="1469" spans="1:53" x14ac:dyDescent="0.2">
      <c r="A1469" s="215"/>
      <c r="B1469" s="177"/>
      <c r="C1469" s="223"/>
      <c r="D1469" s="117"/>
      <c r="E1469" s="223"/>
      <c r="F1469" s="437"/>
      <c r="BA1469" s="663"/>
    </row>
    <row r="1470" spans="1:53" x14ac:dyDescent="0.2">
      <c r="A1470" s="219">
        <v>2</v>
      </c>
      <c r="B1470" s="220" t="s">
        <v>112</v>
      </c>
      <c r="C1470" s="223"/>
      <c r="D1470" s="117"/>
      <c r="E1470" s="224"/>
      <c r="F1470" s="437"/>
      <c r="BA1470" s="663"/>
    </row>
    <row r="1471" spans="1:53" x14ac:dyDescent="0.2">
      <c r="A1471" s="215">
        <v>2.1</v>
      </c>
      <c r="B1471" s="221" t="s">
        <v>877</v>
      </c>
      <c r="C1471" s="223">
        <v>56.160000000000004</v>
      </c>
      <c r="D1471" s="117" t="s">
        <v>184</v>
      </c>
      <c r="E1471" s="417">
        <v>154.52000000000001</v>
      </c>
      <c r="F1471" s="437">
        <f t="shared" ref="F1471:F1474" si="75">ROUND(C1471*E1471,2)</f>
        <v>8677.84</v>
      </c>
      <c r="BA1471" s="663"/>
    </row>
    <row r="1472" spans="1:53" x14ac:dyDescent="0.2">
      <c r="A1472" s="215">
        <v>2.2000000000000002</v>
      </c>
      <c r="B1472" s="221" t="s">
        <v>115</v>
      </c>
      <c r="C1472" s="223">
        <v>5.0400000000000009</v>
      </c>
      <c r="D1472" s="117" t="s">
        <v>184</v>
      </c>
      <c r="E1472" s="223">
        <v>1282.82</v>
      </c>
      <c r="F1472" s="437">
        <f t="shared" si="75"/>
        <v>6465.41</v>
      </c>
      <c r="BA1472" s="663"/>
    </row>
    <row r="1473" spans="1:53" x14ac:dyDescent="0.2">
      <c r="A1473" s="215">
        <v>2.2999999999999998</v>
      </c>
      <c r="B1473" s="177" t="s">
        <v>116</v>
      </c>
      <c r="C1473" s="223">
        <v>47.88</v>
      </c>
      <c r="D1473" s="117" t="s">
        <v>184</v>
      </c>
      <c r="E1473" s="223">
        <v>184.67</v>
      </c>
      <c r="F1473" s="437">
        <f t="shared" si="75"/>
        <v>8842</v>
      </c>
      <c r="BA1473" s="663"/>
    </row>
    <row r="1474" spans="1:53" x14ac:dyDescent="0.2">
      <c r="A1474" s="215">
        <v>2.4</v>
      </c>
      <c r="B1474" s="177" t="s">
        <v>117</v>
      </c>
      <c r="C1474" s="223">
        <v>9.9360000000000017</v>
      </c>
      <c r="D1474" s="117" t="s">
        <v>184</v>
      </c>
      <c r="E1474" s="223">
        <v>210</v>
      </c>
      <c r="F1474" s="437">
        <f t="shared" si="75"/>
        <v>2086.56</v>
      </c>
      <c r="BA1474" s="663"/>
    </row>
    <row r="1475" spans="1:53" x14ac:dyDescent="0.2">
      <c r="A1475" s="215"/>
      <c r="B1475" s="177"/>
      <c r="C1475" s="223"/>
      <c r="D1475" s="117"/>
      <c r="E1475" s="224"/>
      <c r="F1475" s="437"/>
      <c r="BA1475" s="663"/>
    </row>
    <row r="1476" spans="1:53" x14ac:dyDescent="0.2">
      <c r="A1476" s="219">
        <v>3</v>
      </c>
      <c r="B1476" s="170" t="s">
        <v>118</v>
      </c>
      <c r="C1476" s="223"/>
      <c r="D1476" s="117"/>
      <c r="E1476" s="224"/>
      <c r="F1476" s="437"/>
      <c r="BA1476" s="663"/>
    </row>
    <row r="1477" spans="1:53" ht="12.75" customHeight="1" x14ac:dyDescent="0.2">
      <c r="A1477" s="215">
        <v>3.1</v>
      </c>
      <c r="B1477" s="177" t="s">
        <v>187</v>
      </c>
      <c r="C1477" s="223">
        <v>73.44</v>
      </c>
      <c r="D1477" s="117" t="s">
        <v>82</v>
      </c>
      <c r="E1477" s="193">
        <v>875.31</v>
      </c>
      <c r="F1477" s="437">
        <f t="shared" ref="F1477:F1486" si="76">ROUND(C1477*E1477,2)</f>
        <v>64282.77</v>
      </c>
      <c r="BA1477" s="663"/>
    </row>
    <row r="1478" spans="1:53" ht="12.75" customHeight="1" x14ac:dyDescent="0.2">
      <c r="A1478" s="215"/>
      <c r="B1478" s="177"/>
      <c r="C1478" s="223"/>
      <c r="D1478" s="117"/>
      <c r="E1478" s="193"/>
      <c r="F1478" s="437">
        <f t="shared" si="76"/>
        <v>0</v>
      </c>
      <c r="BA1478" s="663"/>
    </row>
    <row r="1479" spans="1:53" ht="12.75" customHeight="1" x14ac:dyDescent="0.2">
      <c r="A1479" s="219">
        <v>4</v>
      </c>
      <c r="B1479" s="222" t="s">
        <v>122</v>
      </c>
      <c r="C1479" s="223"/>
      <c r="D1479" s="117"/>
      <c r="E1479" s="224"/>
      <c r="F1479" s="437">
        <f t="shared" si="76"/>
        <v>0</v>
      </c>
      <c r="BA1479" s="663"/>
    </row>
    <row r="1480" spans="1:53" ht="12.75" customHeight="1" x14ac:dyDescent="0.2">
      <c r="A1480" s="215">
        <v>4.0999999999999996</v>
      </c>
      <c r="B1480" s="177" t="s">
        <v>187</v>
      </c>
      <c r="C1480" s="223">
        <v>72</v>
      </c>
      <c r="D1480" s="117" t="s">
        <v>82</v>
      </c>
      <c r="E1480" s="193">
        <v>32.270000000000003</v>
      </c>
      <c r="F1480" s="437">
        <f t="shared" si="76"/>
        <v>2323.44</v>
      </c>
      <c r="BA1480" s="663"/>
    </row>
    <row r="1481" spans="1:53" ht="12.75" customHeight="1" x14ac:dyDescent="0.2">
      <c r="A1481" s="215"/>
      <c r="B1481" s="177"/>
      <c r="C1481" s="223"/>
      <c r="D1481" s="117"/>
      <c r="E1481" s="193"/>
      <c r="F1481" s="437">
        <f t="shared" si="76"/>
        <v>0</v>
      </c>
      <c r="BA1481" s="663"/>
    </row>
    <row r="1482" spans="1:53" ht="12.75" customHeight="1" x14ac:dyDescent="0.2">
      <c r="A1482" s="219">
        <v>5</v>
      </c>
      <c r="B1482" s="222" t="s">
        <v>123</v>
      </c>
      <c r="C1482" s="223"/>
      <c r="D1482" s="117"/>
      <c r="E1482" s="224"/>
      <c r="F1482" s="437">
        <f t="shared" si="76"/>
        <v>0</v>
      </c>
      <c r="BA1482" s="663"/>
    </row>
    <row r="1483" spans="1:53" ht="12.75" customHeight="1" x14ac:dyDescent="0.2">
      <c r="A1483" s="215">
        <v>5.0999999999999996</v>
      </c>
      <c r="B1483" s="225" t="s">
        <v>882</v>
      </c>
      <c r="C1483" s="223">
        <v>8</v>
      </c>
      <c r="D1483" s="117" t="s">
        <v>14</v>
      </c>
      <c r="E1483" s="193">
        <v>543.23</v>
      </c>
      <c r="F1483" s="437">
        <f t="shared" si="76"/>
        <v>4345.84</v>
      </c>
      <c r="BA1483" s="663"/>
    </row>
    <row r="1484" spans="1:53" ht="12.75" customHeight="1" x14ac:dyDescent="0.2">
      <c r="A1484" s="215">
        <v>5.2</v>
      </c>
      <c r="B1484" s="225" t="s">
        <v>189</v>
      </c>
      <c r="C1484" s="223">
        <v>2</v>
      </c>
      <c r="D1484" s="117" t="s">
        <v>14</v>
      </c>
      <c r="E1484" s="193">
        <v>543.23</v>
      </c>
      <c r="F1484" s="437">
        <f t="shared" si="76"/>
        <v>1086.46</v>
      </c>
      <c r="BA1484" s="663"/>
    </row>
    <row r="1485" spans="1:53" ht="12.75" customHeight="1" x14ac:dyDescent="0.2">
      <c r="A1485" s="227"/>
      <c r="B1485" s="558"/>
      <c r="C1485" s="559"/>
      <c r="D1485" s="117"/>
      <c r="E1485" s="561"/>
      <c r="F1485" s="437"/>
      <c r="BA1485" s="663"/>
    </row>
    <row r="1486" spans="1:53" ht="25.5" x14ac:dyDescent="0.2">
      <c r="A1486" s="219">
        <v>6</v>
      </c>
      <c r="B1486" s="216" t="s">
        <v>880</v>
      </c>
      <c r="C1486" s="237">
        <v>1</v>
      </c>
      <c r="D1486" s="117" t="s">
        <v>14</v>
      </c>
      <c r="E1486" s="526">
        <v>1702.54</v>
      </c>
      <c r="F1486" s="437">
        <f t="shared" si="76"/>
        <v>1702.54</v>
      </c>
      <c r="BA1486" s="663"/>
    </row>
    <row r="1487" spans="1:53" x14ac:dyDescent="0.2">
      <c r="A1487" s="557"/>
      <c r="B1487" s="558"/>
      <c r="C1487" s="559"/>
      <c r="D1487" s="560"/>
      <c r="E1487" s="561"/>
      <c r="F1487" s="437"/>
      <c r="BA1487" s="663"/>
    </row>
    <row r="1488" spans="1:53" x14ac:dyDescent="0.2">
      <c r="A1488" s="217" t="s">
        <v>979</v>
      </c>
      <c r="B1488" s="234" t="s">
        <v>883</v>
      </c>
      <c r="C1488" s="237"/>
      <c r="D1488" s="236"/>
      <c r="E1488" s="556"/>
      <c r="F1488" s="535"/>
      <c r="BA1488" s="663"/>
    </row>
    <row r="1489" spans="1:53" ht="25.5" x14ac:dyDescent="0.2">
      <c r="A1489" s="562">
        <v>1</v>
      </c>
      <c r="B1489" s="216" t="s">
        <v>923</v>
      </c>
      <c r="C1489" s="237">
        <v>65.040000000000006</v>
      </c>
      <c r="D1489" s="236" t="s">
        <v>80</v>
      </c>
      <c r="E1489" s="556">
        <v>196.21</v>
      </c>
      <c r="F1489" s="535">
        <f>ROUND(C1489*E1489,2)</f>
        <v>12761.5</v>
      </c>
      <c r="BA1489" s="663"/>
    </row>
    <row r="1490" spans="1:53" ht="38.25" x14ac:dyDescent="0.2">
      <c r="A1490" s="562">
        <v>2</v>
      </c>
      <c r="B1490" s="216" t="s">
        <v>924</v>
      </c>
      <c r="C1490" s="237">
        <v>357.93</v>
      </c>
      <c r="D1490" s="236" t="s">
        <v>80</v>
      </c>
      <c r="E1490" s="556">
        <v>139.06</v>
      </c>
      <c r="F1490" s="535">
        <f>ROUND(C1490*E1490,2)</f>
        <v>49773.75</v>
      </c>
      <c r="BA1490" s="663"/>
    </row>
    <row r="1491" spans="1:53" ht="60.75" customHeight="1" x14ac:dyDescent="0.2">
      <c r="A1491" s="623">
        <v>3</v>
      </c>
      <c r="B1491" s="624" t="s">
        <v>985</v>
      </c>
      <c r="C1491" s="625">
        <v>1</v>
      </c>
      <c r="D1491" s="626" t="s">
        <v>99</v>
      </c>
      <c r="E1491" s="627">
        <v>9555.5</v>
      </c>
      <c r="F1491" s="628">
        <f>ROUND(C1491*E1491,2)</f>
        <v>9555.5</v>
      </c>
      <c r="BA1491" s="663"/>
    </row>
    <row r="1492" spans="1:53" x14ac:dyDescent="0.2">
      <c r="A1492" s="555"/>
      <c r="B1492" s="216"/>
      <c r="C1492" s="237"/>
      <c r="D1492" s="236"/>
      <c r="E1492" s="556"/>
      <c r="F1492" s="535"/>
      <c r="BA1492" s="663"/>
    </row>
    <row r="1493" spans="1:53" ht="25.5" x14ac:dyDescent="0.2">
      <c r="A1493" s="564"/>
      <c r="B1493" s="410" t="s">
        <v>884</v>
      </c>
      <c r="C1493" s="565"/>
      <c r="D1493" s="566"/>
      <c r="E1493" s="567"/>
      <c r="F1493" s="568">
        <f>SUM(F1195:F1491)</f>
        <v>3901184.9899999974</v>
      </c>
      <c r="BA1493" s="663"/>
    </row>
    <row r="1494" spans="1:53" x14ac:dyDescent="0.2">
      <c r="A1494" s="557"/>
      <c r="B1494" s="234"/>
      <c r="C1494" s="559"/>
      <c r="D1494" s="560"/>
      <c r="E1494" s="561"/>
      <c r="F1494" s="569"/>
      <c r="BA1494" s="663"/>
    </row>
    <row r="1495" spans="1:53" ht="38.25" x14ac:dyDescent="0.2">
      <c r="A1495" s="570"/>
      <c r="B1495" s="114" t="s">
        <v>936</v>
      </c>
      <c r="C1495" s="346"/>
      <c r="D1495" s="118"/>
      <c r="E1495" s="358"/>
      <c r="F1495" s="401">
        <f>+F1493+F1190</f>
        <v>9687258.2599999979</v>
      </c>
      <c r="BA1495" s="663"/>
    </row>
    <row r="1496" spans="1:53" x14ac:dyDescent="0.2">
      <c r="A1496" s="254"/>
      <c r="B1496" s="216"/>
      <c r="C1496" s="417"/>
      <c r="D1496" s="117"/>
      <c r="E1496" s="193"/>
      <c r="F1496" s="485"/>
      <c r="BA1496" s="663"/>
    </row>
    <row r="1497" spans="1:53" x14ac:dyDescent="0.2">
      <c r="A1497" s="240"/>
      <c r="B1497" s="234" t="s">
        <v>606</v>
      </c>
      <c r="C1497" s="520"/>
      <c r="D1497" s="255"/>
      <c r="E1497" s="193"/>
      <c r="F1497" s="428"/>
      <c r="BA1497" s="663"/>
    </row>
    <row r="1498" spans="1:53" x14ac:dyDescent="0.2">
      <c r="A1498" s="240"/>
      <c r="B1498" s="234"/>
      <c r="C1498" s="520"/>
      <c r="D1498" s="255"/>
      <c r="E1498" s="193"/>
      <c r="F1498" s="428"/>
      <c r="BA1498" s="663"/>
    </row>
    <row r="1499" spans="1:53" x14ac:dyDescent="0.2">
      <c r="A1499" s="228" t="s">
        <v>10</v>
      </c>
      <c r="B1499" s="416" t="s">
        <v>11</v>
      </c>
      <c r="C1499" s="520"/>
      <c r="D1499" s="224"/>
      <c r="E1499" s="417"/>
      <c r="F1499" s="419"/>
      <c r="BA1499" s="663"/>
    </row>
    <row r="1500" spans="1:53" x14ac:dyDescent="0.2">
      <c r="A1500" s="228">
        <v>1</v>
      </c>
      <c r="B1500" s="234" t="s">
        <v>12</v>
      </c>
      <c r="C1500" s="520"/>
      <c r="D1500" s="117"/>
      <c r="E1500" s="431"/>
      <c r="F1500" s="419"/>
      <c r="BA1500" s="663"/>
    </row>
    <row r="1501" spans="1:53" x14ac:dyDescent="0.2">
      <c r="A1501" s="117">
        <v>1.7</v>
      </c>
      <c r="B1501" s="224" t="s">
        <v>21</v>
      </c>
      <c r="C1501" s="420">
        <v>-3</v>
      </c>
      <c r="D1501" s="261" t="s">
        <v>14</v>
      </c>
      <c r="E1501" s="431">
        <v>4112.4399999999996</v>
      </c>
      <c r="F1501" s="419">
        <f>ROUND(C1501*E1501,2)</f>
        <v>-12337.32</v>
      </c>
      <c r="BA1501" s="663"/>
    </row>
    <row r="1502" spans="1:53" x14ac:dyDescent="0.2">
      <c r="A1502" s="117">
        <v>1.1200000000000001</v>
      </c>
      <c r="B1502" s="224" t="s">
        <v>26</v>
      </c>
      <c r="C1502" s="420">
        <v>-1</v>
      </c>
      <c r="D1502" s="261" t="s">
        <v>14</v>
      </c>
      <c r="E1502" s="431">
        <v>5842.2</v>
      </c>
      <c r="F1502" s="419">
        <f>ROUND(C1502*E1502,2)</f>
        <v>-5842.2</v>
      </c>
      <c r="BA1502" s="663"/>
    </row>
    <row r="1503" spans="1:53" x14ac:dyDescent="0.2">
      <c r="A1503" s="117">
        <v>1.1299999999999999</v>
      </c>
      <c r="B1503" s="224" t="s">
        <v>27</v>
      </c>
      <c r="C1503" s="420">
        <v>-2</v>
      </c>
      <c r="D1503" s="261" t="s">
        <v>14</v>
      </c>
      <c r="E1503" s="431">
        <v>1200</v>
      </c>
      <c r="F1503" s="419">
        <f>ROUND(C1503*E1503,2)</f>
        <v>-2400</v>
      </c>
      <c r="BA1503" s="663"/>
    </row>
    <row r="1504" spans="1:53" ht="9" customHeight="1" x14ac:dyDescent="0.2">
      <c r="A1504" s="117"/>
      <c r="B1504" s="224"/>
      <c r="C1504" s="571"/>
      <c r="D1504" s="261"/>
      <c r="E1504" s="431"/>
      <c r="F1504" s="419"/>
      <c r="BA1504" s="663"/>
    </row>
    <row r="1505" spans="1:812" ht="25.5" x14ac:dyDescent="0.2">
      <c r="A1505" s="228" t="s">
        <v>212</v>
      </c>
      <c r="B1505" s="170" t="s">
        <v>213</v>
      </c>
      <c r="C1505" s="571"/>
      <c r="D1505" s="572"/>
      <c r="E1505" s="573"/>
      <c r="F1505" s="574"/>
      <c r="BA1505" s="663"/>
    </row>
    <row r="1506" spans="1:812" ht="8.25" customHeight="1" x14ac:dyDescent="0.2">
      <c r="A1506" s="228"/>
      <c r="B1506" s="416"/>
      <c r="C1506" s="571"/>
      <c r="D1506" s="223"/>
      <c r="E1506" s="431"/>
      <c r="F1506" s="232"/>
      <c r="BA1506" s="663"/>
    </row>
    <row r="1507" spans="1:812" ht="25.5" x14ac:dyDescent="0.2">
      <c r="A1507" s="228">
        <v>1</v>
      </c>
      <c r="B1507" s="177" t="s">
        <v>214</v>
      </c>
      <c r="C1507" s="229">
        <v>-4</v>
      </c>
      <c r="D1507" s="230" t="s">
        <v>215</v>
      </c>
      <c r="E1507" s="231">
        <v>3850.2</v>
      </c>
      <c r="F1507" s="232">
        <f>ROUND(C1507*E1507,2)</f>
        <v>-15400.8</v>
      </c>
      <c r="BA1507" s="663"/>
    </row>
    <row r="1508" spans="1:812" x14ac:dyDescent="0.2">
      <c r="A1508" s="118"/>
      <c r="B1508" s="343" t="s">
        <v>596</v>
      </c>
      <c r="C1508" s="501"/>
      <c r="D1508" s="118"/>
      <c r="E1508" s="346"/>
      <c r="F1508" s="401">
        <f>SUM(F1501:F1507)</f>
        <v>-35980.32</v>
      </c>
      <c r="BA1508" s="663"/>
    </row>
    <row r="1509" spans="1:812" ht="10.5" customHeight="1" x14ac:dyDescent="0.2">
      <c r="A1509" s="240"/>
      <c r="B1509" s="208"/>
      <c r="C1509" s="520"/>
      <c r="D1509" s="255"/>
      <c r="E1509" s="224"/>
      <c r="F1509" s="414"/>
      <c r="BA1509" s="663"/>
    </row>
    <row r="1510" spans="1:812" x14ac:dyDescent="0.2">
      <c r="A1510" s="240"/>
      <c r="B1510" s="234" t="s">
        <v>605</v>
      </c>
      <c r="C1510" s="520"/>
      <c r="D1510" s="255"/>
      <c r="E1510" s="224"/>
      <c r="F1510" s="414"/>
      <c r="BA1510" s="663"/>
    </row>
    <row r="1511" spans="1:812" ht="8.25" customHeight="1" x14ac:dyDescent="0.2">
      <c r="A1511" s="240"/>
      <c r="B1511" s="234"/>
      <c r="C1511" s="520"/>
      <c r="D1511" s="255"/>
      <c r="E1511" s="224"/>
      <c r="F1511" s="414"/>
      <c r="BA1511" s="663"/>
    </row>
    <row r="1512" spans="1:812" x14ac:dyDescent="0.2">
      <c r="A1512" s="228" t="s">
        <v>6</v>
      </c>
      <c r="B1512" s="416" t="s">
        <v>7</v>
      </c>
      <c r="C1512" s="575"/>
      <c r="D1512" s="228"/>
      <c r="E1512" s="576"/>
      <c r="F1512" s="418"/>
      <c r="BA1512" s="663"/>
    </row>
    <row r="1513" spans="1:812" x14ac:dyDescent="0.2">
      <c r="A1513" s="228">
        <v>1</v>
      </c>
      <c r="B1513" s="278" t="s">
        <v>8</v>
      </c>
      <c r="C1513" s="427">
        <v>1</v>
      </c>
      <c r="D1513" s="117" t="s">
        <v>9</v>
      </c>
      <c r="E1513" s="417">
        <v>145230</v>
      </c>
      <c r="F1513" s="418">
        <f>ROUND(C1513*E1513,2)</f>
        <v>145230</v>
      </c>
      <c r="BA1513" s="663"/>
    </row>
    <row r="1514" spans="1:812" x14ac:dyDescent="0.2">
      <c r="A1514" s="240"/>
      <c r="B1514" s="234"/>
      <c r="C1514" s="520"/>
      <c r="D1514" s="255"/>
      <c r="E1514" s="224"/>
      <c r="F1514" s="414"/>
      <c r="BA1514" s="663"/>
    </row>
    <row r="1515" spans="1:812" x14ac:dyDescent="0.2">
      <c r="A1515" s="228" t="s">
        <v>10</v>
      </c>
      <c r="B1515" s="416" t="s">
        <v>11</v>
      </c>
      <c r="C1515" s="520"/>
      <c r="D1515" s="255"/>
      <c r="E1515" s="234"/>
      <c r="F1515" s="414"/>
      <c r="BA1515" s="663"/>
    </row>
    <row r="1516" spans="1:812" x14ac:dyDescent="0.2">
      <c r="A1516" s="228"/>
      <c r="B1516" s="416"/>
      <c r="C1516" s="520"/>
      <c r="D1516" s="255"/>
      <c r="E1516" s="234"/>
      <c r="F1516" s="414"/>
      <c r="BA1516" s="663"/>
    </row>
    <row r="1517" spans="1:812" x14ac:dyDescent="0.2">
      <c r="A1517" s="228">
        <v>1</v>
      </c>
      <c r="B1517" s="234" t="s">
        <v>12</v>
      </c>
      <c r="C1517" s="520"/>
      <c r="D1517" s="117"/>
      <c r="E1517" s="417"/>
      <c r="F1517" s="418"/>
      <c r="BA1517" s="663"/>
    </row>
    <row r="1518" spans="1:812" x14ac:dyDescent="0.2">
      <c r="A1518" s="117">
        <v>1.3</v>
      </c>
      <c r="B1518" s="224" t="s">
        <v>17</v>
      </c>
      <c r="C1518" s="417">
        <v>871</v>
      </c>
      <c r="D1518" s="117" t="s">
        <v>16</v>
      </c>
      <c r="E1518" s="417">
        <v>19.399999999999999</v>
      </c>
      <c r="F1518" s="418">
        <f>ROUND(C1518*E1518,2)</f>
        <v>16897.400000000001</v>
      </c>
      <c r="BA1518" s="663"/>
    </row>
    <row r="1519" spans="1:812" s="33" customFormat="1" x14ac:dyDescent="0.2">
      <c r="A1519" s="116"/>
      <c r="B1519" s="343" t="s">
        <v>595</v>
      </c>
      <c r="C1519" s="501"/>
      <c r="D1519" s="116"/>
      <c r="E1519" s="469"/>
      <c r="F1519" s="401">
        <f>SUM(F1513:F1518)</f>
        <v>162127.4</v>
      </c>
      <c r="AZ1519" s="60"/>
      <c r="BA1519" s="663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  <c r="DL1519" s="60"/>
      <c r="DM1519" s="60"/>
      <c r="DN1519" s="60"/>
      <c r="DO1519" s="60"/>
      <c r="DP1519" s="60"/>
      <c r="DQ1519" s="60"/>
      <c r="DR1519" s="60"/>
      <c r="DS1519" s="60"/>
      <c r="DT1519" s="60"/>
      <c r="DU1519" s="60"/>
      <c r="DV1519" s="60"/>
      <c r="DW1519" s="60"/>
      <c r="DX1519" s="60"/>
      <c r="DY1519" s="60"/>
      <c r="DZ1519" s="60"/>
      <c r="EA1519" s="60"/>
      <c r="EB1519" s="60"/>
      <c r="EC1519" s="60"/>
      <c r="ED1519" s="60"/>
      <c r="EE1519" s="60"/>
      <c r="EF1519" s="60"/>
      <c r="EG1519" s="60"/>
      <c r="EH1519" s="60"/>
      <c r="EI1519" s="60"/>
      <c r="EJ1519" s="60"/>
      <c r="EK1519" s="60"/>
      <c r="EL1519" s="60"/>
      <c r="EM1519" s="60"/>
      <c r="EN1519" s="60"/>
      <c r="EO1519" s="60"/>
      <c r="EP1519" s="60"/>
      <c r="EQ1519" s="60"/>
      <c r="ER1519" s="60"/>
      <c r="ES1519" s="60"/>
      <c r="ET1519" s="60"/>
      <c r="EU1519" s="60"/>
      <c r="EV1519" s="60"/>
      <c r="EW1519" s="60"/>
      <c r="EX1519" s="60"/>
      <c r="EY1519" s="60"/>
      <c r="EZ1519" s="60"/>
      <c r="FA1519" s="60"/>
      <c r="FB1519" s="60"/>
      <c r="FC1519" s="60"/>
      <c r="FD1519" s="60"/>
      <c r="FE1519" s="60"/>
      <c r="FF1519" s="60"/>
      <c r="FG1519" s="60"/>
      <c r="FH1519" s="60"/>
      <c r="FI1519" s="60"/>
      <c r="FJ1519" s="60"/>
      <c r="FK1519" s="60"/>
      <c r="FL1519" s="60"/>
      <c r="FM1519" s="60"/>
      <c r="FN1519" s="60"/>
      <c r="FO1519" s="60"/>
      <c r="FP1519" s="60"/>
      <c r="FQ1519" s="60"/>
      <c r="FR1519" s="60"/>
      <c r="FS1519" s="60"/>
      <c r="FT1519" s="60"/>
      <c r="FU1519" s="60"/>
      <c r="FV1519" s="60"/>
      <c r="FW1519" s="60"/>
      <c r="FX1519" s="60"/>
      <c r="FY1519" s="60"/>
      <c r="FZ1519" s="60"/>
      <c r="GA1519" s="60"/>
      <c r="GB1519" s="60"/>
      <c r="GC1519" s="60"/>
      <c r="GD1519" s="60"/>
      <c r="GE1519" s="60"/>
      <c r="GF1519" s="60"/>
      <c r="GG1519" s="60"/>
      <c r="GH1519" s="60"/>
      <c r="GI1519" s="60"/>
      <c r="GJ1519" s="60"/>
      <c r="GK1519" s="60"/>
      <c r="GL1519" s="60"/>
      <c r="GM1519" s="60"/>
      <c r="GN1519" s="60"/>
      <c r="GO1519" s="60"/>
      <c r="GP1519" s="60"/>
      <c r="GQ1519" s="60"/>
      <c r="GR1519" s="60"/>
      <c r="GS1519" s="60"/>
      <c r="GT1519" s="60"/>
      <c r="GU1519" s="60"/>
      <c r="GV1519" s="60"/>
      <c r="GW1519" s="60"/>
      <c r="GX1519" s="60"/>
      <c r="GY1519" s="60"/>
      <c r="GZ1519" s="60"/>
      <c r="HA1519" s="60"/>
      <c r="HB1519" s="60"/>
      <c r="HC1519" s="60"/>
      <c r="HD1519" s="60"/>
      <c r="HE1519" s="60"/>
      <c r="HF1519" s="60"/>
      <c r="HG1519" s="60"/>
      <c r="HH1519" s="60"/>
      <c r="HI1519" s="60"/>
      <c r="HJ1519" s="60"/>
      <c r="HK1519" s="60"/>
      <c r="HL1519" s="60"/>
      <c r="HM1519" s="60"/>
      <c r="HN1519" s="60"/>
      <c r="HO1519" s="60"/>
      <c r="HP1519" s="60"/>
      <c r="HQ1519" s="60"/>
      <c r="HR1519" s="60"/>
      <c r="HS1519" s="60"/>
      <c r="HT1519" s="60"/>
      <c r="HU1519" s="60"/>
      <c r="HV1519" s="60"/>
      <c r="HW1519" s="60"/>
      <c r="HX1519" s="60"/>
      <c r="HY1519" s="60"/>
      <c r="HZ1519" s="60"/>
      <c r="IA1519" s="60"/>
      <c r="IB1519" s="60"/>
      <c r="IC1519" s="60"/>
      <c r="ID1519" s="60"/>
      <c r="IE1519" s="60"/>
      <c r="IF1519" s="60"/>
      <c r="IG1519" s="60"/>
      <c r="IH1519" s="60"/>
      <c r="II1519" s="60"/>
      <c r="IJ1519" s="60"/>
      <c r="IK1519" s="60"/>
      <c r="IL1519" s="60"/>
      <c r="IM1519" s="60"/>
      <c r="IN1519" s="60"/>
      <c r="IO1519" s="60"/>
      <c r="IP1519" s="60"/>
      <c r="IQ1519" s="60"/>
      <c r="IR1519" s="60"/>
      <c r="IS1519" s="60"/>
      <c r="IT1519" s="60"/>
      <c r="IU1519" s="60"/>
      <c r="IV1519" s="60"/>
      <c r="IW1519" s="60"/>
      <c r="IX1519" s="60"/>
      <c r="IY1519" s="60"/>
      <c r="IZ1519" s="60"/>
      <c r="JA1519" s="60"/>
      <c r="JB1519" s="60"/>
      <c r="JC1519" s="60"/>
      <c r="JD1519" s="60"/>
      <c r="JE1519" s="60"/>
      <c r="JF1519" s="60"/>
      <c r="JG1519" s="60"/>
      <c r="JH1519" s="60"/>
      <c r="JI1519" s="60"/>
      <c r="JJ1519" s="60"/>
      <c r="JK1519" s="60"/>
      <c r="JL1519" s="60"/>
      <c r="JM1519" s="60"/>
      <c r="JN1519" s="60"/>
      <c r="JO1519" s="60"/>
      <c r="JP1519" s="60"/>
      <c r="JQ1519" s="60"/>
      <c r="JR1519" s="60"/>
      <c r="JS1519" s="60"/>
      <c r="JT1519" s="60"/>
      <c r="JU1519" s="60"/>
      <c r="JV1519" s="60"/>
      <c r="JW1519" s="60"/>
      <c r="JX1519" s="60"/>
      <c r="JY1519" s="60"/>
      <c r="JZ1519" s="60"/>
      <c r="KA1519" s="60"/>
      <c r="KB1519" s="60"/>
      <c r="KC1519" s="60"/>
      <c r="KD1519" s="60"/>
      <c r="KE1519" s="60"/>
      <c r="KF1519" s="60"/>
      <c r="KG1519" s="60"/>
      <c r="KH1519" s="60"/>
      <c r="KI1519" s="60"/>
      <c r="KJ1519" s="60"/>
      <c r="KK1519" s="60"/>
      <c r="KL1519" s="60"/>
      <c r="KM1519" s="60"/>
      <c r="KN1519" s="60"/>
      <c r="KO1519" s="60"/>
      <c r="KP1519" s="60"/>
      <c r="KQ1519" s="60"/>
      <c r="KR1519" s="60"/>
      <c r="KS1519" s="60"/>
      <c r="KT1519" s="60"/>
      <c r="KU1519" s="60"/>
      <c r="KV1519" s="60"/>
      <c r="KW1519" s="60"/>
      <c r="KX1519" s="60"/>
      <c r="KY1519" s="60"/>
      <c r="KZ1519" s="60"/>
      <c r="LA1519" s="60"/>
      <c r="LB1519" s="60"/>
      <c r="LC1519" s="60"/>
      <c r="LD1519" s="60"/>
      <c r="LE1519" s="60"/>
      <c r="LF1519" s="60"/>
      <c r="LG1519" s="60"/>
      <c r="LH1519" s="60"/>
      <c r="LI1519" s="60"/>
      <c r="LJ1519" s="60"/>
      <c r="LK1519" s="60"/>
      <c r="LL1519" s="60"/>
      <c r="LM1519" s="60"/>
      <c r="LN1519" s="60"/>
      <c r="LO1519" s="60"/>
      <c r="LP1519" s="60"/>
      <c r="LQ1519" s="60"/>
      <c r="LR1519" s="60"/>
      <c r="LS1519" s="60"/>
      <c r="LT1519" s="60"/>
      <c r="LU1519" s="60"/>
      <c r="LV1519" s="60"/>
      <c r="LW1519" s="60"/>
      <c r="LX1519" s="60"/>
      <c r="LY1519" s="60"/>
      <c r="LZ1519" s="60"/>
      <c r="MA1519" s="60"/>
      <c r="MB1519" s="60"/>
      <c r="MC1519" s="60"/>
      <c r="MD1519" s="60"/>
      <c r="ME1519" s="60"/>
      <c r="MF1519" s="60"/>
      <c r="MG1519" s="60"/>
      <c r="MH1519" s="60"/>
      <c r="MI1519" s="60"/>
      <c r="MJ1519" s="60"/>
      <c r="MK1519" s="60"/>
      <c r="ML1519" s="60"/>
      <c r="MM1519" s="60"/>
      <c r="MN1519" s="60"/>
      <c r="MO1519" s="60"/>
      <c r="MP1519" s="60"/>
      <c r="MQ1519" s="60"/>
      <c r="MR1519" s="60"/>
      <c r="MS1519" s="60"/>
      <c r="MT1519" s="60"/>
      <c r="MU1519" s="60"/>
      <c r="MV1519" s="60"/>
      <c r="MW1519" s="60"/>
      <c r="MX1519" s="60"/>
      <c r="MY1519" s="60"/>
      <c r="MZ1519" s="60"/>
      <c r="NA1519" s="60"/>
      <c r="NB1519" s="60"/>
      <c r="NC1519" s="60"/>
      <c r="ND1519" s="60"/>
      <c r="NE1519" s="60"/>
      <c r="NF1519" s="60"/>
      <c r="NG1519" s="60"/>
      <c r="NH1519" s="60"/>
      <c r="NI1519" s="60"/>
      <c r="NJ1519" s="60"/>
      <c r="NK1519" s="60"/>
      <c r="NL1519" s="60"/>
      <c r="NM1519" s="60"/>
      <c r="NN1519" s="60"/>
      <c r="NO1519" s="60"/>
      <c r="NP1519" s="60"/>
      <c r="NQ1519" s="60"/>
      <c r="NR1519" s="60"/>
      <c r="NS1519" s="60"/>
      <c r="NT1519" s="60"/>
      <c r="NU1519" s="60"/>
      <c r="NV1519" s="60"/>
      <c r="NW1519" s="60"/>
      <c r="NX1519" s="60"/>
      <c r="NY1519" s="60"/>
      <c r="NZ1519" s="60"/>
      <c r="OA1519" s="60"/>
      <c r="OB1519" s="60"/>
      <c r="OC1519" s="60"/>
      <c r="OD1519" s="60"/>
      <c r="OE1519" s="60"/>
      <c r="OF1519" s="60"/>
      <c r="OG1519" s="60"/>
      <c r="OH1519" s="60"/>
      <c r="OI1519" s="60"/>
      <c r="OJ1519" s="60"/>
      <c r="OK1519" s="60"/>
      <c r="OL1519" s="60"/>
      <c r="OM1519" s="60"/>
      <c r="ON1519" s="60"/>
      <c r="OO1519" s="60"/>
      <c r="OP1519" s="60"/>
      <c r="OQ1519" s="60"/>
      <c r="OR1519" s="60"/>
      <c r="OS1519" s="60"/>
      <c r="OT1519" s="60"/>
      <c r="OU1519" s="60"/>
      <c r="OV1519" s="60"/>
      <c r="OW1519" s="60"/>
      <c r="OX1519" s="60"/>
      <c r="OY1519" s="60"/>
      <c r="OZ1519" s="60"/>
      <c r="PA1519" s="60"/>
      <c r="PB1519" s="60"/>
      <c r="PC1519" s="60"/>
      <c r="PD1519" s="60"/>
      <c r="PE1519" s="60"/>
      <c r="PF1519" s="60"/>
      <c r="PG1519" s="60"/>
      <c r="PH1519" s="60"/>
      <c r="PI1519" s="60"/>
      <c r="PJ1519" s="60"/>
      <c r="PK1519" s="60"/>
      <c r="PL1519" s="60"/>
      <c r="PM1519" s="60"/>
      <c r="PN1519" s="60"/>
      <c r="PO1519" s="60"/>
      <c r="PP1519" s="60"/>
      <c r="PQ1519" s="60"/>
      <c r="PR1519" s="60"/>
      <c r="PS1519" s="60"/>
      <c r="PT1519" s="60"/>
      <c r="PU1519" s="60"/>
      <c r="PV1519" s="60"/>
      <c r="PW1519" s="60"/>
      <c r="PX1519" s="60"/>
      <c r="PY1519" s="60"/>
      <c r="PZ1519" s="60"/>
      <c r="QA1519" s="60"/>
      <c r="QB1519" s="60"/>
      <c r="QC1519" s="60"/>
      <c r="QD1519" s="60"/>
      <c r="QE1519" s="60"/>
      <c r="QF1519" s="60"/>
      <c r="QG1519" s="60"/>
      <c r="QH1519" s="60"/>
      <c r="QI1519" s="60"/>
      <c r="QJ1519" s="60"/>
      <c r="QK1519" s="60"/>
      <c r="QL1519" s="60"/>
      <c r="QM1519" s="60"/>
      <c r="QN1519" s="60"/>
      <c r="QO1519" s="60"/>
      <c r="QP1519" s="60"/>
      <c r="QQ1519" s="60"/>
      <c r="QR1519" s="60"/>
      <c r="QS1519" s="60"/>
      <c r="QT1519" s="60"/>
      <c r="QU1519" s="60"/>
      <c r="QV1519" s="60"/>
      <c r="QW1519" s="60"/>
      <c r="QX1519" s="60"/>
      <c r="QY1519" s="60"/>
      <c r="QZ1519" s="60"/>
      <c r="RA1519" s="60"/>
      <c r="RB1519" s="60"/>
      <c r="RC1519" s="60"/>
      <c r="RD1519" s="60"/>
      <c r="RE1519" s="60"/>
      <c r="RF1519" s="60"/>
      <c r="RG1519" s="60"/>
      <c r="RH1519" s="60"/>
      <c r="RI1519" s="60"/>
      <c r="RJ1519" s="60"/>
      <c r="RK1519" s="60"/>
      <c r="RL1519" s="60"/>
      <c r="RM1519" s="60"/>
      <c r="RN1519" s="60"/>
      <c r="RO1519" s="60"/>
      <c r="RP1519" s="60"/>
      <c r="RQ1519" s="60"/>
      <c r="RR1519" s="60"/>
      <c r="RS1519" s="60"/>
      <c r="RT1519" s="60"/>
      <c r="RU1519" s="60"/>
      <c r="RV1519" s="60"/>
      <c r="RW1519" s="60"/>
      <c r="RX1519" s="60"/>
      <c r="RY1519" s="60"/>
      <c r="RZ1519" s="60"/>
      <c r="SA1519" s="60"/>
      <c r="SB1519" s="60"/>
      <c r="SC1519" s="60"/>
      <c r="SD1519" s="60"/>
      <c r="SE1519" s="60"/>
      <c r="SF1519" s="60"/>
      <c r="SG1519" s="60"/>
      <c r="SH1519" s="60"/>
      <c r="SI1519" s="60"/>
      <c r="SJ1519" s="60"/>
      <c r="SK1519" s="60"/>
      <c r="SL1519" s="60"/>
      <c r="SM1519" s="60"/>
      <c r="SN1519" s="60"/>
      <c r="SO1519" s="60"/>
      <c r="SP1519" s="60"/>
      <c r="SQ1519" s="60"/>
      <c r="SR1519" s="60"/>
      <c r="SS1519" s="60"/>
      <c r="ST1519" s="60"/>
      <c r="SU1519" s="60"/>
      <c r="SV1519" s="60"/>
      <c r="SW1519" s="60"/>
      <c r="SX1519" s="60"/>
      <c r="SY1519" s="60"/>
      <c r="SZ1519" s="60"/>
      <c r="TA1519" s="60"/>
      <c r="TB1519" s="60"/>
      <c r="TC1519" s="60"/>
      <c r="TD1519" s="60"/>
      <c r="TE1519" s="60"/>
      <c r="TF1519" s="60"/>
      <c r="TG1519" s="60"/>
      <c r="TH1519" s="60"/>
      <c r="TI1519" s="60"/>
      <c r="TJ1519" s="60"/>
      <c r="TK1519" s="60"/>
      <c r="TL1519" s="60"/>
      <c r="TM1519" s="60"/>
      <c r="TN1519" s="60"/>
      <c r="TO1519" s="60"/>
      <c r="TP1519" s="60"/>
      <c r="TQ1519" s="60"/>
      <c r="TR1519" s="60"/>
      <c r="TS1519" s="60"/>
      <c r="TT1519" s="60"/>
      <c r="TU1519" s="60"/>
      <c r="TV1519" s="60"/>
      <c r="TW1519" s="60"/>
      <c r="TX1519" s="60"/>
      <c r="TY1519" s="60"/>
      <c r="TZ1519" s="60"/>
      <c r="UA1519" s="60"/>
      <c r="UB1519" s="60"/>
      <c r="UC1519" s="60"/>
      <c r="UD1519" s="60"/>
      <c r="UE1519" s="60"/>
      <c r="UF1519" s="60"/>
      <c r="UG1519" s="60"/>
      <c r="UH1519" s="60"/>
      <c r="UI1519" s="60"/>
      <c r="UJ1519" s="60"/>
      <c r="UK1519" s="60"/>
      <c r="UL1519" s="60"/>
      <c r="UM1519" s="60"/>
      <c r="UN1519" s="60"/>
      <c r="UO1519" s="60"/>
      <c r="UP1519" s="60"/>
      <c r="UQ1519" s="60"/>
      <c r="UR1519" s="60"/>
      <c r="US1519" s="60"/>
      <c r="UT1519" s="60"/>
      <c r="UU1519" s="60"/>
      <c r="UV1519" s="60"/>
      <c r="UW1519" s="60"/>
      <c r="UX1519" s="60"/>
      <c r="UY1519" s="60"/>
      <c r="UZ1519" s="60"/>
      <c r="VA1519" s="60"/>
      <c r="VB1519" s="60"/>
      <c r="VC1519" s="60"/>
      <c r="VD1519" s="60"/>
      <c r="VE1519" s="60"/>
      <c r="VF1519" s="60"/>
      <c r="VG1519" s="60"/>
      <c r="VH1519" s="60"/>
      <c r="VI1519" s="60"/>
      <c r="VJ1519" s="60"/>
      <c r="VK1519" s="60"/>
      <c r="VL1519" s="60"/>
      <c r="VM1519" s="60"/>
      <c r="VN1519" s="60"/>
      <c r="VO1519" s="60"/>
      <c r="VP1519" s="60"/>
      <c r="VQ1519" s="60"/>
      <c r="VR1519" s="60"/>
      <c r="VS1519" s="60"/>
      <c r="VT1519" s="60"/>
      <c r="VU1519" s="60"/>
      <c r="VV1519" s="60"/>
      <c r="VW1519" s="60"/>
      <c r="VX1519" s="60"/>
      <c r="VY1519" s="60"/>
      <c r="VZ1519" s="60"/>
      <c r="WA1519" s="60"/>
      <c r="WB1519" s="60"/>
      <c r="WC1519" s="60"/>
      <c r="WD1519" s="60"/>
      <c r="WE1519" s="60"/>
      <c r="WF1519" s="60"/>
      <c r="WG1519" s="60"/>
      <c r="WH1519" s="60"/>
      <c r="WI1519" s="60"/>
      <c r="WJ1519" s="60"/>
      <c r="WK1519" s="60"/>
      <c r="WL1519" s="60"/>
      <c r="WM1519" s="60"/>
      <c r="WN1519" s="60"/>
      <c r="WO1519" s="60"/>
      <c r="WP1519" s="60"/>
      <c r="WQ1519" s="60"/>
      <c r="WR1519" s="60"/>
      <c r="WS1519" s="60"/>
      <c r="WT1519" s="60"/>
      <c r="WU1519" s="60"/>
      <c r="WV1519" s="60"/>
      <c r="WW1519" s="60"/>
      <c r="WX1519" s="60"/>
      <c r="WY1519" s="60"/>
      <c r="WZ1519" s="60"/>
      <c r="XA1519" s="60"/>
      <c r="XB1519" s="60"/>
      <c r="XC1519" s="60"/>
      <c r="XD1519" s="60"/>
      <c r="XE1519" s="60"/>
      <c r="XF1519" s="60"/>
      <c r="XG1519" s="60"/>
      <c r="XH1519" s="60"/>
      <c r="XI1519" s="60"/>
      <c r="XJ1519" s="60"/>
      <c r="XK1519" s="60"/>
      <c r="XL1519" s="60"/>
      <c r="XM1519" s="60"/>
      <c r="XN1519" s="60"/>
      <c r="XO1519" s="60"/>
      <c r="XP1519" s="60"/>
      <c r="XQ1519" s="60"/>
      <c r="XR1519" s="60"/>
      <c r="XS1519" s="60"/>
      <c r="XT1519" s="60"/>
      <c r="XU1519" s="60"/>
      <c r="XV1519" s="60"/>
      <c r="XW1519" s="60"/>
      <c r="XX1519" s="60"/>
      <c r="XY1519" s="60"/>
      <c r="XZ1519" s="60"/>
      <c r="YA1519" s="60"/>
      <c r="YB1519" s="60"/>
      <c r="YC1519" s="60"/>
      <c r="YD1519" s="60"/>
      <c r="YE1519" s="60"/>
      <c r="YF1519" s="60"/>
      <c r="YG1519" s="60"/>
      <c r="YH1519" s="60"/>
      <c r="YI1519" s="60"/>
      <c r="YJ1519" s="60"/>
      <c r="YK1519" s="60"/>
      <c r="YL1519" s="60"/>
      <c r="YM1519" s="60"/>
      <c r="YN1519" s="60"/>
      <c r="YO1519" s="60"/>
      <c r="YP1519" s="60"/>
      <c r="YQ1519" s="60"/>
      <c r="YR1519" s="60"/>
      <c r="YS1519" s="60"/>
      <c r="YT1519" s="60"/>
      <c r="YU1519" s="60"/>
      <c r="YV1519" s="60"/>
      <c r="YW1519" s="60"/>
      <c r="YX1519" s="60"/>
      <c r="YY1519" s="60"/>
      <c r="YZ1519" s="60"/>
      <c r="ZA1519" s="60"/>
      <c r="ZB1519" s="60"/>
      <c r="ZC1519" s="60"/>
      <c r="ZD1519" s="60"/>
      <c r="ZE1519" s="60"/>
      <c r="ZF1519" s="60"/>
      <c r="ZG1519" s="60"/>
      <c r="ZH1519" s="60"/>
      <c r="ZI1519" s="60"/>
      <c r="ZJ1519" s="60"/>
      <c r="ZK1519" s="60"/>
      <c r="ZL1519" s="60"/>
      <c r="ZM1519" s="60"/>
      <c r="ZN1519" s="60"/>
      <c r="ZO1519" s="60"/>
      <c r="ZP1519" s="60"/>
      <c r="ZQ1519" s="60"/>
      <c r="ZR1519" s="60"/>
      <c r="ZS1519" s="60"/>
      <c r="ZT1519" s="60"/>
      <c r="ZU1519" s="60"/>
      <c r="ZV1519" s="60"/>
      <c r="ZW1519" s="60"/>
      <c r="ZX1519" s="60"/>
      <c r="ZY1519" s="60"/>
      <c r="ZZ1519" s="60"/>
      <c r="AAA1519" s="60"/>
      <c r="AAB1519" s="60"/>
      <c r="AAC1519" s="60"/>
      <c r="AAD1519" s="60"/>
      <c r="AAE1519" s="60"/>
      <c r="AAF1519" s="60"/>
      <c r="AAG1519" s="60"/>
      <c r="AAH1519" s="60"/>
      <c r="AAI1519" s="60"/>
      <c r="AAJ1519" s="60"/>
      <c r="AAK1519" s="60"/>
      <c r="AAL1519" s="60"/>
      <c r="AAM1519" s="60"/>
      <c r="AAN1519" s="60"/>
      <c r="AAO1519" s="60"/>
      <c r="AAP1519" s="60"/>
      <c r="AAQ1519" s="60"/>
      <c r="AAR1519" s="60"/>
      <c r="AAS1519" s="60"/>
      <c r="AAT1519" s="60"/>
      <c r="AAU1519" s="60"/>
      <c r="AAV1519" s="60"/>
      <c r="AAW1519" s="60"/>
      <c r="AAX1519" s="60"/>
      <c r="AAY1519" s="60"/>
      <c r="AAZ1519" s="60"/>
      <c r="ABA1519" s="60"/>
      <c r="ABB1519" s="60"/>
      <c r="ABC1519" s="60"/>
      <c r="ABD1519" s="60"/>
      <c r="ABE1519" s="60"/>
      <c r="ABF1519" s="60"/>
      <c r="ABG1519" s="60"/>
      <c r="ABH1519" s="60"/>
      <c r="ABI1519" s="60"/>
      <c r="ABJ1519" s="60"/>
      <c r="ABK1519" s="60"/>
      <c r="ABL1519" s="60"/>
      <c r="ABM1519" s="60"/>
      <c r="ABN1519" s="60"/>
      <c r="ABO1519" s="60"/>
      <c r="ABP1519" s="60"/>
      <c r="ABQ1519" s="60"/>
      <c r="ABR1519" s="60"/>
      <c r="ABS1519" s="60"/>
      <c r="ABT1519" s="60"/>
      <c r="ABU1519" s="60"/>
      <c r="ABV1519" s="60"/>
      <c r="ABW1519" s="60"/>
      <c r="ABX1519" s="60"/>
      <c r="ABY1519" s="60"/>
      <c r="ABZ1519" s="60"/>
      <c r="ACA1519" s="60"/>
      <c r="ACB1519" s="60"/>
      <c r="ACC1519" s="60"/>
      <c r="ACD1519" s="60"/>
      <c r="ACE1519" s="60"/>
      <c r="ACF1519" s="60"/>
      <c r="ACG1519" s="60"/>
      <c r="ACH1519" s="60"/>
      <c r="ACI1519" s="60"/>
      <c r="ACJ1519" s="60"/>
      <c r="ACK1519" s="60"/>
      <c r="ACL1519" s="60"/>
      <c r="ACM1519" s="60"/>
      <c r="ACN1519" s="60"/>
      <c r="ACO1519" s="60"/>
      <c r="ACP1519" s="60"/>
      <c r="ACQ1519" s="60"/>
      <c r="ACR1519" s="60"/>
      <c r="ACS1519" s="60"/>
      <c r="ACT1519" s="60"/>
      <c r="ACU1519" s="60"/>
      <c r="ACV1519" s="60"/>
      <c r="ACW1519" s="60"/>
      <c r="ACX1519" s="60"/>
      <c r="ACY1519" s="60"/>
      <c r="ACZ1519" s="60"/>
      <c r="ADA1519" s="60"/>
      <c r="ADB1519" s="60"/>
      <c r="ADC1519" s="60"/>
      <c r="ADD1519" s="60"/>
      <c r="ADE1519" s="60"/>
      <c r="ADF1519" s="60"/>
      <c r="ADG1519" s="60"/>
      <c r="ADH1519" s="60"/>
      <c r="ADI1519" s="60"/>
      <c r="ADJ1519" s="60"/>
      <c r="ADK1519" s="60"/>
      <c r="ADL1519" s="60"/>
      <c r="ADM1519" s="60"/>
      <c r="ADN1519" s="60"/>
      <c r="ADO1519" s="60"/>
      <c r="ADP1519" s="60"/>
      <c r="ADQ1519" s="60"/>
      <c r="ADR1519" s="60"/>
      <c r="ADS1519" s="60"/>
      <c r="ADT1519" s="60"/>
      <c r="ADU1519" s="60"/>
      <c r="ADV1519" s="60"/>
      <c r="ADW1519" s="60"/>
      <c r="ADX1519" s="60"/>
      <c r="ADY1519" s="60"/>
      <c r="ADZ1519" s="60"/>
      <c r="AEA1519" s="60"/>
      <c r="AEB1519" s="60"/>
      <c r="AEC1519" s="60"/>
      <c r="AED1519" s="60"/>
      <c r="AEE1519" s="60"/>
      <c r="AEF1519" s="60"/>
    </row>
    <row r="1520" spans="1:812" x14ac:dyDescent="0.2">
      <c r="A1520" s="119"/>
      <c r="B1520" s="228"/>
      <c r="C1520" s="520"/>
      <c r="D1520" s="119"/>
      <c r="E1520" s="471"/>
      <c r="F1520" s="522"/>
      <c r="BA1520" s="663"/>
    </row>
    <row r="1521" spans="1:812" s="33" customFormat="1" x14ac:dyDescent="0.2">
      <c r="A1521" s="240"/>
      <c r="B1521" s="170" t="s">
        <v>885</v>
      </c>
      <c r="C1521" s="223"/>
      <c r="D1521" s="117"/>
      <c r="E1521" s="224"/>
      <c r="F1521" s="577"/>
      <c r="AZ1521" s="60"/>
      <c r="BA1521" s="663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  <c r="DL1521" s="60"/>
      <c r="DM1521" s="60"/>
      <c r="DN1521" s="60"/>
      <c r="DO1521" s="60"/>
      <c r="DP1521" s="60"/>
      <c r="DQ1521" s="60"/>
      <c r="DR1521" s="60"/>
      <c r="DS1521" s="60"/>
      <c r="DT1521" s="60"/>
      <c r="DU1521" s="60"/>
      <c r="DV1521" s="60"/>
      <c r="DW1521" s="60"/>
      <c r="DX1521" s="60"/>
      <c r="DY1521" s="60"/>
      <c r="DZ1521" s="60"/>
      <c r="EA1521" s="60"/>
      <c r="EB1521" s="60"/>
      <c r="EC1521" s="60"/>
      <c r="ED1521" s="60"/>
      <c r="EE1521" s="60"/>
      <c r="EF1521" s="60"/>
      <c r="EG1521" s="60"/>
      <c r="EH1521" s="60"/>
      <c r="EI1521" s="60"/>
      <c r="EJ1521" s="60"/>
      <c r="EK1521" s="60"/>
      <c r="EL1521" s="60"/>
      <c r="EM1521" s="60"/>
      <c r="EN1521" s="60"/>
      <c r="EO1521" s="60"/>
      <c r="EP1521" s="60"/>
      <c r="EQ1521" s="60"/>
      <c r="ER1521" s="60"/>
      <c r="ES1521" s="60"/>
      <c r="ET1521" s="60"/>
      <c r="EU1521" s="60"/>
      <c r="EV1521" s="60"/>
      <c r="EW1521" s="60"/>
      <c r="EX1521" s="60"/>
      <c r="EY1521" s="60"/>
      <c r="EZ1521" s="60"/>
      <c r="FA1521" s="60"/>
      <c r="FB1521" s="60"/>
      <c r="FC1521" s="60"/>
      <c r="FD1521" s="60"/>
      <c r="FE1521" s="60"/>
      <c r="FF1521" s="60"/>
      <c r="FG1521" s="60"/>
      <c r="FH1521" s="60"/>
      <c r="FI1521" s="60"/>
      <c r="FJ1521" s="60"/>
      <c r="FK1521" s="60"/>
      <c r="FL1521" s="60"/>
      <c r="FM1521" s="60"/>
      <c r="FN1521" s="60"/>
      <c r="FO1521" s="60"/>
      <c r="FP1521" s="60"/>
      <c r="FQ1521" s="60"/>
      <c r="FR1521" s="60"/>
      <c r="FS1521" s="60"/>
      <c r="FT1521" s="60"/>
      <c r="FU1521" s="60"/>
      <c r="FV1521" s="60"/>
      <c r="FW1521" s="60"/>
      <c r="FX1521" s="60"/>
      <c r="FY1521" s="60"/>
      <c r="FZ1521" s="60"/>
      <c r="GA1521" s="60"/>
      <c r="GB1521" s="60"/>
      <c r="GC1521" s="60"/>
      <c r="GD1521" s="60"/>
      <c r="GE1521" s="60"/>
      <c r="GF1521" s="60"/>
      <c r="GG1521" s="60"/>
      <c r="GH1521" s="60"/>
      <c r="GI1521" s="60"/>
      <c r="GJ1521" s="60"/>
      <c r="GK1521" s="60"/>
      <c r="GL1521" s="60"/>
      <c r="GM1521" s="60"/>
      <c r="GN1521" s="60"/>
      <c r="GO1521" s="60"/>
      <c r="GP1521" s="60"/>
      <c r="GQ1521" s="60"/>
      <c r="GR1521" s="60"/>
      <c r="GS1521" s="60"/>
      <c r="GT1521" s="60"/>
      <c r="GU1521" s="60"/>
      <c r="GV1521" s="60"/>
      <c r="GW1521" s="60"/>
      <c r="GX1521" s="60"/>
      <c r="GY1521" s="60"/>
      <c r="GZ1521" s="60"/>
      <c r="HA1521" s="60"/>
      <c r="HB1521" s="60"/>
      <c r="HC1521" s="60"/>
      <c r="HD1521" s="60"/>
      <c r="HE1521" s="60"/>
      <c r="HF1521" s="60"/>
      <c r="HG1521" s="60"/>
      <c r="HH1521" s="60"/>
      <c r="HI1521" s="60"/>
      <c r="HJ1521" s="60"/>
      <c r="HK1521" s="60"/>
      <c r="HL1521" s="60"/>
      <c r="HM1521" s="60"/>
      <c r="HN1521" s="60"/>
      <c r="HO1521" s="60"/>
      <c r="HP1521" s="60"/>
      <c r="HQ1521" s="60"/>
      <c r="HR1521" s="60"/>
      <c r="HS1521" s="60"/>
      <c r="HT1521" s="60"/>
      <c r="HU1521" s="60"/>
      <c r="HV1521" s="60"/>
      <c r="HW1521" s="60"/>
      <c r="HX1521" s="60"/>
      <c r="HY1521" s="60"/>
      <c r="HZ1521" s="60"/>
      <c r="IA1521" s="60"/>
      <c r="IB1521" s="60"/>
      <c r="IC1521" s="60"/>
      <c r="ID1521" s="60"/>
      <c r="IE1521" s="60"/>
      <c r="IF1521" s="60"/>
      <c r="IG1521" s="60"/>
      <c r="IH1521" s="60"/>
      <c r="II1521" s="60"/>
      <c r="IJ1521" s="60"/>
      <c r="IK1521" s="60"/>
      <c r="IL1521" s="60"/>
      <c r="IM1521" s="60"/>
      <c r="IN1521" s="60"/>
      <c r="IO1521" s="60"/>
      <c r="IP1521" s="60"/>
      <c r="IQ1521" s="60"/>
      <c r="IR1521" s="60"/>
      <c r="IS1521" s="60"/>
      <c r="IT1521" s="60"/>
      <c r="IU1521" s="60"/>
      <c r="IV1521" s="60"/>
      <c r="IW1521" s="60"/>
      <c r="IX1521" s="60"/>
      <c r="IY1521" s="60"/>
      <c r="IZ1521" s="60"/>
      <c r="JA1521" s="60"/>
      <c r="JB1521" s="60"/>
      <c r="JC1521" s="60"/>
      <c r="JD1521" s="60"/>
      <c r="JE1521" s="60"/>
      <c r="JF1521" s="60"/>
      <c r="JG1521" s="60"/>
      <c r="JH1521" s="60"/>
      <c r="JI1521" s="60"/>
      <c r="JJ1521" s="60"/>
      <c r="JK1521" s="60"/>
      <c r="JL1521" s="60"/>
      <c r="JM1521" s="60"/>
      <c r="JN1521" s="60"/>
      <c r="JO1521" s="60"/>
      <c r="JP1521" s="60"/>
      <c r="JQ1521" s="60"/>
      <c r="JR1521" s="60"/>
      <c r="JS1521" s="60"/>
      <c r="JT1521" s="60"/>
      <c r="JU1521" s="60"/>
      <c r="JV1521" s="60"/>
      <c r="JW1521" s="60"/>
      <c r="JX1521" s="60"/>
      <c r="JY1521" s="60"/>
      <c r="JZ1521" s="60"/>
      <c r="KA1521" s="60"/>
      <c r="KB1521" s="60"/>
      <c r="KC1521" s="60"/>
      <c r="KD1521" s="60"/>
      <c r="KE1521" s="60"/>
      <c r="KF1521" s="60"/>
      <c r="KG1521" s="60"/>
      <c r="KH1521" s="60"/>
      <c r="KI1521" s="60"/>
      <c r="KJ1521" s="60"/>
      <c r="KK1521" s="60"/>
      <c r="KL1521" s="60"/>
      <c r="KM1521" s="60"/>
      <c r="KN1521" s="60"/>
      <c r="KO1521" s="60"/>
      <c r="KP1521" s="60"/>
      <c r="KQ1521" s="60"/>
      <c r="KR1521" s="60"/>
      <c r="KS1521" s="60"/>
      <c r="KT1521" s="60"/>
      <c r="KU1521" s="60"/>
      <c r="KV1521" s="60"/>
      <c r="KW1521" s="60"/>
      <c r="KX1521" s="60"/>
      <c r="KY1521" s="60"/>
      <c r="KZ1521" s="60"/>
      <c r="LA1521" s="60"/>
      <c r="LB1521" s="60"/>
      <c r="LC1521" s="60"/>
      <c r="LD1521" s="60"/>
      <c r="LE1521" s="60"/>
      <c r="LF1521" s="60"/>
      <c r="LG1521" s="60"/>
      <c r="LH1521" s="60"/>
      <c r="LI1521" s="60"/>
      <c r="LJ1521" s="60"/>
      <c r="LK1521" s="60"/>
      <c r="LL1521" s="60"/>
      <c r="LM1521" s="60"/>
      <c r="LN1521" s="60"/>
      <c r="LO1521" s="60"/>
      <c r="LP1521" s="60"/>
      <c r="LQ1521" s="60"/>
      <c r="LR1521" s="60"/>
      <c r="LS1521" s="60"/>
      <c r="LT1521" s="60"/>
      <c r="LU1521" s="60"/>
      <c r="LV1521" s="60"/>
      <c r="LW1521" s="60"/>
      <c r="LX1521" s="60"/>
      <c r="LY1521" s="60"/>
      <c r="LZ1521" s="60"/>
      <c r="MA1521" s="60"/>
      <c r="MB1521" s="60"/>
      <c r="MC1521" s="60"/>
      <c r="MD1521" s="60"/>
      <c r="ME1521" s="60"/>
      <c r="MF1521" s="60"/>
      <c r="MG1521" s="60"/>
      <c r="MH1521" s="60"/>
      <c r="MI1521" s="60"/>
      <c r="MJ1521" s="60"/>
      <c r="MK1521" s="60"/>
      <c r="ML1521" s="60"/>
      <c r="MM1521" s="60"/>
      <c r="MN1521" s="60"/>
      <c r="MO1521" s="60"/>
      <c r="MP1521" s="60"/>
      <c r="MQ1521" s="60"/>
      <c r="MR1521" s="60"/>
      <c r="MS1521" s="60"/>
      <c r="MT1521" s="60"/>
      <c r="MU1521" s="60"/>
      <c r="MV1521" s="60"/>
      <c r="MW1521" s="60"/>
      <c r="MX1521" s="60"/>
      <c r="MY1521" s="60"/>
      <c r="MZ1521" s="60"/>
      <c r="NA1521" s="60"/>
      <c r="NB1521" s="60"/>
      <c r="NC1521" s="60"/>
      <c r="ND1521" s="60"/>
      <c r="NE1521" s="60"/>
      <c r="NF1521" s="60"/>
      <c r="NG1521" s="60"/>
      <c r="NH1521" s="60"/>
      <c r="NI1521" s="60"/>
      <c r="NJ1521" s="60"/>
      <c r="NK1521" s="60"/>
      <c r="NL1521" s="60"/>
      <c r="NM1521" s="60"/>
      <c r="NN1521" s="60"/>
      <c r="NO1521" s="60"/>
      <c r="NP1521" s="60"/>
      <c r="NQ1521" s="60"/>
      <c r="NR1521" s="60"/>
      <c r="NS1521" s="60"/>
      <c r="NT1521" s="60"/>
      <c r="NU1521" s="60"/>
      <c r="NV1521" s="60"/>
      <c r="NW1521" s="60"/>
      <c r="NX1521" s="60"/>
      <c r="NY1521" s="60"/>
      <c r="NZ1521" s="60"/>
      <c r="OA1521" s="60"/>
      <c r="OB1521" s="60"/>
      <c r="OC1521" s="60"/>
      <c r="OD1521" s="60"/>
      <c r="OE1521" s="60"/>
      <c r="OF1521" s="60"/>
      <c r="OG1521" s="60"/>
      <c r="OH1521" s="60"/>
      <c r="OI1521" s="60"/>
      <c r="OJ1521" s="60"/>
      <c r="OK1521" s="60"/>
      <c r="OL1521" s="60"/>
      <c r="OM1521" s="60"/>
      <c r="ON1521" s="60"/>
      <c r="OO1521" s="60"/>
      <c r="OP1521" s="60"/>
      <c r="OQ1521" s="60"/>
      <c r="OR1521" s="60"/>
      <c r="OS1521" s="60"/>
      <c r="OT1521" s="60"/>
      <c r="OU1521" s="60"/>
      <c r="OV1521" s="60"/>
      <c r="OW1521" s="60"/>
      <c r="OX1521" s="60"/>
      <c r="OY1521" s="60"/>
      <c r="OZ1521" s="60"/>
      <c r="PA1521" s="60"/>
      <c r="PB1521" s="60"/>
      <c r="PC1521" s="60"/>
      <c r="PD1521" s="60"/>
      <c r="PE1521" s="60"/>
      <c r="PF1521" s="60"/>
      <c r="PG1521" s="60"/>
      <c r="PH1521" s="60"/>
      <c r="PI1521" s="60"/>
      <c r="PJ1521" s="60"/>
      <c r="PK1521" s="60"/>
      <c r="PL1521" s="60"/>
      <c r="PM1521" s="60"/>
      <c r="PN1521" s="60"/>
      <c r="PO1521" s="60"/>
      <c r="PP1521" s="60"/>
      <c r="PQ1521" s="60"/>
      <c r="PR1521" s="60"/>
      <c r="PS1521" s="60"/>
      <c r="PT1521" s="60"/>
      <c r="PU1521" s="60"/>
      <c r="PV1521" s="60"/>
      <c r="PW1521" s="60"/>
      <c r="PX1521" s="60"/>
      <c r="PY1521" s="60"/>
      <c r="PZ1521" s="60"/>
      <c r="QA1521" s="60"/>
      <c r="QB1521" s="60"/>
      <c r="QC1521" s="60"/>
      <c r="QD1521" s="60"/>
      <c r="QE1521" s="60"/>
      <c r="QF1521" s="60"/>
      <c r="QG1521" s="60"/>
      <c r="QH1521" s="60"/>
      <c r="QI1521" s="60"/>
      <c r="QJ1521" s="60"/>
      <c r="QK1521" s="60"/>
      <c r="QL1521" s="60"/>
      <c r="QM1521" s="60"/>
      <c r="QN1521" s="60"/>
      <c r="QO1521" s="60"/>
      <c r="QP1521" s="60"/>
      <c r="QQ1521" s="60"/>
      <c r="QR1521" s="60"/>
      <c r="QS1521" s="60"/>
      <c r="QT1521" s="60"/>
      <c r="QU1521" s="60"/>
      <c r="QV1521" s="60"/>
      <c r="QW1521" s="60"/>
      <c r="QX1521" s="60"/>
      <c r="QY1521" s="60"/>
      <c r="QZ1521" s="60"/>
      <c r="RA1521" s="60"/>
      <c r="RB1521" s="60"/>
      <c r="RC1521" s="60"/>
      <c r="RD1521" s="60"/>
      <c r="RE1521" s="60"/>
      <c r="RF1521" s="60"/>
      <c r="RG1521" s="60"/>
      <c r="RH1521" s="60"/>
      <c r="RI1521" s="60"/>
      <c r="RJ1521" s="60"/>
      <c r="RK1521" s="60"/>
      <c r="RL1521" s="60"/>
      <c r="RM1521" s="60"/>
      <c r="RN1521" s="60"/>
      <c r="RO1521" s="60"/>
      <c r="RP1521" s="60"/>
      <c r="RQ1521" s="60"/>
      <c r="RR1521" s="60"/>
      <c r="RS1521" s="60"/>
      <c r="RT1521" s="60"/>
      <c r="RU1521" s="60"/>
      <c r="RV1521" s="60"/>
      <c r="RW1521" s="60"/>
      <c r="RX1521" s="60"/>
      <c r="RY1521" s="60"/>
      <c r="RZ1521" s="60"/>
      <c r="SA1521" s="60"/>
      <c r="SB1521" s="60"/>
      <c r="SC1521" s="60"/>
      <c r="SD1521" s="60"/>
      <c r="SE1521" s="60"/>
      <c r="SF1521" s="60"/>
      <c r="SG1521" s="60"/>
      <c r="SH1521" s="60"/>
      <c r="SI1521" s="60"/>
      <c r="SJ1521" s="60"/>
      <c r="SK1521" s="60"/>
      <c r="SL1521" s="60"/>
      <c r="SM1521" s="60"/>
      <c r="SN1521" s="60"/>
      <c r="SO1521" s="60"/>
      <c r="SP1521" s="60"/>
      <c r="SQ1521" s="60"/>
      <c r="SR1521" s="60"/>
      <c r="SS1521" s="60"/>
      <c r="ST1521" s="60"/>
      <c r="SU1521" s="60"/>
      <c r="SV1521" s="60"/>
      <c r="SW1521" s="60"/>
      <c r="SX1521" s="60"/>
      <c r="SY1521" s="60"/>
      <c r="SZ1521" s="60"/>
      <c r="TA1521" s="60"/>
      <c r="TB1521" s="60"/>
      <c r="TC1521" s="60"/>
      <c r="TD1521" s="60"/>
      <c r="TE1521" s="60"/>
      <c r="TF1521" s="60"/>
      <c r="TG1521" s="60"/>
      <c r="TH1521" s="60"/>
      <c r="TI1521" s="60"/>
      <c r="TJ1521" s="60"/>
      <c r="TK1521" s="60"/>
      <c r="TL1521" s="60"/>
      <c r="TM1521" s="60"/>
      <c r="TN1521" s="60"/>
      <c r="TO1521" s="60"/>
      <c r="TP1521" s="60"/>
      <c r="TQ1521" s="60"/>
      <c r="TR1521" s="60"/>
      <c r="TS1521" s="60"/>
      <c r="TT1521" s="60"/>
      <c r="TU1521" s="60"/>
      <c r="TV1521" s="60"/>
      <c r="TW1521" s="60"/>
      <c r="TX1521" s="60"/>
      <c r="TY1521" s="60"/>
      <c r="TZ1521" s="60"/>
      <c r="UA1521" s="60"/>
      <c r="UB1521" s="60"/>
      <c r="UC1521" s="60"/>
      <c r="UD1521" s="60"/>
      <c r="UE1521" s="60"/>
      <c r="UF1521" s="60"/>
      <c r="UG1521" s="60"/>
      <c r="UH1521" s="60"/>
      <c r="UI1521" s="60"/>
      <c r="UJ1521" s="60"/>
      <c r="UK1521" s="60"/>
      <c r="UL1521" s="60"/>
      <c r="UM1521" s="60"/>
      <c r="UN1521" s="60"/>
      <c r="UO1521" s="60"/>
      <c r="UP1521" s="60"/>
      <c r="UQ1521" s="60"/>
      <c r="UR1521" s="60"/>
      <c r="US1521" s="60"/>
      <c r="UT1521" s="60"/>
      <c r="UU1521" s="60"/>
      <c r="UV1521" s="60"/>
      <c r="UW1521" s="60"/>
      <c r="UX1521" s="60"/>
      <c r="UY1521" s="60"/>
      <c r="UZ1521" s="60"/>
      <c r="VA1521" s="60"/>
      <c r="VB1521" s="60"/>
      <c r="VC1521" s="60"/>
      <c r="VD1521" s="60"/>
      <c r="VE1521" s="60"/>
      <c r="VF1521" s="60"/>
      <c r="VG1521" s="60"/>
      <c r="VH1521" s="60"/>
      <c r="VI1521" s="60"/>
      <c r="VJ1521" s="60"/>
      <c r="VK1521" s="60"/>
      <c r="VL1521" s="60"/>
      <c r="VM1521" s="60"/>
      <c r="VN1521" s="60"/>
      <c r="VO1521" s="60"/>
      <c r="VP1521" s="60"/>
      <c r="VQ1521" s="60"/>
      <c r="VR1521" s="60"/>
      <c r="VS1521" s="60"/>
      <c r="VT1521" s="60"/>
      <c r="VU1521" s="60"/>
      <c r="VV1521" s="60"/>
      <c r="VW1521" s="60"/>
      <c r="VX1521" s="60"/>
      <c r="VY1521" s="60"/>
      <c r="VZ1521" s="60"/>
      <c r="WA1521" s="60"/>
      <c r="WB1521" s="60"/>
      <c r="WC1521" s="60"/>
      <c r="WD1521" s="60"/>
      <c r="WE1521" s="60"/>
      <c r="WF1521" s="60"/>
      <c r="WG1521" s="60"/>
      <c r="WH1521" s="60"/>
      <c r="WI1521" s="60"/>
      <c r="WJ1521" s="60"/>
      <c r="WK1521" s="60"/>
      <c r="WL1521" s="60"/>
      <c r="WM1521" s="60"/>
      <c r="WN1521" s="60"/>
      <c r="WO1521" s="60"/>
      <c r="WP1521" s="60"/>
      <c r="WQ1521" s="60"/>
      <c r="WR1521" s="60"/>
      <c r="WS1521" s="60"/>
      <c r="WT1521" s="60"/>
      <c r="WU1521" s="60"/>
      <c r="WV1521" s="60"/>
      <c r="WW1521" s="60"/>
      <c r="WX1521" s="60"/>
      <c r="WY1521" s="60"/>
      <c r="WZ1521" s="60"/>
      <c r="XA1521" s="60"/>
      <c r="XB1521" s="60"/>
      <c r="XC1521" s="60"/>
      <c r="XD1521" s="60"/>
      <c r="XE1521" s="60"/>
      <c r="XF1521" s="60"/>
      <c r="XG1521" s="60"/>
      <c r="XH1521" s="60"/>
      <c r="XI1521" s="60"/>
      <c r="XJ1521" s="60"/>
      <c r="XK1521" s="60"/>
      <c r="XL1521" s="60"/>
      <c r="XM1521" s="60"/>
      <c r="XN1521" s="60"/>
      <c r="XO1521" s="60"/>
      <c r="XP1521" s="60"/>
      <c r="XQ1521" s="60"/>
      <c r="XR1521" s="60"/>
      <c r="XS1521" s="60"/>
      <c r="XT1521" s="60"/>
      <c r="XU1521" s="60"/>
      <c r="XV1521" s="60"/>
      <c r="XW1521" s="60"/>
      <c r="XX1521" s="60"/>
      <c r="XY1521" s="60"/>
      <c r="XZ1521" s="60"/>
      <c r="YA1521" s="60"/>
      <c r="YB1521" s="60"/>
      <c r="YC1521" s="60"/>
      <c r="YD1521" s="60"/>
      <c r="YE1521" s="60"/>
      <c r="YF1521" s="60"/>
      <c r="YG1521" s="60"/>
      <c r="YH1521" s="60"/>
      <c r="YI1521" s="60"/>
      <c r="YJ1521" s="60"/>
      <c r="YK1521" s="60"/>
      <c r="YL1521" s="60"/>
      <c r="YM1521" s="60"/>
      <c r="YN1521" s="60"/>
      <c r="YO1521" s="60"/>
      <c r="YP1521" s="60"/>
      <c r="YQ1521" s="60"/>
      <c r="YR1521" s="60"/>
      <c r="YS1521" s="60"/>
      <c r="YT1521" s="60"/>
      <c r="YU1521" s="60"/>
      <c r="YV1521" s="60"/>
      <c r="YW1521" s="60"/>
      <c r="YX1521" s="60"/>
      <c r="YY1521" s="60"/>
      <c r="YZ1521" s="60"/>
      <c r="ZA1521" s="60"/>
      <c r="ZB1521" s="60"/>
      <c r="ZC1521" s="60"/>
      <c r="ZD1521" s="60"/>
      <c r="ZE1521" s="60"/>
      <c r="ZF1521" s="60"/>
      <c r="ZG1521" s="60"/>
      <c r="ZH1521" s="60"/>
      <c r="ZI1521" s="60"/>
      <c r="ZJ1521" s="60"/>
      <c r="ZK1521" s="60"/>
      <c r="ZL1521" s="60"/>
      <c r="ZM1521" s="60"/>
      <c r="ZN1521" s="60"/>
      <c r="ZO1521" s="60"/>
      <c r="ZP1521" s="60"/>
      <c r="ZQ1521" s="60"/>
      <c r="ZR1521" s="60"/>
      <c r="ZS1521" s="60"/>
      <c r="ZT1521" s="60"/>
      <c r="ZU1521" s="60"/>
      <c r="ZV1521" s="60"/>
      <c r="ZW1521" s="60"/>
      <c r="ZX1521" s="60"/>
      <c r="ZY1521" s="60"/>
      <c r="ZZ1521" s="60"/>
      <c r="AAA1521" s="60"/>
      <c r="AAB1521" s="60"/>
      <c r="AAC1521" s="60"/>
      <c r="AAD1521" s="60"/>
      <c r="AAE1521" s="60"/>
      <c r="AAF1521" s="60"/>
      <c r="AAG1521" s="60"/>
      <c r="AAH1521" s="60"/>
      <c r="AAI1521" s="60"/>
      <c r="AAJ1521" s="60"/>
      <c r="AAK1521" s="60"/>
      <c r="AAL1521" s="60"/>
      <c r="AAM1521" s="60"/>
      <c r="AAN1521" s="60"/>
      <c r="AAO1521" s="60"/>
      <c r="AAP1521" s="60"/>
      <c r="AAQ1521" s="60"/>
      <c r="AAR1521" s="60"/>
      <c r="AAS1521" s="60"/>
      <c r="AAT1521" s="60"/>
      <c r="AAU1521" s="60"/>
      <c r="AAV1521" s="60"/>
      <c r="AAW1521" s="60"/>
      <c r="AAX1521" s="60"/>
      <c r="AAY1521" s="60"/>
      <c r="AAZ1521" s="60"/>
      <c r="ABA1521" s="60"/>
      <c r="ABB1521" s="60"/>
      <c r="ABC1521" s="60"/>
      <c r="ABD1521" s="60"/>
      <c r="ABE1521" s="60"/>
      <c r="ABF1521" s="60"/>
      <c r="ABG1521" s="60"/>
      <c r="ABH1521" s="60"/>
      <c r="ABI1521" s="60"/>
      <c r="ABJ1521" s="60"/>
      <c r="ABK1521" s="60"/>
      <c r="ABL1521" s="60"/>
      <c r="ABM1521" s="60"/>
      <c r="ABN1521" s="60"/>
      <c r="ABO1521" s="60"/>
      <c r="ABP1521" s="60"/>
      <c r="ABQ1521" s="60"/>
      <c r="ABR1521" s="60"/>
      <c r="ABS1521" s="60"/>
      <c r="ABT1521" s="60"/>
      <c r="ABU1521" s="60"/>
      <c r="ABV1521" s="60"/>
      <c r="ABW1521" s="60"/>
      <c r="ABX1521" s="60"/>
      <c r="ABY1521" s="60"/>
      <c r="ABZ1521" s="60"/>
      <c r="ACA1521" s="60"/>
      <c r="ACB1521" s="60"/>
      <c r="ACC1521" s="60"/>
      <c r="ACD1521" s="60"/>
      <c r="ACE1521" s="60"/>
      <c r="ACF1521" s="60"/>
      <c r="ACG1521" s="60"/>
      <c r="ACH1521" s="60"/>
      <c r="ACI1521" s="60"/>
      <c r="ACJ1521" s="60"/>
      <c r="ACK1521" s="60"/>
      <c r="ACL1521" s="60"/>
      <c r="ACM1521" s="60"/>
      <c r="ACN1521" s="60"/>
      <c r="ACO1521" s="60"/>
      <c r="ACP1521" s="60"/>
      <c r="ACQ1521" s="60"/>
      <c r="ACR1521" s="60"/>
      <c r="ACS1521" s="60"/>
      <c r="ACT1521" s="60"/>
      <c r="ACU1521" s="60"/>
      <c r="ACV1521" s="60"/>
      <c r="ACW1521" s="60"/>
      <c r="ACX1521" s="60"/>
      <c r="ACY1521" s="60"/>
      <c r="ACZ1521" s="60"/>
      <c r="ADA1521" s="60"/>
      <c r="ADB1521" s="60"/>
      <c r="ADC1521" s="60"/>
      <c r="ADD1521" s="60"/>
      <c r="ADE1521" s="60"/>
      <c r="ADF1521" s="60"/>
      <c r="ADG1521" s="60"/>
      <c r="ADH1521" s="60"/>
      <c r="ADI1521" s="60"/>
      <c r="ADJ1521" s="60"/>
      <c r="ADK1521" s="60"/>
      <c r="ADL1521" s="60"/>
      <c r="ADM1521" s="60"/>
      <c r="ADN1521" s="60"/>
      <c r="ADO1521" s="60"/>
      <c r="ADP1521" s="60"/>
      <c r="ADQ1521" s="60"/>
      <c r="ADR1521" s="60"/>
      <c r="ADS1521" s="60"/>
      <c r="ADT1521" s="60"/>
      <c r="ADU1521" s="60"/>
      <c r="ADV1521" s="60"/>
      <c r="ADW1521" s="60"/>
      <c r="ADX1521" s="60"/>
      <c r="ADY1521" s="60"/>
      <c r="ADZ1521" s="60"/>
      <c r="AEA1521" s="60"/>
      <c r="AEB1521" s="60"/>
      <c r="AEC1521" s="60"/>
      <c r="AED1521" s="60"/>
      <c r="AEE1521" s="60"/>
      <c r="AEF1521" s="60"/>
    </row>
    <row r="1522" spans="1:812" s="152" customFormat="1" x14ac:dyDescent="0.2">
      <c r="A1522" s="240"/>
      <c r="B1522" s="170"/>
      <c r="C1522" s="223"/>
      <c r="D1522" s="117"/>
      <c r="E1522" s="224"/>
      <c r="F1522" s="577"/>
      <c r="AZ1522" s="153"/>
      <c r="BA1522" s="663"/>
      <c r="BB1522" s="153"/>
      <c r="BC1522" s="153"/>
      <c r="BD1522" s="153"/>
      <c r="BE1522" s="153"/>
      <c r="BF1522" s="153"/>
      <c r="BG1522" s="153"/>
      <c r="BH1522" s="153"/>
      <c r="BI1522" s="153"/>
      <c r="BJ1522" s="153"/>
      <c r="BK1522" s="153"/>
      <c r="BL1522" s="153"/>
      <c r="BM1522" s="153"/>
      <c r="BN1522" s="153"/>
      <c r="BO1522" s="153"/>
      <c r="BP1522" s="153"/>
      <c r="BQ1522" s="153"/>
      <c r="BR1522" s="153"/>
      <c r="BS1522" s="153"/>
      <c r="BT1522" s="153"/>
      <c r="BU1522" s="153"/>
      <c r="BV1522" s="153"/>
      <c r="BW1522" s="153"/>
      <c r="BX1522" s="153"/>
      <c r="BY1522" s="153"/>
      <c r="BZ1522" s="153"/>
      <c r="CA1522" s="153"/>
      <c r="CB1522" s="153"/>
      <c r="CC1522" s="153"/>
      <c r="CD1522" s="153"/>
      <c r="CE1522" s="153"/>
      <c r="CF1522" s="153"/>
      <c r="CG1522" s="153"/>
      <c r="CH1522" s="153"/>
      <c r="CI1522" s="153"/>
      <c r="CJ1522" s="153"/>
      <c r="CK1522" s="153"/>
      <c r="CL1522" s="153"/>
      <c r="CM1522" s="153"/>
      <c r="CN1522" s="153"/>
      <c r="CO1522" s="153"/>
      <c r="CP1522" s="153"/>
      <c r="CQ1522" s="153"/>
      <c r="CR1522" s="153"/>
      <c r="CS1522" s="153"/>
      <c r="CT1522" s="153"/>
      <c r="CU1522" s="153"/>
      <c r="CV1522" s="153"/>
      <c r="CW1522" s="153"/>
      <c r="CX1522" s="153"/>
      <c r="CY1522" s="153"/>
      <c r="CZ1522" s="153"/>
      <c r="DA1522" s="153"/>
      <c r="DB1522" s="153"/>
      <c r="DC1522" s="153"/>
      <c r="DD1522" s="153"/>
      <c r="DE1522" s="153"/>
      <c r="DF1522" s="153"/>
      <c r="DG1522" s="153"/>
      <c r="DH1522" s="153"/>
      <c r="DI1522" s="153"/>
      <c r="DJ1522" s="153"/>
      <c r="DK1522" s="153"/>
      <c r="DL1522" s="153"/>
      <c r="DM1522" s="153"/>
      <c r="DN1522" s="153"/>
      <c r="DO1522" s="153"/>
      <c r="DP1522" s="153"/>
      <c r="DQ1522" s="153"/>
      <c r="DR1522" s="153"/>
      <c r="DS1522" s="153"/>
      <c r="DT1522" s="153"/>
      <c r="DU1522" s="153"/>
      <c r="DV1522" s="153"/>
      <c r="DW1522" s="153"/>
      <c r="DX1522" s="153"/>
      <c r="DY1522" s="153"/>
      <c r="DZ1522" s="153"/>
      <c r="EA1522" s="153"/>
      <c r="EB1522" s="153"/>
      <c r="EC1522" s="153"/>
      <c r="ED1522" s="153"/>
      <c r="EE1522" s="153"/>
      <c r="EF1522" s="153"/>
      <c r="EG1522" s="153"/>
      <c r="EH1522" s="153"/>
      <c r="EI1522" s="153"/>
      <c r="EJ1522" s="153"/>
      <c r="EK1522" s="153"/>
      <c r="EL1522" s="153"/>
      <c r="EM1522" s="153"/>
      <c r="EN1522" s="153"/>
      <c r="EO1522" s="153"/>
      <c r="EP1522" s="153"/>
      <c r="EQ1522" s="153"/>
      <c r="ER1522" s="153"/>
      <c r="ES1522" s="153"/>
      <c r="ET1522" s="153"/>
      <c r="EU1522" s="153"/>
      <c r="EV1522" s="153"/>
      <c r="EW1522" s="153"/>
      <c r="EX1522" s="153"/>
      <c r="EY1522" s="153"/>
      <c r="EZ1522" s="153"/>
      <c r="FA1522" s="153"/>
      <c r="FB1522" s="153"/>
      <c r="FC1522" s="153"/>
      <c r="FD1522" s="153"/>
      <c r="FE1522" s="153"/>
      <c r="FF1522" s="153"/>
      <c r="FG1522" s="153"/>
      <c r="FH1522" s="153"/>
      <c r="FI1522" s="153"/>
      <c r="FJ1522" s="153"/>
      <c r="FK1522" s="153"/>
      <c r="FL1522" s="153"/>
      <c r="FM1522" s="153"/>
      <c r="FN1522" s="153"/>
      <c r="FO1522" s="153"/>
      <c r="FP1522" s="153"/>
      <c r="FQ1522" s="153"/>
      <c r="FR1522" s="153"/>
      <c r="FS1522" s="153"/>
      <c r="FT1522" s="153"/>
      <c r="FU1522" s="153"/>
      <c r="FV1522" s="153"/>
      <c r="FW1522" s="153"/>
      <c r="FX1522" s="153"/>
      <c r="FY1522" s="153"/>
      <c r="FZ1522" s="153"/>
      <c r="GA1522" s="153"/>
      <c r="GB1522" s="153"/>
      <c r="GC1522" s="153"/>
      <c r="GD1522" s="153"/>
      <c r="GE1522" s="153"/>
      <c r="GF1522" s="153"/>
      <c r="GG1522" s="153"/>
      <c r="GH1522" s="153"/>
      <c r="GI1522" s="153"/>
      <c r="GJ1522" s="153"/>
      <c r="GK1522" s="153"/>
      <c r="GL1522" s="153"/>
      <c r="GM1522" s="153"/>
      <c r="GN1522" s="153"/>
      <c r="GO1522" s="153"/>
      <c r="GP1522" s="153"/>
      <c r="GQ1522" s="153"/>
      <c r="GR1522" s="153"/>
      <c r="GS1522" s="153"/>
      <c r="GT1522" s="153"/>
      <c r="GU1522" s="153"/>
      <c r="GV1522" s="153"/>
      <c r="GW1522" s="153"/>
      <c r="GX1522" s="153"/>
      <c r="GY1522" s="153"/>
      <c r="GZ1522" s="153"/>
      <c r="HA1522" s="153"/>
      <c r="HB1522" s="153"/>
      <c r="HC1522" s="153"/>
      <c r="HD1522" s="153"/>
      <c r="HE1522" s="153"/>
      <c r="HF1522" s="153"/>
      <c r="HG1522" s="153"/>
      <c r="HH1522" s="153"/>
      <c r="HI1522" s="153"/>
      <c r="HJ1522" s="153"/>
      <c r="HK1522" s="153"/>
      <c r="HL1522" s="153"/>
      <c r="HM1522" s="153"/>
      <c r="HN1522" s="153"/>
      <c r="HO1522" s="153"/>
      <c r="HP1522" s="153"/>
      <c r="HQ1522" s="153"/>
      <c r="HR1522" s="153"/>
      <c r="HS1522" s="153"/>
      <c r="HT1522" s="153"/>
      <c r="HU1522" s="153"/>
      <c r="HV1522" s="153"/>
      <c r="HW1522" s="153"/>
      <c r="HX1522" s="153"/>
      <c r="HY1522" s="153"/>
      <c r="HZ1522" s="153"/>
      <c r="IA1522" s="153"/>
      <c r="IB1522" s="153"/>
      <c r="IC1522" s="153"/>
      <c r="ID1522" s="153"/>
      <c r="IE1522" s="153"/>
      <c r="IF1522" s="153"/>
      <c r="IG1522" s="153"/>
      <c r="IH1522" s="153"/>
      <c r="II1522" s="153"/>
      <c r="IJ1522" s="153"/>
      <c r="IK1522" s="153"/>
      <c r="IL1522" s="153"/>
      <c r="IM1522" s="153"/>
      <c r="IN1522" s="153"/>
      <c r="IO1522" s="153"/>
      <c r="IP1522" s="153"/>
      <c r="IQ1522" s="153"/>
      <c r="IR1522" s="153"/>
      <c r="IS1522" s="153"/>
      <c r="IT1522" s="153"/>
      <c r="IU1522" s="153"/>
      <c r="IV1522" s="153"/>
      <c r="IW1522" s="153"/>
      <c r="IX1522" s="153"/>
      <c r="IY1522" s="153"/>
      <c r="IZ1522" s="153"/>
      <c r="JA1522" s="153"/>
      <c r="JB1522" s="153"/>
      <c r="JC1522" s="153"/>
      <c r="JD1522" s="153"/>
      <c r="JE1522" s="153"/>
      <c r="JF1522" s="153"/>
      <c r="JG1522" s="153"/>
      <c r="JH1522" s="153"/>
      <c r="JI1522" s="153"/>
      <c r="JJ1522" s="153"/>
      <c r="JK1522" s="153"/>
      <c r="JL1522" s="153"/>
      <c r="JM1522" s="153"/>
      <c r="JN1522" s="153"/>
      <c r="JO1522" s="153"/>
      <c r="JP1522" s="153"/>
      <c r="JQ1522" s="153"/>
      <c r="JR1522" s="153"/>
      <c r="JS1522" s="153"/>
      <c r="JT1522" s="153"/>
      <c r="JU1522" s="153"/>
      <c r="JV1522" s="153"/>
      <c r="JW1522" s="153"/>
      <c r="JX1522" s="153"/>
      <c r="JY1522" s="153"/>
      <c r="JZ1522" s="153"/>
      <c r="KA1522" s="153"/>
      <c r="KB1522" s="153"/>
      <c r="KC1522" s="153"/>
      <c r="KD1522" s="153"/>
      <c r="KE1522" s="153"/>
      <c r="KF1522" s="153"/>
      <c r="KG1522" s="153"/>
      <c r="KH1522" s="153"/>
      <c r="KI1522" s="153"/>
      <c r="KJ1522" s="153"/>
      <c r="KK1522" s="153"/>
      <c r="KL1522" s="153"/>
      <c r="KM1522" s="153"/>
      <c r="KN1522" s="153"/>
      <c r="KO1522" s="153"/>
      <c r="KP1522" s="153"/>
      <c r="KQ1522" s="153"/>
      <c r="KR1522" s="153"/>
      <c r="KS1522" s="153"/>
      <c r="KT1522" s="153"/>
      <c r="KU1522" s="153"/>
      <c r="KV1522" s="153"/>
      <c r="KW1522" s="153"/>
      <c r="KX1522" s="153"/>
      <c r="KY1522" s="153"/>
      <c r="KZ1522" s="153"/>
      <c r="LA1522" s="153"/>
      <c r="LB1522" s="153"/>
      <c r="LC1522" s="153"/>
      <c r="LD1522" s="153"/>
      <c r="LE1522" s="153"/>
      <c r="LF1522" s="153"/>
      <c r="LG1522" s="153"/>
      <c r="LH1522" s="153"/>
      <c r="LI1522" s="153"/>
      <c r="LJ1522" s="153"/>
      <c r="LK1522" s="153"/>
      <c r="LL1522" s="153"/>
      <c r="LM1522" s="153"/>
      <c r="LN1522" s="153"/>
      <c r="LO1522" s="153"/>
      <c r="LP1522" s="153"/>
      <c r="LQ1522" s="153"/>
      <c r="LR1522" s="153"/>
      <c r="LS1522" s="153"/>
      <c r="LT1522" s="153"/>
      <c r="LU1522" s="153"/>
      <c r="LV1522" s="153"/>
      <c r="LW1522" s="153"/>
      <c r="LX1522" s="153"/>
      <c r="LY1522" s="153"/>
      <c r="LZ1522" s="153"/>
      <c r="MA1522" s="153"/>
      <c r="MB1522" s="153"/>
      <c r="MC1522" s="153"/>
      <c r="MD1522" s="153"/>
      <c r="ME1522" s="153"/>
      <c r="MF1522" s="153"/>
      <c r="MG1522" s="153"/>
      <c r="MH1522" s="153"/>
      <c r="MI1522" s="153"/>
      <c r="MJ1522" s="153"/>
      <c r="MK1522" s="153"/>
      <c r="ML1522" s="153"/>
      <c r="MM1522" s="153"/>
      <c r="MN1522" s="153"/>
      <c r="MO1522" s="153"/>
      <c r="MP1522" s="153"/>
      <c r="MQ1522" s="153"/>
      <c r="MR1522" s="153"/>
      <c r="MS1522" s="153"/>
      <c r="MT1522" s="153"/>
      <c r="MU1522" s="153"/>
      <c r="MV1522" s="153"/>
      <c r="MW1522" s="153"/>
      <c r="MX1522" s="153"/>
      <c r="MY1522" s="153"/>
      <c r="MZ1522" s="153"/>
      <c r="NA1522" s="153"/>
      <c r="NB1522" s="153"/>
      <c r="NC1522" s="153"/>
      <c r="ND1522" s="153"/>
      <c r="NE1522" s="153"/>
      <c r="NF1522" s="153"/>
      <c r="NG1522" s="153"/>
      <c r="NH1522" s="153"/>
      <c r="NI1522" s="153"/>
      <c r="NJ1522" s="153"/>
      <c r="NK1522" s="153"/>
      <c r="NL1522" s="153"/>
      <c r="NM1522" s="153"/>
      <c r="NN1522" s="153"/>
      <c r="NO1522" s="153"/>
      <c r="NP1522" s="153"/>
      <c r="NQ1522" s="153"/>
      <c r="NR1522" s="153"/>
      <c r="NS1522" s="153"/>
      <c r="NT1522" s="153"/>
      <c r="NU1522" s="153"/>
      <c r="NV1522" s="153"/>
      <c r="NW1522" s="153"/>
      <c r="NX1522" s="153"/>
      <c r="NY1522" s="153"/>
      <c r="NZ1522" s="153"/>
      <c r="OA1522" s="153"/>
      <c r="OB1522" s="153"/>
      <c r="OC1522" s="153"/>
      <c r="OD1522" s="153"/>
      <c r="OE1522" s="153"/>
      <c r="OF1522" s="153"/>
      <c r="OG1522" s="153"/>
      <c r="OH1522" s="153"/>
      <c r="OI1522" s="153"/>
      <c r="OJ1522" s="153"/>
      <c r="OK1522" s="153"/>
      <c r="OL1522" s="153"/>
      <c r="OM1522" s="153"/>
      <c r="ON1522" s="153"/>
      <c r="OO1522" s="153"/>
      <c r="OP1522" s="153"/>
      <c r="OQ1522" s="153"/>
      <c r="OR1522" s="153"/>
      <c r="OS1522" s="153"/>
      <c r="OT1522" s="153"/>
      <c r="OU1522" s="153"/>
      <c r="OV1522" s="153"/>
      <c r="OW1522" s="153"/>
      <c r="OX1522" s="153"/>
      <c r="OY1522" s="153"/>
      <c r="OZ1522" s="153"/>
      <c r="PA1522" s="153"/>
      <c r="PB1522" s="153"/>
      <c r="PC1522" s="153"/>
      <c r="PD1522" s="153"/>
      <c r="PE1522" s="153"/>
      <c r="PF1522" s="153"/>
      <c r="PG1522" s="153"/>
      <c r="PH1522" s="153"/>
      <c r="PI1522" s="153"/>
      <c r="PJ1522" s="153"/>
      <c r="PK1522" s="153"/>
      <c r="PL1522" s="153"/>
      <c r="PM1522" s="153"/>
      <c r="PN1522" s="153"/>
      <c r="PO1522" s="153"/>
      <c r="PP1522" s="153"/>
      <c r="PQ1522" s="153"/>
      <c r="PR1522" s="153"/>
      <c r="PS1522" s="153"/>
      <c r="PT1522" s="153"/>
      <c r="PU1522" s="153"/>
      <c r="PV1522" s="153"/>
      <c r="PW1522" s="153"/>
      <c r="PX1522" s="153"/>
      <c r="PY1522" s="153"/>
      <c r="PZ1522" s="153"/>
      <c r="QA1522" s="153"/>
      <c r="QB1522" s="153"/>
      <c r="QC1522" s="153"/>
      <c r="QD1522" s="153"/>
      <c r="QE1522" s="153"/>
      <c r="QF1522" s="153"/>
      <c r="QG1522" s="153"/>
      <c r="QH1522" s="153"/>
      <c r="QI1522" s="153"/>
      <c r="QJ1522" s="153"/>
      <c r="QK1522" s="153"/>
      <c r="QL1522" s="153"/>
      <c r="QM1522" s="153"/>
      <c r="QN1522" s="153"/>
      <c r="QO1522" s="153"/>
      <c r="QP1522" s="153"/>
      <c r="QQ1522" s="153"/>
      <c r="QR1522" s="153"/>
      <c r="QS1522" s="153"/>
      <c r="QT1522" s="153"/>
      <c r="QU1522" s="153"/>
      <c r="QV1522" s="153"/>
      <c r="QW1522" s="153"/>
      <c r="QX1522" s="153"/>
      <c r="QY1522" s="153"/>
      <c r="QZ1522" s="153"/>
      <c r="RA1522" s="153"/>
      <c r="RB1522" s="153"/>
      <c r="RC1522" s="153"/>
      <c r="RD1522" s="153"/>
      <c r="RE1522" s="153"/>
      <c r="RF1522" s="153"/>
      <c r="RG1522" s="153"/>
      <c r="RH1522" s="153"/>
      <c r="RI1522" s="153"/>
      <c r="RJ1522" s="153"/>
      <c r="RK1522" s="153"/>
      <c r="RL1522" s="153"/>
      <c r="RM1522" s="153"/>
      <c r="RN1522" s="153"/>
      <c r="RO1522" s="153"/>
      <c r="RP1522" s="153"/>
      <c r="RQ1522" s="153"/>
      <c r="RR1522" s="153"/>
      <c r="RS1522" s="153"/>
      <c r="RT1522" s="153"/>
      <c r="RU1522" s="153"/>
      <c r="RV1522" s="153"/>
      <c r="RW1522" s="153"/>
      <c r="RX1522" s="153"/>
      <c r="RY1522" s="153"/>
      <c r="RZ1522" s="153"/>
      <c r="SA1522" s="153"/>
      <c r="SB1522" s="153"/>
      <c r="SC1522" s="153"/>
      <c r="SD1522" s="153"/>
      <c r="SE1522" s="153"/>
      <c r="SF1522" s="153"/>
      <c r="SG1522" s="153"/>
      <c r="SH1522" s="153"/>
      <c r="SI1522" s="153"/>
      <c r="SJ1522" s="153"/>
      <c r="SK1522" s="153"/>
      <c r="SL1522" s="153"/>
      <c r="SM1522" s="153"/>
      <c r="SN1522" s="153"/>
      <c r="SO1522" s="153"/>
      <c r="SP1522" s="153"/>
      <c r="SQ1522" s="153"/>
      <c r="SR1522" s="153"/>
      <c r="SS1522" s="153"/>
      <c r="ST1522" s="153"/>
      <c r="SU1522" s="153"/>
      <c r="SV1522" s="153"/>
      <c r="SW1522" s="153"/>
      <c r="SX1522" s="153"/>
      <c r="SY1522" s="153"/>
      <c r="SZ1522" s="153"/>
      <c r="TA1522" s="153"/>
      <c r="TB1522" s="153"/>
      <c r="TC1522" s="153"/>
      <c r="TD1522" s="153"/>
      <c r="TE1522" s="153"/>
      <c r="TF1522" s="153"/>
      <c r="TG1522" s="153"/>
      <c r="TH1522" s="153"/>
      <c r="TI1522" s="153"/>
      <c r="TJ1522" s="153"/>
      <c r="TK1522" s="153"/>
      <c r="TL1522" s="153"/>
      <c r="TM1522" s="153"/>
      <c r="TN1522" s="153"/>
      <c r="TO1522" s="153"/>
      <c r="TP1522" s="153"/>
      <c r="TQ1522" s="153"/>
      <c r="TR1522" s="153"/>
      <c r="TS1522" s="153"/>
      <c r="TT1522" s="153"/>
      <c r="TU1522" s="153"/>
      <c r="TV1522" s="153"/>
      <c r="TW1522" s="153"/>
      <c r="TX1522" s="153"/>
      <c r="TY1522" s="153"/>
      <c r="TZ1522" s="153"/>
      <c r="UA1522" s="153"/>
      <c r="UB1522" s="153"/>
      <c r="UC1522" s="153"/>
      <c r="UD1522" s="153"/>
      <c r="UE1522" s="153"/>
      <c r="UF1522" s="153"/>
      <c r="UG1522" s="153"/>
      <c r="UH1522" s="153"/>
      <c r="UI1522" s="153"/>
      <c r="UJ1522" s="153"/>
      <c r="UK1522" s="153"/>
      <c r="UL1522" s="153"/>
      <c r="UM1522" s="153"/>
      <c r="UN1522" s="153"/>
      <c r="UO1522" s="153"/>
      <c r="UP1522" s="153"/>
      <c r="UQ1522" s="153"/>
      <c r="UR1522" s="153"/>
      <c r="US1522" s="153"/>
      <c r="UT1522" s="153"/>
      <c r="UU1522" s="153"/>
      <c r="UV1522" s="153"/>
      <c r="UW1522" s="153"/>
      <c r="UX1522" s="153"/>
      <c r="UY1522" s="153"/>
      <c r="UZ1522" s="153"/>
      <c r="VA1522" s="153"/>
      <c r="VB1522" s="153"/>
      <c r="VC1522" s="153"/>
      <c r="VD1522" s="153"/>
      <c r="VE1522" s="153"/>
      <c r="VF1522" s="153"/>
      <c r="VG1522" s="153"/>
      <c r="VH1522" s="153"/>
      <c r="VI1522" s="153"/>
      <c r="VJ1522" s="153"/>
      <c r="VK1522" s="153"/>
      <c r="VL1522" s="153"/>
      <c r="VM1522" s="153"/>
      <c r="VN1522" s="153"/>
      <c r="VO1522" s="153"/>
      <c r="VP1522" s="153"/>
      <c r="VQ1522" s="153"/>
      <c r="VR1522" s="153"/>
      <c r="VS1522" s="153"/>
      <c r="VT1522" s="153"/>
      <c r="VU1522" s="153"/>
      <c r="VV1522" s="153"/>
      <c r="VW1522" s="153"/>
      <c r="VX1522" s="153"/>
      <c r="VY1522" s="153"/>
      <c r="VZ1522" s="153"/>
      <c r="WA1522" s="153"/>
      <c r="WB1522" s="153"/>
      <c r="WC1522" s="153"/>
      <c r="WD1522" s="153"/>
      <c r="WE1522" s="153"/>
      <c r="WF1522" s="153"/>
      <c r="WG1522" s="153"/>
      <c r="WH1522" s="153"/>
      <c r="WI1522" s="153"/>
      <c r="WJ1522" s="153"/>
      <c r="WK1522" s="153"/>
      <c r="WL1522" s="153"/>
      <c r="WM1522" s="153"/>
      <c r="WN1522" s="153"/>
      <c r="WO1522" s="153"/>
      <c r="WP1522" s="153"/>
      <c r="WQ1522" s="153"/>
      <c r="WR1522" s="153"/>
      <c r="WS1522" s="153"/>
      <c r="WT1522" s="153"/>
      <c r="WU1522" s="153"/>
      <c r="WV1522" s="153"/>
      <c r="WW1522" s="153"/>
      <c r="WX1522" s="153"/>
      <c r="WY1522" s="153"/>
      <c r="WZ1522" s="153"/>
      <c r="XA1522" s="153"/>
      <c r="XB1522" s="153"/>
      <c r="XC1522" s="153"/>
      <c r="XD1522" s="153"/>
      <c r="XE1522" s="153"/>
      <c r="XF1522" s="153"/>
      <c r="XG1522" s="153"/>
      <c r="XH1522" s="153"/>
      <c r="XI1522" s="153"/>
      <c r="XJ1522" s="153"/>
      <c r="XK1522" s="153"/>
      <c r="XL1522" s="153"/>
      <c r="XM1522" s="153"/>
      <c r="XN1522" s="153"/>
      <c r="XO1522" s="153"/>
      <c r="XP1522" s="153"/>
      <c r="XQ1522" s="153"/>
      <c r="XR1522" s="153"/>
      <c r="XS1522" s="153"/>
      <c r="XT1522" s="153"/>
      <c r="XU1522" s="153"/>
      <c r="XV1522" s="153"/>
      <c r="XW1522" s="153"/>
      <c r="XX1522" s="153"/>
      <c r="XY1522" s="153"/>
      <c r="XZ1522" s="153"/>
      <c r="YA1522" s="153"/>
      <c r="YB1522" s="153"/>
      <c r="YC1522" s="153"/>
      <c r="YD1522" s="153"/>
      <c r="YE1522" s="153"/>
      <c r="YF1522" s="153"/>
      <c r="YG1522" s="153"/>
      <c r="YH1522" s="153"/>
      <c r="YI1522" s="153"/>
      <c r="YJ1522" s="153"/>
      <c r="YK1522" s="153"/>
      <c r="YL1522" s="153"/>
      <c r="YM1522" s="153"/>
      <c r="YN1522" s="153"/>
      <c r="YO1522" s="153"/>
      <c r="YP1522" s="153"/>
      <c r="YQ1522" s="153"/>
      <c r="YR1522" s="153"/>
      <c r="YS1522" s="153"/>
      <c r="YT1522" s="153"/>
      <c r="YU1522" s="153"/>
      <c r="YV1522" s="153"/>
      <c r="YW1522" s="153"/>
      <c r="YX1522" s="153"/>
      <c r="YY1522" s="153"/>
      <c r="YZ1522" s="153"/>
      <c r="ZA1522" s="153"/>
      <c r="ZB1522" s="153"/>
      <c r="ZC1522" s="153"/>
      <c r="ZD1522" s="153"/>
      <c r="ZE1522" s="153"/>
      <c r="ZF1522" s="153"/>
      <c r="ZG1522" s="153"/>
      <c r="ZH1522" s="153"/>
      <c r="ZI1522" s="153"/>
      <c r="ZJ1522" s="153"/>
      <c r="ZK1522" s="153"/>
      <c r="ZL1522" s="153"/>
      <c r="ZM1522" s="153"/>
      <c r="ZN1522" s="153"/>
      <c r="ZO1522" s="153"/>
      <c r="ZP1522" s="153"/>
      <c r="ZQ1522" s="153"/>
      <c r="ZR1522" s="153"/>
      <c r="ZS1522" s="153"/>
      <c r="ZT1522" s="153"/>
      <c r="ZU1522" s="153"/>
      <c r="ZV1522" s="153"/>
      <c r="ZW1522" s="153"/>
      <c r="ZX1522" s="153"/>
      <c r="ZY1522" s="153"/>
      <c r="ZZ1522" s="153"/>
      <c r="AAA1522" s="153"/>
      <c r="AAB1522" s="153"/>
      <c r="AAC1522" s="153"/>
      <c r="AAD1522" s="153"/>
      <c r="AAE1522" s="153"/>
      <c r="AAF1522" s="153"/>
      <c r="AAG1522" s="153"/>
      <c r="AAH1522" s="153"/>
      <c r="AAI1522" s="153"/>
      <c r="AAJ1522" s="153"/>
      <c r="AAK1522" s="153"/>
      <c r="AAL1522" s="153"/>
      <c r="AAM1522" s="153"/>
      <c r="AAN1522" s="153"/>
      <c r="AAO1522" s="153"/>
      <c r="AAP1522" s="153"/>
      <c r="AAQ1522" s="153"/>
      <c r="AAR1522" s="153"/>
      <c r="AAS1522" s="153"/>
      <c r="AAT1522" s="153"/>
      <c r="AAU1522" s="153"/>
      <c r="AAV1522" s="153"/>
      <c r="AAW1522" s="153"/>
      <c r="AAX1522" s="153"/>
      <c r="AAY1522" s="153"/>
      <c r="AAZ1522" s="153"/>
      <c r="ABA1522" s="153"/>
      <c r="ABB1522" s="153"/>
      <c r="ABC1522" s="153"/>
      <c r="ABD1522" s="153"/>
      <c r="ABE1522" s="153"/>
      <c r="ABF1522" s="153"/>
      <c r="ABG1522" s="153"/>
      <c r="ABH1522" s="153"/>
      <c r="ABI1522" s="153"/>
      <c r="ABJ1522" s="153"/>
      <c r="ABK1522" s="153"/>
      <c r="ABL1522" s="153"/>
      <c r="ABM1522" s="153"/>
      <c r="ABN1522" s="153"/>
      <c r="ABO1522" s="153"/>
      <c r="ABP1522" s="153"/>
      <c r="ABQ1522" s="153"/>
      <c r="ABR1522" s="153"/>
      <c r="ABS1522" s="153"/>
      <c r="ABT1522" s="153"/>
      <c r="ABU1522" s="153"/>
      <c r="ABV1522" s="153"/>
      <c r="ABW1522" s="153"/>
      <c r="ABX1522" s="153"/>
      <c r="ABY1522" s="153"/>
      <c r="ABZ1522" s="153"/>
      <c r="ACA1522" s="153"/>
      <c r="ACB1522" s="153"/>
      <c r="ACC1522" s="153"/>
      <c r="ACD1522" s="153"/>
      <c r="ACE1522" s="153"/>
      <c r="ACF1522" s="153"/>
      <c r="ACG1522" s="153"/>
      <c r="ACH1522" s="153"/>
      <c r="ACI1522" s="153"/>
      <c r="ACJ1522" s="153"/>
      <c r="ACK1522" s="153"/>
      <c r="ACL1522" s="153"/>
      <c r="ACM1522" s="153"/>
      <c r="ACN1522" s="153"/>
      <c r="ACO1522" s="153"/>
      <c r="ACP1522" s="153"/>
      <c r="ACQ1522" s="153"/>
      <c r="ACR1522" s="153"/>
      <c r="ACS1522" s="153"/>
      <c r="ACT1522" s="153"/>
      <c r="ACU1522" s="153"/>
      <c r="ACV1522" s="153"/>
      <c r="ACW1522" s="153"/>
      <c r="ACX1522" s="153"/>
      <c r="ACY1522" s="153"/>
      <c r="ACZ1522" s="153"/>
      <c r="ADA1522" s="153"/>
      <c r="ADB1522" s="153"/>
      <c r="ADC1522" s="153"/>
      <c r="ADD1522" s="153"/>
      <c r="ADE1522" s="153"/>
      <c r="ADF1522" s="153"/>
      <c r="ADG1522" s="153"/>
      <c r="ADH1522" s="153"/>
      <c r="ADI1522" s="153"/>
      <c r="ADJ1522" s="153"/>
      <c r="ADK1522" s="153"/>
      <c r="ADL1522" s="153"/>
      <c r="ADM1522" s="153"/>
      <c r="ADN1522" s="153"/>
      <c r="ADO1522" s="153"/>
      <c r="ADP1522" s="153"/>
      <c r="ADQ1522" s="153"/>
      <c r="ADR1522" s="153"/>
      <c r="ADS1522" s="153"/>
      <c r="ADT1522" s="153"/>
      <c r="ADU1522" s="153"/>
      <c r="ADV1522" s="153"/>
      <c r="ADW1522" s="153"/>
      <c r="ADX1522" s="153"/>
      <c r="ADY1522" s="153"/>
      <c r="ADZ1522" s="153"/>
      <c r="AEA1522" s="153"/>
      <c r="AEB1522" s="153"/>
      <c r="AEC1522" s="153"/>
      <c r="AED1522" s="153"/>
      <c r="AEE1522" s="153"/>
      <c r="AEF1522" s="153"/>
    </row>
    <row r="1523" spans="1:812" ht="38.25" customHeight="1" x14ac:dyDescent="0.2">
      <c r="A1523" s="112" t="s">
        <v>109</v>
      </c>
      <c r="B1523" s="170" t="s">
        <v>110</v>
      </c>
      <c r="C1523" s="237"/>
      <c r="D1523" s="216"/>
      <c r="E1523" s="216"/>
      <c r="F1523" s="578"/>
      <c r="BA1523" s="663"/>
    </row>
    <row r="1524" spans="1:812" x14ac:dyDescent="0.2">
      <c r="A1524" s="445"/>
      <c r="B1524" s="228"/>
      <c r="C1524" s="579"/>
      <c r="D1524" s="447"/>
      <c r="E1524" s="579"/>
      <c r="F1524" s="578"/>
      <c r="BA1524" s="663"/>
    </row>
    <row r="1525" spans="1:812" x14ac:dyDescent="0.2">
      <c r="A1525" s="233">
        <v>3</v>
      </c>
      <c r="B1525" s="416" t="s">
        <v>118</v>
      </c>
      <c r="C1525" s="417"/>
      <c r="D1525" s="117"/>
      <c r="E1525" s="417"/>
      <c r="F1525" s="578"/>
      <c r="BA1525" s="663"/>
    </row>
    <row r="1526" spans="1:812" x14ac:dyDescent="0.2">
      <c r="A1526" s="240">
        <v>3.1</v>
      </c>
      <c r="B1526" s="278" t="s">
        <v>119</v>
      </c>
      <c r="C1526" s="417">
        <v>23.16</v>
      </c>
      <c r="D1526" s="117" t="s">
        <v>120</v>
      </c>
      <c r="E1526" s="417">
        <v>3027.54</v>
      </c>
      <c r="F1526" s="578">
        <f t="shared" ref="F1526" si="77">ROUND(C1526*E1526,2)</f>
        <v>70117.83</v>
      </c>
      <c r="BA1526" s="663"/>
    </row>
    <row r="1527" spans="1:812" x14ac:dyDescent="0.2">
      <c r="A1527" s="240"/>
      <c r="B1527" s="580"/>
      <c r="C1527" s="223"/>
      <c r="D1527" s="117"/>
      <c r="E1527" s="224"/>
      <c r="F1527" s="577"/>
      <c r="BA1527" s="663"/>
    </row>
    <row r="1528" spans="1:812" ht="38.25" x14ac:dyDescent="0.2">
      <c r="A1528" s="112" t="s">
        <v>454</v>
      </c>
      <c r="B1528" s="170" t="s">
        <v>471</v>
      </c>
      <c r="C1528" s="216"/>
      <c r="D1528" s="216"/>
      <c r="E1528" s="216"/>
      <c r="F1528" s="581"/>
      <c r="BA1528" s="663"/>
    </row>
    <row r="1529" spans="1:812" x14ac:dyDescent="0.2">
      <c r="A1529" s="233">
        <v>3</v>
      </c>
      <c r="B1529" s="416" t="s">
        <v>118</v>
      </c>
      <c r="C1529" s="193"/>
      <c r="D1529" s="117"/>
      <c r="E1529" s="582"/>
      <c r="F1529" s="581"/>
      <c r="BA1529" s="663"/>
    </row>
    <row r="1530" spans="1:812" x14ac:dyDescent="0.2">
      <c r="A1530" s="240">
        <v>3.2</v>
      </c>
      <c r="B1530" s="177" t="s">
        <v>515</v>
      </c>
      <c r="C1530" s="193">
        <v>92.64</v>
      </c>
      <c r="D1530" s="117" t="s">
        <v>120</v>
      </c>
      <c r="E1530" s="582">
        <v>4569.21</v>
      </c>
      <c r="F1530" s="581">
        <f>ROUND(C1530*E1530,2)</f>
        <v>423291.61</v>
      </c>
      <c r="BA1530" s="663"/>
    </row>
    <row r="1531" spans="1:812" x14ac:dyDescent="0.2">
      <c r="A1531" s="583"/>
      <c r="B1531" s="584" t="s">
        <v>888</v>
      </c>
      <c r="C1531" s="585"/>
      <c r="D1531" s="585"/>
      <c r="E1531" s="586"/>
      <c r="F1531" s="587">
        <f>SUM(F1526:F1530)</f>
        <v>493409.44</v>
      </c>
      <c r="BA1531" s="663"/>
    </row>
    <row r="1532" spans="1:812" x14ac:dyDescent="0.2">
      <c r="A1532" s="240"/>
      <c r="B1532" s="112"/>
      <c r="C1532" s="255"/>
      <c r="D1532" s="255"/>
      <c r="E1532" s="224"/>
      <c r="F1532" s="414"/>
      <c r="BA1532" s="663"/>
    </row>
    <row r="1533" spans="1:812" x14ac:dyDescent="0.2">
      <c r="A1533" s="583"/>
      <c r="B1533" s="584" t="s">
        <v>890</v>
      </c>
      <c r="C1533" s="585"/>
      <c r="D1533" s="585"/>
      <c r="E1533" s="586"/>
      <c r="F1533" s="587">
        <f>+F1024</f>
        <v>-7416282.8300000001</v>
      </c>
      <c r="BA1533" s="663"/>
    </row>
    <row r="1534" spans="1:812" x14ac:dyDescent="0.2">
      <c r="A1534" s="240"/>
      <c r="B1534" s="112"/>
      <c r="C1534" s="255"/>
      <c r="D1534" s="255"/>
      <c r="E1534" s="224"/>
      <c r="F1534" s="414"/>
      <c r="BA1534" s="663"/>
    </row>
    <row r="1535" spans="1:812" x14ac:dyDescent="0.2">
      <c r="A1535" s="583"/>
      <c r="B1535" s="584" t="s">
        <v>889</v>
      </c>
      <c r="C1535" s="585"/>
      <c r="D1535" s="585"/>
      <c r="E1535" s="586"/>
      <c r="F1535" s="588">
        <f>+F1533+F1531+F1519+F1508+F1495</f>
        <v>2890531.9499999983</v>
      </c>
      <c r="BA1535" s="663"/>
    </row>
    <row r="1536" spans="1:812" x14ac:dyDescent="0.2">
      <c r="A1536" s="75"/>
      <c r="B1536" s="78"/>
      <c r="C1536" s="412"/>
      <c r="D1536" s="412"/>
      <c r="E1536" s="303"/>
      <c r="F1536" s="399"/>
      <c r="BA1536" s="663"/>
    </row>
    <row r="1537" spans="1:812" ht="38.25" x14ac:dyDescent="0.2">
      <c r="A1537" s="583"/>
      <c r="B1537" s="589" t="s">
        <v>594</v>
      </c>
      <c r="C1537" s="585"/>
      <c r="D1537" s="585"/>
      <c r="E1537" s="586"/>
      <c r="F1537" s="590">
        <f>+F1535+F795</f>
        <v>43852899.107999995</v>
      </c>
      <c r="BA1537" s="663"/>
    </row>
    <row r="1538" spans="1:812" s="159" customFormat="1" x14ac:dyDescent="0.2">
      <c r="A1538" s="364"/>
      <c r="B1538" s="591"/>
      <c r="C1538" s="592"/>
      <c r="D1538" s="592"/>
      <c r="E1538" s="368"/>
      <c r="F1538" s="593"/>
      <c r="AZ1538" s="16"/>
      <c r="BA1538" s="663"/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6"/>
      <c r="CC1538" s="16"/>
      <c r="CD1538" s="16"/>
      <c r="CE1538" s="16"/>
      <c r="CF1538" s="16"/>
      <c r="CG1538" s="16"/>
      <c r="CH1538" s="16"/>
      <c r="CI1538" s="16"/>
      <c r="CJ1538" s="16"/>
      <c r="CK1538" s="16"/>
      <c r="CL1538" s="16"/>
      <c r="CM1538" s="16"/>
      <c r="CN1538" s="16"/>
      <c r="CO1538" s="16"/>
      <c r="CP1538" s="16"/>
      <c r="CQ1538" s="16"/>
      <c r="CR1538" s="16"/>
      <c r="CS1538" s="16"/>
      <c r="CT1538" s="16"/>
      <c r="CU1538" s="16"/>
      <c r="CV1538" s="16"/>
      <c r="CW1538" s="16"/>
      <c r="CX1538" s="16"/>
      <c r="CY1538" s="16"/>
      <c r="CZ1538" s="16"/>
      <c r="DA1538" s="16"/>
      <c r="DB1538" s="16"/>
      <c r="DC1538" s="16"/>
      <c r="DD1538" s="16"/>
      <c r="DE1538" s="16"/>
      <c r="DF1538" s="16"/>
      <c r="DG1538" s="16"/>
      <c r="DH1538" s="16"/>
      <c r="DI1538" s="16"/>
      <c r="DJ1538" s="16"/>
      <c r="DK1538" s="16"/>
      <c r="DL1538" s="16"/>
      <c r="DM1538" s="16"/>
      <c r="DN1538" s="16"/>
      <c r="DO1538" s="16"/>
      <c r="DP1538" s="16"/>
      <c r="DQ1538" s="16"/>
      <c r="DR1538" s="16"/>
      <c r="DS1538" s="16"/>
      <c r="DT1538" s="16"/>
      <c r="DU1538" s="16"/>
      <c r="DV1538" s="16"/>
      <c r="DW1538" s="16"/>
      <c r="DX1538" s="16"/>
      <c r="DY1538" s="16"/>
      <c r="DZ1538" s="16"/>
      <c r="EA1538" s="16"/>
      <c r="EB1538" s="16"/>
      <c r="EC1538" s="16"/>
      <c r="ED1538" s="16"/>
      <c r="EE1538" s="16"/>
      <c r="EF1538" s="16"/>
      <c r="EG1538" s="16"/>
      <c r="EH1538" s="16"/>
      <c r="EI1538" s="16"/>
      <c r="EJ1538" s="16"/>
      <c r="EK1538" s="16"/>
      <c r="EL1538" s="16"/>
      <c r="EM1538" s="16"/>
      <c r="EN1538" s="16"/>
      <c r="EO1538" s="16"/>
      <c r="EP1538" s="16"/>
      <c r="EQ1538" s="16"/>
      <c r="ER1538" s="16"/>
      <c r="ES1538" s="16"/>
      <c r="ET1538" s="16"/>
      <c r="EU1538" s="16"/>
      <c r="EV1538" s="16"/>
      <c r="EW1538" s="16"/>
      <c r="EX1538" s="16"/>
      <c r="EY1538" s="16"/>
      <c r="EZ1538" s="16"/>
      <c r="FA1538" s="16"/>
      <c r="FB1538" s="16"/>
      <c r="FC1538" s="16"/>
      <c r="FD1538" s="16"/>
      <c r="FE1538" s="16"/>
      <c r="FF1538" s="16"/>
      <c r="FG1538" s="16"/>
      <c r="FH1538" s="16"/>
      <c r="FI1538" s="16"/>
      <c r="FJ1538" s="16"/>
      <c r="FK1538" s="16"/>
      <c r="FL1538" s="16"/>
      <c r="FM1538" s="16"/>
      <c r="FN1538" s="16"/>
      <c r="FO1538" s="16"/>
      <c r="FP1538" s="16"/>
      <c r="FQ1538" s="16"/>
      <c r="FR1538" s="16"/>
      <c r="FS1538" s="16"/>
      <c r="FT1538" s="16"/>
      <c r="FU1538" s="16"/>
      <c r="FV1538" s="16"/>
      <c r="FW1538" s="16"/>
      <c r="FX1538" s="16"/>
      <c r="FY1538" s="16"/>
      <c r="FZ1538" s="16"/>
      <c r="GA1538" s="16"/>
      <c r="GB1538" s="16"/>
      <c r="GC1538" s="16"/>
      <c r="GD1538" s="16"/>
      <c r="GE1538" s="16"/>
      <c r="GF1538" s="16"/>
      <c r="GG1538" s="16"/>
      <c r="GH1538" s="16"/>
      <c r="GI1538" s="16"/>
      <c r="GJ1538" s="16"/>
      <c r="GK1538" s="16"/>
      <c r="GL1538" s="16"/>
      <c r="GM1538" s="16"/>
      <c r="GN1538" s="16"/>
      <c r="GO1538" s="16"/>
      <c r="GP1538" s="16"/>
      <c r="GQ1538" s="16"/>
      <c r="GR1538" s="16"/>
      <c r="GS1538" s="16"/>
      <c r="GT1538" s="16"/>
      <c r="GU1538" s="16"/>
      <c r="GV1538" s="16"/>
      <c r="GW1538" s="16"/>
      <c r="GX1538" s="16"/>
      <c r="GY1538" s="16"/>
      <c r="GZ1538" s="16"/>
      <c r="HA1538" s="16"/>
      <c r="HB1538" s="16"/>
      <c r="HC1538" s="16"/>
      <c r="HD1538" s="16"/>
      <c r="HE1538" s="16"/>
      <c r="HF1538" s="16"/>
      <c r="HG1538" s="16"/>
      <c r="HH1538" s="16"/>
      <c r="HI1538" s="16"/>
      <c r="HJ1538" s="16"/>
      <c r="HK1538" s="16"/>
      <c r="HL1538" s="16"/>
      <c r="HM1538" s="16"/>
      <c r="HN1538" s="16"/>
      <c r="HO1538" s="16"/>
      <c r="HP1538" s="16"/>
      <c r="HQ1538" s="16"/>
      <c r="HR1538" s="16"/>
      <c r="HS1538" s="16"/>
      <c r="HT1538" s="16"/>
      <c r="HU1538" s="16"/>
      <c r="HV1538" s="16"/>
      <c r="HW1538" s="16"/>
      <c r="HX1538" s="16"/>
      <c r="HY1538" s="16"/>
      <c r="HZ1538" s="16"/>
      <c r="IA1538" s="16"/>
      <c r="IB1538" s="16"/>
      <c r="IC1538" s="16"/>
      <c r="ID1538" s="16"/>
      <c r="IE1538" s="16"/>
      <c r="IF1538" s="16"/>
      <c r="IG1538" s="16"/>
      <c r="IH1538" s="16"/>
      <c r="II1538" s="16"/>
      <c r="IJ1538" s="16"/>
      <c r="IK1538" s="16"/>
      <c r="IL1538" s="16"/>
      <c r="IM1538" s="16"/>
      <c r="IN1538" s="16"/>
      <c r="IO1538" s="16"/>
      <c r="IP1538" s="16"/>
      <c r="IQ1538" s="16"/>
      <c r="IR1538" s="16"/>
      <c r="IS1538" s="16"/>
      <c r="IT1538" s="16"/>
      <c r="IU1538" s="16"/>
      <c r="IV1538" s="16"/>
      <c r="IW1538" s="16"/>
      <c r="IX1538" s="16"/>
      <c r="IY1538" s="16"/>
      <c r="IZ1538" s="16"/>
      <c r="JA1538" s="16"/>
      <c r="JB1538" s="16"/>
      <c r="JC1538" s="16"/>
      <c r="JD1538" s="16"/>
      <c r="JE1538" s="16"/>
      <c r="JF1538" s="16"/>
      <c r="JG1538" s="16"/>
      <c r="JH1538" s="16"/>
      <c r="JI1538" s="16"/>
      <c r="JJ1538" s="16"/>
      <c r="JK1538" s="16"/>
      <c r="JL1538" s="16"/>
      <c r="JM1538" s="16"/>
      <c r="JN1538" s="16"/>
      <c r="JO1538" s="16"/>
      <c r="JP1538" s="16"/>
      <c r="JQ1538" s="16"/>
      <c r="JR1538" s="16"/>
      <c r="JS1538" s="16"/>
      <c r="JT1538" s="16"/>
      <c r="JU1538" s="16"/>
      <c r="JV1538" s="16"/>
      <c r="JW1538" s="16"/>
      <c r="JX1538" s="16"/>
      <c r="JY1538" s="16"/>
      <c r="JZ1538" s="16"/>
      <c r="KA1538" s="16"/>
      <c r="KB1538" s="16"/>
      <c r="KC1538" s="16"/>
      <c r="KD1538" s="16"/>
      <c r="KE1538" s="16"/>
      <c r="KF1538" s="16"/>
      <c r="KG1538" s="16"/>
      <c r="KH1538" s="16"/>
      <c r="KI1538" s="16"/>
      <c r="KJ1538" s="16"/>
      <c r="KK1538" s="16"/>
      <c r="KL1538" s="16"/>
      <c r="KM1538" s="16"/>
      <c r="KN1538" s="16"/>
      <c r="KO1538" s="16"/>
      <c r="KP1538" s="16"/>
      <c r="KQ1538" s="16"/>
      <c r="KR1538" s="16"/>
      <c r="KS1538" s="16"/>
      <c r="KT1538" s="16"/>
      <c r="KU1538" s="16"/>
      <c r="KV1538" s="16"/>
      <c r="KW1538" s="16"/>
      <c r="KX1538" s="16"/>
      <c r="KY1538" s="16"/>
      <c r="KZ1538" s="16"/>
      <c r="LA1538" s="16"/>
      <c r="LB1538" s="16"/>
      <c r="LC1538" s="16"/>
      <c r="LD1538" s="16"/>
      <c r="LE1538" s="16"/>
      <c r="LF1538" s="16"/>
      <c r="LG1538" s="16"/>
      <c r="LH1538" s="16"/>
      <c r="LI1538" s="16"/>
      <c r="LJ1538" s="16"/>
      <c r="LK1538" s="16"/>
      <c r="LL1538" s="16"/>
      <c r="LM1538" s="16"/>
      <c r="LN1538" s="16"/>
      <c r="LO1538" s="16"/>
      <c r="LP1538" s="16"/>
      <c r="LQ1538" s="16"/>
      <c r="LR1538" s="16"/>
      <c r="LS1538" s="16"/>
      <c r="LT1538" s="16"/>
      <c r="LU1538" s="16"/>
      <c r="LV1538" s="16"/>
      <c r="LW1538" s="16"/>
      <c r="LX1538" s="16"/>
      <c r="LY1538" s="16"/>
      <c r="LZ1538" s="16"/>
      <c r="MA1538" s="16"/>
      <c r="MB1538" s="16"/>
      <c r="MC1538" s="16"/>
      <c r="MD1538" s="16"/>
      <c r="ME1538" s="16"/>
      <c r="MF1538" s="16"/>
      <c r="MG1538" s="16"/>
      <c r="MH1538" s="16"/>
      <c r="MI1538" s="16"/>
      <c r="MJ1538" s="16"/>
      <c r="MK1538" s="16"/>
      <c r="ML1538" s="16"/>
      <c r="MM1538" s="16"/>
      <c r="MN1538" s="16"/>
      <c r="MO1538" s="16"/>
      <c r="MP1538" s="16"/>
      <c r="MQ1538" s="16"/>
      <c r="MR1538" s="16"/>
      <c r="MS1538" s="16"/>
      <c r="MT1538" s="16"/>
      <c r="MU1538" s="16"/>
      <c r="MV1538" s="16"/>
      <c r="MW1538" s="16"/>
      <c r="MX1538" s="16"/>
      <c r="MY1538" s="16"/>
      <c r="MZ1538" s="16"/>
      <c r="NA1538" s="16"/>
      <c r="NB1538" s="16"/>
      <c r="NC1538" s="16"/>
      <c r="ND1538" s="16"/>
      <c r="NE1538" s="16"/>
      <c r="NF1538" s="16"/>
      <c r="NG1538" s="16"/>
      <c r="NH1538" s="16"/>
      <c r="NI1538" s="16"/>
      <c r="NJ1538" s="16"/>
      <c r="NK1538" s="16"/>
      <c r="NL1538" s="16"/>
      <c r="NM1538" s="16"/>
      <c r="NN1538" s="16"/>
      <c r="NO1538" s="16"/>
      <c r="NP1538" s="16"/>
      <c r="NQ1538" s="16"/>
      <c r="NR1538" s="16"/>
      <c r="NS1538" s="16"/>
      <c r="NT1538" s="16"/>
      <c r="NU1538" s="16"/>
      <c r="NV1538" s="16"/>
      <c r="NW1538" s="16"/>
      <c r="NX1538" s="16"/>
      <c r="NY1538" s="16"/>
      <c r="NZ1538" s="16"/>
      <c r="OA1538" s="16"/>
      <c r="OB1538" s="16"/>
      <c r="OC1538" s="16"/>
      <c r="OD1538" s="16"/>
      <c r="OE1538" s="16"/>
      <c r="OF1538" s="16"/>
      <c r="OG1538" s="16"/>
      <c r="OH1538" s="16"/>
      <c r="OI1538" s="16"/>
      <c r="OJ1538" s="16"/>
      <c r="OK1538" s="16"/>
      <c r="OL1538" s="16"/>
      <c r="OM1538" s="16"/>
      <c r="ON1538" s="16"/>
      <c r="OO1538" s="16"/>
      <c r="OP1538" s="16"/>
      <c r="OQ1538" s="16"/>
      <c r="OR1538" s="16"/>
      <c r="OS1538" s="16"/>
      <c r="OT1538" s="16"/>
      <c r="OU1538" s="16"/>
      <c r="OV1538" s="16"/>
      <c r="OW1538" s="16"/>
      <c r="OX1538" s="16"/>
      <c r="OY1538" s="16"/>
      <c r="OZ1538" s="16"/>
      <c r="PA1538" s="16"/>
      <c r="PB1538" s="16"/>
      <c r="PC1538" s="16"/>
      <c r="PD1538" s="16"/>
      <c r="PE1538" s="16"/>
      <c r="PF1538" s="16"/>
      <c r="PG1538" s="16"/>
      <c r="PH1538" s="16"/>
      <c r="PI1538" s="16"/>
      <c r="PJ1538" s="16"/>
      <c r="PK1538" s="16"/>
      <c r="PL1538" s="16"/>
      <c r="PM1538" s="16"/>
      <c r="PN1538" s="16"/>
      <c r="PO1538" s="16"/>
      <c r="PP1538" s="16"/>
      <c r="PQ1538" s="16"/>
      <c r="PR1538" s="16"/>
      <c r="PS1538" s="16"/>
      <c r="PT1538" s="16"/>
      <c r="PU1538" s="16"/>
      <c r="PV1538" s="16"/>
      <c r="PW1538" s="16"/>
      <c r="PX1538" s="16"/>
      <c r="PY1538" s="16"/>
      <c r="PZ1538" s="16"/>
      <c r="QA1538" s="16"/>
      <c r="QB1538" s="16"/>
      <c r="QC1538" s="16"/>
      <c r="QD1538" s="16"/>
      <c r="QE1538" s="16"/>
      <c r="QF1538" s="16"/>
      <c r="QG1538" s="16"/>
      <c r="QH1538" s="16"/>
      <c r="QI1538" s="16"/>
      <c r="QJ1538" s="16"/>
      <c r="QK1538" s="16"/>
      <c r="QL1538" s="16"/>
      <c r="QM1538" s="16"/>
      <c r="QN1538" s="16"/>
      <c r="QO1538" s="16"/>
      <c r="QP1538" s="16"/>
      <c r="QQ1538" s="16"/>
      <c r="QR1538" s="16"/>
      <c r="QS1538" s="16"/>
      <c r="QT1538" s="16"/>
      <c r="QU1538" s="16"/>
      <c r="QV1538" s="16"/>
      <c r="QW1538" s="16"/>
      <c r="QX1538" s="16"/>
      <c r="QY1538" s="16"/>
      <c r="QZ1538" s="16"/>
      <c r="RA1538" s="16"/>
      <c r="RB1538" s="16"/>
      <c r="RC1538" s="16"/>
      <c r="RD1538" s="16"/>
      <c r="RE1538" s="16"/>
      <c r="RF1538" s="16"/>
      <c r="RG1538" s="16"/>
      <c r="RH1538" s="16"/>
      <c r="RI1538" s="16"/>
      <c r="RJ1538" s="16"/>
      <c r="RK1538" s="16"/>
      <c r="RL1538" s="16"/>
      <c r="RM1538" s="16"/>
      <c r="RN1538" s="16"/>
      <c r="RO1538" s="16"/>
      <c r="RP1538" s="16"/>
      <c r="RQ1538" s="16"/>
      <c r="RR1538" s="16"/>
      <c r="RS1538" s="16"/>
      <c r="RT1538" s="16"/>
      <c r="RU1538" s="16"/>
      <c r="RV1538" s="16"/>
      <c r="RW1538" s="16"/>
      <c r="RX1538" s="16"/>
      <c r="RY1538" s="16"/>
      <c r="RZ1538" s="16"/>
      <c r="SA1538" s="16"/>
      <c r="SB1538" s="16"/>
      <c r="SC1538" s="16"/>
      <c r="SD1538" s="16"/>
      <c r="SE1538" s="16"/>
      <c r="SF1538" s="16"/>
      <c r="SG1538" s="16"/>
      <c r="SH1538" s="16"/>
      <c r="SI1538" s="16"/>
      <c r="SJ1538" s="16"/>
      <c r="SK1538" s="16"/>
      <c r="SL1538" s="16"/>
      <c r="SM1538" s="16"/>
      <c r="SN1538" s="16"/>
      <c r="SO1538" s="16"/>
      <c r="SP1538" s="16"/>
      <c r="SQ1538" s="16"/>
      <c r="SR1538" s="16"/>
      <c r="SS1538" s="16"/>
      <c r="ST1538" s="16"/>
      <c r="SU1538" s="16"/>
      <c r="SV1538" s="16"/>
      <c r="SW1538" s="16"/>
      <c r="SX1538" s="16"/>
      <c r="SY1538" s="16"/>
      <c r="SZ1538" s="16"/>
      <c r="TA1538" s="16"/>
      <c r="TB1538" s="16"/>
      <c r="TC1538" s="16"/>
      <c r="TD1538" s="16"/>
      <c r="TE1538" s="16"/>
      <c r="TF1538" s="16"/>
      <c r="TG1538" s="16"/>
      <c r="TH1538" s="16"/>
      <c r="TI1538" s="16"/>
      <c r="TJ1538" s="16"/>
      <c r="TK1538" s="16"/>
      <c r="TL1538" s="16"/>
      <c r="TM1538" s="16"/>
      <c r="TN1538" s="16"/>
      <c r="TO1538" s="16"/>
      <c r="TP1538" s="16"/>
      <c r="TQ1538" s="16"/>
      <c r="TR1538" s="16"/>
      <c r="TS1538" s="16"/>
      <c r="TT1538" s="16"/>
      <c r="TU1538" s="16"/>
      <c r="TV1538" s="16"/>
      <c r="TW1538" s="16"/>
      <c r="TX1538" s="16"/>
      <c r="TY1538" s="16"/>
      <c r="TZ1538" s="16"/>
      <c r="UA1538" s="16"/>
      <c r="UB1538" s="16"/>
      <c r="UC1538" s="16"/>
      <c r="UD1538" s="16"/>
      <c r="UE1538" s="16"/>
      <c r="UF1538" s="16"/>
      <c r="UG1538" s="16"/>
      <c r="UH1538" s="16"/>
      <c r="UI1538" s="16"/>
      <c r="UJ1538" s="16"/>
      <c r="UK1538" s="16"/>
      <c r="UL1538" s="16"/>
      <c r="UM1538" s="16"/>
      <c r="UN1538" s="16"/>
      <c r="UO1538" s="16"/>
      <c r="UP1538" s="16"/>
      <c r="UQ1538" s="16"/>
      <c r="UR1538" s="16"/>
      <c r="US1538" s="16"/>
      <c r="UT1538" s="16"/>
      <c r="UU1538" s="16"/>
      <c r="UV1538" s="16"/>
      <c r="UW1538" s="16"/>
      <c r="UX1538" s="16"/>
      <c r="UY1538" s="16"/>
      <c r="UZ1538" s="16"/>
      <c r="VA1538" s="16"/>
      <c r="VB1538" s="16"/>
      <c r="VC1538" s="16"/>
      <c r="VD1538" s="16"/>
      <c r="VE1538" s="16"/>
      <c r="VF1538" s="16"/>
      <c r="VG1538" s="16"/>
      <c r="VH1538" s="16"/>
      <c r="VI1538" s="16"/>
      <c r="VJ1538" s="16"/>
      <c r="VK1538" s="16"/>
      <c r="VL1538" s="16"/>
      <c r="VM1538" s="16"/>
      <c r="VN1538" s="16"/>
      <c r="VO1538" s="16"/>
      <c r="VP1538" s="16"/>
      <c r="VQ1538" s="16"/>
      <c r="VR1538" s="16"/>
      <c r="VS1538" s="16"/>
      <c r="VT1538" s="16"/>
      <c r="VU1538" s="16"/>
      <c r="VV1538" s="16"/>
      <c r="VW1538" s="16"/>
      <c r="VX1538" s="16"/>
      <c r="VY1538" s="16"/>
      <c r="VZ1538" s="16"/>
      <c r="WA1538" s="16"/>
      <c r="WB1538" s="16"/>
      <c r="WC1538" s="16"/>
      <c r="WD1538" s="16"/>
      <c r="WE1538" s="16"/>
      <c r="WF1538" s="16"/>
      <c r="WG1538" s="16"/>
      <c r="WH1538" s="16"/>
      <c r="WI1538" s="16"/>
      <c r="WJ1538" s="16"/>
      <c r="WK1538" s="16"/>
      <c r="WL1538" s="16"/>
      <c r="WM1538" s="16"/>
      <c r="WN1538" s="16"/>
      <c r="WO1538" s="16"/>
      <c r="WP1538" s="16"/>
      <c r="WQ1538" s="16"/>
      <c r="WR1538" s="16"/>
      <c r="WS1538" s="16"/>
      <c r="WT1538" s="16"/>
      <c r="WU1538" s="16"/>
      <c r="WV1538" s="16"/>
      <c r="WW1538" s="16"/>
      <c r="WX1538" s="16"/>
      <c r="WY1538" s="16"/>
      <c r="WZ1538" s="16"/>
      <c r="XA1538" s="16"/>
      <c r="XB1538" s="16"/>
      <c r="XC1538" s="16"/>
      <c r="XD1538" s="16"/>
      <c r="XE1538" s="16"/>
      <c r="XF1538" s="16"/>
      <c r="XG1538" s="16"/>
      <c r="XH1538" s="16"/>
      <c r="XI1538" s="16"/>
      <c r="XJ1538" s="16"/>
      <c r="XK1538" s="16"/>
      <c r="XL1538" s="16"/>
      <c r="XM1538" s="16"/>
      <c r="XN1538" s="16"/>
      <c r="XO1538" s="16"/>
      <c r="XP1538" s="16"/>
      <c r="XQ1538" s="16"/>
      <c r="XR1538" s="16"/>
      <c r="XS1538" s="16"/>
      <c r="XT1538" s="16"/>
      <c r="XU1538" s="16"/>
      <c r="XV1538" s="16"/>
      <c r="XW1538" s="16"/>
      <c r="XX1538" s="16"/>
      <c r="XY1538" s="16"/>
      <c r="XZ1538" s="16"/>
      <c r="YA1538" s="16"/>
      <c r="YB1538" s="16"/>
      <c r="YC1538" s="16"/>
      <c r="YD1538" s="16"/>
      <c r="YE1538" s="16"/>
      <c r="YF1538" s="16"/>
      <c r="YG1538" s="16"/>
      <c r="YH1538" s="16"/>
      <c r="YI1538" s="16"/>
      <c r="YJ1538" s="16"/>
      <c r="YK1538" s="16"/>
      <c r="YL1538" s="16"/>
      <c r="YM1538" s="16"/>
      <c r="YN1538" s="16"/>
      <c r="YO1538" s="16"/>
      <c r="YP1538" s="16"/>
      <c r="YQ1538" s="16"/>
      <c r="YR1538" s="16"/>
      <c r="YS1538" s="16"/>
      <c r="YT1538" s="16"/>
      <c r="YU1538" s="16"/>
      <c r="YV1538" s="16"/>
      <c r="YW1538" s="16"/>
      <c r="YX1538" s="16"/>
      <c r="YY1538" s="16"/>
      <c r="YZ1538" s="16"/>
      <c r="ZA1538" s="16"/>
      <c r="ZB1538" s="16"/>
      <c r="ZC1538" s="16"/>
      <c r="ZD1538" s="16"/>
      <c r="ZE1538" s="16"/>
      <c r="ZF1538" s="16"/>
      <c r="ZG1538" s="16"/>
      <c r="ZH1538" s="16"/>
      <c r="ZI1538" s="16"/>
      <c r="ZJ1538" s="16"/>
      <c r="ZK1538" s="16"/>
      <c r="ZL1538" s="16"/>
      <c r="ZM1538" s="16"/>
      <c r="ZN1538" s="16"/>
      <c r="ZO1538" s="16"/>
      <c r="ZP1538" s="16"/>
      <c r="ZQ1538" s="16"/>
      <c r="ZR1538" s="16"/>
      <c r="ZS1538" s="16"/>
      <c r="ZT1538" s="16"/>
      <c r="ZU1538" s="16"/>
      <c r="ZV1538" s="16"/>
      <c r="ZW1538" s="16"/>
      <c r="ZX1538" s="16"/>
      <c r="ZY1538" s="16"/>
      <c r="ZZ1538" s="16"/>
      <c r="AAA1538" s="16"/>
      <c r="AAB1538" s="16"/>
      <c r="AAC1538" s="16"/>
      <c r="AAD1538" s="16"/>
      <c r="AAE1538" s="16"/>
      <c r="AAF1538" s="16"/>
      <c r="AAG1538" s="16"/>
      <c r="AAH1538" s="16"/>
      <c r="AAI1538" s="16"/>
      <c r="AAJ1538" s="16"/>
      <c r="AAK1538" s="16"/>
      <c r="AAL1538" s="16"/>
      <c r="AAM1538" s="16"/>
      <c r="AAN1538" s="16"/>
      <c r="AAO1538" s="16"/>
      <c r="AAP1538" s="16"/>
      <c r="AAQ1538" s="16"/>
      <c r="AAR1538" s="16"/>
      <c r="AAS1538" s="16"/>
      <c r="AAT1538" s="16"/>
      <c r="AAU1538" s="16"/>
      <c r="AAV1538" s="16"/>
      <c r="AAW1538" s="16"/>
      <c r="AAX1538" s="16"/>
      <c r="AAY1538" s="16"/>
      <c r="AAZ1538" s="16"/>
      <c r="ABA1538" s="16"/>
      <c r="ABB1538" s="16"/>
      <c r="ABC1538" s="16"/>
      <c r="ABD1538" s="16"/>
      <c r="ABE1538" s="16"/>
      <c r="ABF1538" s="16"/>
      <c r="ABG1538" s="16"/>
      <c r="ABH1538" s="16"/>
      <c r="ABI1538" s="16"/>
      <c r="ABJ1538" s="16"/>
      <c r="ABK1538" s="16"/>
      <c r="ABL1538" s="16"/>
      <c r="ABM1538" s="16"/>
      <c r="ABN1538" s="16"/>
      <c r="ABO1538" s="16"/>
      <c r="ABP1538" s="16"/>
      <c r="ABQ1538" s="16"/>
      <c r="ABR1538" s="16"/>
      <c r="ABS1538" s="16"/>
      <c r="ABT1538" s="16"/>
      <c r="ABU1538" s="16"/>
      <c r="ABV1538" s="16"/>
      <c r="ABW1538" s="16"/>
      <c r="ABX1538" s="16"/>
      <c r="ABY1538" s="16"/>
      <c r="ABZ1538" s="16"/>
      <c r="ACA1538" s="16"/>
      <c r="ACB1538" s="16"/>
      <c r="ACC1538" s="16"/>
      <c r="ACD1538" s="16"/>
      <c r="ACE1538" s="16"/>
      <c r="ACF1538" s="16"/>
      <c r="ACG1538" s="16"/>
      <c r="ACH1538" s="16"/>
      <c r="ACI1538" s="16"/>
      <c r="ACJ1538" s="16"/>
      <c r="ACK1538" s="16"/>
      <c r="ACL1538" s="16"/>
      <c r="ACM1538" s="16"/>
      <c r="ACN1538" s="16"/>
      <c r="ACO1538" s="16"/>
      <c r="ACP1538" s="16"/>
      <c r="ACQ1538" s="16"/>
      <c r="ACR1538" s="16"/>
      <c r="ACS1538" s="16"/>
      <c r="ACT1538" s="16"/>
      <c r="ACU1538" s="16"/>
      <c r="ACV1538" s="16"/>
      <c r="ACW1538" s="16"/>
      <c r="ACX1538" s="16"/>
      <c r="ACY1538" s="16"/>
      <c r="ACZ1538" s="16"/>
      <c r="ADA1538" s="16"/>
      <c r="ADB1538" s="16"/>
      <c r="ADC1538" s="16"/>
      <c r="ADD1538" s="16"/>
      <c r="ADE1538" s="16"/>
      <c r="ADF1538" s="16"/>
      <c r="ADG1538" s="16"/>
      <c r="ADH1538" s="16"/>
      <c r="ADI1538" s="16"/>
      <c r="ADJ1538" s="16"/>
      <c r="ADK1538" s="16"/>
      <c r="ADL1538" s="16"/>
      <c r="ADM1538" s="16"/>
      <c r="ADN1538" s="16"/>
      <c r="ADO1538" s="16"/>
      <c r="ADP1538" s="16"/>
      <c r="ADQ1538" s="16"/>
      <c r="ADR1538" s="16"/>
      <c r="ADS1538" s="16"/>
      <c r="ADT1538" s="16"/>
      <c r="ADU1538" s="16"/>
      <c r="ADV1538" s="16"/>
      <c r="ADW1538" s="16"/>
      <c r="ADX1538" s="16"/>
      <c r="ADY1538" s="16"/>
      <c r="ADZ1538" s="16"/>
      <c r="AEA1538" s="16"/>
      <c r="AEB1538" s="16"/>
      <c r="AEC1538" s="16"/>
      <c r="AED1538" s="16"/>
      <c r="AEE1538" s="16"/>
      <c r="AEF1538" s="16"/>
    </row>
    <row r="1539" spans="1:812" ht="38.25" x14ac:dyDescent="0.2">
      <c r="A1539" s="583"/>
      <c r="B1539" s="589" t="s">
        <v>594</v>
      </c>
      <c r="C1539" s="585"/>
      <c r="D1539" s="585"/>
      <c r="E1539" s="586"/>
      <c r="F1539" s="587">
        <f>+F1537</f>
        <v>43852899.107999995</v>
      </c>
      <c r="BA1539" s="663"/>
    </row>
    <row r="1540" spans="1:812" ht="8.25" customHeight="1" x14ac:dyDescent="0.2">
      <c r="A1540" s="75"/>
      <c r="B1540" s="103"/>
      <c r="C1540" s="109"/>
      <c r="D1540" s="105"/>
      <c r="E1540" s="293"/>
      <c r="F1540" s="91"/>
    </row>
    <row r="1541" spans="1:812" x14ac:dyDescent="0.2">
      <c r="A1541" s="74"/>
      <c r="B1541" s="120" t="s">
        <v>478</v>
      </c>
      <c r="C1541" s="121">
        <v>0.04</v>
      </c>
      <c r="D1541" s="122"/>
      <c r="E1541" s="123"/>
      <c r="F1541" s="594">
        <f>ROUND($F$1539*C1541,2)</f>
        <v>1754115.96</v>
      </c>
    </row>
    <row r="1542" spans="1:812" x14ac:dyDescent="0.2">
      <c r="A1542" s="66"/>
      <c r="B1542" s="124" t="s">
        <v>3</v>
      </c>
      <c r="C1542" s="595">
        <v>0.1</v>
      </c>
      <c r="D1542" s="125"/>
      <c r="E1542" s="126"/>
      <c r="F1542" s="594">
        <f>ROUND($F$1539*C1542,2)</f>
        <v>4385289.91</v>
      </c>
    </row>
    <row r="1543" spans="1:812" x14ac:dyDescent="0.2">
      <c r="A1543" s="66"/>
      <c r="B1543" s="120" t="s">
        <v>479</v>
      </c>
      <c r="C1543" s="121">
        <v>0.04</v>
      </c>
      <c r="D1543" s="122"/>
      <c r="E1543" s="123"/>
      <c r="F1543" s="594">
        <f>ROUND($F$1539*C1543,2)</f>
        <v>1754115.96</v>
      </c>
    </row>
    <row r="1544" spans="1:812" x14ac:dyDescent="0.2">
      <c r="A1544" s="66"/>
      <c r="B1544" s="124" t="s">
        <v>480</v>
      </c>
      <c r="C1544" s="595">
        <v>0.05</v>
      </c>
      <c r="D1544" s="125"/>
      <c r="E1544" s="126"/>
      <c r="F1544" s="594">
        <f>ROUND($F$1539*C1544,2)</f>
        <v>2192644.96</v>
      </c>
      <c r="BB1544" s="58"/>
      <c r="BC1544" s="58"/>
      <c r="BD1544" s="58"/>
      <c r="BE1544" s="58"/>
    </row>
    <row r="1545" spans="1:812" x14ac:dyDescent="0.2">
      <c r="A1545" s="74"/>
      <c r="B1545" s="124" t="s">
        <v>481</v>
      </c>
      <c r="C1545" s="595">
        <v>0.04</v>
      </c>
      <c r="D1545" s="125"/>
      <c r="E1545" s="126"/>
      <c r="F1545" s="594">
        <f>ROUND($F$1539*C1545,2)</f>
        <v>1754115.96</v>
      </c>
      <c r="BB1545" s="596"/>
      <c r="BC1545" s="58"/>
      <c r="BD1545" s="58"/>
      <c r="BE1545" s="58"/>
    </row>
    <row r="1546" spans="1:812" x14ac:dyDescent="0.2">
      <c r="A1546" s="127"/>
      <c r="B1546" s="124" t="s">
        <v>482</v>
      </c>
      <c r="C1546" s="595">
        <v>0.01</v>
      </c>
      <c r="D1546" s="125"/>
      <c r="E1546" s="126"/>
      <c r="F1546" s="594">
        <f>ROUND($F$1539*C1546,2)</f>
        <v>438528.99</v>
      </c>
      <c r="BB1546" s="55"/>
      <c r="BC1546" s="58"/>
      <c r="BD1546" s="58"/>
      <c r="BE1546" s="58"/>
    </row>
    <row r="1547" spans="1:812" ht="12.75" customHeight="1" x14ac:dyDescent="0.2">
      <c r="A1547" s="127"/>
      <c r="B1547" s="160" t="s">
        <v>5</v>
      </c>
      <c r="C1547" s="597">
        <v>0.02</v>
      </c>
      <c r="D1547" s="125"/>
      <c r="E1547" s="126"/>
      <c r="F1547" s="594">
        <v>819247.34</v>
      </c>
      <c r="BA1547" s="274"/>
      <c r="BB1547" s="58"/>
      <c r="BC1547" s="58"/>
      <c r="BD1547" s="158"/>
      <c r="BE1547" s="599"/>
    </row>
    <row r="1548" spans="1:812" ht="12.75" customHeight="1" x14ac:dyDescent="0.2">
      <c r="A1548" s="127"/>
      <c r="B1548" s="158" t="s">
        <v>986</v>
      </c>
      <c r="C1548" s="599"/>
      <c r="D1548" s="125"/>
      <c r="E1548" s="126"/>
      <c r="F1548" s="161">
        <f>+-183738.29</f>
        <v>-183738.29</v>
      </c>
      <c r="BA1548" s="274"/>
      <c r="BB1548" s="58"/>
      <c r="BC1548" s="58"/>
      <c r="BD1548" s="158"/>
      <c r="BE1548" s="599"/>
    </row>
    <row r="1549" spans="1:812" x14ac:dyDescent="0.2">
      <c r="A1549" s="303"/>
      <c r="B1549" s="600" t="s">
        <v>410</v>
      </c>
      <c r="C1549" s="601"/>
      <c r="D1549" s="101"/>
      <c r="E1549" s="95"/>
      <c r="F1549" s="95">
        <v>69999.38</v>
      </c>
      <c r="BB1549" s="58"/>
      <c r="BC1549" s="58"/>
      <c r="BD1549" s="58"/>
      <c r="BE1549" s="58"/>
    </row>
    <row r="1550" spans="1:812" x14ac:dyDescent="0.2">
      <c r="A1550" s="303"/>
      <c r="B1550" s="600" t="s">
        <v>503</v>
      </c>
      <c r="C1550" s="602">
        <v>1E-3</v>
      </c>
      <c r="D1550" s="101"/>
      <c r="E1550" s="95"/>
      <c r="F1550" s="594">
        <f>ROUND($F$1539*C1550,2)</f>
        <v>43852.9</v>
      </c>
      <c r="BA1550" s="598"/>
      <c r="BB1550" s="58"/>
      <c r="BC1550" s="58"/>
      <c r="BD1550" s="58"/>
      <c r="BE1550" s="58"/>
    </row>
    <row r="1551" spans="1:812" x14ac:dyDescent="0.2">
      <c r="A1551" s="303"/>
      <c r="B1551" s="603" t="s">
        <v>505</v>
      </c>
      <c r="C1551" s="602">
        <v>0.18</v>
      </c>
      <c r="D1551" s="101"/>
      <c r="E1551" s="95"/>
      <c r="F1551" s="594">
        <f>ROUND($F$1542*C1551,2)</f>
        <v>789352.18</v>
      </c>
      <c r="BB1551" s="58"/>
      <c r="BC1551" s="58"/>
      <c r="BD1551" s="58"/>
      <c r="BE1551" s="58"/>
    </row>
    <row r="1552" spans="1:812" ht="38.25" x14ac:dyDescent="0.2">
      <c r="A1552" s="303"/>
      <c r="B1552" s="604" t="s">
        <v>560</v>
      </c>
      <c r="C1552" s="605">
        <v>48</v>
      </c>
      <c r="D1552" s="71" t="s">
        <v>554</v>
      </c>
      <c r="E1552" s="95">
        <v>10500</v>
      </c>
      <c r="F1552" s="594">
        <f>ROUND($E$1552*C1552,2)</f>
        <v>504000</v>
      </c>
      <c r="BA1552" s="274"/>
      <c r="BB1552" s="58"/>
      <c r="BC1552" s="58"/>
      <c r="BD1552" s="58"/>
      <c r="BE1552" s="58"/>
    </row>
    <row r="1553" spans="1:812" x14ac:dyDescent="0.2">
      <c r="A1553" s="303"/>
      <c r="B1553" s="606" t="s">
        <v>934</v>
      </c>
      <c r="C1553" s="605">
        <v>1</v>
      </c>
      <c r="D1553" s="71"/>
      <c r="E1553" s="95">
        <v>12000</v>
      </c>
      <c r="F1553" s="594">
        <f>ROUND($E$1553*C1553,2)</f>
        <v>12000</v>
      </c>
      <c r="BB1553" s="58"/>
      <c r="BC1553" s="58"/>
      <c r="BD1553" s="58"/>
      <c r="BE1553" s="58"/>
    </row>
    <row r="1554" spans="1:812" s="34" customFormat="1" x14ac:dyDescent="0.2">
      <c r="A1554" s="303"/>
      <c r="B1554" s="604" t="s">
        <v>935</v>
      </c>
      <c r="C1554" s="605">
        <v>1</v>
      </c>
      <c r="D1554" s="71"/>
      <c r="E1554" s="95">
        <v>40000</v>
      </c>
      <c r="F1554" s="594">
        <f>ROUND($E$1554*C1554,2)</f>
        <v>40000</v>
      </c>
      <c r="AZ1554" s="61"/>
      <c r="BA1554" s="275"/>
      <c r="BB1554" s="275"/>
      <c r="BC1554" s="275"/>
      <c r="BD1554" s="275"/>
      <c r="BE1554" s="275"/>
      <c r="BF1554" s="61"/>
      <c r="BG1554" s="61"/>
      <c r="BH1554" s="61"/>
      <c r="BI1554" s="61"/>
      <c r="BJ1554" s="61"/>
      <c r="BK1554" s="61"/>
      <c r="BL1554" s="61"/>
      <c r="BM1554" s="61"/>
      <c r="BN1554" s="61"/>
      <c r="BO1554" s="61"/>
      <c r="BP1554" s="61"/>
      <c r="BQ1554" s="61"/>
      <c r="BR1554" s="61"/>
      <c r="BS1554" s="61"/>
      <c r="BT1554" s="61"/>
      <c r="BU1554" s="61"/>
      <c r="BV1554" s="61"/>
      <c r="BW1554" s="61"/>
      <c r="BX1554" s="61"/>
      <c r="BY1554" s="61"/>
      <c r="BZ1554" s="61"/>
      <c r="CA1554" s="61"/>
      <c r="CB1554" s="61"/>
      <c r="CC1554" s="61"/>
      <c r="CD1554" s="61"/>
      <c r="CE1554" s="61"/>
      <c r="CF1554" s="61"/>
      <c r="CG1554" s="61"/>
      <c r="CH1554" s="61"/>
      <c r="CI1554" s="61"/>
      <c r="CJ1554" s="61"/>
      <c r="CK1554" s="61"/>
      <c r="CL1554" s="61"/>
      <c r="CM1554" s="61"/>
      <c r="CN1554" s="61"/>
      <c r="CO1554" s="61"/>
      <c r="CP1554" s="61"/>
      <c r="CQ1554" s="61"/>
      <c r="CR1554" s="61"/>
      <c r="CS1554" s="61"/>
      <c r="CT1554" s="61"/>
      <c r="CU1554" s="61"/>
      <c r="CV1554" s="61"/>
      <c r="CW1554" s="61"/>
      <c r="CX1554" s="61"/>
      <c r="CY1554" s="61"/>
      <c r="CZ1554" s="61"/>
      <c r="DA1554" s="61"/>
      <c r="DB1554" s="61"/>
      <c r="DC1554" s="61"/>
      <c r="DD1554" s="61"/>
      <c r="DE1554" s="61"/>
      <c r="DF1554" s="61"/>
      <c r="DG1554" s="61"/>
      <c r="DH1554" s="61"/>
      <c r="DI1554" s="61"/>
      <c r="DJ1554" s="61"/>
      <c r="DK1554" s="61"/>
      <c r="DL1554" s="61"/>
      <c r="DM1554" s="61"/>
      <c r="DN1554" s="61"/>
      <c r="DO1554" s="61"/>
      <c r="DP1554" s="61"/>
      <c r="DQ1554" s="61"/>
      <c r="DR1554" s="61"/>
      <c r="DS1554" s="61"/>
      <c r="DT1554" s="61"/>
      <c r="DU1554" s="61"/>
      <c r="DV1554" s="61"/>
      <c r="DW1554" s="61"/>
      <c r="DX1554" s="61"/>
      <c r="DY1554" s="61"/>
      <c r="DZ1554" s="61"/>
      <c r="EA1554" s="61"/>
      <c r="EB1554" s="61"/>
      <c r="EC1554" s="61"/>
      <c r="ED1554" s="61"/>
      <c r="EE1554" s="61"/>
      <c r="EF1554" s="61"/>
      <c r="EG1554" s="61"/>
      <c r="EH1554" s="61"/>
      <c r="EI1554" s="61"/>
      <c r="EJ1554" s="61"/>
      <c r="EK1554" s="61"/>
      <c r="EL1554" s="61"/>
      <c r="EM1554" s="61"/>
      <c r="EN1554" s="61"/>
      <c r="EO1554" s="61"/>
      <c r="EP1554" s="61"/>
      <c r="EQ1554" s="61"/>
      <c r="ER1554" s="61"/>
      <c r="ES1554" s="61"/>
      <c r="ET1554" s="61"/>
      <c r="EU1554" s="61"/>
      <c r="EV1554" s="61"/>
      <c r="EW1554" s="61"/>
      <c r="EX1554" s="61"/>
      <c r="EY1554" s="61"/>
      <c r="EZ1554" s="61"/>
      <c r="FA1554" s="61"/>
      <c r="FB1554" s="61"/>
      <c r="FC1554" s="61"/>
      <c r="FD1554" s="61"/>
      <c r="FE1554" s="61"/>
      <c r="FF1554" s="61"/>
      <c r="FG1554" s="61"/>
      <c r="FH1554" s="61"/>
      <c r="FI1554" s="61"/>
      <c r="FJ1554" s="61"/>
      <c r="FK1554" s="61"/>
      <c r="FL1554" s="61"/>
      <c r="FM1554" s="61"/>
      <c r="FN1554" s="61"/>
      <c r="FO1554" s="61"/>
      <c r="FP1554" s="61"/>
      <c r="FQ1554" s="61"/>
      <c r="FR1554" s="61"/>
      <c r="FS1554" s="61"/>
      <c r="FT1554" s="61"/>
      <c r="FU1554" s="61"/>
      <c r="FV1554" s="61"/>
      <c r="FW1554" s="61"/>
      <c r="FX1554" s="61"/>
      <c r="FY1554" s="61"/>
      <c r="FZ1554" s="61"/>
      <c r="GA1554" s="61"/>
      <c r="GB1554" s="61"/>
      <c r="GC1554" s="61"/>
      <c r="GD1554" s="61"/>
      <c r="GE1554" s="61"/>
      <c r="GF1554" s="61"/>
      <c r="GG1554" s="61"/>
      <c r="GH1554" s="61"/>
      <c r="GI1554" s="61"/>
      <c r="GJ1554" s="61"/>
      <c r="GK1554" s="61"/>
      <c r="GL1554" s="61"/>
      <c r="GM1554" s="61"/>
      <c r="GN1554" s="61"/>
      <c r="GO1554" s="61"/>
      <c r="GP1554" s="61"/>
      <c r="GQ1554" s="61"/>
      <c r="GR1554" s="61"/>
      <c r="GS1554" s="61"/>
      <c r="GT1554" s="61"/>
      <c r="GU1554" s="61"/>
      <c r="GV1554" s="61"/>
      <c r="GW1554" s="61"/>
      <c r="GX1554" s="61"/>
      <c r="GY1554" s="61"/>
      <c r="GZ1554" s="61"/>
      <c r="HA1554" s="61"/>
      <c r="HB1554" s="61"/>
      <c r="HC1554" s="61"/>
      <c r="HD1554" s="61"/>
      <c r="HE1554" s="61"/>
      <c r="HF1554" s="61"/>
      <c r="HG1554" s="61"/>
      <c r="HH1554" s="61"/>
      <c r="HI1554" s="61"/>
      <c r="HJ1554" s="61"/>
      <c r="HK1554" s="61"/>
      <c r="HL1554" s="61"/>
      <c r="HM1554" s="61"/>
      <c r="HN1554" s="61"/>
      <c r="HO1554" s="61"/>
      <c r="HP1554" s="61"/>
      <c r="HQ1554" s="61"/>
      <c r="HR1554" s="61"/>
      <c r="HS1554" s="61"/>
      <c r="HT1554" s="61"/>
      <c r="HU1554" s="61"/>
      <c r="HV1554" s="61"/>
      <c r="HW1554" s="61"/>
      <c r="HX1554" s="61"/>
      <c r="HY1554" s="61"/>
      <c r="HZ1554" s="61"/>
      <c r="IA1554" s="61"/>
      <c r="IB1554" s="61"/>
      <c r="IC1554" s="61"/>
      <c r="ID1554" s="61"/>
      <c r="IE1554" s="61"/>
      <c r="IF1554" s="61"/>
      <c r="IG1554" s="61"/>
      <c r="IH1554" s="61"/>
      <c r="II1554" s="61"/>
      <c r="IJ1554" s="61"/>
      <c r="IK1554" s="61"/>
      <c r="IL1554" s="61"/>
      <c r="IM1554" s="61"/>
      <c r="IN1554" s="61"/>
      <c r="IO1554" s="61"/>
      <c r="IP1554" s="61"/>
      <c r="IQ1554" s="61"/>
      <c r="IR1554" s="61"/>
      <c r="IS1554" s="61"/>
      <c r="IT1554" s="61"/>
      <c r="IU1554" s="61"/>
      <c r="IV1554" s="61"/>
      <c r="IW1554" s="61"/>
      <c r="IX1554" s="61"/>
      <c r="IY1554" s="61"/>
      <c r="IZ1554" s="61"/>
      <c r="JA1554" s="61"/>
      <c r="JB1554" s="61"/>
      <c r="JC1554" s="61"/>
      <c r="JD1554" s="61"/>
      <c r="JE1554" s="61"/>
      <c r="JF1554" s="61"/>
      <c r="JG1554" s="61"/>
      <c r="JH1554" s="61"/>
      <c r="JI1554" s="61"/>
      <c r="JJ1554" s="61"/>
      <c r="JK1554" s="61"/>
      <c r="JL1554" s="61"/>
      <c r="JM1554" s="61"/>
      <c r="JN1554" s="61"/>
      <c r="JO1554" s="61"/>
      <c r="JP1554" s="61"/>
      <c r="JQ1554" s="61"/>
      <c r="JR1554" s="61"/>
      <c r="JS1554" s="61"/>
      <c r="JT1554" s="61"/>
      <c r="JU1554" s="61"/>
      <c r="JV1554" s="61"/>
      <c r="JW1554" s="61"/>
      <c r="JX1554" s="61"/>
      <c r="JY1554" s="61"/>
      <c r="JZ1554" s="61"/>
      <c r="KA1554" s="61"/>
      <c r="KB1554" s="61"/>
      <c r="KC1554" s="61"/>
      <c r="KD1554" s="61"/>
      <c r="KE1554" s="61"/>
      <c r="KF1554" s="61"/>
      <c r="KG1554" s="61"/>
      <c r="KH1554" s="61"/>
      <c r="KI1554" s="61"/>
      <c r="KJ1554" s="61"/>
      <c r="KK1554" s="61"/>
      <c r="KL1554" s="61"/>
      <c r="KM1554" s="61"/>
      <c r="KN1554" s="61"/>
      <c r="KO1554" s="61"/>
      <c r="KP1554" s="61"/>
      <c r="KQ1554" s="61"/>
      <c r="KR1554" s="61"/>
      <c r="KS1554" s="61"/>
      <c r="KT1554" s="61"/>
      <c r="KU1554" s="61"/>
      <c r="KV1554" s="61"/>
      <c r="KW1554" s="61"/>
      <c r="KX1554" s="61"/>
      <c r="KY1554" s="61"/>
      <c r="KZ1554" s="61"/>
      <c r="LA1554" s="61"/>
      <c r="LB1554" s="61"/>
      <c r="LC1554" s="61"/>
      <c r="LD1554" s="61"/>
      <c r="LE1554" s="61"/>
      <c r="LF1554" s="61"/>
      <c r="LG1554" s="61"/>
      <c r="LH1554" s="61"/>
      <c r="LI1554" s="61"/>
      <c r="LJ1554" s="61"/>
      <c r="LK1554" s="61"/>
      <c r="LL1554" s="61"/>
      <c r="LM1554" s="61"/>
      <c r="LN1554" s="61"/>
      <c r="LO1554" s="61"/>
      <c r="LP1554" s="61"/>
      <c r="LQ1554" s="61"/>
      <c r="LR1554" s="61"/>
      <c r="LS1554" s="61"/>
      <c r="LT1554" s="61"/>
      <c r="LU1554" s="61"/>
      <c r="LV1554" s="61"/>
      <c r="LW1554" s="61"/>
      <c r="LX1554" s="61"/>
      <c r="LY1554" s="61"/>
      <c r="LZ1554" s="61"/>
      <c r="MA1554" s="61"/>
      <c r="MB1554" s="61"/>
      <c r="MC1554" s="61"/>
      <c r="MD1554" s="61"/>
      <c r="ME1554" s="61"/>
      <c r="MF1554" s="61"/>
      <c r="MG1554" s="61"/>
      <c r="MH1554" s="61"/>
      <c r="MI1554" s="61"/>
      <c r="MJ1554" s="61"/>
      <c r="MK1554" s="61"/>
      <c r="ML1554" s="61"/>
      <c r="MM1554" s="61"/>
      <c r="MN1554" s="61"/>
      <c r="MO1554" s="61"/>
      <c r="MP1554" s="61"/>
      <c r="MQ1554" s="61"/>
      <c r="MR1554" s="61"/>
      <c r="MS1554" s="61"/>
      <c r="MT1554" s="61"/>
      <c r="MU1554" s="61"/>
      <c r="MV1554" s="61"/>
      <c r="MW1554" s="61"/>
      <c r="MX1554" s="61"/>
      <c r="MY1554" s="61"/>
      <c r="MZ1554" s="61"/>
      <c r="NA1554" s="61"/>
      <c r="NB1554" s="61"/>
      <c r="NC1554" s="61"/>
      <c r="ND1554" s="61"/>
      <c r="NE1554" s="61"/>
      <c r="NF1554" s="61"/>
      <c r="NG1554" s="61"/>
      <c r="NH1554" s="61"/>
      <c r="NI1554" s="61"/>
      <c r="NJ1554" s="61"/>
      <c r="NK1554" s="61"/>
      <c r="NL1554" s="61"/>
      <c r="NM1554" s="61"/>
      <c r="NN1554" s="61"/>
      <c r="NO1554" s="61"/>
      <c r="NP1554" s="61"/>
      <c r="NQ1554" s="61"/>
      <c r="NR1554" s="61"/>
      <c r="NS1554" s="61"/>
      <c r="NT1554" s="61"/>
      <c r="NU1554" s="61"/>
      <c r="NV1554" s="61"/>
      <c r="NW1554" s="61"/>
      <c r="NX1554" s="61"/>
      <c r="NY1554" s="61"/>
      <c r="NZ1554" s="61"/>
      <c r="OA1554" s="61"/>
      <c r="OB1554" s="61"/>
      <c r="OC1554" s="61"/>
      <c r="OD1554" s="61"/>
      <c r="OE1554" s="61"/>
      <c r="OF1554" s="61"/>
      <c r="OG1554" s="61"/>
      <c r="OH1554" s="61"/>
      <c r="OI1554" s="61"/>
      <c r="OJ1554" s="61"/>
      <c r="OK1554" s="61"/>
      <c r="OL1554" s="61"/>
      <c r="OM1554" s="61"/>
      <c r="ON1554" s="61"/>
      <c r="OO1554" s="61"/>
      <c r="OP1554" s="61"/>
      <c r="OQ1554" s="61"/>
      <c r="OR1554" s="61"/>
      <c r="OS1554" s="61"/>
      <c r="OT1554" s="61"/>
      <c r="OU1554" s="61"/>
      <c r="OV1554" s="61"/>
      <c r="OW1554" s="61"/>
      <c r="OX1554" s="61"/>
      <c r="OY1554" s="61"/>
      <c r="OZ1554" s="61"/>
      <c r="PA1554" s="61"/>
      <c r="PB1554" s="61"/>
      <c r="PC1554" s="61"/>
      <c r="PD1554" s="61"/>
      <c r="PE1554" s="61"/>
      <c r="PF1554" s="61"/>
      <c r="PG1554" s="61"/>
      <c r="PH1554" s="61"/>
      <c r="PI1554" s="61"/>
      <c r="PJ1554" s="61"/>
      <c r="PK1554" s="61"/>
      <c r="PL1554" s="61"/>
      <c r="PM1554" s="61"/>
      <c r="PN1554" s="61"/>
      <c r="PO1554" s="61"/>
      <c r="PP1554" s="61"/>
      <c r="PQ1554" s="61"/>
      <c r="PR1554" s="61"/>
      <c r="PS1554" s="61"/>
      <c r="PT1554" s="61"/>
      <c r="PU1554" s="61"/>
      <c r="PV1554" s="61"/>
      <c r="PW1554" s="61"/>
      <c r="PX1554" s="61"/>
      <c r="PY1554" s="61"/>
      <c r="PZ1554" s="61"/>
      <c r="QA1554" s="61"/>
      <c r="QB1554" s="61"/>
      <c r="QC1554" s="61"/>
      <c r="QD1554" s="61"/>
      <c r="QE1554" s="61"/>
      <c r="QF1554" s="61"/>
      <c r="QG1554" s="61"/>
      <c r="QH1554" s="61"/>
      <c r="QI1554" s="61"/>
      <c r="QJ1554" s="61"/>
      <c r="QK1554" s="61"/>
      <c r="QL1554" s="61"/>
      <c r="QM1554" s="61"/>
      <c r="QN1554" s="61"/>
      <c r="QO1554" s="61"/>
      <c r="QP1554" s="61"/>
      <c r="QQ1554" s="61"/>
      <c r="QR1554" s="61"/>
      <c r="QS1554" s="61"/>
      <c r="QT1554" s="61"/>
      <c r="QU1554" s="61"/>
      <c r="QV1554" s="61"/>
      <c r="QW1554" s="61"/>
      <c r="QX1554" s="61"/>
      <c r="QY1554" s="61"/>
      <c r="QZ1554" s="61"/>
      <c r="RA1554" s="61"/>
      <c r="RB1554" s="61"/>
      <c r="RC1554" s="61"/>
      <c r="RD1554" s="61"/>
      <c r="RE1554" s="61"/>
      <c r="RF1554" s="61"/>
      <c r="RG1554" s="61"/>
      <c r="RH1554" s="61"/>
      <c r="RI1554" s="61"/>
      <c r="RJ1554" s="61"/>
      <c r="RK1554" s="61"/>
      <c r="RL1554" s="61"/>
      <c r="RM1554" s="61"/>
      <c r="RN1554" s="61"/>
      <c r="RO1554" s="61"/>
      <c r="RP1554" s="61"/>
      <c r="RQ1554" s="61"/>
      <c r="RR1554" s="61"/>
      <c r="RS1554" s="61"/>
      <c r="RT1554" s="61"/>
      <c r="RU1554" s="61"/>
      <c r="RV1554" s="61"/>
      <c r="RW1554" s="61"/>
      <c r="RX1554" s="61"/>
      <c r="RY1554" s="61"/>
      <c r="RZ1554" s="61"/>
      <c r="SA1554" s="61"/>
      <c r="SB1554" s="61"/>
      <c r="SC1554" s="61"/>
      <c r="SD1554" s="61"/>
      <c r="SE1554" s="61"/>
      <c r="SF1554" s="61"/>
      <c r="SG1554" s="61"/>
      <c r="SH1554" s="61"/>
      <c r="SI1554" s="61"/>
      <c r="SJ1554" s="61"/>
      <c r="SK1554" s="61"/>
      <c r="SL1554" s="61"/>
      <c r="SM1554" s="61"/>
      <c r="SN1554" s="61"/>
      <c r="SO1554" s="61"/>
      <c r="SP1554" s="61"/>
      <c r="SQ1554" s="61"/>
      <c r="SR1554" s="61"/>
      <c r="SS1554" s="61"/>
      <c r="ST1554" s="61"/>
      <c r="SU1554" s="61"/>
      <c r="SV1554" s="61"/>
      <c r="SW1554" s="61"/>
      <c r="SX1554" s="61"/>
      <c r="SY1554" s="61"/>
      <c r="SZ1554" s="61"/>
      <c r="TA1554" s="61"/>
      <c r="TB1554" s="61"/>
      <c r="TC1554" s="61"/>
      <c r="TD1554" s="61"/>
      <c r="TE1554" s="61"/>
      <c r="TF1554" s="61"/>
      <c r="TG1554" s="61"/>
      <c r="TH1554" s="61"/>
      <c r="TI1554" s="61"/>
      <c r="TJ1554" s="61"/>
      <c r="TK1554" s="61"/>
      <c r="TL1554" s="61"/>
      <c r="TM1554" s="61"/>
      <c r="TN1554" s="61"/>
      <c r="TO1554" s="61"/>
      <c r="TP1554" s="61"/>
      <c r="TQ1554" s="61"/>
      <c r="TR1554" s="61"/>
      <c r="TS1554" s="61"/>
      <c r="TT1554" s="61"/>
      <c r="TU1554" s="61"/>
      <c r="TV1554" s="61"/>
      <c r="TW1554" s="61"/>
      <c r="TX1554" s="61"/>
      <c r="TY1554" s="61"/>
      <c r="TZ1554" s="61"/>
      <c r="UA1554" s="61"/>
      <c r="UB1554" s="61"/>
      <c r="UC1554" s="61"/>
      <c r="UD1554" s="61"/>
      <c r="UE1554" s="61"/>
      <c r="UF1554" s="61"/>
      <c r="UG1554" s="61"/>
      <c r="UH1554" s="61"/>
      <c r="UI1554" s="61"/>
      <c r="UJ1554" s="61"/>
      <c r="UK1554" s="61"/>
      <c r="UL1554" s="61"/>
      <c r="UM1554" s="61"/>
      <c r="UN1554" s="61"/>
      <c r="UO1554" s="61"/>
      <c r="UP1554" s="61"/>
      <c r="UQ1554" s="61"/>
      <c r="UR1554" s="61"/>
      <c r="US1554" s="61"/>
      <c r="UT1554" s="61"/>
      <c r="UU1554" s="61"/>
      <c r="UV1554" s="61"/>
      <c r="UW1554" s="61"/>
      <c r="UX1554" s="61"/>
      <c r="UY1554" s="61"/>
      <c r="UZ1554" s="61"/>
      <c r="VA1554" s="61"/>
      <c r="VB1554" s="61"/>
      <c r="VC1554" s="61"/>
      <c r="VD1554" s="61"/>
      <c r="VE1554" s="61"/>
      <c r="VF1554" s="61"/>
      <c r="VG1554" s="61"/>
      <c r="VH1554" s="61"/>
      <c r="VI1554" s="61"/>
      <c r="VJ1554" s="61"/>
      <c r="VK1554" s="61"/>
      <c r="VL1554" s="61"/>
      <c r="VM1554" s="61"/>
      <c r="VN1554" s="61"/>
      <c r="VO1554" s="61"/>
      <c r="VP1554" s="61"/>
      <c r="VQ1554" s="61"/>
      <c r="VR1554" s="61"/>
      <c r="VS1554" s="61"/>
      <c r="VT1554" s="61"/>
      <c r="VU1554" s="61"/>
      <c r="VV1554" s="61"/>
      <c r="VW1554" s="61"/>
      <c r="VX1554" s="61"/>
      <c r="VY1554" s="61"/>
      <c r="VZ1554" s="61"/>
      <c r="WA1554" s="61"/>
      <c r="WB1554" s="61"/>
      <c r="WC1554" s="61"/>
      <c r="WD1554" s="61"/>
      <c r="WE1554" s="61"/>
      <c r="WF1554" s="61"/>
      <c r="WG1554" s="61"/>
      <c r="WH1554" s="61"/>
      <c r="WI1554" s="61"/>
      <c r="WJ1554" s="61"/>
      <c r="WK1554" s="61"/>
      <c r="WL1554" s="61"/>
      <c r="WM1554" s="61"/>
      <c r="WN1554" s="61"/>
      <c r="WO1554" s="61"/>
      <c r="WP1554" s="61"/>
      <c r="WQ1554" s="61"/>
      <c r="WR1554" s="61"/>
      <c r="WS1554" s="61"/>
      <c r="WT1554" s="61"/>
      <c r="WU1554" s="61"/>
      <c r="WV1554" s="61"/>
      <c r="WW1554" s="61"/>
      <c r="WX1554" s="61"/>
      <c r="WY1554" s="61"/>
      <c r="WZ1554" s="61"/>
      <c r="XA1554" s="61"/>
      <c r="XB1554" s="61"/>
      <c r="XC1554" s="61"/>
      <c r="XD1554" s="61"/>
      <c r="XE1554" s="61"/>
      <c r="XF1554" s="61"/>
      <c r="XG1554" s="61"/>
      <c r="XH1554" s="61"/>
      <c r="XI1554" s="61"/>
      <c r="XJ1554" s="61"/>
      <c r="XK1554" s="61"/>
      <c r="XL1554" s="61"/>
      <c r="XM1554" s="61"/>
      <c r="XN1554" s="61"/>
      <c r="XO1554" s="61"/>
      <c r="XP1554" s="61"/>
      <c r="XQ1554" s="61"/>
      <c r="XR1554" s="61"/>
      <c r="XS1554" s="61"/>
      <c r="XT1554" s="61"/>
      <c r="XU1554" s="61"/>
      <c r="XV1554" s="61"/>
      <c r="XW1554" s="61"/>
      <c r="XX1554" s="61"/>
      <c r="XY1554" s="61"/>
      <c r="XZ1554" s="61"/>
      <c r="YA1554" s="61"/>
      <c r="YB1554" s="61"/>
      <c r="YC1554" s="61"/>
      <c r="YD1554" s="61"/>
      <c r="YE1554" s="61"/>
      <c r="YF1554" s="61"/>
      <c r="YG1554" s="61"/>
      <c r="YH1554" s="61"/>
      <c r="YI1554" s="61"/>
      <c r="YJ1554" s="61"/>
      <c r="YK1554" s="61"/>
      <c r="YL1554" s="61"/>
      <c r="YM1554" s="61"/>
      <c r="YN1554" s="61"/>
      <c r="YO1554" s="61"/>
      <c r="YP1554" s="61"/>
      <c r="YQ1554" s="61"/>
      <c r="YR1554" s="61"/>
      <c r="YS1554" s="61"/>
      <c r="YT1554" s="61"/>
      <c r="YU1554" s="61"/>
      <c r="YV1554" s="61"/>
      <c r="YW1554" s="61"/>
      <c r="YX1554" s="61"/>
      <c r="YY1554" s="61"/>
      <c r="YZ1554" s="61"/>
      <c r="ZA1554" s="61"/>
      <c r="ZB1554" s="61"/>
      <c r="ZC1554" s="61"/>
      <c r="ZD1554" s="61"/>
      <c r="ZE1554" s="61"/>
      <c r="ZF1554" s="61"/>
      <c r="ZG1554" s="61"/>
      <c r="ZH1554" s="61"/>
      <c r="ZI1554" s="61"/>
      <c r="ZJ1554" s="61"/>
      <c r="ZK1554" s="61"/>
      <c r="ZL1554" s="61"/>
      <c r="ZM1554" s="61"/>
      <c r="ZN1554" s="61"/>
      <c r="ZO1554" s="61"/>
      <c r="ZP1554" s="61"/>
      <c r="ZQ1554" s="61"/>
      <c r="ZR1554" s="61"/>
      <c r="ZS1554" s="61"/>
      <c r="ZT1554" s="61"/>
      <c r="ZU1554" s="61"/>
      <c r="ZV1554" s="61"/>
      <c r="ZW1554" s="61"/>
      <c r="ZX1554" s="61"/>
      <c r="ZY1554" s="61"/>
      <c r="ZZ1554" s="61"/>
      <c r="AAA1554" s="61"/>
      <c r="AAB1554" s="61"/>
      <c r="AAC1554" s="61"/>
      <c r="AAD1554" s="61"/>
      <c r="AAE1554" s="61"/>
      <c r="AAF1554" s="61"/>
      <c r="AAG1554" s="61"/>
      <c r="AAH1554" s="61"/>
      <c r="AAI1554" s="61"/>
      <c r="AAJ1554" s="61"/>
      <c r="AAK1554" s="61"/>
      <c r="AAL1554" s="61"/>
      <c r="AAM1554" s="61"/>
      <c r="AAN1554" s="61"/>
      <c r="AAO1554" s="61"/>
      <c r="AAP1554" s="61"/>
      <c r="AAQ1554" s="61"/>
      <c r="AAR1554" s="61"/>
      <c r="AAS1554" s="61"/>
      <c r="AAT1554" s="61"/>
      <c r="AAU1554" s="61"/>
      <c r="AAV1554" s="61"/>
      <c r="AAW1554" s="61"/>
      <c r="AAX1554" s="61"/>
      <c r="AAY1554" s="61"/>
      <c r="AAZ1554" s="61"/>
      <c r="ABA1554" s="61"/>
      <c r="ABB1554" s="61"/>
      <c r="ABC1554" s="61"/>
      <c r="ABD1554" s="61"/>
      <c r="ABE1554" s="61"/>
      <c r="ABF1554" s="61"/>
      <c r="ABG1554" s="61"/>
      <c r="ABH1554" s="61"/>
      <c r="ABI1554" s="61"/>
      <c r="ABJ1554" s="61"/>
      <c r="ABK1554" s="61"/>
      <c r="ABL1554" s="61"/>
      <c r="ABM1554" s="61"/>
      <c r="ABN1554" s="61"/>
      <c r="ABO1554" s="61"/>
      <c r="ABP1554" s="61"/>
      <c r="ABQ1554" s="61"/>
      <c r="ABR1554" s="61"/>
      <c r="ABS1554" s="61"/>
      <c r="ABT1554" s="61"/>
      <c r="ABU1554" s="61"/>
      <c r="ABV1554" s="61"/>
      <c r="ABW1554" s="61"/>
      <c r="ABX1554" s="61"/>
      <c r="ABY1554" s="61"/>
      <c r="ABZ1554" s="61"/>
      <c r="ACA1554" s="61"/>
      <c r="ACB1554" s="61"/>
      <c r="ACC1554" s="61"/>
      <c r="ACD1554" s="61"/>
      <c r="ACE1554" s="61"/>
      <c r="ACF1554" s="61"/>
      <c r="ACG1554" s="61"/>
      <c r="ACH1554" s="61"/>
      <c r="ACI1554" s="61"/>
      <c r="ACJ1554" s="61"/>
      <c r="ACK1554" s="61"/>
      <c r="ACL1554" s="61"/>
      <c r="ACM1554" s="61"/>
      <c r="ACN1554" s="61"/>
      <c r="ACO1554" s="61"/>
      <c r="ACP1554" s="61"/>
      <c r="ACQ1554" s="61"/>
      <c r="ACR1554" s="61"/>
      <c r="ACS1554" s="61"/>
      <c r="ACT1554" s="61"/>
      <c r="ACU1554" s="61"/>
      <c r="ACV1554" s="61"/>
      <c r="ACW1554" s="61"/>
      <c r="ACX1554" s="61"/>
      <c r="ACY1554" s="61"/>
      <c r="ACZ1554" s="61"/>
      <c r="ADA1554" s="61"/>
      <c r="ADB1554" s="61"/>
      <c r="ADC1554" s="61"/>
      <c r="ADD1554" s="61"/>
      <c r="ADE1554" s="61"/>
      <c r="ADF1554" s="61"/>
      <c r="ADG1554" s="61"/>
      <c r="ADH1554" s="61"/>
      <c r="ADI1554" s="61"/>
      <c r="ADJ1554" s="61"/>
      <c r="ADK1554" s="61"/>
      <c r="ADL1554" s="61"/>
      <c r="ADM1554" s="61"/>
      <c r="ADN1554" s="61"/>
      <c r="ADO1554" s="61"/>
      <c r="ADP1554" s="61"/>
      <c r="ADQ1554" s="61"/>
      <c r="ADR1554" s="61"/>
      <c r="ADS1554" s="61"/>
      <c r="ADT1554" s="61"/>
      <c r="ADU1554" s="61"/>
      <c r="ADV1554" s="61"/>
      <c r="ADW1554" s="61"/>
      <c r="ADX1554" s="61"/>
      <c r="ADY1554" s="61"/>
      <c r="ADZ1554" s="61"/>
      <c r="AEA1554" s="61"/>
      <c r="AEB1554" s="61"/>
      <c r="AEC1554" s="61"/>
      <c r="AED1554" s="61"/>
      <c r="AEE1554" s="61"/>
      <c r="AEF1554" s="61"/>
    </row>
    <row r="1555" spans="1:812" s="34" customFormat="1" x14ac:dyDescent="0.2">
      <c r="A1555" s="303"/>
      <c r="B1555" s="604" t="s">
        <v>891</v>
      </c>
      <c r="C1555" s="605">
        <v>1</v>
      </c>
      <c r="D1555" s="71"/>
      <c r="E1555" s="95">
        <v>14000</v>
      </c>
      <c r="F1555" s="594">
        <f>ROUND($E$1555*C1555,2)</f>
        <v>14000</v>
      </c>
      <c r="AZ1555" s="61"/>
      <c r="BA1555" s="275"/>
      <c r="BB1555" s="275"/>
      <c r="BC1555" s="275"/>
      <c r="BD1555" s="275"/>
      <c r="BE1555" s="275"/>
      <c r="BF1555" s="61"/>
      <c r="BG1555" s="61"/>
      <c r="BH1555" s="61"/>
      <c r="BI1555" s="61"/>
      <c r="BJ1555" s="61"/>
      <c r="BK1555" s="61"/>
      <c r="BL1555" s="61"/>
      <c r="BM1555" s="61"/>
      <c r="BN1555" s="61"/>
      <c r="BO1555" s="61"/>
      <c r="BP1555" s="61"/>
      <c r="BQ1555" s="61"/>
      <c r="BR1555" s="61"/>
      <c r="BS1555" s="61"/>
      <c r="BT1555" s="61"/>
      <c r="BU1555" s="61"/>
      <c r="BV1555" s="61"/>
      <c r="BW1555" s="61"/>
      <c r="BX1555" s="61"/>
      <c r="BY1555" s="61"/>
      <c r="BZ1555" s="61"/>
      <c r="CA1555" s="61"/>
      <c r="CB1555" s="61"/>
      <c r="CC1555" s="61"/>
      <c r="CD1555" s="61"/>
      <c r="CE1555" s="61"/>
      <c r="CF1555" s="61"/>
      <c r="CG1555" s="61"/>
      <c r="CH1555" s="61"/>
      <c r="CI1555" s="61"/>
      <c r="CJ1555" s="61"/>
      <c r="CK1555" s="61"/>
      <c r="CL1555" s="61"/>
      <c r="CM1555" s="61"/>
      <c r="CN1555" s="61"/>
      <c r="CO1555" s="61"/>
      <c r="CP1555" s="61"/>
      <c r="CQ1555" s="61"/>
      <c r="CR1555" s="61"/>
      <c r="CS1555" s="61"/>
      <c r="CT1555" s="61"/>
      <c r="CU1555" s="61"/>
      <c r="CV1555" s="61"/>
      <c r="CW1555" s="61"/>
      <c r="CX1555" s="61"/>
      <c r="CY1555" s="61"/>
      <c r="CZ1555" s="61"/>
      <c r="DA1555" s="61"/>
      <c r="DB1555" s="61"/>
      <c r="DC1555" s="61"/>
      <c r="DD1555" s="61"/>
      <c r="DE1555" s="61"/>
      <c r="DF1555" s="61"/>
      <c r="DG1555" s="61"/>
      <c r="DH1555" s="61"/>
      <c r="DI1555" s="61"/>
      <c r="DJ1555" s="61"/>
      <c r="DK1555" s="61"/>
      <c r="DL1555" s="61"/>
      <c r="DM1555" s="61"/>
      <c r="DN1555" s="61"/>
      <c r="DO1555" s="61"/>
      <c r="DP1555" s="61"/>
      <c r="DQ1555" s="61"/>
      <c r="DR1555" s="61"/>
      <c r="DS1555" s="61"/>
      <c r="DT1555" s="61"/>
      <c r="DU1555" s="61"/>
      <c r="DV1555" s="61"/>
      <c r="DW1555" s="61"/>
      <c r="DX1555" s="61"/>
      <c r="DY1555" s="61"/>
      <c r="DZ1555" s="61"/>
      <c r="EA1555" s="61"/>
      <c r="EB1555" s="61"/>
      <c r="EC1555" s="61"/>
      <c r="ED1555" s="61"/>
      <c r="EE1555" s="61"/>
      <c r="EF1555" s="61"/>
      <c r="EG1555" s="61"/>
      <c r="EH1555" s="61"/>
      <c r="EI1555" s="61"/>
      <c r="EJ1555" s="61"/>
      <c r="EK1555" s="61"/>
      <c r="EL1555" s="61"/>
      <c r="EM1555" s="61"/>
      <c r="EN1555" s="61"/>
      <c r="EO1555" s="61"/>
      <c r="EP1555" s="61"/>
      <c r="EQ1555" s="61"/>
      <c r="ER1555" s="61"/>
      <c r="ES1555" s="61"/>
      <c r="ET1555" s="61"/>
      <c r="EU1555" s="61"/>
      <c r="EV1555" s="61"/>
      <c r="EW1555" s="61"/>
      <c r="EX1555" s="61"/>
      <c r="EY1555" s="61"/>
      <c r="EZ1555" s="61"/>
      <c r="FA1555" s="61"/>
      <c r="FB1555" s="61"/>
      <c r="FC1555" s="61"/>
      <c r="FD1555" s="61"/>
      <c r="FE1555" s="61"/>
      <c r="FF1555" s="61"/>
      <c r="FG1555" s="61"/>
      <c r="FH1555" s="61"/>
      <c r="FI1555" s="61"/>
      <c r="FJ1555" s="61"/>
      <c r="FK1555" s="61"/>
      <c r="FL1555" s="61"/>
      <c r="FM1555" s="61"/>
      <c r="FN1555" s="61"/>
      <c r="FO1555" s="61"/>
      <c r="FP1555" s="61"/>
      <c r="FQ1555" s="61"/>
      <c r="FR1555" s="61"/>
      <c r="FS1555" s="61"/>
      <c r="FT1555" s="61"/>
      <c r="FU1555" s="61"/>
      <c r="FV1555" s="61"/>
      <c r="FW1555" s="61"/>
      <c r="FX1555" s="61"/>
      <c r="FY1555" s="61"/>
      <c r="FZ1555" s="61"/>
      <c r="GA1555" s="61"/>
      <c r="GB1555" s="61"/>
      <c r="GC1555" s="61"/>
      <c r="GD1555" s="61"/>
      <c r="GE1555" s="61"/>
      <c r="GF1555" s="61"/>
      <c r="GG1555" s="61"/>
      <c r="GH1555" s="61"/>
      <c r="GI1555" s="61"/>
      <c r="GJ1555" s="61"/>
      <c r="GK1555" s="61"/>
      <c r="GL1555" s="61"/>
      <c r="GM1555" s="61"/>
      <c r="GN1555" s="61"/>
      <c r="GO1555" s="61"/>
      <c r="GP1555" s="61"/>
      <c r="GQ1555" s="61"/>
      <c r="GR1555" s="61"/>
      <c r="GS1555" s="61"/>
      <c r="GT1555" s="61"/>
      <c r="GU1555" s="61"/>
      <c r="GV1555" s="61"/>
      <c r="GW1555" s="61"/>
      <c r="GX1555" s="61"/>
      <c r="GY1555" s="61"/>
      <c r="GZ1555" s="61"/>
      <c r="HA1555" s="61"/>
      <c r="HB1555" s="61"/>
      <c r="HC1555" s="61"/>
      <c r="HD1555" s="61"/>
      <c r="HE1555" s="61"/>
      <c r="HF1555" s="61"/>
      <c r="HG1555" s="61"/>
      <c r="HH1555" s="61"/>
      <c r="HI1555" s="61"/>
      <c r="HJ1555" s="61"/>
      <c r="HK1555" s="61"/>
      <c r="HL1555" s="61"/>
      <c r="HM1555" s="61"/>
      <c r="HN1555" s="61"/>
      <c r="HO1555" s="61"/>
      <c r="HP1555" s="61"/>
      <c r="HQ1555" s="61"/>
      <c r="HR1555" s="61"/>
      <c r="HS1555" s="61"/>
      <c r="HT1555" s="61"/>
      <c r="HU1555" s="61"/>
      <c r="HV1555" s="61"/>
      <c r="HW1555" s="61"/>
      <c r="HX1555" s="61"/>
      <c r="HY1555" s="61"/>
      <c r="HZ1555" s="61"/>
      <c r="IA1555" s="61"/>
      <c r="IB1555" s="61"/>
      <c r="IC1555" s="61"/>
      <c r="ID1555" s="61"/>
      <c r="IE1555" s="61"/>
      <c r="IF1555" s="61"/>
      <c r="IG1555" s="61"/>
      <c r="IH1555" s="61"/>
      <c r="II1555" s="61"/>
      <c r="IJ1555" s="61"/>
      <c r="IK1555" s="61"/>
      <c r="IL1555" s="61"/>
      <c r="IM1555" s="61"/>
      <c r="IN1555" s="61"/>
      <c r="IO1555" s="61"/>
      <c r="IP1555" s="61"/>
      <c r="IQ1555" s="61"/>
      <c r="IR1555" s="61"/>
      <c r="IS1555" s="61"/>
      <c r="IT1555" s="61"/>
      <c r="IU1555" s="61"/>
      <c r="IV1555" s="61"/>
      <c r="IW1555" s="61"/>
      <c r="IX1555" s="61"/>
      <c r="IY1555" s="61"/>
      <c r="IZ1555" s="61"/>
      <c r="JA1555" s="61"/>
      <c r="JB1555" s="61"/>
      <c r="JC1555" s="61"/>
      <c r="JD1555" s="61"/>
      <c r="JE1555" s="61"/>
      <c r="JF1555" s="61"/>
      <c r="JG1555" s="61"/>
      <c r="JH1555" s="61"/>
      <c r="JI1555" s="61"/>
      <c r="JJ1555" s="61"/>
      <c r="JK1555" s="61"/>
      <c r="JL1555" s="61"/>
      <c r="JM1555" s="61"/>
      <c r="JN1555" s="61"/>
      <c r="JO1555" s="61"/>
      <c r="JP1555" s="61"/>
      <c r="JQ1555" s="61"/>
      <c r="JR1555" s="61"/>
      <c r="JS1555" s="61"/>
      <c r="JT1555" s="61"/>
      <c r="JU1555" s="61"/>
      <c r="JV1555" s="61"/>
      <c r="JW1555" s="61"/>
      <c r="JX1555" s="61"/>
      <c r="JY1555" s="61"/>
      <c r="JZ1555" s="61"/>
      <c r="KA1555" s="61"/>
      <c r="KB1555" s="61"/>
      <c r="KC1555" s="61"/>
      <c r="KD1555" s="61"/>
      <c r="KE1555" s="61"/>
      <c r="KF1555" s="61"/>
      <c r="KG1555" s="61"/>
      <c r="KH1555" s="61"/>
      <c r="KI1555" s="61"/>
      <c r="KJ1555" s="61"/>
      <c r="KK1555" s="61"/>
      <c r="KL1555" s="61"/>
      <c r="KM1555" s="61"/>
      <c r="KN1555" s="61"/>
      <c r="KO1555" s="61"/>
      <c r="KP1555" s="61"/>
      <c r="KQ1555" s="61"/>
      <c r="KR1555" s="61"/>
      <c r="KS1555" s="61"/>
      <c r="KT1555" s="61"/>
      <c r="KU1555" s="61"/>
      <c r="KV1555" s="61"/>
      <c r="KW1555" s="61"/>
      <c r="KX1555" s="61"/>
      <c r="KY1555" s="61"/>
      <c r="KZ1555" s="61"/>
      <c r="LA1555" s="61"/>
      <c r="LB1555" s="61"/>
      <c r="LC1555" s="61"/>
      <c r="LD1555" s="61"/>
      <c r="LE1555" s="61"/>
      <c r="LF1555" s="61"/>
      <c r="LG1555" s="61"/>
      <c r="LH1555" s="61"/>
      <c r="LI1555" s="61"/>
      <c r="LJ1555" s="61"/>
      <c r="LK1555" s="61"/>
      <c r="LL1555" s="61"/>
      <c r="LM1555" s="61"/>
      <c r="LN1555" s="61"/>
      <c r="LO1555" s="61"/>
      <c r="LP1555" s="61"/>
      <c r="LQ1555" s="61"/>
      <c r="LR1555" s="61"/>
      <c r="LS1555" s="61"/>
      <c r="LT1555" s="61"/>
      <c r="LU1555" s="61"/>
      <c r="LV1555" s="61"/>
      <c r="LW1555" s="61"/>
      <c r="LX1555" s="61"/>
      <c r="LY1555" s="61"/>
      <c r="LZ1555" s="61"/>
      <c r="MA1555" s="61"/>
      <c r="MB1555" s="61"/>
      <c r="MC1555" s="61"/>
      <c r="MD1555" s="61"/>
      <c r="ME1555" s="61"/>
      <c r="MF1555" s="61"/>
      <c r="MG1555" s="61"/>
      <c r="MH1555" s="61"/>
      <c r="MI1555" s="61"/>
      <c r="MJ1555" s="61"/>
      <c r="MK1555" s="61"/>
      <c r="ML1555" s="61"/>
      <c r="MM1555" s="61"/>
      <c r="MN1555" s="61"/>
      <c r="MO1555" s="61"/>
      <c r="MP1555" s="61"/>
      <c r="MQ1555" s="61"/>
      <c r="MR1555" s="61"/>
      <c r="MS1555" s="61"/>
      <c r="MT1555" s="61"/>
      <c r="MU1555" s="61"/>
      <c r="MV1555" s="61"/>
      <c r="MW1555" s="61"/>
      <c r="MX1555" s="61"/>
      <c r="MY1555" s="61"/>
      <c r="MZ1555" s="61"/>
      <c r="NA1555" s="61"/>
      <c r="NB1555" s="61"/>
      <c r="NC1555" s="61"/>
      <c r="ND1555" s="61"/>
      <c r="NE1555" s="61"/>
      <c r="NF1555" s="61"/>
      <c r="NG1555" s="61"/>
      <c r="NH1555" s="61"/>
      <c r="NI1555" s="61"/>
      <c r="NJ1555" s="61"/>
      <c r="NK1555" s="61"/>
      <c r="NL1555" s="61"/>
      <c r="NM1555" s="61"/>
      <c r="NN1555" s="61"/>
      <c r="NO1555" s="61"/>
      <c r="NP1555" s="61"/>
      <c r="NQ1555" s="61"/>
      <c r="NR1555" s="61"/>
      <c r="NS1555" s="61"/>
      <c r="NT1555" s="61"/>
      <c r="NU1555" s="61"/>
      <c r="NV1555" s="61"/>
      <c r="NW1555" s="61"/>
      <c r="NX1555" s="61"/>
      <c r="NY1555" s="61"/>
      <c r="NZ1555" s="61"/>
      <c r="OA1555" s="61"/>
      <c r="OB1555" s="61"/>
      <c r="OC1555" s="61"/>
      <c r="OD1555" s="61"/>
      <c r="OE1555" s="61"/>
      <c r="OF1555" s="61"/>
      <c r="OG1555" s="61"/>
      <c r="OH1555" s="61"/>
      <c r="OI1555" s="61"/>
      <c r="OJ1555" s="61"/>
      <c r="OK1555" s="61"/>
      <c r="OL1555" s="61"/>
      <c r="OM1555" s="61"/>
      <c r="ON1555" s="61"/>
      <c r="OO1555" s="61"/>
      <c r="OP1555" s="61"/>
      <c r="OQ1555" s="61"/>
      <c r="OR1555" s="61"/>
      <c r="OS1555" s="61"/>
      <c r="OT1555" s="61"/>
      <c r="OU1555" s="61"/>
      <c r="OV1555" s="61"/>
      <c r="OW1555" s="61"/>
      <c r="OX1555" s="61"/>
      <c r="OY1555" s="61"/>
      <c r="OZ1555" s="61"/>
      <c r="PA1555" s="61"/>
      <c r="PB1555" s="61"/>
      <c r="PC1555" s="61"/>
      <c r="PD1555" s="61"/>
      <c r="PE1555" s="61"/>
      <c r="PF1555" s="61"/>
      <c r="PG1555" s="61"/>
      <c r="PH1555" s="61"/>
      <c r="PI1555" s="61"/>
      <c r="PJ1555" s="61"/>
      <c r="PK1555" s="61"/>
      <c r="PL1555" s="61"/>
      <c r="PM1555" s="61"/>
      <c r="PN1555" s="61"/>
      <c r="PO1555" s="61"/>
      <c r="PP1555" s="61"/>
      <c r="PQ1555" s="61"/>
      <c r="PR1555" s="61"/>
      <c r="PS1555" s="61"/>
      <c r="PT1555" s="61"/>
      <c r="PU1555" s="61"/>
      <c r="PV1555" s="61"/>
      <c r="PW1555" s="61"/>
      <c r="PX1555" s="61"/>
      <c r="PY1555" s="61"/>
      <c r="PZ1555" s="61"/>
      <c r="QA1555" s="61"/>
      <c r="QB1555" s="61"/>
      <c r="QC1555" s="61"/>
      <c r="QD1555" s="61"/>
      <c r="QE1555" s="61"/>
      <c r="QF1555" s="61"/>
      <c r="QG1555" s="61"/>
      <c r="QH1555" s="61"/>
      <c r="QI1555" s="61"/>
      <c r="QJ1555" s="61"/>
      <c r="QK1555" s="61"/>
      <c r="QL1555" s="61"/>
      <c r="QM1555" s="61"/>
      <c r="QN1555" s="61"/>
      <c r="QO1555" s="61"/>
      <c r="QP1555" s="61"/>
      <c r="QQ1555" s="61"/>
      <c r="QR1555" s="61"/>
      <c r="QS1555" s="61"/>
      <c r="QT1555" s="61"/>
      <c r="QU1555" s="61"/>
      <c r="QV1555" s="61"/>
      <c r="QW1555" s="61"/>
      <c r="QX1555" s="61"/>
      <c r="QY1555" s="61"/>
      <c r="QZ1555" s="61"/>
      <c r="RA1555" s="61"/>
      <c r="RB1555" s="61"/>
      <c r="RC1555" s="61"/>
      <c r="RD1555" s="61"/>
      <c r="RE1555" s="61"/>
      <c r="RF1555" s="61"/>
      <c r="RG1555" s="61"/>
      <c r="RH1555" s="61"/>
      <c r="RI1555" s="61"/>
      <c r="RJ1555" s="61"/>
      <c r="RK1555" s="61"/>
      <c r="RL1555" s="61"/>
      <c r="RM1555" s="61"/>
      <c r="RN1555" s="61"/>
      <c r="RO1555" s="61"/>
      <c r="RP1555" s="61"/>
      <c r="RQ1555" s="61"/>
      <c r="RR1555" s="61"/>
      <c r="RS1555" s="61"/>
      <c r="RT1555" s="61"/>
      <c r="RU1555" s="61"/>
      <c r="RV1555" s="61"/>
      <c r="RW1555" s="61"/>
      <c r="RX1555" s="61"/>
      <c r="RY1555" s="61"/>
      <c r="RZ1555" s="61"/>
      <c r="SA1555" s="61"/>
      <c r="SB1555" s="61"/>
      <c r="SC1555" s="61"/>
      <c r="SD1555" s="61"/>
      <c r="SE1555" s="61"/>
      <c r="SF1555" s="61"/>
      <c r="SG1555" s="61"/>
      <c r="SH1555" s="61"/>
      <c r="SI1555" s="61"/>
      <c r="SJ1555" s="61"/>
      <c r="SK1555" s="61"/>
      <c r="SL1555" s="61"/>
      <c r="SM1555" s="61"/>
      <c r="SN1555" s="61"/>
      <c r="SO1555" s="61"/>
      <c r="SP1555" s="61"/>
      <c r="SQ1555" s="61"/>
      <c r="SR1555" s="61"/>
      <c r="SS1555" s="61"/>
      <c r="ST1555" s="61"/>
      <c r="SU1555" s="61"/>
      <c r="SV1555" s="61"/>
      <c r="SW1555" s="61"/>
      <c r="SX1555" s="61"/>
      <c r="SY1555" s="61"/>
      <c r="SZ1555" s="61"/>
      <c r="TA1555" s="61"/>
      <c r="TB1555" s="61"/>
      <c r="TC1555" s="61"/>
      <c r="TD1555" s="61"/>
      <c r="TE1555" s="61"/>
      <c r="TF1555" s="61"/>
      <c r="TG1555" s="61"/>
      <c r="TH1555" s="61"/>
      <c r="TI1555" s="61"/>
      <c r="TJ1555" s="61"/>
      <c r="TK1555" s="61"/>
      <c r="TL1555" s="61"/>
      <c r="TM1555" s="61"/>
      <c r="TN1555" s="61"/>
      <c r="TO1555" s="61"/>
      <c r="TP1555" s="61"/>
      <c r="TQ1555" s="61"/>
      <c r="TR1555" s="61"/>
      <c r="TS1555" s="61"/>
      <c r="TT1555" s="61"/>
      <c r="TU1555" s="61"/>
      <c r="TV1555" s="61"/>
      <c r="TW1555" s="61"/>
      <c r="TX1555" s="61"/>
      <c r="TY1555" s="61"/>
      <c r="TZ1555" s="61"/>
      <c r="UA1555" s="61"/>
      <c r="UB1555" s="61"/>
      <c r="UC1555" s="61"/>
      <c r="UD1555" s="61"/>
      <c r="UE1555" s="61"/>
      <c r="UF1555" s="61"/>
      <c r="UG1555" s="61"/>
      <c r="UH1555" s="61"/>
      <c r="UI1555" s="61"/>
      <c r="UJ1555" s="61"/>
      <c r="UK1555" s="61"/>
      <c r="UL1555" s="61"/>
      <c r="UM1555" s="61"/>
      <c r="UN1555" s="61"/>
      <c r="UO1555" s="61"/>
      <c r="UP1555" s="61"/>
      <c r="UQ1555" s="61"/>
      <c r="UR1555" s="61"/>
      <c r="US1555" s="61"/>
      <c r="UT1555" s="61"/>
      <c r="UU1555" s="61"/>
      <c r="UV1555" s="61"/>
      <c r="UW1555" s="61"/>
      <c r="UX1555" s="61"/>
      <c r="UY1555" s="61"/>
      <c r="UZ1555" s="61"/>
      <c r="VA1555" s="61"/>
      <c r="VB1555" s="61"/>
      <c r="VC1555" s="61"/>
      <c r="VD1555" s="61"/>
      <c r="VE1555" s="61"/>
      <c r="VF1555" s="61"/>
      <c r="VG1555" s="61"/>
      <c r="VH1555" s="61"/>
      <c r="VI1555" s="61"/>
      <c r="VJ1555" s="61"/>
      <c r="VK1555" s="61"/>
      <c r="VL1555" s="61"/>
      <c r="VM1555" s="61"/>
      <c r="VN1555" s="61"/>
      <c r="VO1555" s="61"/>
      <c r="VP1555" s="61"/>
      <c r="VQ1555" s="61"/>
      <c r="VR1555" s="61"/>
      <c r="VS1555" s="61"/>
      <c r="VT1555" s="61"/>
      <c r="VU1555" s="61"/>
      <c r="VV1555" s="61"/>
      <c r="VW1555" s="61"/>
      <c r="VX1555" s="61"/>
      <c r="VY1555" s="61"/>
      <c r="VZ1555" s="61"/>
      <c r="WA1555" s="61"/>
      <c r="WB1555" s="61"/>
      <c r="WC1555" s="61"/>
      <c r="WD1555" s="61"/>
      <c r="WE1555" s="61"/>
      <c r="WF1555" s="61"/>
      <c r="WG1555" s="61"/>
      <c r="WH1555" s="61"/>
      <c r="WI1555" s="61"/>
      <c r="WJ1555" s="61"/>
      <c r="WK1555" s="61"/>
      <c r="WL1555" s="61"/>
      <c r="WM1555" s="61"/>
      <c r="WN1555" s="61"/>
      <c r="WO1555" s="61"/>
      <c r="WP1555" s="61"/>
      <c r="WQ1555" s="61"/>
      <c r="WR1555" s="61"/>
      <c r="WS1555" s="61"/>
      <c r="WT1555" s="61"/>
      <c r="WU1555" s="61"/>
      <c r="WV1555" s="61"/>
      <c r="WW1555" s="61"/>
      <c r="WX1555" s="61"/>
      <c r="WY1555" s="61"/>
      <c r="WZ1555" s="61"/>
      <c r="XA1555" s="61"/>
      <c r="XB1555" s="61"/>
      <c r="XC1555" s="61"/>
      <c r="XD1555" s="61"/>
      <c r="XE1555" s="61"/>
      <c r="XF1555" s="61"/>
      <c r="XG1555" s="61"/>
      <c r="XH1555" s="61"/>
      <c r="XI1555" s="61"/>
      <c r="XJ1555" s="61"/>
      <c r="XK1555" s="61"/>
      <c r="XL1555" s="61"/>
      <c r="XM1555" s="61"/>
      <c r="XN1555" s="61"/>
      <c r="XO1555" s="61"/>
      <c r="XP1555" s="61"/>
      <c r="XQ1555" s="61"/>
      <c r="XR1555" s="61"/>
      <c r="XS1555" s="61"/>
      <c r="XT1555" s="61"/>
      <c r="XU1555" s="61"/>
      <c r="XV1555" s="61"/>
      <c r="XW1555" s="61"/>
      <c r="XX1555" s="61"/>
      <c r="XY1555" s="61"/>
      <c r="XZ1555" s="61"/>
      <c r="YA1555" s="61"/>
      <c r="YB1555" s="61"/>
      <c r="YC1555" s="61"/>
      <c r="YD1555" s="61"/>
      <c r="YE1555" s="61"/>
      <c r="YF1555" s="61"/>
      <c r="YG1555" s="61"/>
      <c r="YH1555" s="61"/>
      <c r="YI1555" s="61"/>
      <c r="YJ1555" s="61"/>
      <c r="YK1555" s="61"/>
      <c r="YL1555" s="61"/>
      <c r="YM1555" s="61"/>
      <c r="YN1555" s="61"/>
      <c r="YO1555" s="61"/>
      <c r="YP1555" s="61"/>
      <c r="YQ1555" s="61"/>
      <c r="YR1555" s="61"/>
      <c r="YS1555" s="61"/>
      <c r="YT1555" s="61"/>
      <c r="YU1555" s="61"/>
      <c r="YV1555" s="61"/>
      <c r="YW1555" s="61"/>
      <c r="YX1555" s="61"/>
      <c r="YY1555" s="61"/>
      <c r="YZ1555" s="61"/>
      <c r="ZA1555" s="61"/>
      <c r="ZB1555" s="61"/>
      <c r="ZC1555" s="61"/>
      <c r="ZD1555" s="61"/>
      <c r="ZE1555" s="61"/>
      <c r="ZF1555" s="61"/>
      <c r="ZG1555" s="61"/>
      <c r="ZH1555" s="61"/>
      <c r="ZI1555" s="61"/>
      <c r="ZJ1555" s="61"/>
      <c r="ZK1555" s="61"/>
      <c r="ZL1555" s="61"/>
      <c r="ZM1555" s="61"/>
      <c r="ZN1555" s="61"/>
      <c r="ZO1555" s="61"/>
      <c r="ZP1555" s="61"/>
      <c r="ZQ1555" s="61"/>
      <c r="ZR1555" s="61"/>
      <c r="ZS1555" s="61"/>
      <c r="ZT1555" s="61"/>
      <c r="ZU1555" s="61"/>
      <c r="ZV1555" s="61"/>
      <c r="ZW1555" s="61"/>
      <c r="ZX1555" s="61"/>
      <c r="ZY1555" s="61"/>
      <c r="ZZ1555" s="61"/>
      <c r="AAA1555" s="61"/>
      <c r="AAB1555" s="61"/>
      <c r="AAC1555" s="61"/>
      <c r="AAD1555" s="61"/>
      <c r="AAE1555" s="61"/>
      <c r="AAF1555" s="61"/>
      <c r="AAG1555" s="61"/>
      <c r="AAH1555" s="61"/>
      <c r="AAI1555" s="61"/>
      <c r="AAJ1555" s="61"/>
      <c r="AAK1555" s="61"/>
      <c r="AAL1555" s="61"/>
      <c r="AAM1555" s="61"/>
      <c r="AAN1555" s="61"/>
      <c r="AAO1555" s="61"/>
      <c r="AAP1555" s="61"/>
      <c r="AAQ1555" s="61"/>
      <c r="AAR1555" s="61"/>
      <c r="AAS1555" s="61"/>
      <c r="AAT1555" s="61"/>
      <c r="AAU1555" s="61"/>
      <c r="AAV1555" s="61"/>
      <c r="AAW1555" s="61"/>
      <c r="AAX1555" s="61"/>
      <c r="AAY1555" s="61"/>
      <c r="AAZ1555" s="61"/>
      <c r="ABA1555" s="61"/>
      <c r="ABB1555" s="61"/>
      <c r="ABC1555" s="61"/>
      <c r="ABD1555" s="61"/>
      <c r="ABE1555" s="61"/>
      <c r="ABF1555" s="61"/>
      <c r="ABG1555" s="61"/>
      <c r="ABH1555" s="61"/>
      <c r="ABI1555" s="61"/>
      <c r="ABJ1555" s="61"/>
      <c r="ABK1555" s="61"/>
      <c r="ABL1555" s="61"/>
      <c r="ABM1555" s="61"/>
      <c r="ABN1555" s="61"/>
      <c r="ABO1555" s="61"/>
      <c r="ABP1555" s="61"/>
      <c r="ABQ1555" s="61"/>
      <c r="ABR1555" s="61"/>
      <c r="ABS1555" s="61"/>
      <c r="ABT1555" s="61"/>
      <c r="ABU1555" s="61"/>
      <c r="ABV1555" s="61"/>
      <c r="ABW1555" s="61"/>
      <c r="ABX1555" s="61"/>
      <c r="ABY1555" s="61"/>
      <c r="ABZ1555" s="61"/>
      <c r="ACA1555" s="61"/>
      <c r="ACB1555" s="61"/>
      <c r="ACC1555" s="61"/>
      <c r="ACD1555" s="61"/>
      <c r="ACE1555" s="61"/>
      <c r="ACF1555" s="61"/>
      <c r="ACG1555" s="61"/>
      <c r="ACH1555" s="61"/>
      <c r="ACI1555" s="61"/>
      <c r="ACJ1555" s="61"/>
      <c r="ACK1555" s="61"/>
      <c r="ACL1555" s="61"/>
      <c r="ACM1555" s="61"/>
      <c r="ACN1555" s="61"/>
      <c r="ACO1555" s="61"/>
      <c r="ACP1555" s="61"/>
      <c r="ACQ1555" s="61"/>
      <c r="ACR1555" s="61"/>
      <c r="ACS1555" s="61"/>
      <c r="ACT1555" s="61"/>
      <c r="ACU1555" s="61"/>
      <c r="ACV1555" s="61"/>
      <c r="ACW1555" s="61"/>
      <c r="ACX1555" s="61"/>
      <c r="ACY1555" s="61"/>
      <c r="ACZ1555" s="61"/>
      <c r="ADA1555" s="61"/>
      <c r="ADB1555" s="61"/>
      <c r="ADC1555" s="61"/>
      <c r="ADD1555" s="61"/>
      <c r="ADE1555" s="61"/>
      <c r="ADF1555" s="61"/>
      <c r="ADG1555" s="61"/>
      <c r="ADH1555" s="61"/>
      <c r="ADI1555" s="61"/>
      <c r="ADJ1555" s="61"/>
      <c r="ADK1555" s="61"/>
      <c r="ADL1555" s="61"/>
      <c r="ADM1555" s="61"/>
      <c r="ADN1555" s="61"/>
      <c r="ADO1555" s="61"/>
      <c r="ADP1555" s="61"/>
      <c r="ADQ1555" s="61"/>
      <c r="ADR1555" s="61"/>
      <c r="ADS1555" s="61"/>
      <c r="ADT1555" s="61"/>
      <c r="ADU1555" s="61"/>
      <c r="ADV1555" s="61"/>
      <c r="ADW1555" s="61"/>
      <c r="ADX1555" s="61"/>
      <c r="ADY1555" s="61"/>
      <c r="ADZ1555" s="61"/>
      <c r="AEA1555" s="61"/>
      <c r="AEB1555" s="61"/>
      <c r="AEC1555" s="61"/>
      <c r="AED1555" s="61"/>
      <c r="AEE1555" s="61"/>
      <c r="AEF1555" s="61"/>
    </row>
    <row r="1556" spans="1:812" s="34" customFormat="1" x14ac:dyDescent="0.2">
      <c r="A1556" s="303"/>
      <c r="B1556" s="604" t="s">
        <v>892</v>
      </c>
      <c r="C1556" s="605">
        <v>1</v>
      </c>
      <c r="D1556" s="71"/>
      <c r="E1556" s="95">
        <v>14000</v>
      </c>
      <c r="F1556" s="594">
        <f>ROUND($E$1555*C1556,2)</f>
        <v>14000</v>
      </c>
      <c r="AZ1556" s="61"/>
      <c r="BA1556" s="275"/>
      <c r="BB1556" s="61"/>
      <c r="BC1556" s="61"/>
      <c r="BD1556" s="61"/>
      <c r="BE1556" s="61"/>
      <c r="BF1556" s="61"/>
      <c r="BG1556" s="61"/>
      <c r="BH1556" s="61"/>
      <c r="BI1556" s="61"/>
      <c r="BJ1556" s="61"/>
      <c r="BK1556" s="61"/>
      <c r="BL1556" s="61"/>
      <c r="BM1556" s="61"/>
      <c r="BN1556" s="61"/>
      <c r="BO1556" s="61"/>
      <c r="BP1556" s="61"/>
      <c r="BQ1556" s="61"/>
      <c r="BR1556" s="61"/>
      <c r="BS1556" s="61"/>
      <c r="BT1556" s="61"/>
      <c r="BU1556" s="61"/>
      <c r="BV1556" s="61"/>
      <c r="BW1556" s="61"/>
      <c r="BX1556" s="61"/>
      <c r="BY1556" s="61"/>
      <c r="BZ1556" s="61"/>
      <c r="CA1556" s="61"/>
      <c r="CB1556" s="61"/>
      <c r="CC1556" s="61"/>
      <c r="CD1556" s="61"/>
      <c r="CE1556" s="61"/>
      <c r="CF1556" s="61"/>
      <c r="CG1556" s="61"/>
      <c r="CH1556" s="61"/>
      <c r="CI1556" s="61"/>
      <c r="CJ1556" s="61"/>
      <c r="CK1556" s="61"/>
      <c r="CL1556" s="61"/>
      <c r="CM1556" s="61"/>
      <c r="CN1556" s="61"/>
      <c r="CO1556" s="61"/>
      <c r="CP1556" s="61"/>
      <c r="CQ1556" s="61"/>
      <c r="CR1556" s="61"/>
      <c r="CS1556" s="61"/>
      <c r="CT1556" s="61"/>
      <c r="CU1556" s="61"/>
      <c r="CV1556" s="61"/>
      <c r="CW1556" s="61"/>
      <c r="CX1556" s="61"/>
      <c r="CY1556" s="61"/>
      <c r="CZ1556" s="61"/>
      <c r="DA1556" s="61"/>
      <c r="DB1556" s="61"/>
      <c r="DC1556" s="61"/>
      <c r="DD1556" s="61"/>
      <c r="DE1556" s="61"/>
      <c r="DF1556" s="61"/>
      <c r="DG1556" s="61"/>
      <c r="DH1556" s="61"/>
      <c r="DI1556" s="61"/>
      <c r="DJ1556" s="61"/>
      <c r="DK1556" s="61"/>
      <c r="DL1556" s="61"/>
      <c r="DM1556" s="61"/>
      <c r="DN1556" s="61"/>
      <c r="DO1556" s="61"/>
      <c r="DP1556" s="61"/>
      <c r="DQ1556" s="61"/>
      <c r="DR1556" s="61"/>
      <c r="DS1556" s="61"/>
      <c r="DT1556" s="61"/>
      <c r="DU1556" s="61"/>
      <c r="DV1556" s="61"/>
      <c r="DW1556" s="61"/>
      <c r="DX1556" s="61"/>
      <c r="DY1556" s="61"/>
      <c r="DZ1556" s="61"/>
      <c r="EA1556" s="61"/>
      <c r="EB1556" s="61"/>
      <c r="EC1556" s="61"/>
      <c r="ED1556" s="61"/>
      <c r="EE1556" s="61"/>
      <c r="EF1556" s="61"/>
      <c r="EG1556" s="61"/>
      <c r="EH1556" s="61"/>
      <c r="EI1556" s="61"/>
      <c r="EJ1556" s="61"/>
      <c r="EK1556" s="61"/>
      <c r="EL1556" s="61"/>
      <c r="EM1556" s="61"/>
      <c r="EN1556" s="61"/>
      <c r="EO1556" s="61"/>
      <c r="EP1556" s="61"/>
      <c r="EQ1556" s="61"/>
      <c r="ER1556" s="61"/>
      <c r="ES1556" s="61"/>
      <c r="ET1556" s="61"/>
      <c r="EU1556" s="61"/>
      <c r="EV1556" s="61"/>
      <c r="EW1556" s="61"/>
      <c r="EX1556" s="61"/>
      <c r="EY1556" s="61"/>
      <c r="EZ1556" s="61"/>
      <c r="FA1556" s="61"/>
      <c r="FB1556" s="61"/>
      <c r="FC1556" s="61"/>
      <c r="FD1556" s="61"/>
      <c r="FE1556" s="61"/>
      <c r="FF1556" s="61"/>
      <c r="FG1556" s="61"/>
      <c r="FH1556" s="61"/>
      <c r="FI1556" s="61"/>
      <c r="FJ1556" s="61"/>
      <c r="FK1556" s="61"/>
      <c r="FL1556" s="61"/>
      <c r="FM1556" s="61"/>
      <c r="FN1556" s="61"/>
      <c r="FO1556" s="61"/>
      <c r="FP1556" s="61"/>
      <c r="FQ1556" s="61"/>
      <c r="FR1556" s="61"/>
      <c r="FS1556" s="61"/>
      <c r="FT1556" s="61"/>
      <c r="FU1556" s="61"/>
      <c r="FV1556" s="61"/>
      <c r="FW1556" s="61"/>
      <c r="FX1556" s="61"/>
      <c r="FY1556" s="61"/>
      <c r="FZ1556" s="61"/>
      <c r="GA1556" s="61"/>
      <c r="GB1556" s="61"/>
      <c r="GC1556" s="61"/>
      <c r="GD1556" s="61"/>
      <c r="GE1556" s="61"/>
      <c r="GF1556" s="61"/>
      <c r="GG1556" s="61"/>
      <c r="GH1556" s="61"/>
      <c r="GI1556" s="61"/>
      <c r="GJ1556" s="61"/>
      <c r="GK1556" s="61"/>
      <c r="GL1556" s="61"/>
      <c r="GM1556" s="61"/>
      <c r="GN1556" s="61"/>
      <c r="GO1556" s="61"/>
      <c r="GP1556" s="61"/>
      <c r="GQ1556" s="61"/>
      <c r="GR1556" s="61"/>
      <c r="GS1556" s="61"/>
      <c r="GT1556" s="61"/>
      <c r="GU1556" s="61"/>
      <c r="GV1556" s="61"/>
      <c r="GW1556" s="61"/>
      <c r="GX1556" s="61"/>
      <c r="GY1556" s="61"/>
      <c r="GZ1556" s="61"/>
      <c r="HA1556" s="61"/>
      <c r="HB1556" s="61"/>
      <c r="HC1556" s="61"/>
      <c r="HD1556" s="61"/>
      <c r="HE1556" s="61"/>
      <c r="HF1556" s="61"/>
      <c r="HG1556" s="61"/>
      <c r="HH1556" s="61"/>
      <c r="HI1556" s="61"/>
      <c r="HJ1556" s="61"/>
      <c r="HK1556" s="61"/>
      <c r="HL1556" s="61"/>
      <c r="HM1556" s="61"/>
      <c r="HN1556" s="61"/>
      <c r="HO1556" s="61"/>
      <c r="HP1556" s="61"/>
      <c r="HQ1556" s="61"/>
      <c r="HR1556" s="61"/>
      <c r="HS1556" s="61"/>
      <c r="HT1556" s="61"/>
      <c r="HU1556" s="61"/>
      <c r="HV1556" s="61"/>
      <c r="HW1556" s="61"/>
      <c r="HX1556" s="61"/>
      <c r="HY1556" s="61"/>
      <c r="HZ1556" s="61"/>
      <c r="IA1556" s="61"/>
      <c r="IB1556" s="61"/>
      <c r="IC1556" s="61"/>
      <c r="ID1556" s="61"/>
      <c r="IE1556" s="61"/>
      <c r="IF1556" s="61"/>
      <c r="IG1556" s="61"/>
      <c r="IH1556" s="61"/>
      <c r="II1556" s="61"/>
      <c r="IJ1556" s="61"/>
      <c r="IK1556" s="61"/>
      <c r="IL1556" s="61"/>
      <c r="IM1556" s="61"/>
      <c r="IN1556" s="61"/>
      <c r="IO1556" s="61"/>
      <c r="IP1556" s="61"/>
      <c r="IQ1556" s="61"/>
      <c r="IR1556" s="61"/>
      <c r="IS1556" s="61"/>
      <c r="IT1556" s="61"/>
      <c r="IU1556" s="61"/>
      <c r="IV1556" s="61"/>
      <c r="IW1556" s="61"/>
      <c r="IX1556" s="61"/>
      <c r="IY1556" s="61"/>
      <c r="IZ1556" s="61"/>
      <c r="JA1556" s="61"/>
      <c r="JB1556" s="61"/>
      <c r="JC1556" s="61"/>
      <c r="JD1556" s="61"/>
      <c r="JE1556" s="61"/>
      <c r="JF1556" s="61"/>
      <c r="JG1556" s="61"/>
      <c r="JH1556" s="61"/>
      <c r="JI1556" s="61"/>
      <c r="JJ1556" s="61"/>
      <c r="JK1556" s="61"/>
      <c r="JL1556" s="61"/>
      <c r="JM1556" s="61"/>
      <c r="JN1556" s="61"/>
      <c r="JO1556" s="61"/>
      <c r="JP1556" s="61"/>
      <c r="JQ1556" s="61"/>
      <c r="JR1556" s="61"/>
      <c r="JS1556" s="61"/>
      <c r="JT1556" s="61"/>
      <c r="JU1556" s="61"/>
      <c r="JV1556" s="61"/>
      <c r="JW1556" s="61"/>
      <c r="JX1556" s="61"/>
      <c r="JY1556" s="61"/>
      <c r="JZ1556" s="61"/>
      <c r="KA1556" s="61"/>
      <c r="KB1556" s="61"/>
      <c r="KC1556" s="61"/>
      <c r="KD1556" s="61"/>
      <c r="KE1556" s="61"/>
      <c r="KF1556" s="61"/>
      <c r="KG1556" s="61"/>
      <c r="KH1556" s="61"/>
      <c r="KI1556" s="61"/>
      <c r="KJ1556" s="61"/>
      <c r="KK1556" s="61"/>
      <c r="KL1556" s="61"/>
      <c r="KM1556" s="61"/>
      <c r="KN1556" s="61"/>
      <c r="KO1556" s="61"/>
      <c r="KP1556" s="61"/>
      <c r="KQ1556" s="61"/>
      <c r="KR1556" s="61"/>
      <c r="KS1556" s="61"/>
      <c r="KT1556" s="61"/>
      <c r="KU1556" s="61"/>
      <c r="KV1556" s="61"/>
      <c r="KW1556" s="61"/>
      <c r="KX1556" s="61"/>
      <c r="KY1556" s="61"/>
      <c r="KZ1556" s="61"/>
      <c r="LA1556" s="61"/>
      <c r="LB1556" s="61"/>
      <c r="LC1556" s="61"/>
      <c r="LD1556" s="61"/>
      <c r="LE1556" s="61"/>
      <c r="LF1556" s="61"/>
      <c r="LG1556" s="61"/>
      <c r="LH1556" s="61"/>
      <c r="LI1556" s="61"/>
      <c r="LJ1556" s="61"/>
      <c r="LK1556" s="61"/>
      <c r="LL1556" s="61"/>
      <c r="LM1556" s="61"/>
      <c r="LN1556" s="61"/>
      <c r="LO1556" s="61"/>
      <c r="LP1556" s="61"/>
      <c r="LQ1556" s="61"/>
      <c r="LR1556" s="61"/>
      <c r="LS1556" s="61"/>
      <c r="LT1556" s="61"/>
      <c r="LU1556" s="61"/>
      <c r="LV1556" s="61"/>
      <c r="LW1556" s="61"/>
      <c r="LX1556" s="61"/>
      <c r="LY1556" s="61"/>
      <c r="LZ1556" s="61"/>
      <c r="MA1556" s="61"/>
      <c r="MB1556" s="61"/>
      <c r="MC1556" s="61"/>
      <c r="MD1556" s="61"/>
      <c r="ME1556" s="61"/>
      <c r="MF1556" s="61"/>
      <c r="MG1556" s="61"/>
      <c r="MH1556" s="61"/>
      <c r="MI1556" s="61"/>
      <c r="MJ1556" s="61"/>
      <c r="MK1556" s="61"/>
      <c r="ML1556" s="61"/>
      <c r="MM1556" s="61"/>
      <c r="MN1556" s="61"/>
      <c r="MO1556" s="61"/>
      <c r="MP1556" s="61"/>
      <c r="MQ1556" s="61"/>
      <c r="MR1556" s="61"/>
      <c r="MS1556" s="61"/>
      <c r="MT1556" s="61"/>
      <c r="MU1556" s="61"/>
      <c r="MV1556" s="61"/>
      <c r="MW1556" s="61"/>
      <c r="MX1556" s="61"/>
      <c r="MY1556" s="61"/>
      <c r="MZ1556" s="61"/>
      <c r="NA1556" s="61"/>
      <c r="NB1556" s="61"/>
      <c r="NC1556" s="61"/>
      <c r="ND1556" s="61"/>
      <c r="NE1556" s="61"/>
      <c r="NF1556" s="61"/>
      <c r="NG1556" s="61"/>
      <c r="NH1556" s="61"/>
      <c r="NI1556" s="61"/>
      <c r="NJ1556" s="61"/>
      <c r="NK1556" s="61"/>
      <c r="NL1556" s="61"/>
      <c r="NM1556" s="61"/>
      <c r="NN1556" s="61"/>
      <c r="NO1556" s="61"/>
      <c r="NP1556" s="61"/>
      <c r="NQ1556" s="61"/>
      <c r="NR1556" s="61"/>
      <c r="NS1556" s="61"/>
      <c r="NT1556" s="61"/>
      <c r="NU1556" s="61"/>
      <c r="NV1556" s="61"/>
      <c r="NW1556" s="61"/>
      <c r="NX1556" s="61"/>
      <c r="NY1556" s="61"/>
      <c r="NZ1556" s="61"/>
      <c r="OA1556" s="61"/>
      <c r="OB1556" s="61"/>
      <c r="OC1556" s="61"/>
      <c r="OD1556" s="61"/>
      <c r="OE1556" s="61"/>
      <c r="OF1556" s="61"/>
      <c r="OG1556" s="61"/>
      <c r="OH1556" s="61"/>
      <c r="OI1556" s="61"/>
      <c r="OJ1556" s="61"/>
      <c r="OK1556" s="61"/>
      <c r="OL1556" s="61"/>
      <c r="OM1556" s="61"/>
      <c r="ON1556" s="61"/>
      <c r="OO1556" s="61"/>
      <c r="OP1556" s="61"/>
      <c r="OQ1556" s="61"/>
      <c r="OR1556" s="61"/>
      <c r="OS1556" s="61"/>
      <c r="OT1556" s="61"/>
      <c r="OU1556" s="61"/>
      <c r="OV1556" s="61"/>
      <c r="OW1556" s="61"/>
      <c r="OX1556" s="61"/>
      <c r="OY1556" s="61"/>
      <c r="OZ1556" s="61"/>
      <c r="PA1556" s="61"/>
      <c r="PB1556" s="61"/>
      <c r="PC1556" s="61"/>
      <c r="PD1556" s="61"/>
      <c r="PE1556" s="61"/>
      <c r="PF1556" s="61"/>
      <c r="PG1556" s="61"/>
      <c r="PH1556" s="61"/>
      <c r="PI1556" s="61"/>
      <c r="PJ1556" s="61"/>
      <c r="PK1556" s="61"/>
      <c r="PL1556" s="61"/>
      <c r="PM1556" s="61"/>
      <c r="PN1556" s="61"/>
      <c r="PO1556" s="61"/>
      <c r="PP1556" s="61"/>
      <c r="PQ1556" s="61"/>
      <c r="PR1556" s="61"/>
      <c r="PS1556" s="61"/>
      <c r="PT1556" s="61"/>
      <c r="PU1556" s="61"/>
      <c r="PV1556" s="61"/>
      <c r="PW1556" s="61"/>
      <c r="PX1556" s="61"/>
      <c r="PY1556" s="61"/>
      <c r="PZ1556" s="61"/>
      <c r="QA1556" s="61"/>
      <c r="QB1556" s="61"/>
      <c r="QC1556" s="61"/>
      <c r="QD1556" s="61"/>
      <c r="QE1556" s="61"/>
      <c r="QF1556" s="61"/>
      <c r="QG1556" s="61"/>
      <c r="QH1556" s="61"/>
      <c r="QI1556" s="61"/>
      <c r="QJ1556" s="61"/>
      <c r="QK1556" s="61"/>
      <c r="QL1556" s="61"/>
      <c r="QM1556" s="61"/>
      <c r="QN1556" s="61"/>
      <c r="QO1556" s="61"/>
      <c r="QP1556" s="61"/>
      <c r="QQ1556" s="61"/>
      <c r="QR1556" s="61"/>
      <c r="QS1556" s="61"/>
      <c r="QT1556" s="61"/>
      <c r="QU1556" s="61"/>
      <c r="QV1556" s="61"/>
      <c r="QW1556" s="61"/>
      <c r="QX1556" s="61"/>
      <c r="QY1556" s="61"/>
      <c r="QZ1556" s="61"/>
      <c r="RA1556" s="61"/>
      <c r="RB1556" s="61"/>
      <c r="RC1556" s="61"/>
      <c r="RD1556" s="61"/>
      <c r="RE1556" s="61"/>
      <c r="RF1556" s="61"/>
      <c r="RG1556" s="61"/>
      <c r="RH1556" s="61"/>
      <c r="RI1556" s="61"/>
      <c r="RJ1556" s="61"/>
      <c r="RK1556" s="61"/>
      <c r="RL1556" s="61"/>
      <c r="RM1556" s="61"/>
      <c r="RN1556" s="61"/>
      <c r="RO1556" s="61"/>
      <c r="RP1556" s="61"/>
      <c r="RQ1556" s="61"/>
      <c r="RR1556" s="61"/>
      <c r="RS1556" s="61"/>
      <c r="RT1556" s="61"/>
      <c r="RU1556" s="61"/>
      <c r="RV1556" s="61"/>
      <c r="RW1556" s="61"/>
      <c r="RX1556" s="61"/>
      <c r="RY1556" s="61"/>
      <c r="RZ1556" s="61"/>
      <c r="SA1556" s="61"/>
      <c r="SB1556" s="61"/>
      <c r="SC1556" s="61"/>
      <c r="SD1556" s="61"/>
      <c r="SE1556" s="61"/>
      <c r="SF1556" s="61"/>
      <c r="SG1556" s="61"/>
      <c r="SH1556" s="61"/>
      <c r="SI1556" s="61"/>
      <c r="SJ1556" s="61"/>
      <c r="SK1556" s="61"/>
      <c r="SL1556" s="61"/>
      <c r="SM1556" s="61"/>
      <c r="SN1556" s="61"/>
      <c r="SO1556" s="61"/>
      <c r="SP1556" s="61"/>
      <c r="SQ1556" s="61"/>
      <c r="SR1556" s="61"/>
      <c r="SS1556" s="61"/>
      <c r="ST1556" s="61"/>
      <c r="SU1556" s="61"/>
      <c r="SV1556" s="61"/>
      <c r="SW1556" s="61"/>
      <c r="SX1556" s="61"/>
      <c r="SY1556" s="61"/>
      <c r="SZ1556" s="61"/>
      <c r="TA1556" s="61"/>
      <c r="TB1556" s="61"/>
      <c r="TC1556" s="61"/>
      <c r="TD1556" s="61"/>
      <c r="TE1556" s="61"/>
      <c r="TF1556" s="61"/>
      <c r="TG1556" s="61"/>
      <c r="TH1556" s="61"/>
      <c r="TI1556" s="61"/>
      <c r="TJ1556" s="61"/>
      <c r="TK1556" s="61"/>
      <c r="TL1556" s="61"/>
      <c r="TM1556" s="61"/>
      <c r="TN1556" s="61"/>
      <c r="TO1556" s="61"/>
      <c r="TP1556" s="61"/>
      <c r="TQ1556" s="61"/>
      <c r="TR1556" s="61"/>
      <c r="TS1556" s="61"/>
      <c r="TT1556" s="61"/>
      <c r="TU1556" s="61"/>
      <c r="TV1556" s="61"/>
      <c r="TW1556" s="61"/>
      <c r="TX1556" s="61"/>
      <c r="TY1556" s="61"/>
      <c r="TZ1556" s="61"/>
      <c r="UA1556" s="61"/>
      <c r="UB1556" s="61"/>
      <c r="UC1556" s="61"/>
      <c r="UD1556" s="61"/>
      <c r="UE1556" s="61"/>
      <c r="UF1556" s="61"/>
      <c r="UG1556" s="61"/>
      <c r="UH1556" s="61"/>
      <c r="UI1556" s="61"/>
      <c r="UJ1556" s="61"/>
      <c r="UK1556" s="61"/>
      <c r="UL1556" s="61"/>
      <c r="UM1556" s="61"/>
      <c r="UN1556" s="61"/>
      <c r="UO1556" s="61"/>
      <c r="UP1556" s="61"/>
      <c r="UQ1556" s="61"/>
      <c r="UR1556" s="61"/>
      <c r="US1556" s="61"/>
      <c r="UT1556" s="61"/>
      <c r="UU1556" s="61"/>
      <c r="UV1556" s="61"/>
      <c r="UW1556" s="61"/>
      <c r="UX1556" s="61"/>
      <c r="UY1556" s="61"/>
      <c r="UZ1556" s="61"/>
      <c r="VA1556" s="61"/>
      <c r="VB1556" s="61"/>
      <c r="VC1556" s="61"/>
      <c r="VD1556" s="61"/>
      <c r="VE1556" s="61"/>
      <c r="VF1556" s="61"/>
      <c r="VG1556" s="61"/>
      <c r="VH1556" s="61"/>
      <c r="VI1556" s="61"/>
      <c r="VJ1556" s="61"/>
      <c r="VK1556" s="61"/>
      <c r="VL1556" s="61"/>
      <c r="VM1556" s="61"/>
      <c r="VN1556" s="61"/>
      <c r="VO1556" s="61"/>
      <c r="VP1556" s="61"/>
      <c r="VQ1556" s="61"/>
      <c r="VR1556" s="61"/>
      <c r="VS1556" s="61"/>
      <c r="VT1556" s="61"/>
      <c r="VU1556" s="61"/>
      <c r="VV1556" s="61"/>
      <c r="VW1556" s="61"/>
      <c r="VX1556" s="61"/>
      <c r="VY1556" s="61"/>
      <c r="VZ1556" s="61"/>
      <c r="WA1556" s="61"/>
      <c r="WB1556" s="61"/>
      <c r="WC1556" s="61"/>
      <c r="WD1556" s="61"/>
      <c r="WE1556" s="61"/>
      <c r="WF1556" s="61"/>
      <c r="WG1556" s="61"/>
      <c r="WH1556" s="61"/>
      <c r="WI1556" s="61"/>
      <c r="WJ1556" s="61"/>
      <c r="WK1556" s="61"/>
      <c r="WL1556" s="61"/>
      <c r="WM1556" s="61"/>
      <c r="WN1556" s="61"/>
      <c r="WO1556" s="61"/>
      <c r="WP1556" s="61"/>
      <c r="WQ1556" s="61"/>
      <c r="WR1556" s="61"/>
      <c r="WS1556" s="61"/>
      <c r="WT1556" s="61"/>
      <c r="WU1556" s="61"/>
      <c r="WV1556" s="61"/>
      <c r="WW1556" s="61"/>
      <c r="WX1556" s="61"/>
      <c r="WY1556" s="61"/>
      <c r="WZ1556" s="61"/>
      <c r="XA1556" s="61"/>
      <c r="XB1556" s="61"/>
      <c r="XC1556" s="61"/>
      <c r="XD1556" s="61"/>
      <c r="XE1556" s="61"/>
      <c r="XF1556" s="61"/>
      <c r="XG1556" s="61"/>
      <c r="XH1556" s="61"/>
      <c r="XI1556" s="61"/>
      <c r="XJ1556" s="61"/>
      <c r="XK1556" s="61"/>
      <c r="XL1556" s="61"/>
      <c r="XM1556" s="61"/>
      <c r="XN1556" s="61"/>
      <c r="XO1556" s="61"/>
      <c r="XP1556" s="61"/>
      <c r="XQ1556" s="61"/>
      <c r="XR1556" s="61"/>
      <c r="XS1556" s="61"/>
      <c r="XT1556" s="61"/>
      <c r="XU1556" s="61"/>
      <c r="XV1556" s="61"/>
      <c r="XW1556" s="61"/>
      <c r="XX1556" s="61"/>
      <c r="XY1556" s="61"/>
      <c r="XZ1556" s="61"/>
      <c r="YA1556" s="61"/>
      <c r="YB1556" s="61"/>
      <c r="YC1556" s="61"/>
      <c r="YD1556" s="61"/>
      <c r="YE1556" s="61"/>
      <c r="YF1556" s="61"/>
      <c r="YG1556" s="61"/>
      <c r="YH1556" s="61"/>
      <c r="YI1556" s="61"/>
      <c r="YJ1556" s="61"/>
      <c r="YK1556" s="61"/>
      <c r="YL1556" s="61"/>
      <c r="YM1556" s="61"/>
      <c r="YN1556" s="61"/>
      <c r="YO1556" s="61"/>
      <c r="YP1556" s="61"/>
      <c r="YQ1556" s="61"/>
      <c r="YR1556" s="61"/>
      <c r="YS1556" s="61"/>
      <c r="YT1556" s="61"/>
      <c r="YU1556" s="61"/>
      <c r="YV1556" s="61"/>
      <c r="YW1556" s="61"/>
      <c r="YX1556" s="61"/>
      <c r="YY1556" s="61"/>
      <c r="YZ1556" s="61"/>
      <c r="ZA1556" s="61"/>
      <c r="ZB1556" s="61"/>
      <c r="ZC1556" s="61"/>
      <c r="ZD1556" s="61"/>
      <c r="ZE1556" s="61"/>
      <c r="ZF1556" s="61"/>
      <c r="ZG1556" s="61"/>
      <c r="ZH1556" s="61"/>
      <c r="ZI1556" s="61"/>
      <c r="ZJ1556" s="61"/>
      <c r="ZK1556" s="61"/>
      <c r="ZL1556" s="61"/>
      <c r="ZM1556" s="61"/>
      <c r="ZN1556" s="61"/>
      <c r="ZO1556" s="61"/>
      <c r="ZP1556" s="61"/>
      <c r="ZQ1556" s="61"/>
      <c r="ZR1556" s="61"/>
      <c r="ZS1556" s="61"/>
      <c r="ZT1556" s="61"/>
      <c r="ZU1556" s="61"/>
      <c r="ZV1556" s="61"/>
      <c r="ZW1556" s="61"/>
      <c r="ZX1556" s="61"/>
      <c r="ZY1556" s="61"/>
      <c r="ZZ1556" s="61"/>
      <c r="AAA1556" s="61"/>
      <c r="AAB1556" s="61"/>
      <c r="AAC1556" s="61"/>
      <c r="AAD1556" s="61"/>
      <c r="AAE1556" s="61"/>
      <c r="AAF1556" s="61"/>
      <c r="AAG1556" s="61"/>
      <c r="AAH1556" s="61"/>
      <c r="AAI1556" s="61"/>
      <c r="AAJ1556" s="61"/>
      <c r="AAK1556" s="61"/>
      <c r="AAL1556" s="61"/>
      <c r="AAM1556" s="61"/>
      <c r="AAN1556" s="61"/>
      <c r="AAO1556" s="61"/>
      <c r="AAP1556" s="61"/>
      <c r="AAQ1556" s="61"/>
      <c r="AAR1556" s="61"/>
      <c r="AAS1556" s="61"/>
      <c r="AAT1556" s="61"/>
      <c r="AAU1556" s="61"/>
      <c r="AAV1556" s="61"/>
      <c r="AAW1556" s="61"/>
      <c r="AAX1556" s="61"/>
      <c r="AAY1556" s="61"/>
      <c r="AAZ1556" s="61"/>
      <c r="ABA1556" s="61"/>
      <c r="ABB1556" s="61"/>
      <c r="ABC1556" s="61"/>
      <c r="ABD1556" s="61"/>
      <c r="ABE1556" s="61"/>
      <c r="ABF1556" s="61"/>
      <c r="ABG1556" s="61"/>
      <c r="ABH1556" s="61"/>
      <c r="ABI1556" s="61"/>
      <c r="ABJ1556" s="61"/>
      <c r="ABK1556" s="61"/>
      <c r="ABL1556" s="61"/>
      <c r="ABM1556" s="61"/>
      <c r="ABN1556" s="61"/>
      <c r="ABO1556" s="61"/>
      <c r="ABP1556" s="61"/>
      <c r="ABQ1556" s="61"/>
      <c r="ABR1556" s="61"/>
      <c r="ABS1556" s="61"/>
      <c r="ABT1556" s="61"/>
      <c r="ABU1556" s="61"/>
      <c r="ABV1556" s="61"/>
      <c r="ABW1556" s="61"/>
      <c r="ABX1556" s="61"/>
      <c r="ABY1556" s="61"/>
      <c r="ABZ1556" s="61"/>
      <c r="ACA1556" s="61"/>
      <c r="ACB1556" s="61"/>
      <c r="ACC1556" s="61"/>
      <c r="ACD1556" s="61"/>
      <c r="ACE1556" s="61"/>
      <c r="ACF1556" s="61"/>
      <c r="ACG1556" s="61"/>
      <c r="ACH1556" s="61"/>
      <c r="ACI1556" s="61"/>
      <c r="ACJ1556" s="61"/>
      <c r="ACK1556" s="61"/>
      <c r="ACL1556" s="61"/>
      <c r="ACM1556" s="61"/>
      <c r="ACN1556" s="61"/>
      <c r="ACO1556" s="61"/>
      <c r="ACP1556" s="61"/>
      <c r="ACQ1556" s="61"/>
      <c r="ACR1556" s="61"/>
      <c r="ACS1556" s="61"/>
      <c r="ACT1556" s="61"/>
      <c r="ACU1556" s="61"/>
      <c r="ACV1556" s="61"/>
      <c r="ACW1556" s="61"/>
      <c r="ACX1556" s="61"/>
      <c r="ACY1556" s="61"/>
      <c r="ACZ1556" s="61"/>
      <c r="ADA1556" s="61"/>
      <c r="ADB1556" s="61"/>
      <c r="ADC1556" s="61"/>
      <c r="ADD1556" s="61"/>
      <c r="ADE1556" s="61"/>
      <c r="ADF1556" s="61"/>
      <c r="ADG1556" s="61"/>
      <c r="ADH1556" s="61"/>
      <c r="ADI1556" s="61"/>
      <c r="ADJ1556" s="61"/>
      <c r="ADK1556" s="61"/>
      <c r="ADL1556" s="61"/>
      <c r="ADM1556" s="61"/>
      <c r="ADN1556" s="61"/>
      <c r="ADO1556" s="61"/>
      <c r="ADP1556" s="61"/>
      <c r="ADQ1556" s="61"/>
      <c r="ADR1556" s="61"/>
      <c r="ADS1556" s="61"/>
      <c r="ADT1556" s="61"/>
      <c r="ADU1556" s="61"/>
      <c r="ADV1556" s="61"/>
      <c r="ADW1556" s="61"/>
      <c r="ADX1556" s="61"/>
      <c r="ADY1556" s="61"/>
      <c r="ADZ1556" s="61"/>
      <c r="AEA1556" s="61"/>
      <c r="AEB1556" s="61"/>
      <c r="AEC1556" s="61"/>
      <c r="AED1556" s="61"/>
      <c r="AEE1556" s="61"/>
      <c r="AEF1556" s="61"/>
    </row>
    <row r="1557" spans="1:812" s="34" customFormat="1" x14ac:dyDescent="0.2">
      <c r="A1557" s="303"/>
      <c r="B1557" s="604" t="s">
        <v>891</v>
      </c>
      <c r="C1557" s="605">
        <v>1</v>
      </c>
      <c r="D1557" s="71"/>
      <c r="E1557" s="95">
        <v>3000</v>
      </c>
      <c r="F1557" s="594">
        <f>ROUND($E$1557*C1557,2)</f>
        <v>3000</v>
      </c>
      <c r="AZ1557" s="61"/>
      <c r="BA1557" s="275"/>
      <c r="BB1557" s="61"/>
      <c r="BC1557" s="61"/>
      <c r="BD1557" s="61"/>
      <c r="BE1557" s="61"/>
      <c r="BF1557" s="61"/>
      <c r="BG1557" s="61"/>
      <c r="BH1557" s="61"/>
      <c r="BI1557" s="61"/>
      <c r="BJ1557" s="61"/>
      <c r="BK1557" s="61"/>
      <c r="BL1557" s="61"/>
      <c r="BM1557" s="61"/>
      <c r="BN1557" s="61"/>
      <c r="BO1557" s="61"/>
      <c r="BP1557" s="61"/>
      <c r="BQ1557" s="61"/>
      <c r="BR1557" s="61"/>
      <c r="BS1557" s="61"/>
      <c r="BT1557" s="61"/>
      <c r="BU1557" s="61"/>
      <c r="BV1557" s="61"/>
      <c r="BW1557" s="61"/>
      <c r="BX1557" s="61"/>
      <c r="BY1557" s="61"/>
      <c r="BZ1557" s="61"/>
      <c r="CA1557" s="61"/>
      <c r="CB1557" s="61"/>
      <c r="CC1557" s="61"/>
      <c r="CD1557" s="61"/>
      <c r="CE1557" s="61"/>
      <c r="CF1557" s="61"/>
      <c r="CG1557" s="61"/>
      <c r="CH1557" s="61"/>
      <c r="CI1557" s="61"/>
      <c r="CJ1557" s="61"/>
      <c r="CK1557" s="61"/>
      <c r="CL1557" s="61"/>
      <c r="CM1557" s="61"/>
      <c r="CN1557" s="61"/>
      <c r="CO1557" s="61"/>
      <c r="CP1557" s="61"/>
      <c r="CQ1557" s="61"/>
      <c r="CR1557" s="61"/>
      <c r="CS1557" s="61"/>
      <c r="CT1557" s="61"/>
      <c r="CU1557" s="61"/>
      <c r="CV1557" s="61"/>
      <c r="CW1557" s="61"/>
      <c r="CX1557" s="61"/>
      <c r="CY1557" s="61"/>
      <c r="CZ1557" s="61"/>
      <c r="DA1557" s="61"/>
      <c r="DB1557" s="61"/>
      <c r="DC1557" s="61"/>
      <c r="DD1557" s="61"/>
      <c r="DE1557" s="61"/>
      <c r="DF1557" s="61"/>
      <c r="DG1557" s="61"/>
      <c r="DH1557" s="61"/>
      <c r="DI1557" s="61"/>
      <c r="DJ1557" s="61"/>
      <c r="DK1557" s="61"/>
      <c r="DL1557" s="61"/>
      <c r="DM1557" s="61"/>
      <c r="DN1557" s="61"/>
      <c r="DO1557" s="61"/>
      <c r="DP1557" s="61"/>
      <c r="DQ1557" s="61"/>
      <c r="DR1557" s="61"/>
      <c r="DS1557" s="61"/>
      <c r="DT1557" s="61"/>
      <c r="DU1557" s="61"/>
      <c r="DV1557" s="61"/>
      <c r="DW1557" s="61"/>
      <c r="DX1557" s="61"/>
      <c r="DY1557" s="61"/>
      <c r="DZ1557" s="61"/>
      <c r="EA1557" s="61"/>
      <c r="EB1557" s="61"/>
      <c r="EC1557" s="61"/>
      <c r="ED1557" s="61"/>
      <c r="EE1557" s="61"/>
      <c r="EF1557" s="61"/>
      <c r="EG1557" s="61"/>
      <c r="EH1557" s="61"/>
      <c r="EI1557" s="61"/>
      <c r="EJ1557" s="61"/>
      <c r="EK1557" s="61"/>
      <c r="EL1557" s="61"/>
      <c r="EM1557" s="61"/>
      <c r="EN1557" s="61"/>
      <c r="EO1557" s="61"/>
      <c r="EP1557" s="61"/>
      <c r="EQ1557" s="61"/>
      <c r="ER1557" s="61"/>
      <c r="ES1557" s="61"/>
      <c r="ET1557" s="61"/>
      <c r="EU1557" s="61"/>
      <c r="EV1557" s="61"/>
      <c r="EW1557" s="61"/>
      <c r="EX1557" s="61"/>
      <c r="EY1557" s="61"/>
      <c r="EZ1557" s="61"/>
      <c r="FA1557" s="61"/>
      <c r="FB1557" s="61"/>
      <c r="FC1557" s="61"/>
      <c r="FD1557" s="61"/>
      <c r="FE1557" s="61"/>
      <c r="FF1557" s="61"/>
      <c r="FG1557" s="61"/>
      <c r="FH1557" s="61"/>
      <c r="FI1557" s="61"/>
      <c r="FJ1557" s="61"/>
      <c r="FK1557" s="61"/>
      <c r="FL1557" s="61"/>
      <c r="FM1557" s="61"/>
      <c r="FN1557" s="61"/>
      <c r="FO1557" s="61"/>
      <c r="FP1557" s="61"/>
      <c r="FQ1557" s="61"/>
      <c r="FR1557" s="61"/>
      <c r="FS1557" s="61"/>
      <c r="FT1557" s="61"/>
      <c r="FU1557" s="61"/>
      <c r="FV1557" s="61"/>
      <c r="FW1557" s="61"/>
      <c r="FX1557" s="61"/>
      <c r="FY1557" s="61"/>
      <c r="FZ1557" s="61"/>
      <c r="GA1557" s="61"/>
      <c r="GB1557" s="61"/>
      <c r="GC1557" s="61"/>
      <c r="GD1557" s="61"/>
      <c r="GE1557" s="61"/>
      <c r="GF1557" s="61"/>
      <c r="GG1557" s="61"/>
      <c r="GH1557" s="61"/>
      <c r="GI1557" s="61"/>
      <c r="GJ1557" s="61"/>
      <c r="GK1557" s="61"/>
      <c r="GL1557" s="61"/>
      <c r="GM1557" s="61"/>
      <c r="GN1557" s="61"/>
      <c r="GO1557" s="61"/>
      <c r="GP1557" s="61"/>
      <c r="GQ1557" s="61"/>
      <c r="GR1557" s="61"/>
      <c r="GS1557" s="61"/>
      <c r="GT1557" s="61"/>
      <c r="GU1557" s="61"/>
      <c r="GV1557" s="61"/>
      <c r="GW1557" s="61"/>
      <c r="GX1557" s="61"/>
      <c r="GY1557" s="61"/>
      <c r="GZ1557" s="61"/>
      <c r="HA1557" s="61"/>
      <c r="HB1557" s="61"/>
      <c r="HC1557" s="61"/>
      <c r="HD1557" s="61"/>
      <c r="HE1557" s="61"/>
      <c r="HF1557" s="61"/>
      <c r="HG1557" s="61"/>
      <c r="HH1557" s="61"/>
      <c r="HI1557" s="61"/>
      <c r="HJ1557" s="61"/>
      <c r="HK1557" s="61"/>
      <c r="HL1557" s="61"/>
      <c r="HM1557" s="61"/>
      <c r="HN1557" s="61"/>
      <c r="HO1557" s="61"/>
      <c r="HP1557" s="61"/>
      <c r="HQ1557" s="61"/>
      <c r="HR1557" s="61"/>
      <c r="HS1557" s="61"/>
      <c r="HT1557" s="61"/>
      <c r="HU1557" s="61"/>
      <c r="HV1557" s="61"/>
      <c r="HW1557" s="61"/>
      <c r="HX1557" s="61"/>
      <c r="HY1557" s="61"/>
      <c r="HZ1557" s="61"/>
      <c r="IA1557" s="61"/>
      <c r="IB1557" s="61"/>
      <c r="IC1557" s="61"/>
      <c r="ID1557" s="61"/>
      <c r="IE1557" s="61"/>
      <c r="IF1557" s="61"/>
      <c r="IG1557" s="61"/>
      <c r="IH1557" s="61"/>
      <c r="II1557" s="61"/>
      <c r="IJ1557" s="61"/>
      <c r="IK1557" s="61"/>
      <c r="IL1557" s="61"/>
      <c r="IM1557" s="61"/>
      <c r="IN1557" s="61"/>
      <c r="IO1557" s="61"/>
      <c r="IP1557" s="61"/>
      <c r="IQ1557" s="61"/>
      <c r="IR1557" s="61"/>
      <c r="IS1557" s="61"/>
      <c r="IT1557" s="61"/>
      <c r="IU1557" s="61"/>
      <c r="IV1557" s="61"/>
      <c r="IW1557" s="61"/>
      <c r="IX1557" s="61"/>
      <c r="IY1557" s="61"/>
      <c r="IZ1557" s="61"/>
      <c r="JA1557" s="61"/>
      <c r="JB1557" s="61"/>
      <c r="JC1557" s="61"/>
      <c r="JD1557" s="61"/>
      <c r="JE1557" s="61"/>
      <c r="JF1557" s="61"/>
      <c r="JG1557" s="61"/>
      <c r="JH1557" s="61"/>
      <c r="JI1557" s="61"/>
      <c r="JJ1557" s="61"/>
      <c r="JK1557" s="61"/>
      <c r="JL1557" s="61"/>
      <c r="JM1557" s="61"/>
      <c r="JN1557" s="61"/>
      <c r="JO1557" s="61"/>
      <c r="JP1557" s="61"/>
      <c r="JQ1557" s="61"/>
      <c r="JR1557" s="61"/>
      <c r="JS1557" s="61"/>
      <c r="JT1557" s="61"/>
      <c r="JU1557" s="61"/>
      <c r="JV1557" s="61"/>
      <c r="JW1557" s="61"/>
      <c r="JX1557" s="61"/>
      <c r="JY1557" s="61"/>
      <c r="JZ1557" s="61"/>
      <c r="KA1557" s="61"/>
      <c r="KB1557" s="61"/>
      <c r="KC1557" s="61"/>
      <c r="KD1557" s="61"/>
      <c r="KE1557" s="61"/>
      <c r="KF1557" s="61"/>
      <c r="KG1557" s="61"/>
      <c r="KH1557" s="61"/>
      <c r="KI1557" s="61"/>
      <c r="KJ1557" s="61"/>
      <c r="KK1557" s="61"/>
      <c r="KL1557" s="61"/>
      <c r="KM1557" s="61"/>
      <c r="KN1557" s="61"/>
      <c r="KO1557" s="61"/>
      <c r="KP1557" s="61"/>
      <c r="KQ1557" s="61"/>
      <c r="KR1557" s="61"/>
      <c r="KS1557" s="61"/>
      <c r="KT1557" s="61"/>
      <c r="KU1557" s="61"/>
      <c r="KV1557" s="61"/>
      <c r="KW1557" s="61"/>
      <c r="KX1557" s="61"/>
      <c r="KY1557" s="61"/>
      <c r="KZ1557" s="61"/>
      <c r="LA1557" s="61"/>
      <c r="LB1557" s="61"/>
      <c r="LC1557" s="61"/>
      <c r="LD1557" s="61"/>
      <c r="LE1557" s="61"/>
      <c r="LF1557" s="61"/>
      <c r="LG1557" s="61"/>
      <c r="LH1557" s="61"/>
      <c r="LI1557" s="61"/>
      <c r="LJ1557" s="61"/>
      <c r="LK1557" s="61"/>
      <c r="LL1557" s="61"/>
      <c r="LM1557" s="61"/>
      <c r="LN1557" s="61"/>
      <c r="LO1557" s="61"/>
      <c r="LP1557" s="61"/>
      <c r="LQ1557" s="61"/>
      <c r="LR1557" s="61"/>
      <c r="LS1557" s="61"/>
      <c r="LT1557" s="61"/>
      <c r="LU1557" s="61"/>
      <c r="LV1557" s="61"/>
      <c r="LW1557" s="61"/>
      <c r="LX1557" s="61"/>
      <c r="LY1557" s="61"/>
      <c r="LZ1557" s="61"/>
      <c r="MA1557" s="61"/>
      <c r="MB1557" s="61"/>
      <c r="MC1557" s="61"/>
      <c r="MD1557" s="61"/>
      <c r="ME1557" s="61"/>
      <c r="MF1557" s="61"/>
      <c r="MG1557" s="61"/>
      <c r="MH1557" s="61"/>
      <c r="MI1557" s="61"/>
      <c r="MJ1557" s="61"/>
      <c r="MK1557" s="61"/>
      <c r="ML1557" s="61"/>
      <c r="MM1557" s="61"/>
      <c r="MN1557" s="61"/>
      <c r="MO1557" s="61"/>
      <c r="MP1557" s="61"/>
      <c r="MQ1557" s="61"/>
      <c r="MR1557" s="61"/>
      <c r="MS1557" s="61"/>
      <c r="MT1557" s="61"/>
      <c r="MU1557" s="61"/>
      <c r="MV1557" s="61"/>
      <c r="MW1557" s="61"/>
      <c r="MX1557" s="61"/>
      <c r="MY1557" s="61"/>
      <c r="MZ1557" s="61"/>
      <c r="NA1557" s="61"/>
      <c r="NB1557" s="61"/>
      <c r="NC1557" s="61"/>
      <c r="ND1557" s="61"/>
      <c r="NE1557" s="61"/>
      <c r="NF1557" s="61"/>
      <c r="NG1557" s="61"/>
      <c r="NH1557" s="61"/>
      <c r="NI1557" s="61"/>
      <c r="NJ1557" s="61"/>
      <c r="NK1557" s="61"/>
      <c r="NL1557" s="61"/>
      <c r="NM1557" s="61"/>
      <c r="NN1557" s="61"/>
      <c r="NO1557" s="61"/>
      <c r="NP1557" s="61"/>
      <c r="NQ1557" s="61"/>
      <c r="NR1557" s="61"/>
      <c r="NS1557" s="61"/>
      <c r="NT1557" s="61"/>
      <c r="NU1557" s="61"/>
      <c r="NV1557" s="61"/>
      <c r="NW1557" s="61"/>
      <c r="NX1557" s="61"/>
      <c r="NY1557" s="61"/>
      <c r="NZ1557" s="61"/>
      <c r="OA1557" s="61"/>
      <c r="OB1557" s="61"/>
      <c r="OC1557" s="61"/>
      <c r="OD1557" s="61"/>
      <c r="OE1557" s="61"/>
      <c r="OF1557" s="61"/>
      <c r="OG1557" s="61"/>
      <c r="OH1557" s="61"/>
      <c r="OI1557" s="61"/>
      <c r="OJ1557" s="61"/>
      <c r="OK1557" s="61"/>
      <c r="OL1557" s="61"/>
      <c r="OM1557" s="61"/>
      <c r="ON1557" s="61"/>
      <c r="OO1557" s="61"/>
      <c r="OP1557" s="61"/>
      <c r="OQ1557" s="61"/>
      <c r="OR1557" s="61"/>
      <c r="OS1557" s="61"/>
      <c r="OT1557" s="61"/>
      <c r="OU1557" s="61"/>
      <c r="OV1557" s="61"/>
      <c r="OW1557" s="61"/>
      <c r="OX1557" s="61"/>
      <c r="OY1557" s="61"/>
      <c r="OZ1557" s="61"/>
      <c r="PA1557" s="61"/>
      <c r="PB1557" s="61"/>
      <c r="PC1557" s="61"/>
      <c r="PD1557" s="61"/>
      <c r="PE1557" s="61"/>
      <c r="PF1557" s="61"/>
      <c r="PG1557" s="61"/>
      <c r="PH1557" s="61"/>
      <c r="PI1557" s="61"/>
      <c r="PJ1557" s="61"/>
      <c r="PK1557" s="61"/>
      <c r="PL1557" s="61"/>
      <c r="PM1557" s="61"/>
      <c r="PN1557" s="61"/>
      <c r="PO1557" s="61"/>
      <c r="PP1557" s="61"/>
      <c r="PQ1557" s="61"/>
      <c r="PR1557" s="61"/>
      <c r="PS1557" s="61"/>
      <c r="PT1557" s="61"/>
      <c r="PU1557" s="61"/>
      <c r="PV1557" s="61"/>
      <c r="PW1557" s="61"/>
      <c r="PX1557" s="61"/>
      <c r="PY1557" s="61"/>
      <c r="PZ1557" s="61"/>
      <c r="QA1557" s="61"/>
      <c r="QB1557" s="61"/>
      <c r="QC1557" s="61"/>
      <c r="QD1557" s="61"/>
      <c r="QE1557" s="61"/>
      <c r="QF1557" s="61"/>
      <c r="QG1557" s="61"/>
      <c r="QH1557" s="61"/>
      <c r="QI1557" s="61"/>
      <c r="QJ1557" s="61"/>
      <c r="QK1557" s="61"/>
      <c r="QL1557" s="61"/>
      <c r="QM1557" s="61"/>
      <c r="QN1557" s="61"/>
      <c r="QO1557" s="61"/>
      <c r="QP1557" s="61"/>
      <c r="QQ1557" s="61"/>
      <c r="QR1557" s="61"/>
      <c r="QS1557" s="61"/>
      <c r="QT1557" s="61"/>
      <c r="QU1557" s="61"/>
      <c r="QV1557" s="61"/>
      <c r="QW1557" s="61"/>
      <c r="QX1557" s="61"/>
      <c r="QY1557" s="61"/>
      <c r="QZ1557" s="61"/>
      <c r="RA1557" s="61"/>
      <c r="RB1557" s="61"/>
      <c r="RC1557" s="61"/>
      <c r="RD1557" s="61"/>
      <c r="RE1557" s="61"/>
      <c r="RF1557" s="61"/>
      <c r="RG1557" s="61"/>
      <c r="RH1557" s="61"/>
      <c r="RI1557" s="61"/>
      <c r="RJ1557" s="61"/>
      <c r="RK1557" s="61"/>
      <c r="RL1557" s="61"/>
      <c r="RM1557" s="61"/>
      <c r="RN1557" s="61"/>
      <c r="RO1557" s="61"/>
      <c r="RP1557" s="61"/>
      <c r="RQ1557" s="61"/>
      <c r="RR1557" s="61"/>
      <c r="RS1557" s="61"/>
      <c r="RT1557" s="61"/>
      <c r="RU1557" s="61"/>
      <c r="RV1557" s="61"/>
      <c r="RW1557" s="61"/>
      <c r="RX1557" s="61"/>
      <c r="RY1557" s="61"/>
      <c r="RZ1557" s="61"/>
      <c r="SA1557" s="61"/>
      <c r="SB1557" s="61"/>
      <c r="SC1557" s="61"/>
      <c r="SD1557" s="61"/>
      <c r="SE1557" s="61"/>
      <c r="SF1557" s="61"/>
      <c r="SG1557" s="61"/>
      <c r="SH1557" s="61"/>
      <c r="SI1557" s="61"/>
      <c r="SJ1557" s="61"/>
      <c r="SK1557" s="61"/>
      <c r="SL1557" s="61"/>
      <c r="SM1557" s="61"/>
      <c r="SN1557" s="61"/>
      <c r="SO1557" s="61"/>
      <c r="SP1557" s="61"/>
      <c r="SQ1557" s="61"/>
      <c r="SR1557" s="61"/>
      <c r="SS1557" s="61"/>
      <c r="ST1557" s="61"/>
      <c r="SU1557" s="61"/>
      <c r="SV1557" s="61"/>
      <c r="SW1557" s="61"/>
      <c r="SX1557" s="61"/>
      <c r="SY1557" s="61"/>
      <c r="SZ1557" s="61"/>
      <c r="TA1557" s="61"/>
      <c r="TB1557" s="61"/>
      <c r="TC1557" s="61"/>
      <c r="TD1557" s="61"/>
      <c r="TE1557" s="61"/>
      <c r="TF1557" s="61"/>
      <c r="TG1557" s="61"/>
      <c r="TH1557" s="61"/>
      <c r="TI1557" s="61"/>
      <c r="TJ1557" s="61"/>
      <c r="TK1557" s="61"/>
      <c r="TL1557" s="61"/>
      <c r="TM1557" s="61"/>
      <c r="TN1557" s="61"/>
      <c r="TO1557" s="61"/>
      <c r="TP1557" s="61"/>
      <c r="TQ1557" s="61"/>
      <c r="TR1557" s="61"/>
      <c r="TS1557" s="61"/>
      <c r="TT1557" s="61"/>
      <c r="TU1557" s="61"/>
      <c r="TV1557" s="61"/>
      <c r="TW1557" s="61"/>
      <c r="TX1557" s="61"/>
      <c r="TY1557" s="61"/>
      <c r="TZ1557" s="61"/>
      <c r="UA1557" s="61"/>
      <c r="UB1557" s="61"/>
      <c r="UC1557" s="61"/>
      <c r="UD1557" s="61"/>
      <c r="UE1557" s="61"/>
      <c r="UF1557" s="61"/>
      <c r="UG1557" s="61"/>
      <c r="UH1557" s="61"/>
      <c r="UI1557" s="61"/>
      <c r="UJ1557" s="61"/>
      <c r="UK1557" s="61"/>
      <c r="UL1557" s="61"/>
      <c r="UM1557" s="61"/>
      <c r="UN1557" s="61"/>
      <c r="UO1557" s="61"/>
      <c r="UP1557" s="61"/>
      <c r="UQ1557" s="61"/>
      <c r="UR1557" s="61"/>
      <c r="US1557" s="61"/>
      <c r="UT1557" s="61"/>
      <c r="UU1557" s="61"/>
      <c r="UV1557" s="61"/>
      <c r="UW1557" s="61"/>
      <c r="UX1557" s="61"/>
      <c r="UY1557" s="61"/>
      <c r="UZ1557" s="61"/>
      <c r="VA1557" s="61"/>
      <c r="VB1557" s="61"/>
      <c r="VC1557" s="61"/>
      <c r="VD1557" s="61"/>
      <c r="VE1557" s="61"/>
      <c r="VF1557" s="61"/>
      <c r="VG1557" s="61"/>
      <c r="VH1557" s="61"/>
      <c r="VI1557" s="61"/>
      <c r="VJ1557" s="61"/>
      <c r="VK1557" s="61"/>
      <c r="VL1557" s="61"/>
      <c r="VM1557" s="61"/>
      <c r="VN1557" s="61"/>
      <c r="VO1557" s="61"/>
      <c r="VP1557" s="61"/>
      <c r="VQ1557" s="61"/>
      <c r="VR1557" s="61"/>
      <c r="VS1557" s="61"/>
      <c r="VT1557" s="61"/>
      <c r="VU1557" s="61"/>
      <c r="VV1557" s="61"/>
      <c r="VW1557" s="61"/>
      <c r="VX1557" s="61"/>
      <c r="VY1557" s="61"/>
      <c r="VZ1557" s="61"/>
      <c r="WA1557" s="61"/>
      <c r="WB1557" s="61"/>
      <c r="WC1557" s="61"/>
      <c r="WD1557" s="61"/>
      <c r="WE1557" s="61"/>
      <c r="WF1557" s="61"/>
      <c r="WG1557" s="61"/>
      <c r="WH1557" s="61"/>
      <c r="WI1557" s="61"/>
      <c r="WJ1557" s="61"/>
      <c r="WK1557" s="61"/>
      <c r="WL1557" s="61"/>
      <c r="WM1557" s="61"/>
      <c r="WN1557" s="61"/>
      <c r="WO1557" s="61"/>
      <c r="WP1557" s="61"/>
      <c r="WQ1557" s="61"/>
      <c r="WR1557" s="61"/>
      <c r="WS1557" s="61"/>
      <c r="WT1557" s="61"/>
      <c r="WU1557" s="61"/>
      <c r="WV1557" s="61"/>
      <c r="WW1557" s="61"/>
      <c r="WX1557" s="61"/>
      <c r="WY1557" s="61"/>
      <c r="WZ1557" s="61"/>
      <c r="XA1557" s="61"/>
      <c r="XB1557" s="61"/>
      <c r="XC1557" s="61"/>
      <c r="XD1557" s="61"/>
      <c r="XE1557" s="61"/>
      <c r="XF1557" s="61"/>
      <c r="XG1557" s="61"/>
      <c r="XH1557" s="61"/>
      <c r="XI1557" s="61"/>
      <c r="XJ1557" s="61"/>
      <c r="XK1557" s="61"/>
      <c r="XL1557" s="61"/>
      <c r="XM1557" s="61"/>
      <c r="XN1557" s="61"/>
      <c r="XO1557" s="61"/>
      <c r="XP1557" s="61"/>
      <c r="XQ1557" s="61"/>
      <c r="XR1557" s="61"/>
      <c r="XS1557" s="61"/>
      <c r="XT1557" s="61"/>
      <c r="XU1557" s="61"/>
      <c r="XV1557" s="61"/>
      <c r="XW1557" s="61"/>
      <c r="XX1557" s="61"/>
      <c r="XY1557" s="61"/>
      <c r="XZ1557" s="61"/>
      <c r="YA1557" s="61"/>
      <c r="YB1557" s="61"/>
      <c r="YC1557" s="61"/>
      <c r="YD1557" s="61"/>
      <c r="YE1557" s="61"/>
      <c r="YF1557" s="61"/>
      <c r="YG1557" s="61"/>
      <c r="YH1557" s="61"/>
      <c r="YI1557" s="61"/>
      <c r="YJ1557" s="61"/>
      <c r="YK1557" s="61"/>
      <c r="YL1557" s="61"/>
      <c r="YM1557" s="61"/>
      <c r="YN1557" s="61"/>
      <c r="YO1557" s="61"/>
      <c r="YP1557" s="61"/>
      <c r="YQ1557" s="61"/>
      <c r="YR1557" s="61"/>
      <c r="YS1557" s="61"/>
      <c r="YT1557" s="61"/>
      <c r="YU1557" s="61"/>
      <c r="YV1557" s="61"/>
      <c r="YW1557" s="61"/>
      <c r="YX1557" s="61"/>
      <c r="YY1557" s="61"/>
      <c r="YZ1557" s="61"/>
      <c r="ZA1557" s="61"/>
      <c r="ZB1557" s="61"/>
      <c r="ZC1557" s="61"/>
      <c r="ZD1557" s="61"/>
      <c r="ZE1557" s="61"/>
      <c r="ZF1557" s="61"/>
      <c r="ZG1557" s="61"/>
      <c r="ZH1557" s="61"/>
      <c r="ZI1557" s="61"/>
      <c r="ZJ1557" s="61"/>
      <c r="ZK1557" s="61"/>
      <c r="ZL1557" s="61"/>
      <c r="ZM1557" s="61"/>
      <c r="ZN1557" s="61"/>
      <c r="ZO1557" s="61"/>
      <c r="ZP1557" s="61"/>
      <c r="ZQ1557" s="61"/>
      <c r="ZR1557" s="61"/>
      <c r="ZS1557" s="61"/>
      <c r="ZT1557" s="61"/>
      <c r="ZU1557" s="61"/>
      <c r="ZV1557" s="61"/>
      <c r="ZW1557" s="61"/>
      <c r="ZX1557" s="61"/>
      <c r="ZY1557" s="61"/>
      <c r="ZZ1557" s="61"/>
      <c r="AAA1557" s="61"/>
      <c r="AAB1557" s="61"/>
      <c r="AAC1557" s="61"/>
      <c r="AAD1557" s="61"/>
      <c r="AAE1557" s="61"/>
      <c r="AAF1557" s="61"/>
      <c r="AAG1557" s="61"/>
      <c r="AAH1557" s="61"/>
      <c r="AAI1557" s="61"/>
      <c r="AAJ1557" s="61"/>
      <c r="AAK1557" s="61"/>
      <c r="AAL1557" s="61"/>
      <c r="AAM1557" s="61"/>
      <c r="AAN1557" s="61"/>
      <c r="AAO1557" s="61"/>
      <c r="AAP1557" s="61"/>
      <c r="AAQ1557" s="61"/>
      <c r="AAR1557" s="61"/>
      <c r="AAS1557" s="61"/>
      <c r="AAT1557" s="61"/>
      <c r="AAU1557" s="61"/>
      <c r="AAV1557" s="61"/>
      <c r="AAW1557" s="61"/>
      <c r="AAX1557" s="61"/>
      <c r="AAY1557" s="61"/>
      <c r="AAZ1557" s="61"/>
      <c r="ABA1557" s="61"/>
      <c r="ABB1557" s="61"/>
      <c r="ABC1557" s="61"/>
      <c r="ABD1557" s="61"/>
      <c r="ABE1557" s="61"/>
      <c r="ABF1557" s="61"/>
      <c r="ABG1557" s="61"/>
      <c r="ABH1557" s="61"/>
      <c r="ABI1557" s="61"/>
      <c r="ABJ1557" s="61"/>
      <c r="ABK1557" s="61"/>
      <c r="ABL1557" s="61"/>
      <c r="ABM1557" s="61"/>
      <c r="ABN1557" s="61"/>
      <c r="ABO1557" s="61"/>
      <c r="ABP1557" s="61"/>
      <c r="ABQ1557" s="61"/>
      <c r="ABR1557" s="61"/>
      <c r="ABS1557" s="61"/>
      <c r="ABT1557" s="61"/>
      <c r="ABU1557" s="61"/>
      <c r="ABV1557" s="61"/>
      <c r="ABW1557" s="61"/>
      <c r="ABX1557" s="61"/>
      <c r="ABY1557" s="61"/>
      <c r="ABZ1557" s="61"/>
      <c r="ACA1557" s="61"/>
      <c r="ACB1557" s="61"/>
      <c r="ACC1557" s="61"/>
      <c r="ACD1557" s="61"/>
      <c r="ACE1557" s="61"/>
      <c r="ACF1557" s="61"/>
      <c r="ACG1557" s="61"/>
      <c r="ACH1557" s="61"/>
      <c r="ACI1557" s="61"/>
      <c r="ACJ1557" s="61"/>
      <c r="ACK1557" s="61"/>
      <c r="ACL1557" s="61"/>
      <c r="ACM1557" s="61"/>
      <c r="ACN1557" s="61"/>
      <c r="ACO1557" s="61"/>
      <c r="ACP1557" s="61"/>
      <c r="ACQ1557" s="61"/>
      <c r="ACR1557" s="61"/>
      <c r="ACS1557" s="61"/>
      <c r="ACT1557" s="61"/>
      <c r="ACU1557" s="61"/>
      <c r="ACV1557" s="61"/>
      <c r="ACW1557" s="61"/>
      <c r="ACX1557" s="61"/>
      <c r="ACY1557" s="61"/>
      <c r="ACZ1557" s="61"/>
      <c r="ADA1557" s="61"/>
      <c r="ADB1557" s="61"/>
      <c r="ADC1557" s="61"/>
      <c r="ADD1557" s="61"/>
      <c r="ADE1557" s="61"/>
      <c r="ADF1557" s="61"/>
      <c r="ADG1557" s="61"/>
      <c r="ADH1557" s="61"/>
      <c r="ADI1557" s="61"/>
      <c r="ADJ1557" s="61"/>
      <c r="ADK1557" s="61"/>
      <c r="ADL1557" s="61"/>
      <c r="ADM1557" s="61"/>
      <c r="ADN1557" s="61"/>
      <c r="ADO1557" s="61"/>
      <c r="ADP1557" s="61"/>
      <c r="ADQ1557" s="61"/>
      <c r="ADR1557" s="61"/>
      <c r="ADS1557" s="61"/>
      <c r="ADT1557" s="61"/>
      <c r="ADU1557" s="61"/>
      <c r="ADV1557" s="61"/>
      <c r="ADW1557" s="61"/>
      <c r="ADX1557" s="61"/>
      <c r="ADY1557" s="61"/>
      <c r="ADZ1557" s="61"/>
      <c r="AEA1557" s="61"/>
      <c r="AEB1557" s="61"/>
      <c r="AEC1557" s="61"/>
      <c r="AED1557" s="61"/>
      <c r="AEE1557" s="61"/>
      <c r="AEF1557" s="61"/>
    </row>
    <row r="1558" spans="1:812" s="34" customFormat="1" ht="12.75" customHeight="1" x14ac:dyDescent="0.2">
      <c r="A1558" s="303"/>
      <c r="B1558" s="607" t="s">
        <v>927</v>
      </c>
      <c r="C1558" s="605">
        <v>1</v>
      </c>
      <c r="D1558" s="71"/>
      <c r="E1558" s="95">
        <v>6000</v>
      </c>
      <c r="F1558" s="594">
        <f>ROUND($E$1558*C1558,2)</f>
        <v>6000</v>
      </c>
      <c r="AZ1558" s="61"/>
      <c r="BA1558" s="275"/>
      <c r="BB1558" s="61"/>
      <c r="BC1558" s="61"/>
      <c r="BD1558" s="61"/>
      <c r="BE1558" s="61"/>
      <c r="BF1558" s="61"/>
      <c r="BG1558" s="61"/>
      <c r="BH1558" s="61"/>
      <c r="BI1558" s="61"/>
      <c r="BJ1558" s="61"/>
      <c r="BK1558" s="61"/>
      <c r="BL1558" s="61"/>
      <c r="BM1558" s="61"/>
      <c r="BN1558" s="61"/>
      <c r="BO1558" s="61"/>
      <c r="BP1558" s="61"/>
      <c r="BQ1558" s="61"/>
      <c r="BR1558" s="61"/>
      <c r="BS1558" s="61"/>
      <c r="BT1558" s="61"/>
      <c r="BU1558" s="61"/>
      <c r="BV1558" s="61"/>
      <c r="BW1558" s="61"/>
      <c r="BX1558" s="61"/>
      <c r="BY1558" s="61"/>
      <c r="BZ1558" s="61"/>
      <c r="CA1558" s="61"/>
      <c r="CB1558" s="61"/>
      <c r="CC1558" s="61"/>
      <c r="CD1558" s="61"/>
      <c r="CE1558" s="61"/>
      <c r="CF1558" s="61"/>
      <c r="CG1558" s="61"/>
      <c r="CH1558" s="61"/>
      <c r="CI1558" s="61"/>
      <c r="CJ1558" s="61"/>
      <c r="CK1558" s="61"/>
      <c r="CL1558" s="61"/>
      <c r="CM1558" s="61"/>
      <c r="CN1558" s="61"/>
      <c r="CO1558" s="61"/>
      <c r="CP1558" s="61"/>
      <c r="CQ1558" s="61"/>
      <c r="CR1558" s="61"/>
      <c r="CS1558" s="61"/>
      <c r="CT1558" s="61"/>
      <c r="CU1558" s="61"/>
      <c r="CV1558" s="61"/>
      <c r="CW1558" s="61"/>
      <c r="CX1558" s="61"/>
      <c r="CY1558" s="61"/>
      <c r="CZ1558" s="61"/>
      <c r="DA1558" s="61"/>
      <c r="DB1558" s="61"/>
      <c r="DC1558" s="61"/>
      <c r="DD1558" s="61"/>
      <c r="DE1558" s="61"/>
      <c r="DF1558" s="61"/>
      <c r="DG1558" s="61"/>
      <c r="DH1558" s="61"/>
      <c r="DI1558" s="61"/>
      <c r="DJ1558" s="61"/>
      <c r="DK1558" s="61"/>
      <c r="DL1558" s="61"/>
      <c r="DM1558" s="61"/>
      <c r="DN1558" s="61"/>
      <c r="DO1558" s="61"/>
      <c r="DP1558" s="61"/>
      <c r="DQ1558" s="61"/>
      <c r="DR1558" s="61"/>
      <c r="DS1558" s="61"/>
      <c r="DT1558" s="61"/>
      <c r="DU1558" s="61"/>
      <c r="DV1558" s="61"/>
      <c r="DW1558" s="61"/>
      <c r="DX1558" s="61"/>
      <c r="DY1558" s="61"/>
      <c r="DZ1558" s="61"/>
      <c r="EA1558" s="61"/>
      <c r="EB1558" s="61"/>
      <c r="EC1558" s="61"/>
      <c r="ED1558" s="61"/>
      <c r="EE1558" s="61"/>
      <c r="EF1558" s="61"/>
      <c r="EG1558" s="61"/>
      <c r="EH1558" s="61"/>
      <c r="EI1558" s="61"/>
      <c r="EJ1558" s="61"/>
      <c r="EK1558" s="61"/>
      <c r="EL1558" s="61"/>
      <c r="EM1558" s="61"/>
      <c r="EN1558" s="61"/>
      <c r="EO1558" s="61"/>
      <c r="EP1558" s="61"/>
      <c r="EQ1558" s="61"/>
      <c r="ER1558" s="61"/>
      <c r="ES1558" s="61"/>
      <c r="ET1558" s="61"/>
      <c r="EU1558" s="61"/>
      <c r="EV1558" s="61"/>
      <c r="EW1558" s="61"/>
      <c r="EX1558" s="61"/>
      <c r="EY1558" s="61"/>
      <c r="EZ1558" s="61"/>
      <c r="FA1558" s="61"/>
      <c r="FB1558" s="61"/>
      <c r="FC1558" s="61"/>
      <c r="FD1558" s="61"/>
      <c r="FE1558" s="61"/>
      <c r="FF1558" s="61"/>
      <c r="FG1558" s="61"/>
      <c r="FH1558" s="61"/>
      <c r="FI1558" s="61"/>
      <c r="FJ1558" s="61"/>
      <c r="FK1558" s="61"/>
      <c r="FL1558" s="61"/>
      <c r="FM1558" s="61"/>
      <c r="FN1558" s="61"/>
      <c r="FO1558" s="61"/>
      <c r="FP1558" s="61"/>
      <c r="FQ1558" s="61"/>
      <c r="FR1558" s="61"/>
      <c r="FS1558" s="61"/>
      <c r="FT1558" s="61"/>
      <c r="FU1558" s="61"/>
      <c r="FV1558" s="61"/>
      <c r="FW1558" s="61"/>
      <c r="FX1558" s="61"/>
      <c r="FY1558" s="61"/>
      <c r="FZ1558" s="61"/>
      <c r="GA1558" s="61"/>
      <c r="GB1558" s="61"/>
      <c r="GC1558" s="61"/>
      <c r="GD1558" s="61"/>
      <c r="GE1558" s="61"/>
      <c r="GF1558" s="61"/>
      <c r="GG1558" s="61"/>
      <c r="GH1558" s="61"/>
      <c r="GI1558" s="61"/>
      <c r="GJ1558" s="61"/>
      <c r="GK1558" s="61"/>
      <c r="GL1558" s="61"/>
      <c r="GM1558" s="61"/>
      <c r="GN1558" s="61"/>
      <c r="GO1558" s="61"/>
      <c r="GP1558" s="61"/>
      <c r="GQ1558" s="61"/>
      <c r="GR1558" s="61"/>
      <c r="GS1558" s="61"/>
      <c r="GT1558" s="61"/>
      <c r="GU1558" s="61"/>
      <c r="GV1558" s="61"/>
      <c r="GW1558" s="61"/>
      <c r="GX1558" s="61"/>
      <c r="GY1558" s="61"/>
      <c r="GZ1558" s="61"/>
      <c r="HA1558" s="61"/>
      <c r="HB1558" s="61"/>
      <c r="HC1558" s="61"/>
      <c r="HD1558" s="61"/>
      <c r="HE1558" s="61"/>
      <c r="HF1558" s="61"/>
      <c r="HG1558" s="61"/>
      <c r="HH1558" s="61"/>
      <c r="HI1558" s="61"/>
      <c r="HJ1558" s="61"/>
      <c r="HK1558" s="61"/>
      <c r="HL1558" s="61"/>
      <c r="HM1558" s="61"/>
      <c r="HN1558" s="61"/>
      <c r="HO1558" s="61"/>
      <c r="HP1558" s="61"/>
      <c r="HQ1558" s="61"/>
      <c r="HR1558" s="61"/>
      <c r="HS1558" s="61"/>
      <c r="HT1558" s="61"/>
      <c r="HU1558" s="61"/>
      <c r="HV1558" s="61"/>
      <c r="HW1558" s="61"/>
      <c r="HX1558" s="61"/>
      <c r="HY1558" s="61"/>
      <c r="HZ1558" s="61"/>
      <c r="IA1558" s="61"/>
      <c r="IB1558" s="61"/>
      <c r="IC1558" s="61"/>
      <c r="ID1558" s="61"/>
      <c r="IE1558" s="61"/>
      <c r="IF1558" s="61"/>
      <c r="IG1558" s="61"/>
      <c r="IH1558" s="61"/>
      <c r="II1558" s="61"/>
      <c r="IJ1558" s="61"/>
      <c r="IK1558" s="61"/>
      <c r="IL1558" s="61"/>
      <c r="IM1558" s="61"/>
      <c r="IN1558" s="61"/>
      <c r="IO1558" s="61"/>
      <c r="IP1558" s="61"/>
      <c r="IQ1558" s="61"/>
      <c r="IR1558" s="61"/>
      <c r="IS1558" s="61"/>
      <c r="IT1558" s="61"/>
      <c r="IU1558" s="61"/>
      <c r="IV1558" s="61"/>
      <c r="IW1558" s="61"/>
      <c r="IX1558" s="61"/>
      <c r="IY1558" s="61"/>
      <c r="IZ1558" s="61"/>
      <c r="JA1558" s="61"/>
      <c r="JB1558" s="61"/>
      <c r="JC1558" s="61"/>
      <c r="JD1558" s="61"/>
      <c r="JE1558" s="61"/>
      <c r="JF1558" s="61"/>
      <c r="JG1558" s="61"/>
      <c r="JH1558" s="61"/>
      <c r="JI1558" s="61"/>
      <c r="JJ1558" s="61"/>
      <c r="JK1558" s="61"/>
      <c r="JL1558" s="61"/>
      <c r="JM1558" s="61"/>
      <c r="JN1558" s="61"/>
      <c r="JO1558" s="61"/>
      <c r="JP1558" s="61"/>
      <c r="JQ1558" s="61"/>
      <c r="JR1558" s="61"/>
      <c r="JS1558" s="61"/>
      <c r="JT1558" s="61"/>
      <c r="JU1558" s="61"/>
      <c r="JV1558" s="61"/>
      <c r="JW1558" s="61"/>
      <c r="JX1558" s="61"/>
      <c r="JY1558" s="61"/>
      <c r="JZ1558" s="61"/>
      <c r="KA1558" s="61"/>
      <c r="KB1558" s="61"/>
      <c r="KC1558" s="61"/>
      <c r="KD1558" s="61"/>
      <c r="KE1558" s="61"/>
      <c r="KF1558" s="61"/>
      <c r="KG1558" s="61"/>
      <c r="KH1558" s="61"/>
      <c r="KI1558" s="61"/>
      <c r="KJ1558" s="61"/>
      <c r="KK1558" s="61"/>
      <c r="KL1558" s="61"/>
      <c r="KM1558" s="61"/>
      <c r="KN1558" s="61"/>
      <c r="KO1558" s="61"/>
      <c r="KP1558" s="61"/>
      <c r="KQ1558" s="61"/>
      <c r="KR1558" s="61"/>
      <c r="KS1558" s="61"/>
      <c r="KT1558" s="61"/>
      <c r="KU1558" s="61"/>
      <c r="KV1558" s="61"/>
      <c r="KW1558" s="61"/>
      <c r="KX1558" s="61"/>
      <c r="KY1558" s="61"/>
      <c r="KZ1558" s="61"/>
      <c r="LA1558" s="61"/>
      <c r="LB1558" s="61"/>
      <c r="LC1558" s="61"/>
      <c r="LD1558" s="61"/>
      <c r="LE1558" s="61"/>
      <c r="LF1558" s="61"/>
      <c r="LG1558" s="61"/>
      <c r="LH1558" s="61"/>
      <c r="LI1558" s="61"/>
      <c r="LJ1558" s="61"/>
      <c r="LK1558" s="61"/>
      <c r="LL1558" s="61"/>
      <c r="LM1558" s="61"/>
      <c r="LN1558" s="61"/>
      <c r="LO1558" s="61"/>
      <c r="LP1558" s="61"/>
      <c r="LQ1558" s="61"/>
      <c r="LR1558" s="61"/>
      <c r="LS1558" s="61"/>
      <c r="LT1558" s="61"/>
      <c r="LU1558" s="61"/>
      <c r="LV1558" s="61"/>
      <c r="LW1558" s="61"/>
      <c r="LX1558" s="61"/>
      <c r="LY1558" s="61"/>
      <c r="LZ1558" s="61"/>
      <c r="MA1558" s="61"/>
      <c r="MB1558" s="61"/>
      <c r="MC1558" s="61"/>
      <c r="MD1558" s="61"/>
      <c r="ME1558" s="61"/>
      <c r="MF1558" s="61"/>
      <c r="MG1558" s="61"/>
      <c r="MH1558" s="61"/>
      <c r="MI1558" s="61"/>
      <c r="MJ1558" s="61"/>
      <c r="MK1558" s="61"/>
      <c r="ML1558" s="61"/>
      <c r="MM1558" s="61"/>
      <c r="MN1558" s="61"/>
      <c r="MO1558" s="61"/>
      <c r="MP1558" s="61"/>
      <c r="MQ1558" s="61"/>
      <c r="MR1558" s="61"/>
      <c r="MS1558" s="61"/>
      <c r="MT1558" s="61"/>
      <c r="MU1558" s="61"/>
      <c r="MV1558" s="61"/>
      <c r="MW1558" s="61"/>
      <c r="MX1558" s="61"/>
      <c r="MY1558" s="61"/>
      <c r="MZ1558" s="61"/>
      <c r="NA1558" s="61"/>
      <c r="NB1558" s="61"/>
      <c r="NC1558" s="61"/>
      <c r="ND1558" s="61"/>
      <c r="NE1558" s="61"/>
      <c r="NF1558" s="61"/>
      <c r="NG1558" s="61"/>
      <c r="NH1558" s="61"/>
      <c r="NI1558" s="61"/>
      <c r="NJ1558" s="61"/>
      <c r="NK1558" s="61"/>
      <c r="NL1558" s="61"/>
      <c r="NM1558" s="61"/>
      <c r="NN1558" s="61"/>
      <c r="NO1558" s="61"/>
      <c r="NP1558" s="61"/>
      <c r="NQ1558" s="61"/>
      <c r="NR1558" s="61"/>
      <c r="NS1558" s="61"/>
      <c r="NT1558" s="61"/>
      <c r="NU1558" s="61"/>
      <c r="NV1558" s="61"/>
      <c r="NW1558" s="61"/>
      <c r="NX1558" s="61"/>
      <c r="NY1558" s="61"/>
      <c r="NZ1558" s="61"/>
      <c r="OA1558" s="61"/>
      <c r="OB1558" s="61"/>
      <c r="OC1558" s="61"/>
      <c r="OD1558" s="61"/>
      <c r="OE1558" s="61"/>
      <c r="OF1558" s="61"/>
      <c r="OG1558" s="61"/>
      <c r="OH1558" s="61"/>
      <c r="OI1558" s="61"/>
      <c r="OJ1558" s="61"/>
      <c r="OK1558" s="61"/>
      <c r="OL1558" s="61"/>
      <c r="OM1558" s="61"/>
      <c r="ON1558" s="61"/>
      <c r="OO1558" s="61"/>
      <c r="OP1558" s="61"/>
      <c r="OQ1558" s="61"/>
      <c r="OR1558" s="61"/>
      <c r="OS1558" s="61"/>
      <c r="OT1558" s="61"/>
      <c r="OU1558" s="61"/>
      <c r="OV1558" s="61"/>
      <c r="OW1558" s="61"/>
      <c r="OX1558" s="61"/>
      <c r="OY1558" s="61"/>
      <c r="OZ1558" s="61"/>
      <c r="PA1558" s="61"/>
      <c r="PB1558" s="61"/>
      <c r="PC1558" s="61"/>
      <c r="PD1558" s="61"/>
      <c r="PE1558" s="61"/>
      <c r="PF1558" s="61"/>
      <c r="PG1558" s="61"/>
      <c r="PH1558" s="61"/>
      <c r="PI1558" s="61"/>
      <c r="PJ1558" s="61"/>
      <c r="PK1558" s="61"/>
      <c r="PL1558" s="61"/>
      <c r="PM1558" s="61"/>
      <c r="PN1558" s="61"/>
      <c r="PO1558" s="61"/>
      <c r="PP1558" s="61"/>
      <c r="PQ1558" s="61"/>
      <c r="PR1558" s="61"/>
      <c r="PS1558" s="61"/>
      <c r="PT1558" s="61"/>
      <c r="PU1558" s="61"/>
      <c r="PV1558" s="61"/>
      <c r="PW1558" s="61"/>
      <c r="PX1558" s="61"/>
      <c r="PY1558" s="61"/>
      <c r="PZ1558" s="61"/>
      <c r="QA1558" s="61"/>
      <c r="QB1558" s="61"/>
      <c r="QC1558" s="61"/>
      <c r="QD1558" s="61"/>
      <c r="QE1558" s="61"/>
      <c r="QF1558" s="61"/>
      <c r="QG1558" s="61"/>
      <c r="QH1558" s="61"/>
      <c r="QI1558" s="61"/>
      <c r="QJ1558" s="61"/>
      <c r="QK1558" s="61"/>
      <c r="QL1558" s="61"/>
      <c r="QM1558" s="61"/>
      <c r="QN1558" s="61"/>
      <c r="QO1558" s="61"/>
      <c r="QP1558" s="61"/>
      <c r="QQ1558" s="61"/>
      <c r="QR1558" s="61"/>
      <c r="QS1558" s="61"/>
      <c r="QT1558" s="61"/>
      <c r="QU1558" s="61"/>
      <c r="QV1558" s="61"/>
      <c r="QW1558" s="61"/>
      <c r="QX1558" s="61"/>
      <c r="QY1558" s="61"/>
      <c r="QZ1558" s="61"/>
      <c r="RA1558" s="61"/>
      <c r="RB1558" s="61"/>
      <c r="RC1558" s="61"/>
      <c r="RD1558" s="61"/>
      <c r="RE1558" s="61"/>
      <c r="RF1558" s="61"/>
      <c r="RG1558" s="61"/>
      <c r="RH1558" s="61"/>
      <c r="RI1558" s="61"/>
      <c r="RJ1558" s="61"/>
      <c r="RK1558" s="61"/>
      <c r="RL1558" s="61"/>
      <c r="RM1558" s="61"/>
      <c r="RN1558" s="61"/>
      <c r="RO1558" s="61"/>
      <c r="RP1558" s="61"/>
      <c r="RQ1558" s="61"/>
      <c r="RR1558" s="61"/>
      <c r="RS1558" s="61"/>
      <c r="RT1558" s="61"/>
      <c r="RU1558" s="61"/>
      <c r="RV1558" s="61"/>
      <c r="RW1558" s="61"/>
      <c r="RX1558" s="61"/>
      <c r="RY1558" s="61"/>
      <c r="RZ1558" s="61"/>
      <c r="SA1558" s="61"/>
      <c r="SB1558" s="61"/>
      <c r="SC1558" s="61"/>
      <c r="SD1558" s="61"/>
      <c r="SE1558" s="61"/>
      <c r="SF1558" s="61"/>
      <c r="SG1558" s="61"/>
      <c r="SH1558" s="61"/>
      <c r="SI1558" s="61"/>
      <c r="SJ1558" s="61"/>
      <c r="SK1558" s="61"/>
      <c r="SL1558" s="61"/>
      <c r="SM1558" s="61"/>
      <c r="SN1558" s="61"/>
      <c r="SO1558" s="61"/>
      <c r="SP1558" s="61"/>
      <c r="SQ1558" s="61"/>
      <c r="SR1558" s="61"/>
      <c r="SS1558" s="61"/>
      <c r="ST1558" s="61"/>
      <c r="SU1558" s="61"/>
      <c r="SV1558" s="61"/>
      <c r="SW1558" s="61"/>
      <c r="SX1558" s="61"/>
      <c r="SY1558" s="61"/>
      <c r="SZ1558" s="61"/>
      <c r="TA1558" s="61"/>
      <c r="TB1558" s="61"/>
      <c r="TC1558" s="61"/>
      <c r="TD1558" s="61"/>
      <c r="TE1558" s="61"/>
      <c r="TF1558" s="61"/>
      <c r="TG1558" s="61"/>
      <c r="TH1558" s="61"/>
      <c r="TI1558" s="61"/>
      <c r="TJ1558" s="61"/>
      <c r="TK1558" s="61"/>
      <c r="TL1558" s="61"/>
      <c r="TM1558" s="61"/>
      <c r="TN1558" s="61"/>
      <c r="TO1558" s="61"/>
      <c r="TP1558" s="61"/>
      <c r="TQ1558" s="61"/>
      <c r="TR1558" s="61"/>
      <c r="TS1558" s="61"/>
      <c r="TT1558" s="61"/>
      <c r="TU1558" s="61"/>
      <c r="TV1558" s="61"/>
      <c r="TW1558" s="61"/>
      <c r="TX1558" s="61"/>
      <c r="TY1558" s="61"/>
      <c r="TZ1558" s="61"/>
      <c r="UA1558" s="61"/>
      <c r="UB1558" s="61"/>
      <c r="UC1558" s="61"/>
      <c r="UD1558" s="61"/>
      <c r="UE1558" s="61"/>
      <c r="UF1558" s="61"/>
      <c r="UG1558" s="61"/>
      <c r="UH1558" s="61"/>
      <c r="UI1558" s="61"/>
      <c r="UJ1558" s="61"/>
      <c r="UK1558" s="61"/>
      <c r="UL1558" s="61"/>
      <c r="UM1558" s="61"/>
      <c r="UN1558" s="61"/>
      <c r="UO1558" s="61"/>
      <c r="UP1558" s="61"/>
      <c r="UQ1558" s="61"/>
      <c r="UR1558" s="61"/>
      <c r="US1558" s="61"/>
      <c r="UT1558" s="61"/>
      <c r="UU1558" s="61"/>
      <c r="UV1558" s="61"/>
      <c r="UW1558" s="61"/>
      <c r="UX1558" s="61"/>
      <c r="UY1558" s="61"/>
      <c r="UZ1558" s="61"/>
      <c r="VA1558" s="61"/>
      <c r="VB1558" s="61"/>
      <c r="VC1558" s="61"/>
      <c r="VD1558" s="61"/>
      <c r="VE1558" s="61"/>
      <c r="VF1558" s="61"/>
      <c r="VG1558" s="61"/>
      <c r="VH1558" s="61"/>
      <c r="VI1558" s="61"/>
      <c r="VJ1558" s="61"/>
      <c r="VK1558" s="61"/>
      <c r="VL1558" s="61"/>
      <c r="VM1558" s="61"/>
      <c r="VN1558" s="61"/>
      <c r="VO1558" s="61"/>
      <c r="VP1558" s="61"/>
      <c r="VQ1558" s="61"/>
      <c r="VR1558" s="61"/>
      <c r="VS1558" s="61"/>
      <c r="VT1558" s="61"/>
      <c r="VU1558" s="61"/>
      <c r="VV1558" s="61"/>
      <c r="VW1558" s="61"/>
      <c r="VX1558" s="61"/>
      <c r="VY1558" s="61"/>
      <c r="VZ1558" s="61"/>
      <c r="WA1558" s="61"/>
      <c r="WB1558" s="61"/>
      <c r="WC1558" s="61"/>
      <c r="WD1558" s="61"/>
      <c r="WE1558" s="61"/>
      <c r="WF1558" s="61"/>
      <c r="WG1558" s="61"/>
      <c r="WH1558" s="61"/>
      <c r="WI1558" s="61"/>
      <c r="WJ1558" s="61"/>
      <c r="WK1558" s="61"/>
      <c r="WL1558" s="61"/>
      <c r="WM1558" s="61"/>
      <c r="WN1558" s="61"/>
      <c r="WO1558" s="61"/>
      <c r="WP1558" s="61"/>
      <c r="WQ1558" s="61"/>
      <c r="WR1558" s="61"/>
      <c r="WS1558" s="61"/>
      <c r="WT1558" s="61"/>
      <c r="WU1558" s="61"/>
      <c r="WV1558" s="61"/>
      <c r="WW1558" s="61"/>
      <c r="WX1558" s="61"/>
      <c r="WY1558" s="61"/>
      <c r="WZ1558" s="61"/>
      <c r="XA1558" s="61"/>
      <c r="XB1558" s="61"/>
      <c r="XC1558" s="61"/>
      <c r="XD1558" s="61"/>
      <c r="XE1558" s="61"/>
      <c r="XF1558" s="61"/>
      <c r="XG1558" s="61"/>
      <c r="XH1558" s="61"/>
      <c r="XI1558" s="61"/>
      <c r="XJ1558" s="61"/>
      <c r="XK1558" s="61"/>
      <c r="XL1558" s="61"/>
      <c r="XM1558" s="61"/>
      <c r="XN1558" s="61"/>
      <c r="XO1558" s="61"/>
      <c r="XP1558" s="61"/>
      <c r="XQ1558" s="61"/>
      <c r="XR1558" s="61"/>
      <c r="XS1558" s="61"/>
      <c r="XT1558" s="61"/>
      <c r="XU1558" s="61"/>
      <c r="XV1558" s="61"/>
      <c r="XW1558" s="61"/>
      <c r="XX1558" s="61"/>
      <c r="XY1558" s="61"/>
      <c r="XZ1558" s="61"/>
      <c r="YA1558" s="61"/>
      <c r="YB1558" s="61"/>
      <c r="YC1558" s="61"/>
      <c r="YD1558" s="61"/>
      <c r="YE1558" s="61"/>
      <c r="YF1558" s="61"/>
      <c r="YG1558" s="61"/>
      <c r="YH1558" s="61"/>
      <c r="YI1558" s="61"/>
      <c r="YJ1558" s="61"/>
      <c r="YK1558" s="61"/>
      <c r="YL1558" s="61"/>
      <c r="YM1558" s="61"/>
      <c r="YN1558" s="61"/>
      <c r="YO1558" s="61"/>
      <c r="YP1558" s="61"/>
      <c r="YQ1558" s="61"/>
      <c r="YR1558" s="61"/>
      <c r="YS1558" s="61"/>
      <c r="YT1558" s="61"/>
      <c r="YU1558" s="61"/>
      <c r="YV1558" s="61"/>
      <c r="YW1558" s="61"/>
      <c r="YX1558" s="61"/>
      <c r="YY1558" s="61"/>
      <c r="YZ1558" s="61"/>
      <c r="ZA1558" s="61"/>
      <c r="ZB1558" s="61"/>
      <c r="ZC1558" s="61"/>
      <c r="ZD1558" s="61"/>
      <c r="ZE1558" s="61"/>
      <c r="ZF1558" s="61"/>
      <c r="ZG1558" s="61"/>
      <c r="ZH1558" s="61"/>
      <c r="ZI1558" s="61"/>
      <c r="ZJ1558" s="61"/>
      <c r="ZK1558" s="61"/>
      <c r="ZL1558" s="61"/>
      <c r="ZM1558" s="61"/>
      <c r="ZN1558" s="61"/>
      <c r="ZO1558" s="61"/>
      <c r="ZP1558" s="61"/>
      <c r="ZQ1558" s="61"/>
      <c r="ZR1558" s="61"/>
      <c r="ZS1558" s="61"/>
      <c r="ZT1558" s="61"/>
      <c r="ZU1558" s="61"/>
      <c r="ZV1558" s="61"/>
      <c r="ZW1558" s="61"/>
      <c r="ZX1558" s="61"/>
      <c r="ZY1558" s="61"/>
      <c r="ZZ1558" s="61"/>
      <c r="AAA1558" s="61"/>
      <c r="AAB1558" s="61"/>
      <c r="AAC1558" s="61"/>
      <c r="AAD1558" s="61"/>
      <c r="AAE1558" s="61"/>
      <c r="AAF1558" s="61"/>
      <c r="AAG1558" s="61"/>
      <c r="AAH1558" s="61"/>
      <c r="AAI1558" s="61"/>
      <c r="AAJ1558" s="61"/>
      <c r="AAK1558" s="61"/>
      <c r="AAL1558" s="61"/>
      <c r="AAM1558" s="61"/>
      <c r="AAN1558" s="61"/>
      <c r="AAO1558" s="61"/>
      <c r="AAP1558" s="61"/>
      <c r="AAQ1558" s="61"/>
      <c r="AAR1558" s="61"/>
      <c r="AAS1558" s="61"/>
      <c r="AAT1558" s="61"/>
      <c r="AAU1558" s="61"/>
      <c r="AAV1558" s="61"/>
      <c r="AAW1558" s="61"/>
      <c r="AAX1558" s="61"/>
      <c r="AAY1558" s="61"/>
      <c r="AAZ1558" s="61"/>
      <c r="ABA1558" s="61"/>
      <c r="ABB1558" s="61"/>
      <c r="ABC1558" s="61"/>
      <c r="ABD1558" s="61"/>
      <c r="ABE1558" s="61"/>
      <c r="ABF1558" s="61"/>
      <c r="ABG1558" s="61"/>
      <c r="ABH1558" s="61"/>
      <c r="ABI1558" s="61"/>
      <c r="ABJ1558" s="61"/>
      <c r="ABK1558" s="61"/>
      <c r="ABL1558" s="61"/>
      <c r="ABM1558" s="61"/>
      <c r="ABN1558" s="61"/>
      <c r="ABO1558" s="61"/>
      <c r="ABP1558" s="61"/>
      <c r="ABQ1558" s="61"/>
      <c r="ABR1558" s="61"/>
      <c r="ABS1558" s="61"/>
      <c r="ABT1558" s="61"/>
      <c r="ABU1558" s="61"/>
      <c r="ABV1558" s="61"/>
      <c r="ABW1558" s="61"/>
      <c r="ABX1558" s="61"/>
      <c r="ABY1558" s="61"/>
      <c r="ABZ1558" s="61"/>
      <c r="ACA1558" s="61"/>
      <c r="ACB1558" s="61"/>
      <c r="ACC1558" s="61"/>
      <c r="ACD1558" s="61"/>
      <c r="ACE1558" s="61"/>
      <c r="ACF1558" s="61"/>
      <c r="ACG1558" s="61"/>
      <c r="ACH1558" s="61"/>
      <c r="ACI1558" s="61"/>
      <c r="ACJ1558" s="61"/>
      <c r="ACK1558" s="61"/>
      <c r="ACL1558" s="61"/>
      <c r="ACM1558" s="61"/>
      <c r="ACN1558" s="61"/>
      <c r="ACO1558" s="61"/>
      <c r="ACP1558" s="61"/>
      <c r="ACQ1558" s="61"/>
      <c r="ACR1558" s="61"/>
      <c r="ACS1558" s="61"/>
      <c r="ACT1558" s="61"/>
      <c r="ACU1558" s="61"/>
      <c r="ACV1558" s="61"/>
      <c r="ACW1558" s="61"/>
      <c r="ACX1558" s="61"/>
      <c r="ACY1558" s="61"/>
      <c r="ACZ1558" s="61"/>
      <c r="ADA1558" s="61"/>
      <c r="ADB1558" s="61"/>
      <c r="ADC1558" s="61"/>
      <c r="ADD1558" s="61"/>
      <c r="ADE1558" s="61"/>
      <c r="ADF1558" s="61"/>
      <c r="ADG1558" s="61"/>
      <c r="ADH1558" s="61"/>
      <c r="ADI1558" s="61"/>
      <c r="ADJ1558" s="61"/>
      <c r="ADK1558" s="61"/>
      <c r="ADL1558" s="61"/>
      <c r="ADM1558" s="61"/>
      <c r="ADN1558" s="61"/>
      <c r="ADO1558" s="61"/>
      <c r="ADP1558" s="61"/>
      <c r="ADQ1558" s="61"/>
      <c r="ADR1558" s="61"/>
      <c r="ADS1558" s="61"/>
      <c r="ADT1558" s="61"/>
      <c r="ADU1558" s="61"/>
      <c r="ADV1558" s="61"/>
      <c r="ADW1558" s="61"/>
      <c r="ADX1558" s="61"/>
      <c r="ADY1558" s="61"/>
      <c r="ADZ1558" s="61"/>
      <c r="AEA1558" s="61"/>
      <c r="AEB1558" s="61"/>
      <c r="AEC1558" s="61"/>
      <c r="AED1558" s="61"/>
      <c r="AEE1558" s="61"/>
      <c r="AEF1558" s="61"/>
    </row>
    <row r="1559" spans="1:812" s="34" customFormat="1" x14ac:dyDescent="0.2">
      <c r="A1559" s="303"/>
      <c r="B1559" s="607" t="s">
        <v>928</v>
      </c>
      <c r="C1559" s="605">
        <v>1</v>
      </c>
      <c r="D1559" s="71"/>
      <c r="E1559" s="95">
        <v>20000</v>
      </c>
      <c r="F1559" s="594">
        <f>ROUND($E$1559*C1559,2)</f>
        <v>20000</v>
      </c>
      <c r="AZ1559" s="61"/>
      <c r="BA1559" s="275"/>
      <c r="BB1559" s="61"/>
      <c r="BC1559" s="61"/>
      <c r="BD1559" s="61"/>
      <c r="BE1559" s="61"/>
      <c r="BF1559" s="61"/>
      <c r="BG1559" s="61"/>
      <c r="BH1559" s="61"/>
      <c r="BI1559" s="61"/>
      <c r="BJ1559" s="61"/>
      <c r="BK1559" s="61"/>
      <c r="BL1559" s="61"/>
      <c r="BM1559" s="61"/>
      <c r="BN1559" s="61"/>
      <c r="BO1559" s="61"/>
      <c r="BP1559" s="61"/>
      <c r="BQ1559" s="61"/>
      <c r="BR1559" s="61"/>
      <c r="BS1559" s="61"/>
      <c r="BT1559" s="61"/>
      <c r="BU1559" s="61"/>
      <c r="BV1559" s="61"/>
      <c r="BW1559" s="61"/>
      <c r="BX1559" s="61"/>
      <c r="BY1559" s="61"/>
      <c r="BZ1559" s="61"/>
      <c r="CA1559" s="61"/>
      <c r="CB1559" s="61"/>
      <c r="CC1559" s="61"/>
      <c r="CD1559" s="61"/>
      <c r="CE1559" s="61"/>
      <c r="CF1559" s="61"/>
      <c r="CG1559" s="61"/>
      <c r="CH1559" s="61"/>
      <c r="CI1559" s="61"/>
      <c r="CJ1559" s="61"/>
      <c r="CK1559" s="61"/>
      <c r="CL1559" s="61"/>
      <c r="CM1559" s="61"/>
      <c r="CN1559" s="61"/>
      <c r="CO1559" s="61"/>
      <c r="CP1559" s="61"/>
      <c r="CQ1559" s="61"/>
      <c r="CR1559" s="61"/>
      <c r="CS1559" s="61"/>
      <c r="CT1559" s="61"/>
      <c r="CU1559" s="61"/>
      <c r="CV1559" s="61"/>
      <c r="CW1559" s="61"/>
      <c r="CX1559" s="61"/>
      <c r="CY1559" s="61"/>
      <c r="CZ1559" s="61"/>
      <c r="DA1559" s="61"/>
      <c r="DB1559" s="61"/>
      <c r="DC1559" s="61"/>
      <c r="DD1559" s="61"/>
      <c r="DE1559" s="61"/>
      <c r="DF1559" s="61"/>
      <c r="DG1559" s="61"/>
      <c r="DH1559" s="61"/>
      <c r="DI1559" s="61"/>
      <c r="DJ1559" s="61"/>
      <c r="DK1559" s="61"/>
      <c r="DL1559" s="61"/>
      <c r="DM1559" s="61"/>
      <c r="DN1559" s="61"/>
      <c r="DO1559" s="61"/>
      <c r="DP1559" s="61"/>
      <c r="DQ1559" s="61"/>
      <c r="DR1559" s="61"/>
      <c r="DS1559" s="61"/>
      <c r="DT1559" s="61"/>
      <c r="DU1559" s="61"/>
      <c r="DV1559" s="61"/>
      <c r="DW1559" s="61"/>
      <c r="DX1559" s="61"/>
      <c r="DY1559" s="61"/>
      <c r="DZ1559" s="61"/>
      <c r="EA1559" s="61"/>
      <c r="EB1559" s="61"/>
      <c r="EC1559" s="61"/>
      <c r="ED1559" s="61"/>
      <c r="EE1559" s="61"/>
      <c r="EF1559" s="61"/>
      <c r="EG1559" s="61"/>
      <c r="EH1559" s="61"/>
      <c r="EI1559" s="61"/>
      <c r="EJ1559" s="61"/>
      <c r="EK1559" s="61"/>
      <c r="EL1559" s="61"/>
      <c r="EM1559" s="61"/>
      <c r="EN1559" s="61"/>
      <c r="EO1559" s="61"/>
      <c r="EP1559" s="61"/>
      <c r="EQ1559" s="61"/>
      <c r="ER1559" s="61"/>
      <c r="ES1559" s="61"/>
      <c r="ET1559" s="61"/>
      <c r="EU1559" s="61"/>
      <c r="EV1559" s="61"/>
      <c r="EW1559" s="61"/>
      <c r="EX1559" s="61"/>
      <c r="EY1559" s="61"/>
      <c r="EZ1559" s="61"/>
      <c r="FA1559" s="61"/>
      <c r="FB1559" s="61"/>
      <c r="FC1559" s="61"/>
      <c r="FD1559" s="61"/>
      <c r="FE1559" s="61"/>
      <c r="FF1559" s="61"/>
      <c r="FG1559" s="61"/>
      <c r="FH1559" s="61"/>
      <c r="FI1559" s="61"/>
      <c r="FJ1559" s="61"/>
      <c r="FK1559" s="61"/>
      <c r="FL1559" s="61"/>
      <c r="FM1559" s="61"/>
      <c r="FN1559" s="61"/>
      <c r="FO1559" s="61"/>
      <c r="FP1559" s="61"/>
      <c r="FQ1559" s="61"/>
      <c r="FR1559" s="61"/>
      <c r="FS1559" s="61"/>
      <c r="FT1559" s="61"/>
      <c r="FU1559" s="61"/>
      <c r="FV1559" s="61"/>
      <c r="FW1559" s="61"/>
      <c r="FX1559" s="61"/>
      <c r="FY1559" s="61"/>
      <c r="FZ1559" s="61"/>
      <c r="GA1559" s="61"/>
      <c r="GB1559" s="61"/>
      <c r="GC1559" s="61"/>
      <c r="GD1559" s="61"/>
      <c r="GE1559" s="61"/>
      <c r="GF1559" s="61"/>
      <c r="GG1559" s="61"/>
      <c r="GH1559" s="61"/>
      <c r="GI1559" s="61"/>
      <c r="GJ1559" s="61"/>
      <c r="GK1559" s="61"/>
      <c r="GL1559" s="61"/>
      <c r="GM1559" s="61"/>
      <c r="GN1559" s="61"/>
      <c r="GO1559" s="61"/>
      <c r="GP1559" s="61"/>
      <c r="GQ1559" s="61"/>
      <c r="GR1559" s="61"/>
      <c r="GS1559" s="61"/>
      <c r="GT1559" s="61"/>
      <c r="GU1559" s="61"/>
      <c r="GV1559" s="61"/>
      <c r="GW1559" s="61"/>
      <c r="GX1559" s="61"/>
      <c r="GY1559" s="61"/>
      <c r="GZ1559" s="61"/>
      <c r="HA1559" s="61"/>
      <c r="HB1559" s="61"/>
      <c r="HC1559" s="61"/>
      <c r="HD1559" s="61"/>
      <c r="HE1559" s="61"/>
      <c r="HF1559" s="61"/>
      <c r="HG1559" s="61"/>
      <c r="HH1559" s="61"/>
      <c r="HI1559" s="61"/>
      <c r="HJ1559" s="61"/>
      <c r="HK1559" s="61"/>
      <c r="HL1559" s="61"/>
      <c r="HM1559" s="61"/>
      <c r="HN1559" s="61"/>
      <c r="HO1559" s="61"/>
      <c r="HP1559" s="61"/>
      <c r="HQ1559" s="61"/>
      <c r="HR1559" s="61"/>
      <c r="HS1559" s="61"/>
      <c r="HT1559" s="61"/>
      <c r="HU1559" s="61"/>
      <c r="HV1559" s="61"/>
      <c r="HW1559" s="61"/>
      <c r="HX1559" s="61"/>
      <c r="HY1559" s="61"/>
      <c r="HZ1559" s="61"/>
      <c r="IA1559" s="61"/>
      <c r="IB1559" s="61"/>
      <c r="IC1559" s="61"/>
      <c r="ID1559" s="61"/>
      <c r="IE1559" s="61"/>
      <c r="IF1559" s="61"/>
      <c r="IG1559" s="61"/>
      <c r="IH1559" s="61"/>
      <c r="II1559" s="61"/>
      <c r="IJ1559" s="61"/>
      <c r="IK1559" s="61"/>
      <c r="IL1559" s="61"/>
      <c r="IM1559" s="61"/>
      <c r="IN1559" s="61"/>
      <c r="IO1559" s="61"/>
      <c r="IP1559" s="61"/>
      <c r="IQ1559" s="61"/>
      <c r="IR1559" s="61"/>
      <c r="IS1559" s="61"/>
      <c r="IT1559" s="61"/>
      <c r="IU1559" s="61"/>
      <c r="IV1559" s="61"/>
      <c r="IW1559" s="61"/>
      <c r="IX1559" s="61"/>
      <c r="IY1559" s="61"/>
      <c r="IZ1559" s="61"/>
      <c r="JA1559" s="61"/>
      <c r="JB1559" s="61"/>
      <c r="JC1559" s="61"/>
      <c r="JD1559" s="61"/>
      <c r="JE1559" s="61"/>
      <c r="JF1559" s="61"/>
      <c r="JG1559" s="61"/>
      <c r="JH1559" s="61"/>
      <c r="JI1559" s="61"/>
      <c r="JJ1559" s="61"/>
      <c r="JK1559" s="61"/>
      <c r="JL1559" s="61"/>
      <c r="JM1559" s="61"/>
      <c r="JN1559" s="61"/>
      <c r="JO1559" s="61"/>
      <c r="JP1559" s="61"/>
      <c r="JQ1559" s="61"/>
      <c r="JR1559" s="61"/>
      <c r="JS1559" s="61"/>
      <c r="JT1559" s="61"/>
      <c r="JU1559" s="61"/>
      <c r="JV1559" s="61"/>
      <c r="JW1559" s="61"/>
      <c r="JX1559" s="61"/>
      <c r="JY1559" s="61"/>
      <c r="JZ1559" s="61"/>
      <c r="KA1559" s="61"/>
      <c r="KB1559" s="61"/>
      <c r="KC1559" s="61"/>
      <c r="KD1559" s="61"/>
      <c r="KE1559" s="61"/>
      <c r="KF1559" s="61"/>
      <c r="KG1559" s="61"/>
      <c r="KH1559" s="61"/>
      <c r="KI1559" s="61"/>
      <c r="KJ1559" s="61"/>
      <c r="KK1559" s="61"/>
      <c r="KL1559" s="61"/>
      <c r="KM1559" s="61"/>
      <c r="KN1559" s="61"/>
      <c r="KO1559" s="61"/>
      <c r="KP1559" s="61"/>
      <c r="KQ1559" s="61"/>
      <c r="KR1559" s="61"/>
      <c r="KS1559" s="61"/>
      <c r="KT1559" s="61"/>
      <c r="KU1559" s="61"/>
      <c r="KV1559" s="61"/>
      <c r="KW1559" s="61"/>
      <c r="KX1559" s="61"/>
      <c r="KY1559" s="61"/>
      <c r="KZ1559" s="61"/>
      <c r="LA1559" s="61"/>
      <c r="LB1559" s="61"/>
      <c r="LC1559" s="61"/>
      <c r="LD1559" s="61"/>
      <c r="LE1559" s="61"/>
      <c r="LF1559" s="61"/>
      <c r="LG1559" s="61"/>
      <c r="LH1559" s="61"/>
      <c r="LI1559" s="61"/>
      <c r="LJ1559" s="61"/>
      <c r="LK1559" s="61"/>
      <c r="LL1559" s="61"/>
      <c r="LM1559" s="61"/>
      <c r="LN1559" s="61"/>
      <c r="LO1559" s="61"/>
      <c r="LP1559" s="61"/>
      <c r="LQ1559" s="61"/>
      <c r="LR1559" s="61"/>
      <c r="LS1559" s="61"/>
      <c r="LT1559" s="61"/>
      <c r="LU1559" s="61"/>
      <c r="LV1559" s="61"/>
      <c r="LW1559" s="61"/>
      <c r="LX1559" s="61"/>
      <c r="LY1559" s="61"/>
      <c r="LZ1559" s="61"/>
      <c r="MA1559" s="61"/>
      <c r="MB1559" s="61"/>
      <c r="MC1559" s="61"/>
      <c r="MD1559" s="61"/>
      <c r="ME1559" s="61"/>
      <c r="MF1559" s="61"/>
      <c r="MG1559" s="61"/>
      <c r="MH1559" s="61"/>
      <c r="MI1559" s="61"/>
      <c r="MJ1559" s="61"/>
      <c r="MK1559" s="61"/>
      <c r="ML1559" s="61"/>
      <c r="MM1559" s="61"/>
      <c r="MN1559" s="61"/>
      <c r="MO1559" s="61"/>
      <c r="MP1559" s="61"/>
      <c r="MQ1559" s="61"/>
      <c r="MR1559" s="61"/>
      <c r="MS1559" s="61"/>
      <c r="MT1559" s="61"/>
      <c r="MU1559" s="61"/>
      <c r="MV1559" s="61"/>
      <c r="MW1559" s="61"/>
      <c r="MX1559" s="61"/>
      <c r="MY1559" s="61"/>
      <c r="MZ1559" s="61"/>
      <c r="NA1559" s="61"/>
      <c r="NB1559" s="61"/>
      <c r="NC1559" s="61"/>
      <c r="ND1559" s="61"/>
      <c r="NE1559" s="61"/>
      <c r="NF1559" s="61"/>
      <c r="NG1559" s="61"/>
      <c r="NH1559" s="61"/>
      <c r="NI1559" s="61"/>
      <c r="NJ1559" s="61"/>
      <c r="NK1559" s="61"/>
      <c r="NL1559" s="61"/>
      <c r="NM1559" s="61"/>
      <c r="NN1559" s="61"/>
      <c r="NO1559" s="61"/>
      <c r="NP1559" s="61"/>
      <c r="NQ1559" s="61"/>
      <c r="NR1559" s="61"/>
      <c r="NS1559" s="61"/>
      <c r="NT1559" s="61"/>
      <c r="NU1559" s="61"/>
      <c r="NV1559" s="61"/>
      <c r="NW1559" s="61"/>
      <c r="NX1559" s="61"/>
      <c r="NY1559" s="61"/>
      <c r="NZ1559" s="61"/>
      <c r="OA1559" s="61"/>
      <c r="OB1559" s="61"/>
      <c r="OC1559" s="61"/>
      <c r="OD1559" s="61"/>
      <c r="OE1559" s="61"/>
      <c r="OF1559" s="61"/>
      <c r="OG1559" s="61"/>
      <c r="OH1559" s="61"/>
      <c r="OI1559" s="61"/>
      <c r="OJ1559" s="61"/>
      <c r="OK1559" s="61"/>
      <c r="OL1559" s="61"/>
      <c r="OM1559" s="61"/>
      <c r="ON1559" s="61"/>
      <c r="OO1559" s="61"/>
      <c r="OP1559" s="61"/>
      <c r="OQ1559" s="61"/>
      <c r="OR1559" s="61"/>
      <c r="OS1559" s="61"/>
      <c r="OT1559" s="61"/>
      <c r="OU1559" s="61"/>
      <c r="OV1559" s="61"/>
      <c r="OW1559" s="61"/>
      <c r="OX1559" s="61"/>
      <c r="OY1559" s="61"/>
      <c r="OZ1559" s="61"/>
      <c r="PA1559" s="61"/>
      <c r="PB1559" s="61"/>
      <c r="PC1559" s="61"/>
      <c r="PD1559" s="61"/>
      <c r="PE1559" s="61"/>
      <c r="PF1559" s="61"/>
      <c r="PG1559" s="61"/>
      <c r="PH1559" s="61"/>
      <c r="PI1559" s="61"/>
      <c r="PJ1559" s="61"/>
      <c r="PK1559" s="61"/>
      <c r="PL1559" s="61"/>
      <c r="PM1559" s="61"/>
      <c r="PN1559" s="61"/>
      <c r="PO1559" s="61"/>
      <c r="PP1559" s="61"/>
      <c r="PQ1559" s="61"/>
      <c r="PR1559" s="61"/>
      <c r="PS1559" s="61"/>
      <c r="PT1559" s="61"/>
      <c r="PU1559" s="61"/>
      <c r="PV1559" s="61"/>
      <c r="PW1559" s="61"/>
      <c r="PX1559" s="61"/>
      <c r="PY1559" s="61"/>
      <c r="PZ1559" s="61"/>
      <c r="QA1559" s="61"/>
      <c r="QB1559" s="61"/>
      <c r="QC1559" s="61"/>
      <c r="QD1559" s="61"/>
      <c r="QE1559" s="61"/>
      <c r="QF1559" s="61"/>
      <c r="QG1559" s="61"/>
      <c r="QH1559" s="61"/>
      <c r="QI1559" s="61"/>
      <c r="QJ1559" s="61"/>
      <c r="QK1559" s="61"/>
      <c r="QL1559" s="61"/>
      <c r="QM1559" s="61"/>
      <c r="QN1559" s="61"/>
      <c r="QO1559" s="61"/>
      <c r="QP1559" s="61"/>
      <c r="QQ1559" s="61"/>
      <c r="QR1559" s="61"/>
      <c r="QS1559" s="61"/>
      <c r="QT1559" s="61"/>
      <c r="QU1559" s="61"/>
      <c r="QV1559" s="61"/>
      <c r="QW1559" s="61"/>
      <c r="QX1559" s="61"/>
      <c r="QY1559" s="61"/>
      <c r="QZ1559" s="61"/>
      <c r="RA1559" s="61"/>
      <c r="RB1559" s="61"/>
      <c r="RC1559" s="61"/>
      <c r="RD1559" s="61"/>
      <c r="RE1559" s="61"/>
      <c r="RF1559" s="61"/>
      <c r="RG1559" s="61"/>
      <c r="RH1559" s="61"/>
      <c r="RI1559" s="61"/>
      <c r="RJ1559" s="61"/>
      <c r="RK1559" s="61"/>
      <c r="RL1559" s="61"/>
      <c r="RM1559" s="61"/>
      <c r="RN1559" s="61"/>
      <c r="RO1559" s="61"/>
      <c r="RP1559" s="61"/>
      <c r="RQ1559" s="61"/>
      <c r="RR1559" s="61"/>
      <c r="RS1559" s="61"/>
      <c r="RT1559" s="61"/>
      <c r="RU1559" s="61"/>
      <c r="RV1559" s="61"/>
      <c r="RW1559" s="61"/>
      <c r="RX1559" s="61"/>
      <c r="RY1559" s="61"/>
      <c r="RZ1559" s="61"/>
      <c r="SA1559" s="61"/>
      <c r="SB1559" s="61"/>
      <c r="SC1559" s="61"/>
      <c r="SD1559" s="61"/>
      <c r="SE1559" s="61"/>
      <c r="SF1559" s="61"/>
      <c r="SG1559" s="61"/>
      <c r="SH1559" s="61"/>
      <c r="SI1559" s="61"/>
      <c r="SJ1559" s="61"/>
      <c r="SK1559" s="61"/>
      <c r="SL1559" s="61"/>
      <c r="SM1559" s="61"/>
      <c r="SN1559" s="61"/>
      <c r="SO1559" s="61"/>
      <c r="SP1559" s="61"/>
      <c r="SQ1559" s="61"/>
      <c r="SR1559" s="61"/>
      <c r="SS1559" s="61"/>
      <c r="ST1559" s="61"/>
      <c r="SU1559" s="61"/>
      <c r="SV1559" s="61"/>
      <c r="SW1559" s="61"/>
      <c r="SX1559" s="61"/>
      <c r="SY1559" s="61"/>
      <c r="SZ1559" s="61"/>
      <c r="TA1559" s="61"/>
      <c r="TB1559" s="61"/>
      <c r="TC1559" s="61"/>
      <c r="TD1559" s="61"/>
      <c r="TE1559" s="61"/>
      <c r="TF1559" s="61"/>
      <c r="TG1559" s="61"/>
      <c r="TH1559" s="61"/>
      <c r="TI1559" s="61"/>
      <c r="TJ1559" s="61"/>
      <c r="TK1559" s="61"/>
      <c r="TL1559" s="61"/>
      <c r="TM1559" s="61"/>
      <c r="TN1559" s="61"/>
      <c r="TO1559" s="61"/>
      <c r="TP1559" s="61"/>
      <c r="TQ1559" s="61"/>
      <c r="TR1559" s="61"/>
      <c r="TS1559" s="61"/>
      <c r="TT1559" s="61"/>
      <c r="TU1559" s="61"/>
      <c r="TV1559" s="61"/>
      <c r="TW1559" s="61"/>
      <c r="TX1559" s="61"/>
      <c r="TY1559" s="61"/>
      <c r="TZ1559" s="61"/>
      <c r="UA1559" s="61"/>
      <c r="UB1559" s="61"/>
      <c r="UC1559" s="61"/>
      <c r="UD1559" s="61"/>
      <c r="UE1559" s="61"/>
      <c r="UF1559" s="61"/>
      <c r="UG1559" s="61"/>
      <c r="UH1559" s="61"/>
      <c r="UI1559" s="61"/>
      <c r="UJ1559" s="61"/>
      <c r="UK1559" s="61"/>
      <c r="UL1559" s="61"/>
      <c r="UM1559" s="61"/>
      <c r="UN1559" s="61"/>
      <c r="UO1559" s="61"/>
      <c r="UP1559" s="61"/>
      <c r="UQ1559" s="61"/>
      <c r="UR1559" s="61"/>
      <c r="US1559" s="61"/>
      <c r="UT1559" s="61"/>
      <c r="UU1559" s="61"/>
      <c r="UV1559" s="61"/>
      <c r="UW1559" s="61"/>
      <c r="UX1559" s="61"/>
      <c r="UY1559" s="61"/>
      <c r="UZ1559" s="61"/>
      <c r="VA1559" s="61"/>
      <c r="VB1559" s="61"/>
      <c r="VC1559" s="61"/>
      <c r="VD1559" s="61"/>
      <c r="VE1559" s="61"/>
      <c r="VF1559" s="61"/>
      <c r="VG1559" s="61"/>
      <c r="VH1559" s="61"/>
      <c r="VI1559" s="61"/>
      <c r="VJ1559" s="61"/>
      <c r="VK1559" s="61"/>
      <c r="VL1559" s="61"/>
      <c r="VM1559" s="61"/>
      <c r="VN1559" s="61"/>
      <c r="VO1559" s="61"/>
      <c r="VP1559" s="61"/>
      <c r="VQ1559" s="61"/>
      <c r="VR1559" s="61"/>
      <c r="VS1559" s="61"/>
      <c r="VT1559" s="61"/>
      <c r="VU1559" s="61"/>
      <c r="VV1559" s="61"/>
      <c r="VW1559" s="61"/>
      <c r="VX1559" s="61"/>
      <c r="VY1559" s="61"/>
      <c r="VZ1559" s="61"/>
      <c r="WA1559" s="61"/>
      <c r="WB1559" s="61"/>
      <c r="WC1559" s="61"/>
      <c r="WD1559" s="61"/>
      <c r="WE1559" s="61"/>
      <c r="WF1559" s="61"/>
      <c r="WG1559" s="61"/>
      <c r="WH1559" s="61"/>
      <c r="WI1559" s="61"/>
      <c r="WJ1559" s="61"/>
      <c r="WK1559" s="61"/>
      <c r="WL1559" s="61"/>
      <c r="WM1559" s="61"/>
      <c r="WN1559" s="61"/>
      <c r="WO1559" s="61"/>
      <c r="WP1559" s="61"/>
      <c r="WQ1559" s="61"/>
      <c r="WR1559" s="61"/>
      <c r="WS1559" s="61"/>
      <c r="WT1559" s="61"/>
      <c r="WU1559" s="61"/>
      <c r="WV1559" s="61"/>
      <c r="WW1559" s="61"/>
      <c r="WX1559" s="61"/>
      <c r="WY1559" s="61"/>
      <c r="WZ1559" s="61"/>
      <c r="XA1559" s="61"/>
      <c r="XB1559" s="61"/>
      <c r="XC1559" s="61"/>
      <c r="XD1559" s="61"/>
      <c r="XE1559" s="61"/>
      <c r="XF1559" s="61"/>
      <c r="XG1559" s="61"/>
      <c r="XH1559" s="61"/>
      <c r="XI1559" s="61"/>
      <c r="XJ1559" s="61"/>
      <c r="XK1559" s="61"/>
      <c r="XL1559" s="61"/>
      <c r="XM1559" s="61"/>
      <c r="XN1559" s="61"/>
      <c r="XO1559" s="61"/>
      <c r="XP1559" s="61"/>
      <c r="XQ1559" s="61"/>
      <c r="XR1559" s="61"/>
      <c r="XS1559" s="61"/>
      <c r="XT1559" s="61"/>
      <c r="XU1559" s="61"/>
      <c r="XV1559" s="61"/>
      <c r="XW1559" s="61"/>
      <c r="XX1559" s="61"/>
      <c r="XY1559" s="61"/>
      <c r="XZ1559" s="61"/>
      <c r="YA1559" s="61"/>
      <c r="YB1559" s="61"/>
      <c r="YC1559" s="61"/>
      <c r="YD1559" s="61"/>
      <c r="YE1559" s="61"/>
      <c r="YF1559" s="61"/>
      <c r="YG1559" s="61"/>
      <c r="YH1559" s="61"/>
      <c r="YI1559" s="61"/>
      <c r="YJ1559" s="61"/>
      <c r="YK1559" s="61"/>
      <c r="YL1559" s="61"/>
      <c r="YM1559" s="61"/>
      <c r="YN1559" s="61"/>
      <c r="YO1559" s="61"/>
      <c r="YP1559" s="61"/>
      <c r="YQ1559" s="61"/>
      <c r="YR1559" s="61"/>
      <c r="YS1559" s="61"/>
      <c r="YT1559" s="61"/>
      <c r="YU1559" s="61"/>
      <c r="YV1559" s="61"/>
      <c r="YW1559" s="61"/>
      <c r="YX1559" s="61"/>
      <c r="YY1559" s="61"/>
      <c r="YZ1559" s="61"/>
      <c r="ZA1559" s="61"/>
      <c r="ZB1559" s="61"/>
      <c r="ZC1559" s="61"/>
      <c r="ZD1559" s="61"/>
      <c r="ZE1559" s="61"/>
      <c r="ZF1559" s="61"/>
      <c r="ZG1559" s="61"/>
      <c r="ZH1559" s="61"/>
      <c r="ZI1559" s="61"/>
      <c r="ZJ1559" s="61"/>
      <c r="ZK1559" s="61"/>
      <c r="ZL1559" s="61"/>
      <c r="ZM1559" s="61"/>
      <c r="ZN1559" s="61"/>
      <c r="ZO1559" s="61"/>
      <c r="ZP1559" s="61"/>
      <c r="ZQ1559" s="61"/>
      <c r="ZR1559" s="61"/>
      <c r="ZS1559" s="61"/>
      <c r="ZT1559" s="61"/>
      <c r="ZU1559" s="61"/>
      <c r="ZV1559" s="61"/>
      <c r="ZW1559" s="61"/>
      <c r="ZX1559" s="61"/>
      <c r="ZY1559" s="61"/>
      <c r="ZZ1559" s="61"/>
      <c r="AAA1559" s="61"/>
      <c r="AAB1559" s="61"/>
      <c r="AAC1559" s="61"/>
      <c r="AAD1559" s="61"/>
      <c r="AAE1559" s="61"/>
      <c r="AAF1559" s="61"/>
      <c r="AAG1559" s="61"/>
      <c r="AAH1559" s="61"/>
      <c r="AAI1559" s="61"/>
      <c r="AAJ1559" s="61"/>
      <c r="AAK1559" s="61"/>
      <c r="AAL1559" s="61"/>
      <c r="AAM1559" s="61"/>
      <c r="AAN1559" s="61"/>
      <c r="AAO1559" s="61"/>
      <c r="AAP1559" s="61"/>
      <c r="AAQ1559" s="61"/>
      <c r="AAR1559" s="61"/>
      <c r="AAS1559" s="61"/>
      <c r="AAT1559" s="61"/>
      <c r="AAU1559" s="61"/>
      <c r="AAV1559" s="61"/>
      <c r="AAW1559" s="61"/>
      <c r="AAX1559" s="61"/>
      <c r="AAY1559" s="61"/>
      <c r="AAZ1559" s="61"/>
      <c r="ABA1559" s="61"/>
      <c r="ABB1559" s="61"/>
      <c r="ABC1559" s="61"/>
      <c r="ABD1559" s="61"/>
      <c r="ABE1559" s="61"/>
      <c r="ABF1559" s="61"/>
      <c r="ABG1559" s="61"/>
      <c r="ABH1559" s="61"/>
      <c r="ABI1559" s="61"/>
      <c r="ABJ1559" s="61"/>
      <c r="ABK1559" s="61"/>
      <c r="ABL1559" s="61"/>
      <c r="ABM1559" s="61"/>
      <c r="ABN1559" s="61"/>
      <c r="ABO1559" s="61"/>
      <c r="ABP1559" s="61"/>
      <c r="ABQ1559" s="61"/>
      <c r="ABR1559" s="61"/>
      <c r="ABS1559" s="61"/>
      <c r="ABT1559" s="61"/>
      <c r="ABU1559" s="61"/>
      <c r="ABV1559" s="61"/>
      <c r="ABW1559" s="61"/>
      <c r="ABX1559" s="61"/>
      <c r="ABY1559" s="61"/>
      <c r="ABZ1559" s="61"/>
      <c r="ACA1559" s="61"/>
      <c r="ACB1559" s="61"/>
      <c r="ACC1559" s="61"/>
      <c r="ACD1559" s="61"/>
      <c r="ACE1559" s="61"/>
      <c r="ACF1559" s="61"/>
      <c r="ACG1559" s="61"/>
      <c r="ACH1559" s="61"/>
      <c r="ACI1559" s="61"/>
      <c r="ACJ1559" s="61"/>
      <c r="ACK1559" s="61"/>
      <c r="ACL1559" s="61"/>
      <c r="ACM1559" s="61"/>
      <c r="ACN1559" s="61"/>
      <c r="ACO1559" s="61"/>
      <c r="ACP1559" s="61"/>
      <c r="ACQ1559" s="61"/>
      <c r="ACR1559" s="61"/>
      <c r="ACS1559" s="61"/>
      <c r="ACT1559" s="61"/>
      <c r="ACU1559" s="61"/>
      <c r="ACV1559" s="61"/>
      <c r="ACW1559" s="61"/>
      <c r="ACX1559" s="61"/>
      <c r="ACY1559" s="61"/>
      <c r="ACZ1559" s="61"/>
      <c r="ADA1559" s="61"/>
      <c r="ADB1559" s="61"/>
      <c r="ADC1559" s="61"/>
      <c r="ADD1559" s="61"/>
      <c r="ADE1559" s="61"/>
      <c r="ADF1559" s="61"/>
      <c r="ADG1559" s="61"/>
      <c r="ADH1559" s="61"/>
      <c r="ADI1559" s="61"/>
      <c r="ADJ1559" s="61"/>
      <c r="ADK1559" s="61"/>
      <c r="ADL1559" s="61"/>
      <c r="ADM1559" s="61"/>
      <c r="ADN1559" s="61"/>
      <c r="ADO1559" s="61"/>
      <c r="ADP1559" s="61"/>
      <c r="ADQ1559" s="61"/>
      <c r="ADR1559" s="61"/>
      <c r="ADS1559" s="61"/>
      <c r="ADT1559" s="61"/>
      <c r="ADU1559" s="61"/>
      <c r="ADV1559" s="61"/>
      <c r="ADW1559" s="61"/>
      <c r="ADX1559" s="61"/>
      <c r="ADY1559" s="61"/>
      <c r="ADZ1559" s="61"/>
      <c r="AEA1559" s="61"/>
      <c r="AEB1559" s="61"/>
      <c r="AEC1559" s="61"/>
      <c r="AED1559" s="61"/>
      <c r="AEE1559" s="61"/>
      <c r="AEF1559" s="61"/>
    </row>
    <row r="1560" spans="1:812" s="34" customFormat="1" x14ac:dyDescent="0.2">
      <c r="A1560" s="303"/>
      <c r="B1560" s="604"/>
      <c r="C1560" s="605"/>
      <c r="D1560" s="71"/>
      <c r="E1560" s="95"/>
      <c r="F1560" s="594"/>
      <c r="AZ1560" s="61"/>
      <c r="BA1560" s="275"/>
      <c r="BB1560" s="61"/>
      <c r="BC1560" s="61"/>
      <c r="BD1560" s="61"/>
      <c r="BE1560" s="61"/>
      <c r="BF1560" s="61"/>
      <c r="BG1560" s="61"/>
      <c r="BH1560" s="61"/>
      <c r="BI1560" s="61"/>
      <c r="BJ1560" s="61"/>
      <c r="BK1560" s="61"/>
      <c r="BL1560" s="61"/>
      <c r="BM1560" s="61"/>
      <c r="BN1560" s="61"/>
      <c r="BO1560" s="61"/>
      <c r="BP1560" s="61"/>
      <c r="BQ1560" s="61"/>
      <c r="BR1560" s="61"/>
      <c r="BS1560" s="61"/>
      <c r="BT1560" s="61"/>
      <c r="BU1560" s="61"/>
      <c r="BV1560" s="61"/>
      <c r="BW1560" s="61"/>
      <c r="BX1560" s="61"/>
      <c r="BY1560" s="61"/>
      <c r="BZ1560" s="61"/>
      <c r="CA1560" s="61"/>
      <c r="CB1560" s="61"/>
      <c r="CC1560" s="61"/>
      <c r="CD1560" s="61"/>
      <c r="CE1560" s="61"/>
      <c r="CF1560" s="61"/>
      <c r="CG1560" s="61"/>
      <c r="CH1560" s="61"/>
      <c r="CI1560" s="61"/>
      <c r="CJ1560" s="61"/>
      <c r="CK1560" s="61"/>
      <c r="CL1560" s="61"/>
      <c r="CM1560" s="61"/>
      <c r="CN1560" s="61"/>
      <c r="CO1560" s="61"/>
      <c r="CP1560" s="61"/>
      <c r="CQ1560" s="61"/>
      <c r="CR1560" s="61"/>
      <c r="CS1560" s="61"/>
      <c r="CT1560" s="61"/>
      <c r="CU1560" s="61"/>
      <c r="CV1560" s="61"/>
      <c r="CW1560" s="61"/>
      <c r="CX1560" s="61"/>
      <c r="CY1560" s="61"/>
      <c r="CZ1560" s="61"/>
      <c r="DA1560" s="61"/>
      <c r="DB1560" s="61"/>
      <c r="DC1560" s="61"/>
      <c r="DD1560" s="61"/>
      <c r="DE1560" s="61"/>
      <c r="DF1560" s="61"/>
      <c r="DG1560" s="61"/>
      <c r="DH1560" s="61"/>
      <c r="DI1560" s="61"/>
      <c r="DJ1560" s="61"/>
      <c r="DK1560" s="61"/>
      <c r="DL1560" s="61"/>
      <c r="DM1560" s="61"/>
      <c r="DN1560" s="61"/>
      <c r="DO1560" s="61"/>
      <c r="DP1560" s="61"/>
      <c r="DQ1560" s="61"/>
      <c r="DR1560" s="61"/>
      <c r="DS1560" s="61"/>
      <c r="DT1560" s="61"/>
      <c r="DU1560" s="61"/>
      <c r="DV1560" s="61"/>
      <c r="DW1560" s="61"/>
      <c r="DX1560" s="61"/>
      <c r="DY1560" s="61"/>
      <c r="DZ1560" s="61"/>
      <c r="EA1560" s="61"/>
      <c r="EB1560" s="61"/>
      <c r="EC1560" s="61"/>
      <c r="ED1560" s="61"/>
      <c r="EE1560" s="61"/>
      <c r="EF1560" s="61"/>
      <c r="EG1560" s="61"/>
      <c r="EH1560" s="61"/>
      <c r="EI1560" s="61"/>
      <c r="EJ1560" s="61"/>
      <c r="EK1560" s="61"/>
      <c r="EL1560" s="61"/>
      <c r="EM1560" s="61"/>
      <c r="EN1560" s="61"/>
      <c r="EO1560" s="61"/>
      <c r="EP1560" s="61"/>
      <c r="EQ1560" s="61"/>
      <c r="ER1560" s="61"/>
      <c r="ES1560" s="61"/>
      <c r="ET1560" s="61"/>
      <c r="EU1560" s="61"/>
      <c r="EV1560" s="61"/>
      <c r="EW1560" s="61"/>
      <c r="EX1560" s="61"/>
      <c r="EY1560" s="61"/>
      <c r="EZ1560" s="61"/>
      <c r="FA1560" s="61"/>
      <c r="FB1560" s="61"/>
      <c r="FC1560" s="61"/>
      <c r="FD1560" s="61"/>
      <c r="FE1560" s="61"/>
      <c r="FF1560" s="61"/>
      <c r="FG1560" s="61"/>
      <c r="FH1560" s="61"/>
      <c r="FI1560" s="61"/>
      <c r="FJ1560" s="61"/>
      <c r="FK1560" s="61"/>
      <c r="FL1560" s="61"/>
      <c r="FM1560" s="61"/>
      <c r="FN1560" s="61"/>
      <c r="FO1560" s="61"/>
      <c r="FP1560" s="61"/>
      <c r="FQ1560" s="61"/>
      <c r="FR1560" s="61"/>
      <c r="FS1560" s="61"/>
      <c r="FT1560" s="61"/>
      <c r="FU1560" s="61"/>
      <c r="FV1560" s="61"/>
      <c r="FW1560" s="61"/>
      <c r="FX1560" s="61"/>
      <c r="FY1560" s="61"/>
      <c r="FZ1560" s="61"/>
      <c r="GA1560" s="61"/>
      <c r="GB1560" s="61"/>
      <c r="GC1560" s="61"/>
      <c r="GD1560" s="61"/>
      <c r="GE1560" s="61"/>
      <c r="GF1560" s="61"/>
      <c r="GG1560" s="61"/>
      <c r="GH1560" s="61"/>
      <c r="GI1560" s="61"/>
      <c r="GJ1560" s="61"/>
      <c r="GK1560" s="61"/>
      <c r="GL1560" s="61"/>
      <c r="GM1560" s="61"/>
      <c r="GN1560" s="61"/>
      <c r="GO1560" s="61"/>
      <c r="GP1560" s="61"/>
      <c r="GQ1560" s="61"/>
      <c r="GR1560" s="61"/>
      <c r="GS1560" s="61"/>
      <c r="GT1560" s="61"/>
      <c r="GU1560" s="61"/>
      <c r="GV1560" s="61"/>
      <c r="GW1560" s="61"/>
      <c r="GX1560" s="61"/>
      <c r="GY1560" s="61"/>
      <c r="GZ1560" s="61"/>
      <c r="HA1560" s="61"/>
      <c r="HB1560" s="61"/>
      <c r="HC1560" s="61"/>
      <c r="HD1560" s="61"/>
      <c r="HE1560" s="61"/>
      <c r="HF1560" s="61"/>
      <c r="HG1560" s="61"/>
      <c r="HH1560" s="61"/>
      <c r="HI1560" s="61"/>
      <c r="HJ1560" s="61"/>
      <c r="HK1560" s="61"/>
      <c r="HL1560" s="61"/>
      <c r="HM1560" s="61"/>
      <c r="HN1560" s="61"/>
      <c r="HO1560" s="61"/>
      <c r="HP1560" s="61"/>
      <c r="HQ1560" s="61"/>
      <c r="HR1560" s="61"/>
      <c r="HS1560" s="61"/>
      <c r="HT1560" s="61"/>
      <c r="HU1560" s="61"/>
      <c r="HV1560" s="61"/>
      <c r="HW1560" s="61"/>
      <c r="HX1560" s="61"/>
      <c r="HY1560" s="61"/>
      <c r="HZ1560" s="61"/>
      <c r="IA1560" s="61"/>
      <c r="IB1560" s="61"/>
      <c r="IC1560" s="61"/>
      <c r="ID1560" s="61"/>
      <c r="IE1560" s="61"/>
      <c r="IF1560" s="61"/>
      <c r="IG1560" s="61"/>
      <c r="IH1560" s="61"/>
      <c r="II1560" s="61"/>
      <c r="IJ1560" s="61"/>
      <c r="IK1560" s="61"/>
      <c r="IL1560" s="61"/>
      <c r="IM1560" s="61"/>
      <c r="IN1560" s="61"/>
      <c r="IO1560" s="61"/>
      <c r="IP1560" s="61"/>
      <c r="IQ1560" s="61"/>
      <c r="IR1560" s="61"/>
      <c r="IS1560" s="61"/>
      <c r="IT1560" s="61"/>
      <c r="IU1560" s="61"/>
      <c r="IV1560" s="61"/>
      <c r="IW1560" s="61"/>
      <c r="IX1560" s="61"/>
      <c r="IY1560" s="61"/>
      <c r="IZ1560" s="61"/>
      <c r="JA1560" s="61"/>
      <c r="JB1560" s="61"/>
      <c r="JC1560" s="61"/>
      <c r="JD1560" s="61"/>
      <c r="JE1560" s="61"/>
      <c r="JF1560" s="61"/>
      <c r="JG1560" s="61"/>
      <c r="JH1560" s="61"/>
      <c r="JI1560" s="61"/>
      <c r="JJ1560" s="61"/>
      <c r="JK1560" s="61"/>
      <c r="JL1560" s="61"/>
      <c r="JM1560" s="61"/>
      <c r="JN1560" s="61"/>
      <c r="JO1560" s="61"/>
      <c r="JP1560" s="61"/>
      <c r="JQ1560" s="61"/>
      <c r="JR1560" s="61"/>
      <c r="JS1560" s="61"/>
      <c r="JT1560" s="61"/>
      <c r="JU1560" s="61"/>
      <c r="JV1560" s="61"/>
      <c r="JW1560" s="61"/>
      <c r="JX1560" s="61"/>
      <c r="JY1560" s="61"/>
      <c r="JZ1560" s="61"/>
      <c r="KA1560" s="61"/>
      <c r="KB1560" s="61"/>
      <c r="KC1560" s="61"/>
      <c r="KD1560" s="61"/>
      <c r="KE1560" s="61"/>
      <c r="KF1560" s="61"/>
      <c r="KG1560" s="61"/>
      <c r="KH1560" s="61"/>
      <c r="KI1560" s="61"/>
      <c r="KJ1560" s="61"/>
      <c r="KK1560" s="61"/>
      <c r="KL1560" s="61"/>
      <c r="KM1560" s="61"/>
      <c r="KN1560" s="61"/>
      <c r="KO1560" s="61"/>
      <c r="KP1560" s="61"/>
      <c r="KQ1560" s="61"/>
      <c r="KR1560" s="61"/>
      <c r="KS1560" s="61"/>
      <c r="KT1560" s="61"/>
      <c r="KU1560" s="61"/>
      <c r="KV1560" s="61"/>
      <c r="KW1560" s="61"/>
      <c r="KX1560" s="61"/>
      <c r="KY1560" s="61"/>
      <c r="KZ1560" s="61"/>
      <c r="LA1560" s="61"/>
      <c r="LB1560" s="61"/>
      <c r="LC1560" s="61"/>
      <c r="LD1560" s="61"/>
      <c r="LE1560" s="61"/>
      <c r="LF1560" s="61"/>
      <c r="LG1560" s="61"/>
      <c r="LH1560" s="61"/>
      <c r="LI1560" s="61"/>
      <c r="LJ1560" s="61"/>
      <c r="LK1560" s="61"/>
      <c r="LL1560" s="61"/>
      <c r="LM1560" s="61"/>
      <c r="LN1560" s="61"/>
      <c r="LO1560" s="61"/>
      <c r="LP1560" s="61"/>
      <c r="LQ1560" s="61"/>
      <c r="LR1560" s="61"/>
      <c r="LS1560" s="61"/>
      <c r="LT1560" s="61"/>
      <c r="LU1560" s="61"/>
      <c r="LV1560" s="61"/>
      <c r="LW1560" s="61"/>
      <c r="LX1560" s="61"/>
      <c r="LY1560" s="61"/>
      <c r="LZ1560" s="61"/>
      <c r="MA1560" s="61"/>
      <c r="MB1560" s="61"/>
      <c r="MC1560" s="61"/>
      <c r="MD1560" s="61"/>
      <c r="ME1560" s="61"/>
      <c r="MF1560" s="61"/>
      <c r="MG1560" s="61"/>
      <c r="MH1560" s="61"/>
      <c r="MI1560" s="61"/>
      <c r="MJ1560" s="61"/>
      <c r="MK1560" s="61"/>
      <c r="ML1560" s="61"/>
      <c r="MM1560" s="61"/>
      <c r="MN1560" s="61"/>
      <c r="MO1560" s="61"/>
      <c r="MP1560" s="61"/>
      <c r="MQ1560" s="61"/>
      <c r="MR1560" s="61"/>
      <c r="MS1560" s="61"/>
      <c r="MT1560" s="61"/>
      <c r="MU1560" s="61"/>
      <c r="MV1560" s="61"/>
      <c r="MW1560" s="61"/>
      <c r="MX1560" s="61"/>
      <c r="MY1560" s="61"/>
      <c r="MZ1560" s="61"/>
      <c r="NA1560" s="61"/>
      <c r="NB1560" s="61"/>
      <c r="NC1560" s="61"/>
      <c r="ND1560" s="61"/>
      <c r="NE1560" s="61"/>
      <c r="NF1560" s="61"/>
      <c r="NG1560" s="61"/>
      <c r="NH1560" s="61"/>
      <c r="NI1560" s="61"/>
      <c r="NJ1560" s="61"/>
      <c r="NK1560" s="61"/>
      <c r="NL1560" s="61"/>
      <c r="NM1560" s="61"/>
      <c r="NN1560" s="61"/>
      <c r="NO1560" s="61"/>
      <c r="NP1560" s="61"/>
      <c r="NQ1560" s="61"/>
      <c r="NR1560" s="61"/>
      <c r="NS1560" s="61"/>
      <c r="NT1560" s="61"/>
      <c r="NU1560" s="61"/>
      <c r="NV1560" s="61"/>
      <c r="NW1560" s="61"/>
      <c r="NX1560" s="61"/>
      <c r="NY1560" s="61"/>
      <c r="NZ1560" s="61"/>
      <c r="OA1560" s="61"/>
      <c r="OB1560" s="61"/>
      <c r="OC1560" s="61"/>
      <c r="OD1560" s="61"/>
      <c r="OE1560" s="61"/>
      <c r="OF1560" s="61"/>
      <c r="OG1560" s="61"/>
      <c r="OH1560" s="61"/>
      <c r="OI1560" s="61"/>
      <c r="OJ1560" s="61"/>
      <c r="OK1560" s="61"/>
      <c r="OL1560" s="61"/>
      <c r="OM1560" s="61"/>
      <c r="ON1560" s="61"/>
      <c r="OO1560" s="61"/>
      <c r="OP1560" s="61"/>
      <c r="OQ1560" s="61"/>
      <c r="OR1560" s="61"/>
      <c r="OS1560" s="61"/>
      <c r="OT1560" s="61"/>
      <c r="OU1560" s="61"/>
      <c r="OV1560" s="61"/>
      <c r="OW1560" s="61"/>
      <c r="OX1560" s="61"/>
      <c r="OY1560" s="61"/>
      <c r="OZ1560" s="61"/>
      <c r="PA1560" s="61"/>
      <c r="PB1560" s="61"/>
      <c r="PC1560" s="61"/>
      <c r="PD1560" s="61"/>
      <c r="PE1560" s="61"/>
      <c r="PF1560" s="61"/>
      <c r="PG1560" s="61"/>
      <c r="PH1560" s="61"/>
      <c r="PI1560" s="61"/>
      <c r="PJ1560" s="61"/>
      <c r="PK1560" s="61"/>
      <c r="PL1560" s="61"/>
      <c r="PM1560" s="61"/>
      <c r="PN1560" s="61"/>
      <c r="PO1560" s="61"/>
      <c r="PP1560" s="61"/>
      <c r="PQ1560" s="61"/>
      <c r="PR1560" s="61"/>
      <c r="PS1560" s="61"/>
      <c r="PT1560" s="61"/>
      <c r="PU1560" s="61"/>
      <c r="PV1560" s="61"/>
      <c r="PW1560" s="61"/>
      <c r="PX1560" s="61"/>
      <c r="PY1560" s="61"/>
      <c r="PZ1560" s="61"/>
      <c r="QA1560" s="61"/>
      <c r="QB1560" s="61"/>
      <c r="QC1560" s="61"/>
      <c r="QD1560" s="61"/>
      <c r="QE1560" s="61"/>
      <c r="QF1560" s="61"/>
      <c r="QG1560" s="61"/>
      <c r="QH1560" s="61"/>
      <c r="QI1560" s="61"/>
      <c r="QJ1560" s="61"/>
      <c r="QK1560" s="61"/>
      <c r="QL1560" s="61"/>
      <c r="QM1560" s="61"/>
      <c r="QN1560" s="61"/>
      <c r="QO1560" s="61"/>
      <c r="QP1560" s="61"/>
      <c r="QQ1560" s="61"/>
      <c r="QR1560" s="61"/>
      <c r="QS1560" s="61"/>
      <c r="QT1560" s="61"/>
      <c r="QU1560" s="61"/>
      <c r="QV1560" s="61"/>
      <c r="QW1560" s="61"/>
      <c r="QX1560" s="61"/>
      <c r="QY1560" s="61"/>
      <c r="QZ1560" s="61"/>
      <c r="RA1560" s="61"/>
      <c r="RB1560" s="61"/>
      <c r="RC1560" s="61"/>
      <c r="RD1560" s="61"/>
      <c r="RE1560" s="61"/>
      <c r="RF1560" s="61"/>
      <c r="RG1560" s="61"/>
      <c r="RH1560" s="61"/>
      <c r="RI1560" s="61"/>
      <c r="RJ1560" s="61"/>
      <c r="RK1560" s="61"/>
      <c r="RL1560" s="61"/>
      <c r="RM1560" s="61"/>
      <c r="RN1560" s="61"/>
      <c r="RO1560" s="61"/>
      <c r="RP1560" s="61"/>
      <c r="RQ1560" s="61"/>
      <c r="RR1560" s="61"/>
      <c r="RS1560" s="61"/>
      <c r="RT1560" s="61"/>
      <c r="RU1560" s="61"/>
      <c r="RV1560" s="61"/>
      <c r="RW1560" s="61"/>
      <c r="RX1560" s="61"/>
      <c r="RY1560" s="61"/>
      <c r="RZ1560" s="61"/>
      <c r="SA1560" s="61"/>
      <c r="SB1560" s="61"/>
      <c r="SC1560" s="61"/>
      <c r="SD1560" s="61"/>
      <c r="SE1560" s="61"/>
      <c r="SF1560" s="61"/>
      <c r="SG1560" s="61"/>
      <c r="SH1560" s="61"/>
      <c r="SI1560" s="61"/>
      <c r="SJ1560" s="61"/>
      <c r="SK1560" s="61"/>
      <c r="SL1560" s="61"/>
      <c r="SM1560" s="61"/>
      <c r="SN1560" s="61"/>
      <c r="SO1560" s="61"/>
      <c r="SP1560" s="61"/>
      <c r="SQ1560" s="61"/>
      <c r="SR1560" s="61"/>
      <c r="SS1560" s="61"/>
      <c r="ST1560" s="61"/>
      <c r="SU1560" s="61"/>
      <c r="SV1560" s="61"/>
      <c r="SW1560" s="61"/>
      <c r="SX1560" s="61"/>
      <c r="SY1560" s="61"/>
      <c r="SZ1560" s="61"/>
      <c r="TA1560" s="61"/>
      <c r="TB1560" s="61"/>
      <c r="TC1560" s="61"/>
      <c r="TD1560" s="61"/>
      <c r="TE1560" s="61"/>
      <c r="TF1560" s="61"/>
      <c r="TG1560" s="61"/>
      <c r="TH1560" s="61"/>
      <c r="TI1560" s="61"/>
      <c r="TJ1560" s="61"/>
      <c r="TK1560" s="61"/>
      <c r="TL1560" s="61"/>
      <c r="TM1560" s="61"/>
      <c r="TN1560" s="61"/>
      <c r="TO1560" s="61"/>
      <c r="TP1560" s="61"/>
      <c r="TQ1560" s="61"/>
      <c r="TR1560" s="61"/>
      <c r="TS1560" s="61"/>
      <c r="TT1560" s="61"/>
      <c r="TU1560" s="61"/>
      <c r="TV1560" s="61"/>
      <c r="TW1560" s="61"/>
      <c r="TX1560" s="61"/>
      <c r="TY1560" s="61"/>
      <c r="TZ1560" s="61"/>
      <c r="UA1560" s="61"/>
      <c r="UB1560" s="61"/>
      <c r="UC1560" s="61"/>
      <c r="UD1560" s="61"/>
      <c r="UE1560" s="61"/>
      <c r="UF1560" s="61"/>
      <c r="UG1560" s="61"/>
      <c r="UH1560" s="61"/>
      <c r="UI1560" s="61"/>
      <c r="UJ1560" s="61"/>
      <c r="UK1560" s="61"/>
      <c r="UL1560" s="61"/>
      <c r="UM1560" s="61"/>
      <c r="UN1560" s="61"/>
      <c r="UO1560" s="61"/>
      <c r="UP1560" s="61"/>
      <c r="UQ1560" s="61"/>
      <c r="UR1560" s="61"/>
      <c r="US1560" s="61"/>
      <c r="UT1560" s="61"/>
      <c r="UU1560" s="61"/>
      <c r="UV1560" s="61"/>
      <c r="UW1560" s="61"/>
      <c r="UX1560" s="61"/>
      <c r="UY1560" s="61"/>
      <c r="UZ1560" s="61"/>
      <c r="VA1560" s="61"/>
      <c r="VB1560" s="61"/>
      <c r="VC1560" s="61"/>
      <c r="VD1560" s="61"/>
      <c r="VE1560" s="61"/>
      <c r="VF1560" s="61"/>
      <c r="VG1560" s="61"/>
      <c r="VH1560" s="61"/>
      <c r="VI1560" s="61"/>
      <c r="VJ1560" s="61"/>
      <c r="VK1560" s="61"/>
      <c r="VL1560" s="61"/>
      <c r="VM1560" s="61"/>
      <c r="VN1560" s="61"/>
      <c r="VO1560" s="61"/>
      <c r="VP1560" s="61"/>
      <c r="VQ1560" s="61"/>
      <c r="VR1560" s="61"/>
      <c r="VS1560" s="61"/>
      <c r="VT1560" s="61"/>
      <c r="VU1560" s="61"/>
      <c r="VV1560" s="61"/>
      <c r="VW1560" s="61"/>
      <c r="VX1560" s="61"/>
      <c r="VY1560" s="61"/>
      <c r="VZ1560" s="61"/>
      <c r="WA1560" s="61"/>
      <c r="WB1560" s="61"/>
      <c r="WC1560" s="61"/>
      <c r="WD1560" s="61"/>
      <c r="WE1560" s="61"/>
      <c r="WF1560" s="61"/>
      <c r="WG1560" s="61"/>
      <c r="WH1560" s="61"/>
      <c r="WI1560" s="61"/>
      <c r="WJ1560" s="61"/>
      <c r="WK1560" s="61"/>
      <c r="WL1560" s="61"/>
      <c r="WM1560" s="61"/>
      <c r="WN1560" s="61"/>
      <c r="WO1560" s="61"/>
      <c r="WP1560" s="61"/>
      <c r="WQ1560" s="61"/>
      <c r="WR1560" s="61"/>
      <c r="WS1560" s="61"/>
      <c r="WT1560" s="61"/>
      <c r="WU1560" s="61"/>
      <c r="WV1560" s="61"/>
      <c r="WW1560" s="61"/>
      <c r="WX1560" s="61"/>
      <c r="WY1560" s="61"/>
      <c r="WZ1560" s="61"/>
      <c r="XA1560" s="61"/>
      <c r="XB1560" s="61"/>
      <c r="XC1560" s="61"/>
      <c r="XD1560" s="61"/>
      <c r="XE1560" s="61"/>
      <c r="XF1560" s="61"/>
      <c r="XG1560" s="61"/>
      <c r="XH1560" s="61"/>
      <c r="XI1560" s="61"/>
      <c r="XJ1560" s="61"/>
      <c r="XK1560" s="61"/>
      <c r="XL1560" s="61"/>
      <c r="XM1560" s="61"/>
      <c r="XN1560" s="61"/>
      <c r="XO1560" s="61"/>
      <c r="XP1560" s="61"/>
      <c r="XQ1560" s="61"/>
      <c r="XR1560" s="61"/>
      <c r="XS1560" s="61"/>
      <c r="XT1560" s="61"/>
      <c r="XU1560" s="61"/>
      <c r="XV1560" s="61"/>
      <c r="XW1560" s="61"/>
      <c r="XX1560" s="61"/>
      <c r="XY1560" s="61"/>
      <c r="XZ1560" s="61"/>
      <c r="YA1560" s="61"/>
      <c r="YB1560" s="61"/>
      <c r="YC1560" s="61"/>
      <c r="YD1560" s="61"/>
      <c r="YE1560" s="61"/>
      <c r="YF1560" s="61"/>
      <c r="YG1560" s="61"/>
      <c r="YH1560" s="61"/>
      <c r="YI1560" s="61"/>
      <c r="YJ1560" s="61"/>
      <c r="YK1560" s="61"/>
      <c r="YL1560" s="61"/>
      <c r="YM1560" s="61"/>
      <c r="YN1560" s="61"/>
      <c r="YO1560" s="61"/>
      <c r="YP1560" s="61"/>
      <c r="YQ1560" s="61"/>
      <c r="YR1560" s="61"/>
      <c r="YS1560" s="61"/>
      <c r="YT1560" s="61"/>
      <c r="YU1560" s="61"/>
      <c r="YV1560" s="61"/>
      <c r="YW1560" s="61"/>
      <c r="YX1560" s="61"/>
      <c r="YY1560" s="61"/>
      <c r="YZ1560" s="61"/>
      <c r="ZA1560" s="61"/>
      <c r="ZB1560" s="61"/>
      <c r="ZC1560" s="61"/>
      <c r="ZD1560" s="61"/>
      <c r="ZE1560" s="61"/>
      <c r="ZF1560" s="61"/>
      <c r="ZG1560" s="61"/>
      <c r="ZH1560" s="61"/>
      <c r="ZI1560" s="61"/>
      <c r="ZJ1560" s="61"/>
      <c r="ZK1560" s="61"/>
      <c r="ZL1560" s="61"/>
      <c r="ZM1560" s="61"/>
      <c r="ZN1560" s="61"/>
      <c r="ZO1560" s="61"/>
      <c r="ZP1560" s="61"/>
      <c r="ZQ1560" s="61"/>
      <c r="ZR1560" s="61"/>
      <c r="ZS1560" s="61"/>
      <c r="ZT1560" s="61"/>
      <c r="ZU1560" s="61"/>
      <c r="ZV1560" s="61"/>
      <c r="ZW1560" s="61"/>
      <c r="ZX1560" s="61"/>
      <c r="ZY1560" s="61"/>
      <c r="ZZ1560" s="61"/>
      <c r="AAA1560" s="61"/>
      <c r="AAB1560" s="61"/>
      <c r="AAC1560" s="61"/>
      <c r="AAD1560" s="61"/>
      <c r="AAE1560" s="61"/>
      <c r="AAF1560" s="61"/>
      <c r="AAG1560" s="61"/>
      <c r="AAH1560" s="61"/>
      <c r="AAI1560" s="61"/>
      <c r="AAJ1560" s="61"/>
      <c r="AAK1560" s="61"/>
      <c r="AAL1560" s="61"/>
      <c r="AAM1560" s="61"/>
      <c r="AAN1560" s="61"/>
      <c r="AAO1560" s="61"/>
      <c r="AAP1560" s="61"/>
      <c r="AAQ1560" s="61"/>
      <c r="AAR1560" s="61"/>
      <c r="AAS1560" s="61"/>
      <c r="AAT1560" s="61"/>
      <c r="AAU1560" s="61"/>
      <c r="AAV1560" s="61"/>
      <c r="AAW1560" s="61"/>
      <c r="AAX1560" s="61"/>
      <c r="AAY1560" s="61"/>
      <c r="AAZ1560" s="61"/>
      <c r="ABA1560" s="61"/>
      <c r="ABB1560" s="61"/>
      <c r="ABC1560" s="61"/>
      <c r="ABD1560" s="61"/>
      <c r="ABE1560" s="61"/>
      <c r="ABF1560" s="61"/>
      <c r="ABG1560" s="61"/>
      <c r="ABH1560" s="61"/>
      <c r="ABI1560" s="61"/>
      <c r="ABJ1560" s="61"/>
      <c r="ABK1560" s="61"/>
      <c r="ABL1560" s="61"/>
      <c r="ABM1560" s="61"/>
      <c r="ABN1560" s="61"/>
      <c r="ABO1560" s="61"/>
      <c r="ABP1560" s="61"/>
      <c r="ABQ1560" s="61"/>
      <c r="ABR1560" s="61"/>
      <c r="ABS1560" s="61"/>
      <c r="ABT1560" s="61"/>
      <c r="ABU1560" s="61"/>
      <c r="ABV1560" s="61"/>
      <c r="ABW1560" s="61"/>
      <c r="ABX1560" s="61"/>
      <c r="ABY1560" s="61"/>
      <c r="ABZ1560" s="61"/>
      <c r="ACA1560" s="61"/>
      <c r="ACB1560" s="61"/>
      <c r="ACC1560" s="61"/>
      <c r="ACD1560" s="61"/>
      <c r="ACE1560" s="61"/>
      <c r="ACF1560" s="61"/>
      <c r="ACG1560" s="61"/>
      <c r="ACH1560" s="61"/>
      <c r="ACI1560" s="61"/>
      <c r="ACJ1560" s="61"/>
      <c r="ACK1560" s="61"/>
      <c r="ACL1560" s="61"/>
      <c r="ACM1560" s="61"/>
      <c r="ACN1560" s="61"/>
      <c r="ACO1560" s="61"/>
      <c r="ACP1560" s="61"/>
      <c r="ACQ1560" s="61"/>
      <c r="ACR1560" s="61"/>
      <c r="ACS1560" s="61"/>
      <c r="ACT1560" s="61"/>
      <c r="ACU1560" s="61"/>
      <c r="ACV1560" s="61"/>
      <c r="ACW1560" s="61"/>
      <c r="ACX1560" s="61"/>
      <c r="ACY1560" s="61"/>
      <c r="ACZ1560" s="61"/>
      <c r="ADA1560" s="61"/>
      <c r="ADB1560" s="61"/>
      <c r="ADC1560" s="61"/>
      <c r="ADD1560" s="61"/>
      <c r="ADE1560" s="61"/>
      <c r="ADF1560" s="61"/>
      <c r="ADG1560" s="61"/>
      <c r="ADH1560" s="61"/>
      <c r="ADI1560" s="61"/>
      <c r="ADJ1560" s="61"/>
      <c r="ADK1560" s="61"/>
      <c r="ADL1560" s="61"/>
      <c r="ADM1560" s="61"/>
      <c r="ADN1560" s="61"/>
      <c r="ADO1560" s="61"/>
      <c r="ADP1560" s="61"/>
      <c r="ADQ1560" s="61"/>
      <c r="ADR1560" s="61"/>
      <c r="ADS1560" s="61"/>
      <c r="ADT1560" s="61"/>
      <c r="ADU1560" s="61"/>
      <c r="ADV1560" s="61"/>
      <c r="ADW1560" s="61"/>
      <c r="ADX1560" s="61"/>
      <c r="ADY1560" s="61"/>
      <c r="ADZ1560" s="61"/>
      <c r="AEA1560" s="61"/>
      <c r="AEB1560" s="61"/>
      <c r="AEC1560" s="61"/>
      <c r="AED1560" s="61"/>
      <c r="AEE1560" s="61"/>
      <c r="AEF1560" s="61"/>
    </row>
    <row r="1561" spans="1:812" s="34" customFormat="1" x14ac:dyDescent="0.2">
      <c r="A1561" s="127"/>
      <c r="B1561" s="128" t="s">
        <v>411</v>
      </c>
      <c r="C1561" s="129"/>
      <c r="D1561" s="125"/>
      <c r="E1561" s="126"/>
      <c r="F1561" s="363">
        <f>SUM(F1541:F1560)</f>
        <v>14430525.250000002</v>
      </c>
      <c r="AZ1561" s="61"/>
      <c r="BA1561" s="275"/>
      <c r="BB1561" s="61"/>
      <c r="BC1561" s="61"/>
      <c r="BD1561" s="61"/>
      <c r="BE1561" s="61"/>
      <c r="BF1561" s="61"/>
      <c r="BG1561" s="61"/>
      <c r="BH1561" s="61"/>
      <c r="BI1561" s="61"/>
      <c r="BJ1561" s="61"/>
      <c r="BK1561" s="61"/>
      <c r="BL1561" s="61"/>
      <c r="BM1561" s="61"/>
      <c r="BN1561" s="61"/>
      <c r="BO1561" s="61"/>
      <c r="BP1561" s="61"/>
      <c r="BQ1561" s="61"/>
      <c r="BR1561" s="61"/>
      <c r="BS1561" s="61"/>
      <c r="BT1561" s="61"/>
      <c r="BU1561" s="61"/>
      <c r="BV1561" s="61"/>
      <c r="BW1561" s="61"/>
      <c r="BX1561" s="61"/>
      <c r="BY1561" s="61"/>
      <c r="BZ1561" s="61"/>
      <c r="CA1561" s="61"/>
      <c r="CB1561" s="61"/>
      <c r="CC1561" s="61"/>
      <c r="CD1561" s="61"/>
      <c r="CE1561" s="61"/>
      <c r="CF1561" s="61"/>
      <c r="CG1561" s="61"/>
      <c r="CH1561" s="61"/>
      <c r="CI1561" s="61"/>
      <c r="CJ1561" s="61"/>
      <c r="CK1561" s="61"/>
      <c r="CL1561" s="61"/>
      <c r="CM1561" s="61"/>
      <c r="CN1561" s="61"/>
      <c r="CO1561" s="61"/>
      <c r="CP1561" s="61"/>
      <c r="CQ1561" s="61"/>
      <c r="CR1561" s="61"/>
      <c r="CS1561" s="61"/>
      <c r="CT1561" s="61"/>
      <c r="CU1561" s="61"/>
      <c r="CV1561" s="61"/>
      <c r="CW1561" s="61"/>
      <c r="CX1561" s="61"/>
      <c r="CY1561" s="61"/>
      <c r="CZ1561" s="61"/>
      <c r="DA1561" s="61"/>
      <c r="DB1561" s="61"/>
      <c r="DC1561" s="61"/>
      <c r="DD1561" s="61"/>
      <c r="DE1561" s="61"/>
      <c r="DF1561" s="61"/>
      <c r="DG1561" s="61"/>
      <c r="DH1561" s="61"/>
      <c r="DI1561" s="61"/>
      <c r="DJ1561" s="61"/>
      <c r="DK1561" s="61"/>
      <c r="DL1561" s="61"/>
      <c r="DM1561" s="61"/>
      <c r="DN1561" s="61"/>
      <c r="DO1561" s="61"/>
      <c r="DP1561" s="61"/>
      <c r="DQ1561" s="61"/>
      <c r="DR1561" s="61"/>
      <c r="DS1561" s="61"/>
      <c r="DT1561" s="61"/>
      <c r="DU1561" s="61"/>
      <c r="DV1561" s="61"/>
      <c r="DW1561" s="61"/>
      <c r="DX1561" s="61"/>
      <c r="DY1561" s="61"/>
      <c r="DZ1561" s="61"/>
      <c r="EA1561" s="61"/>
      <c r="EB1561" s="61"/>
      <c r="EC1561" s="61"/>
      <c r="ED1561" s="61"/>
      <c r="EE1561" s="61"/>
      <c r="EF1561" s="61"/>
      <c r="EG1561" s="61"/>
      <c r="EH1561" s="61"/>
      <c r="EI1561" s="61"/>
      <c r="EJ1561" s="61"/>
      <c r="EK1561" s="61"/>
      <c r="EL1561" s="61"/>
      <c r="EM1561" s="61"/>
      <c r="EN1561" s="61"/>
      <c r="EO1561" s="61"/>
      <c r="EP1561" s="61"/>
      <c r="EQ1561" s="61"/>
      <c r="ER1561" s="61"/>
      <c r="ES1561" s="61"/>
      <c r="ET1561" s="61"/>
      <c r="EU1561" s="61"/>
      <c r="EV1561" s="61"/>
      <c r="EW1561" s="61"/>
      <c r="EX1561" s="61"/>
      <c r="EY1561" s="61"/>
      <c r="EZ1561" s="61"/>
      <c r="FA1561" s="61"/>
      <c r="FB1561" s="61"/>
      <c r="FC1561" s="61"/>
      <c r="FD1561" s="61"/>
      <c r="FE1561" s="61"/>
      <c r="FF1561" s="61"/>
      <c r="FG1561" s="61"/>
      <c r="FH1561" s="61"/>
      <c r="FI1561" s="61"/>
      <c r="FJ1561" s="61"/>
      <c r="FK1561" s="61"/>
      <c r="FL1561" s="61"/>
      <c r="FM1561" s="61"/>
      <c r="FN1561" s="61"/>
      <c r="FO1561" s="61"/>
      <c r="FP1561" s="61"/>
      <c r="FQ1561" s="61"/>
      <c r="FR1561" s="61"/>
      <c r="FS1561" s="61"/>
      <c r="FT1561" s="61"/>
      <c r="FU1561" s="61"/>
      <c r="FV1561" s="61"/>
      <c r="FW1561" s="61"/>
      <c r="FX1561" s="61"/>
      <c r="FY1561" s="61"/>
      <c r="FZ1561" s="61"/>
      <c r="GA1561" s="61"/>
      <c r="GB1561" s="61"/>
      <c r="GC1561" s="61"/>
      <c r="GD1561" s="61"/>
      <c r="GE1561" s="61"/>
      <c r="GF1561" s="61"/>
      <c r="GG1561" s="61"/>
      <c r="GH1561" s="61"/>
      <c r="GI1561" s="61"/>
      <c r="GJ1561" s="61"/>
      <c r="GK1561" s="61"/>
      <c r="GL1561" s="61"/>
      <c r="GM1561" s="61"/>
      <c r="GN1561" s="61"/>
      <c r="GO1561" s="61"/>
      <c r="GP1561" s="61"/>
      <c r="GQ1561" s="61"/>
      <c r="GR1561" s="61"/>
      <c r="GS1561" s="61"/>
      <c r="GT1561" s="61"/>
      <c r="GU1561" s="61"/>
      <c r="GV1561" s="61"/>
      <c r="GW1561" s="61"/>
      <c r="GX1561" s="61"/>
      <c r="GY1561" s="61"/>
      <c r="GZ1561" s="61"/>
      <c r="HA1561" s="61"/>
      <c r="HB1561" s="61"/>
      <c r="HC1561" s="61"/>
      <c r="HD1561" s="61"/>
      <c r="HE1561" s="61"/>
      <c r="HF1561" s="61"/>
      <c r="HG1561" s="61"/>
      <c r="HH1561" s="61"/>
      <c r="HI1561" s="61"/>
      <c r="HJ1561" s="61"/>
      <c r="HK1561" s="61"/>
      <c r="HL1561" s="61"/>
      <c r="HM1561" s="61"/>
      <c r="HN1561" s="61"/>
      <c r="HO1561" s="61"/>
      <c r="HP1561" s="61"/>
      <c r="HQ1561" s="61"/>
      <c r="HR1561" s="61"/>
      <c r="HS1561" s="61"/>
      <c r="HT1561" s="61"/>
      <c r="HU1561" s="61"/>
      <c r="HV1561" s="61"/>
      <c r="HW1561" s="61"/>
      <c r="HX1561" s="61"/>
      <c r="HY1561" s="61"/>
      <c r="HZ1561" s="61"/>
      <c r="IA1561" s="61"/>
      <c r="IB1561" s="61"/>
      <c r="IC1561" s="61"/>
      <c r="ID1561" s="61"/>
      <c r="IE1561" s="61"/>
      <c r="IF1561" s="61"/>
      <c r="IG1561" s="61"/>
      <c r="IH1561" s="61"/>
      <c r="II1561" s="61"/>
      <c r="IJ1561" s="61"/>
      <c r="IK1561" s="61"/>
      <c r="IL1561" s="61"/>
      <c r="IM1561" s="61"/>
      <c r="IN1561" s="61"/>
      <c r="IO1561" s="61"/>
      <c r="IP1561" s="61"/>
      <c r="IQ1561" s="61"/>
      <c r="IR1561" s="61"/>
      <c r="IS1561" s="61"/>
      <c r="IT1561" s="61"/>
      <c r="IU1561" s="61"/>
      <c r="IV1561" s="61"/>
      <c r="IW1561" s="61"/>
      <c r="IX1561" s="61"/>
      <c r="IY1561" s="61"/>
      <c r="IZ1561" s="61"/>
      <c r="JA1561" s="61"/>
      <c r="JB1561" s="61"/>
      <c r="JC1561" s="61"/>
      <c r="JD1561" s="61"/>
      <c r="JE1561" s="61"/>
      <c r="JF1561" s="61"/>
      <c r="JG1561" s="61"/>
      <c r="JH1561" s="61"/>
      <c r="JI1561" s="61"/>
      <c r="JJ1561" s="61"/>
      <c r="JK1561" s="61"/>
      <c r="JL1561" s="61"/>
      <c r="JM1561" s="61"/>
      <c r="JN1561" s="61"/>
      <c r="JO1561" s="61"/>
      <c r="JP1561" s="61"/>
      <c r="JQ1561" s="61"/>
      <c r="JR1561" s="61"/>
      <c r="JS1561" s="61"/>
      <c r="JT1561" s="61"/>
      <c r="JU1561" s="61"/>
      <c r="JV1561" s="61"/>
      <c r="JW1561" s="61"/>
      <c r="JX1561" s="61"/>
      <c r="JY1561" s="61"/>
      <c r="JZ1561" s="61"/>
      <c r="KA1561" s="61"/>
      <c r="KB1561" s="61"/>
      <c r="KC1561" s="61"/>
      <c r="KD1561" s="61"/>
      <c r="KE1561" s="61"/>
      <c r="KF1561" s="61"/>
      <c r="KG1561" s="61"/>
      <c r="KH1561" s="61"/>
      <c r="KI1561" s="61"/>
      <c r="KJ1561" s="61"/>
      <c r="KK1561" s="61"/>
      <c r="KL1561" s="61"/>
      <c r="KM1561" s="61"/>
      <c r="KN1561" s="61"/>
      <c r="KO1561" s="61"/>
      <c r="KP1561" s="61"/>
      <c r="KQ1561" s="61"/>
      <c r="KR1561" s="61"/>
      <c r="KS1561" s="61"/>
      <c r="KT1561" s="61"/>
      <c r="KU1561" s="61"/>
      <c r="KV1561" s="61"/>
      <c r="KW1561" s="61"/>
      <c r="KX1561" s="61"/>
      <c r="KY1561" s="61"/>
      <c r="KZ1561" s="61"/>
      <c r="LA1561" s="61"/>
      <c r="LB1561" s="61"/>
      <c r="LC1561" s="61"/>
      <c r="LD1561" s="61"/>
      <c r="LE1561" s="61"/>
      <c r="LF1561" s="61"/>
      <c r="LG1561" s="61"/>
      <c r="LH1561" s="61"/>
      <c r="LI1561" s="61"/>
      <c r="LJ1561" s="61"/>
      <c r="LK1561" s="61"/>
      <c r="LL1561" s="61"/>
      <c r="LM1561" s="61"/>
      <c r="LN1561" s="61"/>
      <c r="LO1561" s="61"/>
      <c r="LP1561" s="61"/>
      <c r="LQ1561" s="61"/>
      <c r="LR1561" s="61"/>
      <c r="LS1561" s="61"/>
      <c r="LT1561" s="61"/>
      <c r="LU1561" s="61"/>
      <c r="LV1561" s="61"/>
      <c r="LW1561" s="61"/>
      <c r="LX1561" s="61"/>
      <c r="LY1561" s="61"/>
      <c r="LZ1561" s="61"/>
      <c r="MA1561" s="61"/>
      <c r="MB1561" s="61"/>
      <c r="MC1561" s="61"/>
      <c r="MD1561" s="61"/>
      <c r="ME1561" s="61"/>
      <c r="MF1561" s="61"/>
      <c r="MG1561" s="61"/>
      <c r="MH1561" s="61"/>
      <c r="MI1561" s="61"/>
      <c r="MJ1561" s="61"/>
      <c r="MK1561" s="61"/>
      <c r="ML1561" s="61"/>
      <c r="MM1561" s="61"/>
      <c r="MN1561" s="61"/>
      <c r="MO1561" s="61"/>
      <c r="MP1561" s="61"/>
      <c r="MQ1561" s="61"/>
      <c r="MR1561" s="61"/>
      <c r="MS1561" s="61"/>
      <c r="MT1561" s="61"/>
      <c r="MU1561" s="61"/>
      <c r="MV1561" s="61"/>
      <c r="MW1561" s="61"/>
      <c r="MX1561" s="61"/>
      <c r="MY1561" s="61"/>
      <c r="MZ1561" s="61"/>
      <c r="NA1561" s="61"/>
      <c r="NB1561" s="61"/>
      <c r="NC1561" s="61"/>
      <c r="ND1561" s="61"/>
      <c r="NE1561" s="61"/>
      <c r="NF1561" s="61"/>
      <c r="NG1561" s="61"/>
      <c r="NH1561" s="61"/>
      <c r="NI1561" s="61"/>
      <c r="NJ1561" s="61"/>
      <c r="NK1561" s="61"/>
      <c r="NL1561" s="61"/>
      <c r="NM1561" s="61"/>
      <c r="NN1561" s="61"/>
      <c r="NO1561" s="61"/>
      <c r="NP1561" s="61"/>
      <c r="NQ1561" s="61"/>
      <c r="NR1561" s="61"/>
      <c r="NS1561" s="61"/>
      <c r="NT1561" s="61"/>
      <c r="NU1561" s="61"/>
      <c r="NV1561" s="61"/>
      <c r="NW1561" s="61"/>
      <c r="NX1561" s="61"/>
      <c r="NY1561" s="61"/>
      <c r="NZ1561" s="61"/>
      <c r="OA1561" s="61"/>
      <c r="OB1561" s="61"/>
      <c r="OC1561" s="61"/>
      <c r="OD1561" s="61"/>
      <c r="OE1561" s="61"/>
      <c r="OF1561" s="61"/>
      <c r="OG1561" s="61"/>
      <c r="OH1561" s="61"/>
      <c r="OI1561" s="61"/>
      <c r="OJ1561" s="61"/>
      <c r="OK1561" s="61"/>
      <c r="OL1561" s="61"/>
      <c r="OM1561" s="61"/>
      <c r="ON1561" s="61"/>
      <c r="OO1561" s="61"/>
      <c r="OP1561" s="61"/>
      <c r="OQ1561" s="61"/>
      <c r="OR1561" s="61"/>
      <c r="OS1561" s="61"/>
      <c r="OT1561" s="61"/>
      <c r="OU1561" s="61"/>
      <c r="OV1561" s="61"/>
      <c r="OW1561" s="61"/>
      <c r="OX1561" s="61"/>
      <c r="OY1561" s="61"/>
      <c r="OZ1561" s="61"/>
      <c r="PA1561" s="61"/>
      <c r="PB1561" s="61"/>
      <c r="PC1561" s="61"/>
      <c r="PD1561" s="61"/>
      <c r="PE1561" s="61"/>
      <c r="PF1561" s="61"/>
      <c r="PG1561" s="61"/>
      <c r="PH1561" s="61"/>
      <c r="PI1561" s="61"/>
      <c r="PJ1561" s="61"/>
      <c r="PK1561" s="61"/>
      <c r="PL1561" s="61"/>
      <c r="PM1561" s="61"/>
      <c r="PN1561" s="61"/>
      <c r="PO1561" s="61"/>
      <c r="PP1561" s="61"/>
      <c r="PQ1561" s="61"/>
      <c r="PR1561" s="61"/>
      <c r="PS1561" s="61"/>
      <c r="PT1561" s="61"/>
      <c r="PU1561" s="61"/>
      <c r="PV1561" s="61"/>
      <c r="PW1561" s="61"/>
      <c r="PX1561" s="61"/>
      <c r="PY1561" s="61"/>
      <c r="PZ1561" s="61"/>
      <c r="QA1561" s="61"/>
      <c r="QB1561" s="61"/>
      <c r="QC1561" s="61"/>
      <c r="QD1561" s="61"/>
      <c r="QE1561" s="61"/>
      <c r="QF1561" s="61"/>
      <c r="QG1561" s="61"/>
      <c r="QH1561" s="61"/>
      <c r="QI1561" s="61"/>
      <c r="QJ1561" s="61"/>
      <c r="QK1561" s="61"/>
      <c r="QL1561" s="61"/>
      <c r="QM1561" s="61"/>
      <c r="QN1561" s="61"/>
      <c r="QO1561" s="61"/>
      <c r="QP1561" s="61"/>
      <c r="QQ1561" s="61"/>
      <c r="QR1561" s="61"/>
      <c r="QS1561" s="61"/>
      <c r="QT1561" s="61"/>
      <c r="QU1561" s="61"/>
      <c r="QV1561" s="61"/>
      <c r="QW1561" s="61"/>
      <c r="QX1561" s="61"/>
      <c r="QY1561" s="61"/>
      <c r="QZ1561" s="61"/>
      <c r="RA1561" s="61"/>
      <c r="RB1561" s="61"/>
      <c r="RC1561" s="61"/>
      <c r="RD1561" s="61"/>
      <c r="RE1561" s="61"/>
      <c r="RF1561" s="61"/>
      <c r="RG1561" s="61"/>
      <c r="RH1561" s="61"/>
      <c r="RI1561" s="61"/>
      <c r="RJ1561" s="61"/>
      <c r="RK1561" s="61"/>
      <c r="RL1561" s="61"/>
      <c r="RM1561" s="61"/>
      <c r="RN1561" s="61"/>
      <c r="RO1561" s="61"/>
      <c r="RP1561" s="61"/>
      <c r="RQ1561" s="61"/>
      <c r="RR1561" s="61"/>
      <c r="RS1561" s="61"/>
      <c r="RT1561" s="61"/>
      <c r="RU1561" s="61"/>
      <c r="RV1561" s="61"/>
      <c r="RW1561" s="61"/>
      <c r="RX1561" s="61"/>
      <c r="RY1561" s="61"/>
      <c r="RZ1561" s="61"/>
      <c r="SA1561" s="61"/>
      <c r="SB1561" s="61"/>
      <c r="SC1561" s="61"/>
      <c r="SD1561" s="61"/>
      <c r="SE1561" s="61"/>
      <c r="SF1561" s="61"/>
      <c r="SG1561" s="61"/>
      <c r="SH1561" s="61"/>
      <c r="SI1561" s="61"/>
      <c r="SJ1561" s="61"/>
      <c r="SK1561" s="61"/>
      <c r="SL1561" s="61"/>
      <c r="SM1561" s="61"/>
      <c r="SN1561" s="61"/>
      <c r="SO1561" s="61"/>
      <c r="SP1561" s="61"/>
      <c r="SQ1561" s="61"/>
      <c r="SR1561" s="61"/>
      <c r="SS1561" s="61"/>
      <c r="ST1561" s="61"/>
      <c r="SU1561" s="61"/>
      <c r="SV1561" s="61"/>
      <c r="SW1561" s="61"/>
      <c r="SX1561" s="61"/>
      <c r="SY1561" s="61"/>
      <c r="SZ1561" s="61"/>
      <c r="TA1561" s="61"/>
      <c r="TB1561" s="61"/>
      <c r="TC1561" s="61"/>
      <c r="TD1561" s="61"/>
      <c r="TE1561" s="61"/>
      <c r="TF1561" s="61"/>
      <c r="TG1561" s="61"/>
      <c r="TH1561" s="61"/>
      <c r="TI1561" s="61"/>
      <c r="TJ1561" s="61"/>
      <c r="TK1561" s="61"/>
      <c r="TL1561" s="61"/>
      <c r="TM1561" s="61"/>
      <c r="TN1561" s="61"/>
      <c r="TO1561" s="61"/>
      <c r="TP1561" s="61"/>
      <c r="TQ1561" s="61"/>
      <c r="TR1561" s="61"/>
      <c r="TS1561" s="61"/>
      <c r="TT1561" s="61"/>
      <c r="TU1561" s="61"/>
      <c r="TV1561" s="61"/>
      <c r="TW1561" s="61"/>
      <c r="TX1561" s="61"/>
      <c r="TY1561" s="61"/>
      <c r="TZ1561" s="61"/>
      <c r="UA1561" s="61"/>
      <c r="UB1561" s="61"/>
      <c r="UC1561" s="61"/>
      <c r="UD1561" s="61"/>
      <c r="UE1561" s="61"/>
      <c r="UF1561" s="61"/>
      <c r="UG1561" s="61"/>
      <c r="UH1561" s="61"/>
      <c r="UI1561" s="61"/>
      <c r="UJ1561" s="61"/>
      <c r="UK1561" s="61"/>
      <c r="UL1561" s="61"/>
      <c r="UM1561" s="61"/>
      <c r="UN1561" s="61"/>
      <c r="UO1561" s="61"/>
      <c r="UP1561" s="61"/>
      <c r="UQ1561" s="61"/>
      <c r="UR1561" s="61"/>
      <c r="US1561" s="61"/>
      <c r="UT1561" s="61"/>
      <c r="UU1561" s="61"/>
      <c r="UV1561" s="61"/>
      <c r="UW1561" s="61"/>
      <c r="UX1561" s="61"/>
      <c r="UY1561" s="61"/>
      <c r="UZ1561" s="61"/>
      <c r="VA1561" s="61"/>
      <c r="VB1561" s="61"/>
      <c r="VC1561" s="61"/>
      <c r="VD1561" s="61"/>
      <c r="VE1561" s="61"/>
      <c r="VF1561" s="61"/>
      <c r="VG1561" s="61"/>
      <c r="VH1561" s="61"/>
      <c r="VI1561" s="61"/>
      <c r="VJ1561" s="61"/>
      <c r="VK1561" s="61"/>
      <c r="VL1561" s="61"/>
      <c r="VM1561" s="61"/>
      <c r="VN1561" s="61"/>
      <c r="VO1561" s="61"/>
      <c r="VP1561" s="61"/>
      <c r="VQ1561" s="61"/>
      <c r="VR1561" s="61"/>
      <c r="VS1561" s="61"/>
      <c r="VT1561" s="61"/>
      <c r="VU1561" s="61"/>
      <c r="VV1561" s="61"/>
      <c r="VW1561" s="61"/>
      <c r="VX1561" s="61"/>
      <c r="VY1561" s="61"/>
      <c r="VZ1561" s="61"/>
      <c r="WA1561" s="61"/>
      <c r="WB1561" s="61"/>
      <c r="WC1561" s="61"/>
      <c r="WD1561" s="61"/>
      <c r="WE1561" s="61"/>
      <c r="WF1561" s="61"/>
      <c r="WG1561" s="61"/>
      <c r="WH1561" s="61"/>
      <c r="WI1561" s="61"/>
      <c r="WJ1561" s="61"/>
      <c r="WK1561" s="61"/>
      <c r="WL1561" s="61"/>
      <c r="WM1561" s="61"/>
      <c r="WN1561" s="61"/>
      <c r="WO1561" s="61"/>
      <c r="WP1561" s="61"/>
      <c r="WQ1561" s="61"/>
      <c r="WR1561" s="61"/>
      <c r="WS1561" s="61"/>
      <c r="WT1561" s="61"/>
      <c r="WU1561" s="61"/>
      <c r="WV1561" s="61"/>
      <c r="WW1561" s="61"/>
      <c r="WX1561" s="61"/>
      <c r="WY1561" s="61"/>
      <c r="WZ1561" s="61"/>
      <c r="XA1561" s="61"/>
      <c r="XB1561" s="61"/>
      <c r="XC1561" s="61"/>
      <c r="XD1561" s="61"/>
      <c r="XE1561" s="61"/>
      <c r="XF1561" s="61"/>
      <c r="XG1561" s="61"/>
      <c r="XH1561" s="61"/>
      <c r="XI1561" s="61"/>
      <c r="XJ1561" s="61"/>
      <c r="XK1561" s="61"/>
      <c r="XL1561" s="61"/>
      <c r="XM1561" s="61"/>
      <c r="XN1561" s="61"/>
      <c r="XO1561" s="61"/>
      <c r="XP1561" s="61"/>
      <c r="XQ1561" s="61"/>
      <c r="XR1561" s="61"/>
      <c r="XS1561" s="61"/>
      <c r="XT1561" s="61"/>
      <c r="XU1561" s="61"/>
      <c r="XV1561" s="61"/>
      <c r="XW1561" s="61"/>
      <c r="XX1561" s="61"/>
      <c r="XY1561" s="61"/>
      <c r="XZ1561" s="61"/>
      <c r="YA1561" s="61"/>
      <c r="YB1561" s="61"/>
      <c r="YC1561" s="61"/>
      <c r="YD1561" s="61"/>
      <c r="YE1561" s="61"/>
      <c r="YF1561" s="61"/>
      <c r="YG1561" s="61"/>
      <c r="YH1561" s="61"/>
      <c r="YI1561" s="61"/>
      <c r="YJ1561" s="61"/>
      <c r="YK1561" s="61"/>
      <c r="YL1561" s="61"/>
      <c r="YM1561" s="61"/>
      <c r="YN1561" s="61"/>
      <c r="YO1561" s="61"/>
      <c r="YP1561" s="61"/>
      <c r="YQ1561" s="61"/>
      <c r="YR1561" s="61"/>
      <c r="YS1561" s="61"/>
      <c r="YT1561" s="61"/>
      <c r="YU1561" s="61"/>
      <c r="YV1561" s="61"/>
      <c r="YW1561" s="61"/>
      <c r="YX1561" s="61"/>
      <c r="YY1561" s="61"/>
      <c r="YZ1561" s="61"/>
      <c r="ZA1561" s="61"/>
      <c r="ZB1561" s="61"/>
      <c r="ZC1561" s="61"/>
      <c r="ZD1561" s="61"/>
      <c r="ZE1561" s="61"/>
      <c r="ZF1561" s="61"/>
      <c r="ZG1561" s="61"/>
      <c r="ZH1561" s="61"/>
      <c r="ZI1561" s="61"/>
      <c r="ZJ1561" s="61"/>
      <c r="ZK1561" s="61"/>
      <c r="ZL1561" s="61"/>
      <c r="ZM1561" s="61"/>
      <c r="ZN1561" s="61"/>
      <c r="ZO1561" s="61"/>
      <c r="ZP1561" s="61"/>
      <c r="ZQ1561" s="61"/>
      <c r="ZR1561" s="61"/>
      <c r="ZS1561" s="61"/>
      <c r="ZT1561" s="61"/>
      <c r="ZU1561" s="61"/>
      <c r="ZV1561" s="61"/>
      <c r="ZW1561" s="61"/>
      <c r="ZX1561" s="61"/>
      <c r="ZY1561" s="61"/>
      <c r="ZZ1561" s="61"/>
      <c r="AAA1561" s="61"/>
      <c r="AAB1561" s="61"/>
      <c r="AAC1561" s="61"/>
      <c r="AAD1561" s="61"/>
      <c r="AAE1561" s="61"/>
      <c r="AAF1561" s="61"/>
      <c r="AAG1561" s="61"/>
      <c r="AAH1561" s="61"/>
      <c r="AAI1561" s="61"/>
      <c r="AAJ1561" s="61"/>
      <c r="AAK1561" s="61"/>
      <c r="AAL1561" s="61"/>
      <c r="AAM1561" s="61"/>
      <c r="AAN1561" s="61"/>
      <c r="AAO1561" s="61"/>
      <c r="AAP1561" s="61"/>
      <c r="AAQ1561" s="61"/>
      <c r="AAR1561" s="61"/>
      <c r="AAS1561" s="61"/>
      <c r="AAT1561" s="61"/>
      <c r="AAU1561" s="61"/>
      <c r="AAV1561" s="61"/>
      <c r="AAW1561" s="61"/>
      <c r="AAX1561" s="61"/>
      <c r="AAY1561" s="61"/>
      <c r="AAZ1561" s="61"/>
      <c r="ABA1561" s="61"/>
      <c r="ABB1561" s="61"/>
      <c r="ABC1561" s="61"/>
      <c r="ABD1561" s="61"/>
      <c r="ABE1561" s="61"/>
      <c r="ABF1561" s="61"/>
      <c r="ABG1561" s="61"/>
      <c r="ABH1561" s="61"/>
      <c r="ABI1561" s="61"/>
      <c r="ABJ1561" s="61"/>
      <c r="ABK1561" s="61"/>
      <c r="ABL1561" s="61"/>
      <c r="ABM1561" s="61"/>
      <c r="ABN1561" s="61"/>
      <c r="ABO1561" s="61"/>
      <c r="ABP1561" s="61"/>
      <c r="ABQ1561" s="61"/>
      <c r="ABR1561" s="61"/>
      <c r="ABS1561" s="61"/>
      <c r="ABT1561" s="61"/>
      <c r="ABU1561" s="61"/>
      <c r="ABV1561" s="61"/>
      <c r="ABW1561" s="61"/>
      <c r="ABX1561" s="61"/>
      <c r="ABY1561" s="61"/>
      <c r="ABZ1561" s="61"/>
      <c r="ACA1561" s="61"/>
      <c r="ACB1561" s="61"/>
      <c r="ACC1561" s="61"/>
      <c r="ACD1561" s="61"/>
      <c r="ACE1561" s="61"/>
      <c r="ACF1561" s="61"/>
      <c r="ACG1561" s="61"/>
      <c r="ACH1561" s="61"/>
      <c r="ACI1561" s="61"/>
      <c r="ACJ1561" s="61"/>
      <c r="ACK1561" s="61"/>
      <c r="ACL1561" s="61"/>
      <c r="ACM1561" s="61"/>
      <c r="ACN1561" s="61"/>
      <c r="ACO1561" s="61"/>
      <c r="ACP1561" s="61"/>
      <c r="ACQ1561" s="61"/>
      <c r="ACR1561" s="61"/>
      <c r="ACS1561" s="61"/>
      <c r="ACT1561" s="61"/>
      <c r="ACU1561" s="61"/>
      <c r="ACV1561" s="61"/>
      <c r="ACW1561" s="61"/>
      <c r="ACX1561" s="61"/>
      <c r="ACY1561" s="61"/>
      <c r="ACZ1561" s="61"/>
      <c r="ADA1561" s="61"/>
      <c r="ADB1561" s="61"/>
      <c r="ADC1561" s="61"/>
      <c r="ADD1561" s="61"/>
      <c r="ADE1561" s="61"/>
      <c r="ADF1561" s="61"/>
      <c r="ADG1561" s="61"/>
      <c r="ADH1561" s="61"/>
      <c r="ADI1561" s="61"/>
      <c r="ADJ1561" s="61"/>
      <c r="ADK1561" s="61"/>
      <c r="ADL1561" s="61"/>
      <c r="ADM1561" s="61"/>
      <c r="ADN1561" s="61"/>
      <c r="ADO1561" s="61"/>
      <c r="ADP1561" s="61"/>
      <c r="ADQ1561" s="61"/>
      <c r="ADR1561" s="61"/>
      <c r="ADS1561" s="61"/>
      <c r="ADT1561" s="61"/>
      <c r="ADU1561" s="61"/>
      <c r="ADV1561" s="61"/>
      <c r="ADW1561" s="61"/>
      <c r="ADX1561" s="61"/>
      <c r="ADY1561" s="61"/>
      <c r="ADZ1561" s="61"/>
      <c r="AEA1561" s="61"/>
      <c r="AEB1561" s="61"/>
      <c r="AEC1561" s="61"/>
      <c r="AED1561" s="61"/>
      <c r="AEE1561" s="61"/>
      <c r="AEF1561" s="61"/>
    </row>
    <row r="1562" spans="1:812" s="34" customFormat="1" x14ac:dyDescent="0.2">
      <c r="A1562" s="127"/>
      <c r="B1562" s="128"/>
      <c r="C1562" s="129"/>
      <c r="D1562" s="125"/>
      <c r="E1562" s="126"/>
      <c r="F1562" s="130"/>
      <c r="AZ1562" s="61"/>
      <c r="BA1562" s="275"/>
      <c r="BB1562" s="61"/>
      <c r="BC1562" s="61"/>
      <c r="BD1562" s="61"/>
      <c r="BE1562" s="61"/>
      <c r="BF1562" s="61"/>
      <c r="BG1562" s="61"/>
      <c r="BH1562" s="61"/>
      <c r="BI1562" s="61"/>
      <c r="BJ1562" s="61"/>
      <c r="BK1562" s="61"/>
      <c r="BL1562" s="61"/>
      <c r="BM1562" s="61"/>
      <c r="BN1562" s="61"/>
      <c r="BO1562" s="61"/>
      <c r="BP1562" s="61"/>
      <c r="BQ1562" s="61"/>
      <c r="BR1562" s="61"/>
      <c r="BS1562" s="61"/>
      <c r="BT1562" s="61"/>
      <c r="BU1562" s="61"/>
      <c r="BV1562" s="61"/>
      <c r="BW1562" s="61"/>
      <c r="BX1562" s="61"/>
      <c r="BY1562" s="61"/>
      <c r="BZ1562" s="61"/>
      <c r="CA1562" s="61"/>
      <c r="CB1562" s="61"/>
      <c r="CC1562" s="61"/>
      <c r="CD1562" s="61"/>
      <c r="CE1562" s="61"/>
      <c r="CF1562" s="61"/>
      <c r="CG1562" s="61"/>
      <c r="CH1562" s="61"/>
      <c r="CI1562" s="61"/>
      <c r="CJ1562" s="61"/>
      <c r="CK1562" s="61"/>
      <c r="CL1562" s="61"/>
      <c r="CM1562" s="61"/>
      <c r="CN1562" s="61"/>
      <c r="CO1562" s="61"/>
      <c r="CP1562" s="61"/>
      <c r="CQ1562" s="61"/>
      <c r="CR1562" s="61"/>
      <c r="CS1562" s="61"/>
      <c r="CT1562" s="61"/>
      <c r="CU1562" s="61"/>
      <c r="CV1562" s="61"/>
      <c r="CW1562" s="61"/>
      <c r="CX1562" s="61"/>
      <c r="CY1562" s="61"/>
      <c r="CZ1562" s="61"/>
      <c r="DA1562" s="61"/>
      <c r="DB1562" s="61"/>
      <c r="DC1562" s="61"/>
      <c r="DD1562" s="61"/>
      <c r="DE1562" s="61"/>
      <c r="DF1562" s="61"/>
      <c r="DG1562" s="61"/>
      <c r="DH1562" s="61"/>
      <c r="DI1562" s="61"/>
      <c r="DJ1562" s="61"/>
      <c r="DK1562" s="61"/>
      <c r="DL1562" s="61"/>
      <c r="DM1562" s="61"/>
      <c r="DN1562" s="61"/>
      <c r="DO1562" s="61"/>
      <c r="DP1562" s="61"/>
      <c r="DQ1562" s="61"/>
      <c r="DR1562" s="61"/>
      <c r="DS1562" s="61"/>
      <c r="DT1562" s="61"/>
      <c r="DU1562" s="61"/>
      <c r="DV1562" s="61"/>
      <c r="DW1562" s="61"/>
      <c r="DX1562" s="61"/>
      <c r="DY1562" s="61"/>
      <c r="DZ1562" s="61"/>
      <c r="EA1562" s="61"/>
      <c r="EB1562" s="61"/>
      <c r="EC1562" s="61"/>
      <c r="ED1562" s="61"/>
      <c r="EE1562" s="61"/>
      <c r="EF1562" s="61"/>
      <c r="EG1562" s="61"/>
      <c r="EH1562" s="61"/>
      <c r="EI1562" s="61"/>
      <c r="EJ1562" s="61"/>
      <c r="EK1562" s="61"/>
      <c r="EL1562" s="61"/>
      <c r="EM1562" s="61"/>
      <c r="EN1562" s="61"/>
      <c r="EO1562" s="61"/>
      <c r="EP1562" s="61"/>
      <c r="EQ1562" s="61"/>
      <c r="ER1562" s="61"/>
      <c r="ES1562" s="61"/>
      <c r="ET1562" s="61"/>
      <c r="EU1562" s="61"/>
      <c r="EV1562" s="61"/>
      <c r="EW1562" s="61"/>
      <c r="EX1562" s="61"/>
      <c r="EY1562" s="61"/>
      <c r="EZ1562" s="61"/>
      <c r="FA1562" s="61"/>
      <c r="FB1562" s="61"/>
      <c r="FC1562" s="61"/>
      <c r="FD1562" s="61"/>
      <c r="FE1562" s="61"/>
      <c r="FF1562" s="61"/>
      <c r="FG1562" s="61"/>
      <c r="FH1562" s="61"/>
      <c r="FI1562" s="61"/>
      <c r="FJ1562" s="61"/>
      <c r="FK1562" s="61"/>
      <c r="FL1562" s="61"/>
      <c r="FM1562" s="61"/>
      <c r="FN1562" s="61"/>
      <c r="FO1562" s="61"/>
      <c r="FP1562" s="61"/>
      <c r="FQ1562" s="61"/>
      <c r="FR1562" s="61"/>
      <c r="FS1562" s="61"/>
      <c r="FT1562" s="61"/>
      <c r="FU1562" s="61"/>
      <c r="FV1562" s="61"/>
      <c r="FW1562" s="61"/>
      <c r="FX1562" s="61"/>
      <c r="FY1562" s="61"/>
      <c r="FZ1562" s="61"/>
      <c r="GA1562" s="61"/>
      <c r="GB1562" s="61"/>
      <c r="GC1562" s="61"/>
      <c r="GD1562" s="61"/>
      <c r="GE1562" s="61"/>
      <c r="GF1562" s="61"/>
      <c r="GG1562" s="61"/>
      <c r="GH1562" s="61"/>
      <c r="GI1562" s="61"/>
      <c r="GJ1562" s="61"/>
      <c r="GK1562" s="61"/>
      <c r="GL1562" s="61"/>
      <c r="GM1562" s="61"/>
      <c r="GN1562" s="61"/>
      <c r="GO1562" s="61"/>
      <c r="GP1562" s="61"/>
      <c r="GQ1562" s="61"/>
      <c r="GR1562" s="61"/>
      <c r="GS1562" s="61"/>
      <c r="GT1562" s="61"/>
      <c r="GU1562" s="61"/>
      <c r="GV1562" s="61"/>
      <c r="GW1562" s="61"/>
      <c r="GX1562" s="61"/>
      <c r="GY1562" s="61"/>
      <c r="GZ1562" s="61"/>
      <c r="HA1562" s="61"/>
      <c r="HB1562" s="61"/>
      <c r="HC1562" s="61"/>
      <c r="HD1562" s="61"/>
      <c r="HE1562" s="61"/>
      <c r="HF1562" s="61"/>
      <c r="HG1562" s="61"/>
      <c r="HH1562" s="61"/>
      <c r="HI1562" s="61"/>
      <c r="HJ1562" s="61"/>
      <c r="HK1562" s="61"/>
      <c r="HL1562" s="61"/>
      <c r="HM1562" s="61"/>
      <c r="HN1562" s="61"/>
      <c r="HO1562" s="61"/>
      <c r="HP1562" s="61"/>
      <c r="HQ1562" s="61"/>
      <c r="HR1562" s="61"/>
      <c r="HS1562" s="61"/>
      <c r="HT1562" s="61"/>
      <c r="HU1562" s="61"/>
      <c r="HV1562" s="61"/>
      <c r="HW1562" s="61"/>
      <c r="HX1562" s="61"/>
      <c r="HY1562" s="61"/>
      <c r="HZ1562" s="61"/>
      <c r="IA1562" s="61"/>
      <c r="IB1562" s="61"/>
      <c r="IC1562" s="61"/>
      <c r="ID1562" s="61"/>
      <c r="IE1562" s="61"/>
      <c r="IF1562" s="61"/>
      <c r="IG1562" s="61"/>
      <c r="IH1562" s="61"/>
      <c r="II1562" s="61"/>
      <c r="IJ1562" s="61"/>
      <c r="IK1562" s="61"/>
      <c r="IL1562" s="61"/>
      <c r="IM1562" s="61"/>
      <c r="IN1562" s="61"/>
      <c r="IO1562" s="61"/>
      <c r="IP1562" s="61"/>
      <c r="IQ1562" s="61"/>
      <c r="IR1562" s="61"/>
      <c r="IS1562" s="61"/>
      <c r="IT1562" s="61"/>
      <c r="IU1562" s="61"/>
      <c r="IV1562" s="61"/>
      <c r="IW1562" s="61"/>
      <c r="IX1562" s="61"/>
      <c r="IY1562" s="61"/>
      <c r="IZ1562" s="61"/>
      <c r="JA1562" s="61"/>
      <c r="JB1562" s="61"/>
      <c r="JC1562" s="61"/>
      <c r="JD1562" s="61"/>
      <c r="JE1562" s="61"/>
      <c r="JF1562" s="61"/>
      <c r="JG1562" s="61"/>
      <c r="JH1562" s="61"/>
      <c r="JI1562" s="61"/>
      <c r="JJ1562" s="61"/>
      <c r="JK1562" s="61"/>
      <c r="JL1562" s="61"/>
      <c r="JM1562" s="61"/>
      <c r="JN1562" s="61"/>
      <c r="JO1562" s="61"/>
      <c r="JP1562" s="61"/>
      <c r="JQ1562" s="61"/>
      <c r="JR1562" s="61"/>
      <c r="JS1562" s="61"/>
      <c r="JT1562" s="61"/>
      <c r="JU1562" s="61"/>
      <c r="JV1562" s="61"/>
      <c r="JW1562" s="61"/>
      <c r="JX1562" s="61"/>
      <c r="JY1562" s="61"/>
      <c r="JZ1562" s="61"/>
      <c r="KA1562" s="61"/>
      <c r="KB1562" s="61"/>
      <c r="KC1562" s="61"/>
      <c r="KD1562" s="61"/>
      <c r="KE1562" s="61"/>
      <c r="KF1562" s="61"/>
      <c r="KG1562" s="61"/>
      <c r="KH1562" s="61"/>
      <c r="KI1562" s="61"/>
      <c r="KJ1562" s="61"/>
      <c r="KK1562" s="61"/>
      <c r="KL1562" s="61"/>
      <c r="KM1562" s="61"/>
      <c r="KN1562" s="61"/>
      <c r="KO1562" s="61"/>
      <c r="KP1562" s="61"/>
      <c r="KQ1562" s="61"/>
      <c r="KR1562" s="61"/>
      <c r="KS1562" s="61"/>
      <c r="KT1562" s="61"/>
      <c r="KU1562" s="61"/>
      <c r="KV1562" s="61"/>
      <c r="KW1562" s="61"/>
      <c r="KX1562" s="61"/>
      <c r="KY1562" s="61"/>
      <c r="KZ1562" s="61"/>
      <c r="LA1562" s="61"/>
      <c r="LB1562" s="61"/>
      <c r="LC1562" s="61"/>
      <c r="LD1562" s="61"/>
      <c r="LE1562" s="61"/>
      <c r="LF1562" s="61"/>
      <c r="LG1562" s="61"/>
      <c r="LH1562" s="61"/>
      <c r="LI1562" s="61"/>
      <c r="LJ1562" s="61"/>
      <c r="LK1562" s="61"/>
      <c r="LL1562" s="61"/>
      <c r="LM1562" s="61"/>
      <c r="LN1562" s="61"/>
      <c r="LO1562" s="61"/>
      <c r="LP1562" s="61"/>
      <c r="LQ1562" s="61"/>
      <c r="LR1562" s="61"/>
      <c r="LS1562" s="61"/>
      <c r="LT1562" s="61"/>
      <c r="LU1562" s="61"/>
      <c r="LV1562" s="61"/>
      <c r="LW1562" s="61"/>
      <c r="LX1562" s="61"/>
      <c r="LY1562" s="61"/>
      <c r="LZ1562" s="61"/>
      <c r="MA1562" s="61"/>
      <c r="MB1562" s="61"/>
      <c r="MC1562" s="61"/>
      <c r="MD1562" s="61"/>
      <c r="ME1562" s="61"/>
      <c r="MF1562" s="61"/>
      <c r="MG1562" s="61"/>
      <c r="MH1562" s="61"/>
      <c r="MI1562" s="61"/>
      <c r="MJ1562" s="61"/>
      <c r="MK1562" s="61"/>
      <c r="ML1562" s="61"/>
      <c r="MM1562" s="61"/>
      <c r="MN1562" s="61"/>
      <c r="MO1562" s="61"/>
      <c r="MP1562" s="61"/>
      <c r="MQ1562" s="61"/>
      <c r="MR1562" s="61"/>
      <c r="MS1562" s="61"/>
      <c r="MT1562" s="61"/>
      <c r="MU1562" s="61"/>
      <c r="MV1562" s="61"/>
      <c r="MW1562" s="61"/>
      <c r="MX1562" s="61"/>
      <c r="MY1562" s="61"/>
      <c r="MZ1562" s="61"/>
      <c r="NA1562" s="61"/>
      <c r="NB1562" s="61"/>
      <c r="NC1562" s="61"/>
      <c r="ND1562" s="61"/>
      <c r="NE1562" s="61"/>
      <c r="NF1562" s="61"/>
      <c r="NG1562" s="61"/>
      <c r="NH1562" s="61"/>
      <c r="NI1562" s="61"/>
      <c r="NJ1562" s="61"/>
      <c r="NK1562" s="61"/>
      <c r="NL1562" s="61"/>
      <c r="NM1562" s="61"/>
      <c r="NN1562" s="61"/>
      <c r="NO1562" s="61"/>
      <c r="NP1562" s="61"/>
      <c r="NQ1562" s="61"/>
      <c r="NR1562" s="61"/>
      <c r="NS1562" s="61"/>
      <c r="NT1562" s="61"/>
      <c r="NU1562" s="61"/>
      <c r="NV1562" s="61"/>
      <c r="NW1562" s="61"/>
      <c r="NX1562" s="61"/>
      <c r="NY1562" s="61"/>
      <c r="NZ1562" s="61"/>
      <c r="OA1562" s="61"/>
      <c r="OB1562" s="61"/>
      <c r="OC1562" s="61"/>
      <c r="OD1562" s="61"/>
      <c r="OE1562" s="61"/>
      <c r="OF1562" s="61"/>
      <c r="OG1562" s="61"/>
      <c r="OH1562" s="61"/>
      <c r="OI1562" s="61"/>
      <c r="OJ1562" s="61"/>
      <c r="OK1562" s="61"/>
      <c r="OL1562" s="61"/>
      <c r="OM1562" s="61"/>
      <c r="ON1562" s="61"/>
      <c r="OO1562" s="61"/>
      <c r="OP1562" s="61"/>
      <c r="OQ1562" s="61"/>
      <c r="OR1562" s="61"/>
      <c r="OS1562" s="61"/>
      <c r="OT1562" s="61"/>
      <c r="OU1562" s="61"/>
      <c r="OV1562" s="61"/>
      <c r="OW1562" s="61"/>
      <c r="OX1562" s="61"/>
      <c r="OY1562" s="61"/>
      <c r="OZ1562" s="61"/>
      <c r="PA1562" s="61"/>
      <c r="PB1562" s="61"/>
      <c r="PC1562" s="61"/>
      <c r="PD1562" s="61"/>
      <c r="PE1562" s="61"/>
      <c r="PF1562" s="61"/>
      <c r="PG1562" s="61"/>
      <c r="PH1562" s="61"/>
      <c r="PI1562" s="61"/>
      <c r="PJ1562" s="61"/>
      <c r="PK1562" s="61"/>
      <c r="PL1562" s="61"/>
      <c r="PM1562" s="61"/>
      <c r="PN1562" s="61"/>
      <c r="PO1562" s="61"/>
      <c r="PP1562" s="61"/>
      <c r="PQ1562" s="61"/>
      <c r="PR1562" s="61"/>
      <c r="PS1562" s="61"/>
      <c r="PT1562" s="61"/>
      <c r="PU1562" s="61"/>
      <c r="PV1562" s="61"/>
      <c r="PW1562" s="61"/>
      <c r="PX1562" s="61"/>
      <c r="PY1562" s="61"/>
      <c r="PZ1562" s="61"/>
      <c r="QA1562" s="61"/>
      <c r="QB1562" s="61"/>
      <c r="QC1562" s="61"/>
      <c r="QD1562" s="61"/>
      <c r="QE1562" s="61"/>
      <c r="QF1562" s="61"/>
      <c r="QG1562" s="61"/>
      <c r="QH1562" s="61"/>
      <c r="QI1562" s="61"/>
      <c r="QJ1562" s="61"/>
      <c r="QK1562" s="61"/>
      <c r="QL1562" s="61"/>
      <c r="QM1562" s="61"/>
      <c r="QN1562" s="61"/>
      <c r="QO1562" s="61"/>
      <c r="QP1562" s="61"/>
      <c r="QQ1562" s="61"/>
      <c r="QR1562" s="61"/>
      <c r="QS1562" s="61"/>
      <c r="QT1562" s="61"/>
      <c r="QU1562" s="61"/>
      <c r="QV1562" s="61"/>
      <c r="QW1562" s="61"/>
      <c r="QX1562" s="61"/>
      <c r="QY1562" s="61"/>
      <c r="QZ1562" s="61"/>
      <c r="RA1562" s="61"/>
      <c r="RB1562" s="61"/>
      <c r="RC1562" s="61"/>
      <c r="RD1562" s="61"/>
      <c r="RE1562" s="61"/>
      <c r="RF1562" s="61"/>
      <c r="RG1562" s="61"/>
      <c r="RH1562" s="61"/>
      <c r="RI1562" s="61"/>
      <c r="RJ1562" s="61"/>
      <c r="RK1562" s="61"/>
      <c r="RL1562" s="61"/>
      <c r="RM1562" s="61"/>
      <c r="RN1562" s="61"/>
      <c r="RO1562" s="61"/>
      <c r="RP1562" s="61"/>
      <c r="RQ1562" s="61"/>
      <c r="RR1562" s="61"/>
      <c r="RS1562" s="61"/>
      <c r="RT1562" s="61"/>
      <c r="RU1562" s="61"/>
      <c r="RV1562" s="61"/>
      <c r="RW1562" s="61"/>
      <c r="RX1562" s="61"/>
      <c r="RY1562" s="61"/>
      <c r="RZ1562" s="61"/>
      <c r="SA1562" s="61"/>
      <c r="SB1562" s="61"/>
      <c r="SC1562" s="61"/>
      <c r="SD1562" s="61"/>
      <c r="SE1562" s="61"/>
      <c r="SF1562" s="61"/>
      <c r="SG1562" s="61"/>
      <c r="SH1562" s="61"/>
      <c r="SI1562" s="61"/>
      <c r="SJ1562" s="61"/>
      <c r="SK1562" s="61"/>
      <c r="SL1562" s="61"/>
      <c r="SM1562" s="61"/>
      <c r="SN1562" s="61"/>
      <c r="SO1562" s="61"/>
      <c r="SP1562" s="61"/>
      <c r="SQ1562" s="61"/>
      <c r="SR1562" s="61"/>
      <c r="SS1562" s="61"/>
      <c r="ST1562" s="61"/>
      <c r="SU1562" s="61"/>
      <c r="SV1562" s="61"/>
      <c r="SW1562" s="61"/>
      <c r="SX1562" s="61"/>
      <c r="SY1562" s="61"/>
      <c r="SZ1562" s="61"/>
      <c r="TA1562" s="61"/>
      <c r="TB1562" s="61"/>
      <c r="TC1562" s="61"/>
      <c r="TD1562" s="61"/>
      <c r="TE1562" s="61"/>
      <c r="TF1562" s="61"/>
      <c r="TG1562" s="61"/>
      <c r="TH1562" s="61"/>
      <c r="TI1562" s="61"/>
      <c r="TJ1562" s="61"/>
      <c r="TK1562" s="61"/>
      <c r="TL1562" s="61"/>
      <c r="TM1562" s="61"/>
      <c r="TN1562" s="61"/>
      <c r="TO1562" s="61"/>
      <c r="TP1562" s="61"/>
      <c r="TQ1562" s="61"/>
      <c r="TR1562" s="61"/>
      <c r="TS1562" s="61"/>
      <c r="TT1562" s="61"/>
      <c r="TU1562" s="61"/>
      <c r="TV1562" s="61"/>
      <c r="TW1562" s="61"/>
      <c r="TX1562" s="61"/>
      <c r="TY1562" s="61"/>
      <c r="TZ1562" s="61"/>
      <c r="UA1562" s="61"/>
      <c r="UB1562" s="61"/>
      <c r="UC1562" s="61"/>
      <c r="UD1562" s="61"/>
      <c r="UE1562" s="61"/>
      <c r="UF1562" s="61"/>
      <c r="UG1562" s="61"/>
      <c r="UH1562" s="61"/>
      <c r="UI1562" s="61"/>
      <c r="UJ1562" s="61"/>
      <c r="UK1562" s="61"/>
      <c r="UL1562" s="61"/>
      <c r="UM1562" s="61"/>
      <c r="UN1562" s="61"/>
      <c r="UO1562" s="61"/>
      <c r="UP1562" s="61"/>
      <c r="UQ1562" s="61"/>
      <c r="UR1562" s="61"/>
      <c r="US1562" s="61"/>
      <c r="UT1562" s="61"/>
      <c r="UU1562" s="61"/>
      <c r="UV1562" s="61"/>
      <c r="UW1562" s="61"/>
      <c r="UX1562" s="61"/>
      <c r="UY1562" s="61"/>
      <c r="UZ1562" s="61"/>
      <c r="VA1562" s="61"/>
      <c r="VB1562" s="61"/>
      <c r="VC1562" s="61"/>
      <c r="VD1562" s="61"/>
      <c r="VE1562" s="61"/>
      <c r="VF1562" s="61"/>
      <c r="VG1562" s="61"/>
      <c r="VH1562" s="61"/>
      <c r="VI1562" s="61"/>
      <c r="VJ1562" s="61"/>
      <c r="VK1562" s="61"/>
      <c r="VL1562" s="61"/>
      <c r="VM1562" s="61"/>
      <c r="VN1562" s="61"/>
      <c r="VO1562" s="61"/>
      <c r="VP1562" s="61"/>
      <c r="VQ1562" s="61"/>
      <c r="VR1562" s="61"/>
      <c r="VS1562" s="61"/>
      <c r="VT1562" s="61"/>
      <c r="VU1562" s="61"/>
      <c r="VV1562" s="61"/>
      <c r="VW1562" s="61"/>
      <c r="VX1562" s="61"/>
      <c r="VY1562" s="61"/>
      <c r="VZ1562" s="61"/>
      <c r="WA1562" s="61"/>
      <c r="WB1562" s="61"/>
      <c r="WC1562" s="61"/>
      <c r="WD1562" s="61"/>
      <c r="WE1562" s="61"/>
      <c r="WF1562" s="61"/>
      <c r="WG1562" s="61"/>
      <c r="WH1562" s="61"/>
      <c r="WI1562" s="61"/>
      <c r="WJ1562" s="61"/>
      <c r="WK1562" s="61"/>
      <c r="WL1562" s="61"/>
      <c r="WM1562" s="61"/>
      <c r="WN1562" s="61"/>
      <c r="WO1562" s="61"/>
      <c r="WP1562" s="61"/>
      <c r="WQ1562" s="61"/>
      <c r="WR1562" s="61"/>
      <c r="WS1562" s="61"/>
      <c r="WT1562" s="61"/>
      <c r="WU1562" s="61"/>
      <c r="WV1562" s="61"/>
      <c r="WW1562" s="61"/>
      <c r="WX1562" s="61"/>
      <c r="WY1562" s="61"/>
      <c r="WZ1562" s="61"/>
      <c r="XA1562" s="61"/>
      <c r="XB1562" s="61"/>
      <c r="XC1562" s="61"/>
      <c r="XD1562" s="61"/>
      <c r="XE1562" s="61"/>
      <c r="XF1562" s="61"/>
      <c r="XG1562" s="61"/>
      <c r="XH1562" s="61"/>
      <c r="XI1562" s="61"/>
      <c r="XJ1562" s="61"/>
      <c r="XK1562" s="61"/>
      <c r="XL1562" s="61"/>
      <c r="XM1562" s="61"/>
      <c r="XN1562" s="61"/>
      <c r="XO1562" s="61"/>
      <c r="XP1562" s="61"/>
      <c r="XQ1562" s="61"/>
      <c r="XR1562" s="61"/>
      <c r="XS1562" s="61"/>
      <c r="XT1562" s="61"/>
      <c r="XU1562" s="61"/>
      <c r="XV1562" s="61"/>
      <c r="XW1562" s="61"/>
      <c r="XX1562" s="61"/>
      <c r="XY1562" s="61"/>
      <c r="XZ1562" s="61"/>
      <c r="YA1562" s="61"/>
      <c r="YB1562" s="61"/>
      <c r="YC1562" s="61"/>
      <c r="YD1562" s="61"/>
      <c r="YE1562" s="61"/>
      <c r="YF1562" s="61"/>
      <c r="YG1562" s="61"/>
      <c r="YH1562" s="61"/>
      <c r="YI1562" s="61"/>
      <c r="YJ1562" s="61"/>
      <c r="YK1562" s="61"/>
      <c r="YL1562" s="61"/>
      <c r="YM1562" s="61"/>
      <c r="YN1562" s="61"/>
      <c r="YO1562" s="61"/>
      <c r="YP1562" s="61"/>
      <c r="YQ1562" s="61"/>
      <c r="YR1562" s="61"/>
      <c r="YS1562" s="61"/>
      <c r="YT1562" s="61"/>
      <c r="YU1562" s="61"/>
      <c r="YV1562" s="61"/>
      <c r="YW1562" s="61"/>
      <c r="YX1562" s="61"/>
      <c r="YY1562" s="61"/>
      <c r="YZ1562" s="61"/>
      <c r="ZA1562" s="61"/>
      <c r="ZB1562" s="61"/>
      <c r="ZC1562" s="61"/>
      <c r="ZD1562" s="61"/>
      <c r="ZE1562" s="61"/>
      <c r="ZF1562" s="61"/>
      <c r="ZG1562" s="61"/>
      <c r="ZH1562" s="61"/>
      <c r="ZI1562" s="61"/>
      <c r="ZJ1562" s="61"/>
      <c r="ZK1562" s="61"/>
      <c r="ZL1562" s="61"/>
      <c r="ZM1562" s="61"/>
      <c r="ZN1562" s="61"/>
      <c r="ZO1562" s="61"/>
      <c r="ZP1562" s="61"/>
      <c r="ZQ1562" s="61"/>
      <c r="ZR1562" s="61"/>
      <c r="ZS1562" s="61"/>
      <c r="ZT1562" s="61"/>
      <c r="ZU1562" s="61"/>
      <c r="ZV1562" s="61"/>
      <c r="ZW1562" s="61"/>
      <c r="ZX1562" s="61"/>
      <c r="ZY1562" s="61"/>
      <c r="ZZ1562" s="61"/>
      <c r="AAA1562" s="61"/>
      <c r="AAB1562" s="61"/>
      <c r="AAC1562" s="61"/>
      <c r="AAD1562" s="61"/>
      <c r="AAE1562" s="61"/>
      <c r="AAF1562" s="61"/>
      <c r="AAG1562" s="61"/>
      <c r="AAH1562" s="61"/>
      <c r="AAI1562" s="61"/>
      <c r="AAJ1562" s="61"/>
      <c r="AAK1562" s="61"/>
      <c r="AAL1562" s="61"/>
      <c r="AAM1562" s="61"/>
      <c r="AAN1562" s="61"/>
      <c r="AAO1562" s="61"/>
      <c r="AAP1562" s="61"/>
      <c r="AAQ1562" s="61"/>
      <c r="AAR1562" s="61"/>
      <c r="AAS1562" s="61"/>
      <c r="AAT1562" s="61"/>
      <c r="AAU1562" s="61"/>
      <c r="AAV1562" s="61"/>
      <c r="AAW1562" s="61"/>
      <c r="AAX1562" s="61"/>
      <c r="AAY1562" s="61"/>
      <c r="AAZ1562" s="61"/>
      <c r="ABA1562" s="61"/>
      <c r="ABB1562" s="61"/>
      <c r="ABC1562" s="61"/>
      <c r="ABD1562" s="61"/>
      <c r="ABE1562" s="61"/>
      <c r="ABF1562" s="61"/>
      <c r="ABG1562" s="61"/>
      <c r="ABH1562" s="61"/>
      <c r="ABI1562" s="61"/>
      <c r="ABJ1562" s="61"/>
      <c r="ABK1562" s="61"/>
      <c r="ABL1562" s="61"/>
      <c r="ABM1562" s="61"/>
      <c r="ABN1562" s="61"/>
      <c r="ABO1562" s="61"/>
      <c r="ABP1562" s="61"/>
      <c r="ABQ1562" s="61"/>
      <c r="ABR1562" s="61"/>
      <c r="ABS1562" s="61"/>
      <c r="ABT1562" s="61"/>
      <c r="ABU1562" s="61"/>
      <c r="ABV1562" s="61"/>
      <c r="ABW1562" s="61"/>
      <c r="ABX1562" s="61"/>
      <c r="ABY1562" s="61"/>
      <c r="ABZ1562" s="61"/>
      <c r="ACA1562" s="61"/>
      <c r="ACB1562" s="61"/>
      <c r="ACC1562" s="61"/>
      <c r="ACD1562" s="61"/>
      <c r="ACE1562" s="61"/>
      <c r="ACF1562" s="61"/>
      <c r="ACG1562" s="61"/>
      <c r="ACH1562" s="61"/>
      <c r="ACI1562" s="61"/>
      <c r="ACJ1562" s="61"/>
      <c r="ACK1562" s="61"/>
      <c r="ACL1562" s="61"/>
      <c r="ACM1562" s="61"/>
      <c r="ACN1562" s="61"/>
      <c r="ACO1562" s="61"/>
      <c r="ACP1562" s="61"/>
      <c r="ACQ1562" s="61"/>
      <c r="ACR1562" s="61"/>
      <c r="ACS1562" s="61"/>
      <c r="ACT1562" s="61"/>
      <c r="ACU1562" s="61"/>
      <c r="ACV1562" s="61"/>
      <c r="ACW1562" s="61"/>
      <c r="ACX1562" s="61"/>
      <c r="ACY1562" s="61"/>
      <c r="ACZ1562" s="61"/>
      <c r="ADA1562" s="61"/>
      <c r="ADB1562" s="61"/>
      <c r="ADC1562" s="61"/>
      <c r="ADD1562" s="61"/>
      <c r="ADE1562" s="61"/>
      <c r="ADF1562" s="61"/>
      <c r="ADG1562" s="61"/>
      <c r="ADH1562" s="61"/>
      <c r="ADI1562" s="61"/>
      <c r="ADJ1562" s="61"/>
      <c r="ADK1562" s="61"/>
      <c r="ADL1562" s="61"/>
      <c r="ADM1562" s="61"/>
      <c r="ADN1562" s="61"/>
      <c r="ADO1562" s="61"/>
      <c r="ADP1562" s="61"/>
      <c r="ADQ1562" s="61"/>
      <c r="ADR1562" s="61"/>
      <c r="ADS1562" s="61"/>
      <c r="ADT1562" s="61"/>
      <c r="ADU1562" s="61"/>
      <c r="ADV1562" s="61"/>
      <c r="ADW1562" s="61"/>
      <c r="ADX1562" s="61"/>
      <c r="ADY1562" s="61"/>
      <c r="ADZ1562" s="61"/>
      <c r="AEA1562" s="61"/>
      <c r="AEB1562" s="61"/>
      <c r="AEC1562" s="61"/>
      <c r="AED1562" s="61"/>
      <c r="AEE1562" s="61"/>
      <c r="AEF1562" s="61"/>
    </row>
    <row r="1563" spans="1:812" s="34" customFormat="1" x14ac:dyDescent="0.2">
      <c r="A1563" s="263"/>
      <c r="B1563" s="264" t="s">
        <v>483</v>
      </c>
      <c r="C1563" s="265"/>
      <c r="D1563" s="266"/>
      <c r="E1563" s="267"/>
      <c r="F1563" s="268">
        <f>+F1561+F1539</f>
        <v>58283424.357999995</v>
      </c>
      <c r="AZ1563" s="61"/>
      <c r="BA1563" s="275"/>
      <c r="BB1563" s="61"/>
      <c r="BC1563" s="61"/>
      <c r="BD1563" s="61"/>
      <c r="BE1563" s="61"/>
      <c r="BF1563" s="61"/>
      <c r="BG1563" s="61"/>
      <c r="BH1563" s="61"/>
      <c r="BI1563" s="61"/>
      <c r="BJ1563" s="61"/>
      <c r="BK1563" s="61"/>
      <c r="BL1563" s="61"/>
      <c r="BM1563" s="61"/>
      <c r="BN1563" s="61"/>
      <c r="BO1563" s="61"/>
      <c r="BP1563" s="61"/>
      <c r="BQ1563" s="61"/>
      <c r="BR1563" s="61"/>
      <c r="BS1563" s="61"/>
      <c r="BT1563" s="61"/>
      <c r="BU1563" s="61"/>
      <c r="BV1563" s="61"/>
      <c r="BW1563" s="61"/>
      <c r="BX1563" s="61"/>
      <c r="BY1563" s="61"/>
      <c r="BZ1563" s="61"/>
      <c r="CA1563" s="61"/>
      <c r="CB1563" s="61"/>
      <c r="CC1563" s="61"/>
      <c r="CD1563" s="61"/>
      <c r="CE1563" s="61"/>
      <c r="CF1563" s="61"/>
      <c r="CG1563" s="61"/>
      <c r="CH1563" s="61"/>
      <c r="CI1563" s="61"/>
      <c r="CJ1563" s="61"/>
      <c r="CK1563" s="61"/>
      <c r="CL1563" s="61"/>
      <c r="CM1563" s="61"/>
      <c r="CN1563" s="61"/>
      <c r="CO1563" s="61"/>
      <c r="CP1563" s="61"/>
      <c r="CQ1563" s="61"/>
      <c r="CR1563" s="61"/>
      <c r="CS1563" s="61"/>
      <c r="CT1563" s="61"/>
      <c r="CU1563" s="61"/>
      <c r="CV1563" s="61"/>
      <c r="CW1563" s="61"/>
      <c r="CX1563" s="61"/>
      <c r="CY1563" s="61"/>
      <c r="CZ1563" s="61"/>
      <c r="DA1563" s="61"/>
      <c r="DB1563" s="61"/>
      <c r="DC1563" s="61"/>
      <c r="DD1563" s="61"/>
      <c r="DE1563" s="61"/>
      <c r="DF1563" s="61"/>
      <c r="DG1563" s="61"/>
      <c r="DH1563" s="61"/>
      <c r="DI1563" s="61"/>
      <c r="DJ1563" s="61"/>
      <c r="DK1563" s="61"/>
      <c r="DL1563" s="61"/>
      <c r="DM1563" s="61"/>
      <c r="DN1563" s="61"/>
      <c r="DO1563" s="61"/>
      <c r="DP1563" s="61"/>
      <c r="DQ1563" s="61"/>
      <c r="DR1563" s="61"/>
      <c r="DS1563" s="61"/>
      <c r="DT1563" s="61"/>
      <c r="DU1563" s="61"/>
      <c r="DV1563" s="61"/>
      <c r="DW1563" s="61"/>
      <c r="DX1563" s="61"/>
      <c r="DY1563" s="61"/>
      <c r="DZ1563" s="61"/>
      <c r="EA1563" s="61"/>
      <c r="EB1563" s="61"/>
      <c r="EC1563" s="61"/>
      <c r="ED1563" s="61"/>
      <c r="EE1563" s="61"/>
      <c r="EF1563" s="61"/>
      <c r="EG1563" s="61"/>
      <c r="EH1563" s="61"/>
      <c r="EI1563" s="61"/>
      <c r="EJ1563" s="61"/>
      <c r="EK1563" s="61"/>
      <c r="EL1563" s="61"/>
      <c r="EM1563" s="61"/>
      <c r="EN1563" s="61"/>
      <c r="EO1563" s="61"/>
      <c r="EP1563" s="61"/>
      <c r="EQ1563" s="61"/>
      <c r="ER1563" s="61"/>
      <c r="ES1563" s="61"/>
      <c r="ET1563" s="61"/>
      <c r="EU1563" s="61"/>
      <c r="EV1563" s="61"/>
      <c r="EW1563" s="61"/>
      <c r="EX1563" s="61"/>
      <c r="EY1563" s="61"/>
      <c r="EZ1563" s="61"/>
      <c r="FA1563" s="61"/>
      <c r="FB1563" s="61"/>
      <c r="FC1563" s="61"/>
      <c r="FD1563" s="61"/>
      <c r="FE1563" s="61"/>
      <c r="FF1563" s="61"/>
      <c r="FG1563" s="61"/>
      <c r="FH1563" s="61"/>
      <c r="FI1563" s="61"/>
      <c r="FJ1563" s="61"/>
      <c r="FK1563" s="61"/>
      <c r="FL1563" s="61"/>
      <c r="FM1563" s="61"/>
      <c r="FN1563" s="61"/>
      <c r="FO1563" s="61"/>
      <c r="FP1563" s="61"/>
      <c r="FQ1563" s="61"/>
      <c r="FR1563" s="61"/>
      <c r="FS1563" s="61"/>
      <c r="FT1563" s="61"/>
      <c r="FU1563" s="61"/>
      <c r="FV1563" s="61"/>
      <c r="FW1563" s="61"/>
      <c r="FX1563" s="61"/>
      <c r="FY1563" s="61"/>
      <c r="FZ1563" s="61"/>
      <c r="GA1563" s="61"/>
      <c r="GB1563" s="61"/>
      <c r="GC1563" s="61"/>
      <c r="GD1563" s="61"/>
      <c r="GE1563" s="61"/>
      <c r="GF1563" s="61"/>
      <c r="GG1563" s="61"/>
      <c r="GH1563" s="61"/>
      <c r="GI1563" s="61"/>
      <c r="GJ1563" s="61"/>
      <c r="GK1563" s="61"/>
      <c r="GL1563" s="61"/>
      <c r="GM1563" s="61"/>
      <c r="GN1563" s="61"/>
      <c r="GO1563" s="61"/>
      <c r="GP1563" s="61"/>
      <c r="GQ1563" s="61"/>
      <c r="GR1563" s="61"/>
      <c r="GS1563" s="61"/>
      <c r="GT1563" s="61"/>
      <c r="GU1563" s="61"/>
      <c r="GV1563" s="61"/>
      <c r="GW1563" s="61"/>
      <c r="GX1563" s="61"/>
      <c r="GY1563" s="61"/>
      <c r="GZ1563" s="61"/>
      <c r="HA1563" s="61"/>
      <c r="HB1563" s="61"/>
      <c r="HC1563" s="61"/>
      <c r="HD1563" s="61"/>
      <c r="HE1563" s="61"/>
      <c r="HF1563" s="61"/>
      <c r="HG1563" s="61"/>
      <c r="HH1563" s="61"/>
      <c r="HI1563" s="61"/>
      <c r="HJ1563" s="61"/>
      <c r="HK1563" s="61"/>
      <c r="HL1563" s="61"/>
      <c r="HM1563" s="61"/>
      <c r="HN1563" s="61"/>
      <c r="HO1563" s="61"/>
      <c r="HP1563" s="61"/>
      <c r="HQ1563" s="61"/>
      <c r="HR1563" s="61"/>
      <c r="HS1563" s="61"/>
      <c r="HT1563" s="61"/>
      <c r="HU1563" s="61"/>
      <c r="HV1563" s="61"/>
      <c r="HW1563" s="61"/>
      <c r="HX1563" s="61"/>
      <c r="HY1563" s="61"/>
      <c r="HZ1563" s="61"/>
      <c r="IA1563" s="61"/>
      <c r="IB1563" s="61"/>
      <c r="IC1563" s="61"/>
      <c r="ID1563" s="61"/>
      <c r="IE1563" s="61"/>
      <c r="IF1563" s="61"/>
      <c r="IG1563" s="61"/>
      <c r="IH1563" s="61"/>
      <c r="II1563" s="61"/>
      <c r="IJ1563" s="61"/>
      <c r="IK1563" s="61"/>
      <c r="IL1563" s="61"/>
      <c r="IM1563" s="61"/>
      <c r="IN1563" s="61"/>
      <c r="IO1563" s="61"/>
      <c r="IP1563" s="61"/>
      <c r="IQ1563" s="61"/>
      <c r="IR1563" s="61"/>
      <c r="IS1563" s="61"/>
      <c r="IT1563" s="61"/>
      <c r="IU1563" s="61"/>
      <c r="IV1563" s="61"/>
      <c r="IW1563" s="61"/>
      <c r="IX1563" s="61"/>
      <c r="IY1563" s="61"/>
      <c r="IZ1563" s="61"/>
      <c r="JA1563" s="61"/>
      <c r="JB1563" s="61"/>
      <c r="JC1563" s="61"/>
      <c r="JD1563" s="61"/>
      <c r="JE1563" s="61"/>
      <c r="JF1563" s="61"/>
      <c r="JG1563" s="61"/>
      <c r="JH1563" s="61"/>
      <c r="JI1563" s="61"/>
      <c r="JJ1563" s="61"/>
      <c r="JK1563" s="61"/>
      <c r="JL1563" s="61"/>
      <c r="JM1563" s="61"/>
      <c r="JN1563" s="61"/>
      <c r="JO1563" s="61"/>
      <c r="JP1563" s="61"/>
      <c r="JQ1563" s="61"/>
      <c r="JR1563" s="61"/>
      <c r="JS1563" s="61"/>
      <c r="JT1563" s="61"/>
      <c r="JU1563" s="61"/>
      <c r="JV1563" s="61"/>
      <c r="JW1563" s="61"/>
      <c r="JX1563" s="61"/>
      <c r="JY1563" s="61"/>
      <c r="JZ1563" s="61"/>
      <c r="KA1563" s="61"/>
      <c r="KB1563" s="61"/>
      <c r="KC1563" s="61"/>
      <c r="KD1563" s="61"/>
      <c r="KE1563" s="61"/>
      <c r="KF1563" s="61"/>
      <c r="KG1563" s="61"/>
      <c r="KH1563" s="61"/>
      <c r="KI1563" s="61"/>
      <c r="KJ1563" s="61"/>
      <c r="KK1563" s="61"/>
      <c r="KL1563" s="61"/>
      <c r="KM1563" s="61"/>
      <c r="KN1563" s="61"/>
      <c r="KO1563" s="61"/>
      <c r="KP1563" s="61"/>
      <c r="KQ1563" s="61"/>
      <c r="KR1563" s="61"/>
      <c r="KS1563" s="61"/>
      <c r="KT1563" s="61"/>
      <c r="KU1563" s="61"/>
      <c r="KV1563" s="61"/>
      <c r="KW1563" s="61"/>
      <c r="KX1563" s="61"/>
      <c r="KY1563" s="61"/>
      <c r="KZ1563" s="61"/>
      <c r="LA1563" s="61"/>
      <c r="LB1563" s="61"/>
      <c r="LC1563" s="61"/>
      <c r="LD1563" s="61"/>
      <c r="LE1563" s="61"/>
      <c r="LF1563" s="61"/>
      <c r="LG1563" s="61"/>
      <c r="LH1563" s="61"/>
      <c r="LI1563" s="61"/>
      <c r="LJ1563" s="61"/>
      <c r="LK1563" s="61"/>
      <c r="LL1563" s="61"/>
      <c r="LM1563" s="61"/>
      <c r="LN1563" s="61"/>
      <c r="LO1563" s="61"/>
      <c r="LP1563" s="61"/>
      <c r="LQ1563" s="61"/>
      <c r="LR1563" s="61"/>
      <c r="LS1563" s="61"/>
      <c r="LT1563" s="61"/>
      <c r="LU1563" s="61"/>
      <c r="LV1563" s="61"/>
      <c r="LW1563" s="61"/>
      <c r="LX1563" s="61"/>
      <c r="LY1563" s="61"/>
      <c r="LZ1563" s="61"/>
      <c r="MA1563" s="61"/>
      <c r="MB1563" s="61"/>
      <c r="MC1563" s="61"/>
      <c r="MD1563" s="61"/>
      <c r="ME1563" s="61"/>
      <c r="MF1563" s="61"/>
      <c r="MG1563" s="61"/>
      <c r="MH1563" s="61"/>
      <c r="MI1563" s="61"/>
      <c r="MJ1563" s="61"/>
      <c r="MK1563" s="61"/>
      <c r="ML1563" s="61"/>
      <c r="MM1563" s="61"/>
      <c r="MN1563" s="61"/>
      <c r="MO1563" s="61"/>
      <c r="MP1563" s="61"/>
      <c r="MQ1563" s="61"/>
      <c r="MR1563" s="61"/>
      <c r="MS1563" s="61"/>
      <c r="MT1563" s="61"/>
      <c r="MU1563" s="61"/>
      <c r="MV1563" s="61"/>
      <c r="MW1563" s="61"/>
      <c r="MX1563" s="61"/>
      <c r="MY1563" s="61"/>
      <c r="MZ1563" s="61"/>
      <c r="NA1563" s="61"/>
      <c r="NB1563" s="61"/>
      <c r="NC1563" s="61"/>
      <c r="ND1563" s="61"/>
      <c r="NE1563" s="61"/>
      <c r="NF1563" s="61"/>
      <c r="NG1563" s="61"/>
      <c r="NH1563" s="61"/>
      <c r="NI1563" s="61"/>
      <c r="NJ1563" s="61"/>
      <c r="NK1563" s="61"/>
      <c r="NL1563" s="61"/>
      <c r="NM1563" s="61"/>
      <c r="NN1563" s="61"/>
      <c r="NO1563" s="61"/>
      <c r="NP1563" s="61"/>
      <c r="NQ1563" s="61"/>
      <c r="NR1563" s="61"/>
      <c r="NS1563" s="61"/>
      <c r="NT1563" s="61"/>
      <c r="NU1563" s="61"/>
      <c r="NV1563" s="61"/>
      <c r="NW1563" s="61"/>
      <c r="NX1563" s="61"/>
      <c r="NY1563" s="61"/>
      <c r="NZ1563" s="61"/>
      <c r="OA1563" s="61"/>
      <c r="OB1563" s="61"/>
      <c r="OC1563" s="61"/>
      <c r="OD1563" s="61"/>
      <c r="OE1563" s="61"/>
      <c r="OF1563" s="61"/>
      <c r="OG1563" s="61"/>
      <c r="OH1563" s="61"/>
      <c r="OI1563" s="61"/>
      <c r="OJ1563" s="61"/>
      <c r="OK1563" s="61"/>
      <c r="OL1563" s="61"/>
      <c r="OM1563" s="61"/>
      <c r="ON1563" s="61"/>
      <c r="OO1563" s="61"/>
      <c r="OP1563" s="61"/>
      <c r="OQ1563" s="61"/>
      <c r="OR1563" s="61"/>
      <c r="OS1563" s="61"/>
      <c r="OT1563" s="61"/>
      <c r="OU1563" s="61"/>
      <c r="OV1563" s="61"/>
      <c r="OW1563" s="61"/>
      <c r="OX1563" s="61"/>
      <c r="OY1563" s="61"/>
      <c r="OZ1563" s="61"/>
      <c r="PA1563" s="61"/>
      <c r="PB1563" s="61"/>
      <c r="PC1563" s="61"/>
      <c r="PD1563" s="61"/>
      <c r="PE1563" s="61"/>
      <c r="PF1563" s="61"/>
      <c r="PG1563" s="61"/>
      <c r="PH1563" s="61"/>
      <c r="PI1563" s="61"/>
      <c r="PJ1563" s="61"/>
      <c r="PK1563" s="61"/>
      <c r="PL1563" s="61"/>
      <c r="PM1563" s="61"/>
      <c r="PN1563" s="61"/>
      <c r="PO1563" s="61"/>
      <c r="PP1563" s="61"/>
      <c r="PQ1563" s="61"/>
      <c r="PR1563" s="61"/>
      <c r="PS1563" s="61"/>
      <c r="PT1563" s="61"/>
      <c r="PU1563" s="61"/>
      <c r="PV1563" s="61"/>
      <c r="PW1563" s="61"/>
      <c r="PX1563" s="61"/>
      <c r="PY1563" s="61"/>
      <c r="PZ1563" s="61"/>
      <c r="QA1563" s="61"/>
      <c r="QB1563" s="61"/>
      <c r="QC1563" s="61"/>
      <c r="QD1563" s="61"/>
      <c r="QE1563" s="61"/>
      <c r="QF1563" s="61"/>
      <c r="QG1563" s="61"/>
      <c r="QH1563" s="61"/>
      <c r="QI1563" s="61"/>
      <c r="QJ1563" s="61"/>
      <c r="QK1563" s="61"/>
      <c r="QL1563" s="61"/>
      <c r="QM1563" s="61"/>
      <c r="QN1563" s="61"/>
      <c r="QO1563" s="61"/>
      <c r="QP1563" s="61"/>
      <c r="QQ1563" s="61"/>
      <c r="QR1563" s="61"/>
      <c r="QS1563" s="61"/>
      <c r="QT1563" s="61"/>
      <c r="QU1563" s="61"/>
      <c r="QV1563" s="61"/>
      <c r="QW1563" s="61"/>
      <c r="QX1563" s="61"/>
      <c r="QY1563" s="61"/>
      <c r="QZ1563" s="61"/>
      <c r="RA1563" s="61"/>
      <c r="RB1563" s="61"/>
      <c r="RC1563" s="61"/>
      <c r="RD1563" s="61"/>
      <c r="RE1563" s="61"/>
      <c r="RF1563" s="61"/>
      <c r="RG1563" s="61"/>
      <c r="RH1563" s="61"/>
      <c r="RI1563" s="61"/>
      <c r="RJ1563" s="61"/>
      <c r="RK1563" s="61"/>
      <c r="RL1563" s="61"/>
      <c r="RM1563" s="61"/>
      <c r="RN1563" s="61"/>
      <c r="RO1563" s="61"/>
      <c r="RP1563" s="61"/>
      <c r="RQ1563" s="61"/>
      <c r="RR1563" s="61"/>
      <c r="RS1563" s="61"/>
      <c r="RT1563" s="61"/>
      <c r="RU1563" s="61"/>
      <c r="RV1563" s="61"/>
      <c r="RW1563" s="61"/>
      <c r="RX1563" s="61"/>
      <c r="RY1563" s="61"/>
      <c r="RZ1563" s="61"/>
      <c r="SA1563" s="61"/>
      <c r="SB1563" s="61"/>
      <c r="SC1563" s="61"/>
      <c r="SD1563" s="61"/>
      <c r="SE1563" s="61"/>
      <c r="SF1563" s="61"/>
      <c r="SG1563" s="61"/>
      <c r="SH1563" s="61"/>
      <c r="SI1563" s="61"/>
      <c r="SJ1563" s="61"/>
      <c r="SK1563" s="61"/>
      <c r="SL1563" s="61"/>
      <c r="SM1563" s="61"/>
      <c r="SN1563" s="61"/>
      <c r="SO1563" s="61"/>
      <c r="SP1563" s="61"/>
      <c r="SQ1563" s="61"/>
      <c r="SR1563" s="61"/>
      <c r="SS1563" s="61"/>
      <c r="ST1563" s="61"/>
      <c r="SU1563" s="61"/>
      <c r="SV1563" s="61"/>
      <c r="SW1563" s="61"/>
      <c r="SX1563" s="61"/>
      <c r="SY1563" s="61"/>
      <c r="SZ1563" s="61"/>
      <c r="TA1563" s="61"/>
      <c r="TB1563" s="61"/>
      <c r="TC1563" s="61"/>
      <c r="TD1563" s="61"/>
      <c r="TE1563" s="61"/>
      <c r="TF1563" s="61"/>
      <c r="TG1563" s="61"/>
      <c r="TH1563" s="61"/>
      <c r="TI1563" s="61"/>
      <c r="TJ1563" s="61"/>
      <c r="TK1563" s="61"/>
      <c r="TL1563" s="61"/>
      <c r="TM1563" s="61"/>
      <c r="TN1563" s="61"/>
      <c r="TO1563" s="61"/>
      <c r="TP1563" s="61"/>
      <c r="TQ1563" s="61"/>
      <c r="TR1563" s="61"/>
      <c r="TS1563" s="61"/>
      <c r="TT1563" s="61"/>
      <c r="TU1563" s="61"/>
      <c r="TV1563" s="61"/>
      <c r="TW1563" s="61"/>
      <c r="TX1563" s="61"/>
      <c r="TY1563" s="61"/>
      <c r="TZ1563" s="61"/>
      <c r="UA1563" s="61"/>
      <c r="UB1563" s="61"/>
      <c r="UC1563" s="61"/>
      <c r="UD1563" s="61"/>
      <c r="UE1563" s="61"/>
      <c r="UF1563" s="61"/>
      <c r="UG1563" s="61"/>
      <c r="UH1563" s="61"/>
      <c r="UI1563" s="61"/>
      <c r="UJ1563" s="61"/>
      <c r="UK1563" s="61"/>
      <c r="UL1563" s="61"/>
      <c r="UM1563" s="61"/>
      <c r="UN1563" s="61"/>
      <c r="UO1563" s="61"/>
      <c r="UP1563" s="61"/>
      <c r="UQ1563" s="61"/>
      <c r="UR1563" s="61"/>
      <c r="US1563" s="61"/>
      <c r="UT1563" s="61"/>
      <c r="UU1563" s="61"/>
      <c r="UV1563" s="61"/>
      <c r="UW1563" s="61"/>
      <c r="UX1563" s="61"/>
      <c r="UY1563" s="61"/>
      <c r="UZ1563" s="61"/>
      <c r="VA1563" s="61"/>
      <c r="VB1563" s="61"/>
      <c r="VC1563" s="61"/>
      <c r="VD1563" s="61"/>
      <c r="VE1563" s="61"/>
      <c r="VF1563" s="61"/>
      <c r="VG1563" s="61"/>
      <c r="VH1563" s="61"/>
      <c r="VI1563" s="61"/>
      <c r="VJ1563" s="61"/>
      <c r="VK1563" s="61"/>
      <c r="VL1563" s="61"/>
      <c r="VM1563" s="61"/>
      <c r="VN1563" s="61"/>
      <c r="VO1563" s="61"/>
      <c r="VP1563" s="61"/>
      <c r="VQ1563" s="61"/>
      <c r="VR1563" s="61"/>
      <c r="VS1563" s="61"/>
      <c r="VT1563" s="61"/>
      <c r="VU1563" s="61"/>
      <c r="VV1563" s="61"/>
      <c r="VW1563" s="61"/>
      <c r="VX1563" s="61"/>
      <c r="VY1563" s="61"/>
      <c r="VZ1563" s="61"/>
      <c r="WA1563" s="61"/>
      <c r="WB1563" s="61"/>
      <c r="WC1563" s="61"/>
      <c r="WD1563" s="61"/>
      <c r="WE1563" s="61"/>
      <c r="WF1563" s="61"/>
      <c r="WG1563" s="61"/>
      <c r="WH1563" s="61"/>
      <c r="WI1563" s="61"/>
      <c r="WJ1563" s="61"/>
      <c r="WK1563" s="61"/>
      <c r="WL1563" s="61"/>
      <c r="WM1563" s="61"/>
      <c r="WN1563" s="61"/>
      <c r="WO1563" s="61"/>
      <c r="WP1563" s="61"/>
      <c r="WQ1563" s="61"/>
      <c r="WR1563" s="61"/>
      <c r="WS1563" s="61"/>
      <c r="WT1563" s="61"/>
      <c r="WU1563" s="61"/>
      <c r="WV1563" s="61"/>
      <c r="WW1563" s="61"/>
      <c r="WX1563" s="61"/>
      <c r="WY1563" s="61"/>
      <c r="WZ1563" s="61"/>
      <c r="XA1563" s="61"/>
      <c r="XB1563" s="61"/>
      <c r="XC1563" s="61"/>
      <c r="XD1563" s="61"/>
      <c r="XE1563" s="61"/>
      <c r="XF1563" s="61"/>
      <c r="XG1563" s="61"/>
      <c r="XH1563" s="61"/>
      <c r="XI1563" s="61"/>
      <c r="XJ1563" s="61"/>
      <c r="XK1563" s="61"/>
      <c r="XL1563" s="61"/>
      <c r="XM1563" s="61"/>
      <c r="XN1563" s="61"/>
      <c r="XO1563" s="61"/>
      <c r="XP1563" s="61"/>
      <c r="XQ1563" s="61"/>
      <c r="XR1563" s="61"/>
      <c r="XS1563" s="61"/>
      <c r="XT1563" s="61"/>
      <c r="XU1563" s="61"/>
      <c r="XV1563" s="61"/>
      <c r="XW1563" s="61"/>
      <c r="XX1563" s="61"/>
      <c r="XY1563" s="61"/>
      <c r="XZ1563" s="61"/>
      <c r="YA1563" s="61"/>
      <c r="YB1563" s="61"/>
      <c r="YC1563" s="61"/>
      <c r="YD1563" s="61"/>
      <c r="YE1563" s="61"/>
      <c r="YF1563" s="61"/>
      <c r="YG1563" s="61"/>
      <c r="YH1563" s="61"/>
      <c r="YI1563" s="61"/>
      <c r="YJ1563" s="61"/>
      <c r="YK1563" s="61"/>
      <c r="YL1563" s="61"/>
      <c r="YM1563" s="61"/>
      <c r="YN1563" s="61"/>
      <c r="YO1563" s="61"/>
      <c r="YP1563" s="61"/>
      <c r="YQ1563" s="61"/>
      <c r="YR1563" s="61"/>
      <c r="YS1563" s="61"/>
      <c r="YT1563" s="61"/>
      <c r="YU1563" s="61"/>
      <c r="YV1563" s="61"/>
      <c r="YW1563" s="61"/>
      <c r="YX1563" s="61"/>
      <c r="YY1563" s="61"/>
      <c r="YZ1563" s="61"/>
      <c r="ZA1563" s="61"/>
      <c r="ZB1563" s="61"/>
      <c r="ZC1563" s="61"/>
      <c r="ZD1563" s="61"/>
      <c r="ZE1563" s="61"/>
      <c r="ZF1563" s="61"/>
      <c r="ZG1563" s="61"/>
      <c r="ZH1563" s="61"/>
      <c r="ZI1563" s="61"/>
      <c r="ZJ1563" s="61"/>
      <c r="ZK1563" s="61"/>
      <c r="ZL1563" s="61"/>
      <c r="ZM1563" s="61"/>
      <c r="ZN1563" s="61"/>
      <c r="ZO1563" s="61"/>
      <c r="ZP1563" s="61"/>
      <c r="ZQ1563" s="61"/>
      <c r="ZR1563" s="61"/>
      <c r="ZS1563" s="61"/>
      <c r="ZT1563" s="61"/>
      <c r="ZU1563" s="61"/>
      <c r="ZV1563" s="61"/>
      <c r="ZW1563" s="61"/>
      <c r="ZX1563" s="61"/>
      <c r="ZY1563" s="61"/>
      <c r="ZZ1563" s="61"/>
      <c r="AAA1563" s="61"/>
      <c r="AAB1563" s="61"/>
      <c r="AAC1563" s="61"/>
      <c r="AAD1563" s="61"/>
      <c r="AAE1563" s="61"/>
      <c r="AAF1563" s="61"/>
      <c r="AAG1563" s="61"/>
      <c r="AAH1563" s="61"/>
      <c r="AAI1563" s="61"/>
      <c r="AAJ1563" s="61"/>
      <c r="AAK1563" s="61"/>
      <c r="AAL1563" s="61"/>
      <c r="AAM1563" s="61"/>
      <c r="AAN1563" s="61"/>
      <c r="AAO1563" s="61"/>
      <c r="AAP1563" s="61"/>
      <c r="AAQ1563" s="61"/>
      <c r="AAR1563" s="61"/>
      <c r="AAS1563" s="61"/>
      <c r="AAT1563" s="61"/>
      <c r="AAU1563" s="61"/>
      <c r="AAV1563" s="61"/>
      <c r="AAW1563" s="61"/>
      <c r="AAX1563" s="61"/>
      <c r="AAY1563" s="61"/>
      <c r="AAZ1563" s="61"/>
      <c r="ABA1563" s="61"/>
      <c r="ABB1563" s="61"/>
      <c r="ABC1563" s="61"/>
      <c r="ABD1563" s="61"/>
      <c r="ABE1563" s="61"/>
      <c r="ABF1563" s="61"/>
      <c r="ABG1563" s="61"/>
      <c r="ABH1563" s="61"/>
      <c r="ABI1563" s="61"/>
      <c r="ABJ1563" s="61"/>
      <c r="ABK1563" s="61"/>
      <c r="ABL1563" s="61"/>
      <c r="ABM1563" s="61"/>
      <c r="ABN1563" s="61"/>
      <c r="ABO1563" s="61"/>
      <c r="ABP1563" s="61"/>
      <c r="ABQ1563" s="61"/>
      <c r="ABR1563" s="61"/>
      <c r="ABS1563" s="61"/>
      <c r="ABT1563" s="61"/>
      <c r="ABU1563" s="61"/>
      <c r="ABV1563" s="61"/>
      <c r="ABW1563" s="61"/>
      <c r="ABX1563" s="61"/>
      <c r="ABY1563" s="61"/>
      <c r="ABZ1563" s="61"/>
      <c r="ACA1563" s="61"/>
      <c r="ACB1563" s="61"/>
      <c r="ACC1563" s="61"/>
      <c r="ACD1563" s="61"/>
      <c r="ACE1563" s="61"/>
      <c r="ACF1563" s="61"/>
      <c r="ACG1563" s="61"/>
      <c r="ACH1563" s="61"/>
      <c r="ACI1563" s="61"/>
      <c r="ACJ1563" s="61"/>
      <c r="ACK1563" s="61"/>
      <c r="ACL1563" s="61"/>
      <c r="ACM1563" s="61"/>
      <c r="ACN1563" s="61"/>
      <c r="ACO1563" s="61"/>
      <c r="ACP1563" s="61"/>
      <c r="ACQ1563" s="61"/>
      <c r="ACR1563" s="61"/>
      <c r="ACS1563" s="61"/>
      <c r="ACT1563" s="61"/>
      <c r="ACU1563" s="61"/>
      <c r="ACV1563" s="61"/>
      <c r="ACW1563" s="61"/>
      <c r="ACX1563" s="61"/>
      <c r="ACY1563" s="61"/>
      <c r="ACZ1563" s="61"/>
      <c r="ADA1563" s="61"/>
      <c r="ADB1563" s="61"/>
      <c r="ADC1563" s="61"/>
      <c r="ADD1563" s="61"/>
      <c r="ADE1563" s="61"/>
      <c r="ADF1563" s="61"/>
      <c r="ADG1563" s="61"/>
      <c r="ADH1563" s="61"/>
      <c r="ADI1563" s="61"/>
      <c r="ADJ1563" s="61"/>
      <c r="ADK1563" s="61"/>
      <c r="ADL1563" s="61"/>
      <c r="ADM1563" s="61"/>
      <c r="ADN1563" s="61"/>
      <c r="ADO1563" s="61"/>
      <c r="ADP1563" s="61"/>
      <c r="ADQ1563" s="61"/>
      <c r="ADR1563" s="61"/>
      <c r="ADS1563" s="61"/>
      <c r="ADT1563" s="61"/>
      <c r="ADU1563" s="61"/>
      <c r="ADV1563" s="61"/>
      <c r="ADW1563" s="61"/>
      <c r="ADX1563" s="61"/>
      <c r="ADY1563" s="61"/>
      <c r="ADZ1563" s="61"/>
      <c r="AEA1563" s="61"/>
      <c r="AEB1563" s="61"/>
      <c r="AEC1563" s="61"/>
      <c r="AED1563" s="61"/>
      <c r="AEE1563" s="61"/>
      <c r="AEF1563" s="61"/>
    </row>
    <row r="1564" spans="1:812" s="34" customFormat="1" ht="6" customHeight="1" x14ac:dyDescent="0.2">
      <c r="A1564" s="127"/>
      <c r="B1564" s="131"/>
      <c r="C1564" s="608"/>
      <c r="D1564" s="609"/>
      <c r="E1564" s="610"/>
      <c r="F1564" s="610"/>
      <c r="AZ1564" s="61"/>
      <c r="BA1564" s="275"/>
      <c r="BB1564" s="61"/>
      <c r="BC1564" s="61"/>
      <c r="BD1564" s="61"/>
      <c r="BE1564" s="61"/>
      <c r="BF1564" s="61"/>
      <c r="BG1564" s="61"/>
      <c r="BH1564" s="61"/>
      <c r="BI1564" s="61"/>
      <c r="BJ1564" s="61"/>
      <c r="BK1564" s="61"/>
      <c r="BL1564" s="61"/>
      <c r="BM1564" s="61"/>
      <c r="BN1564" s="61"/>
      <c r="BO1564" s="61"/>
      <c r="BP1564" s="61"/>
      <c r="BQ1564" s="61"/>
      <c r="BR1564" s="61"/>
      <c r="BS1564" s="61"/>
      <c r="BT1564" s="61"/>
      <c r="BU1564" s="61"/>
      <c r="BV1564" s="61"/>
      <c r="BW1564" s="61"/>
      <c r="BX1564" s="61"/>
      <c r="BY1564" s="61"/>
      <c r="BZ1564" s="61"/>
      <c r="CA1564" s="61"/>
      <c r="CB1564" s="61"/>
      <c r="CC1564" s="61"/>
      <c r="CD1564" s="61"/>
      <c r="CE1564" s="61"/>
      <c r="CF1564" s="61"/>
      <c r="CG1564" s="61"/>
      <c r="CH1564" s="61"/>
      <c r="CI1564" s="61"/>
      <c r="CJ1564" s="61"/>
      <c r="CK1564" s="61"/>
      <c r="CL1564" s="61"/>
      <c r="CM1564" s="61"/>
      <c r="CN1564" s="61"/>
      <c r="CO1564" s="61"/>
      <c r="CP1564" s="61"/>
      <c r="CQ1564" s="61"/>
      <c r="CR1564" s="61"/>
      <c r="CS1564" s="61"/>
      <c r="CT1564" s="61"/>
      <c r="CU1564" s="61"/>
      <c r="CV1564" s="61"/>
      <c r="CW1564" s="61"/>
      <c r="CX1564" s="61"/>
      <c r="CY1564" s="61"/>
      <c r="CZ1564" s="61"/>
      <c r="DA1564" s="61"/>
      <c r="DB1564" s="61"/>
      <c r="DC1564" s="61"/>
      <c r="DD1564" s="61"/>
      <c r="DE1564" s="61"/>
      <c r="DF1564" s="61"/>
      <c r="DG1564" s="61"/>
      <c r="DH1564" s="61"/>
      <c r="DI1564" s="61"/>
      <c r="DJ1564" s="61"/>
      <c r="DK1564" s="61"/>
      <c r="DL1564" s="61"/>
      <c r="DM1564" s="61"/>
      <c r="DN1564" s="61"/>
      <c r="DO1564" s="61"/>
      <c r="DP1564" s="61"/>
      <c r="DQ1564" s="61"/>
      <c r="DR1564" s="61"/>
      <c r="DS1564" s="61"/>
      <c r="DT1564" s="61"/>
      <c r="DU1564" s="61"/>
      <c r="DV1564" s="61"/>
      <c r="DW1564" s="61"/>
      <c r="DX1564" s="61"/>
      <c r="DY1564" s="61"/>
      <c r="DZ1564" s="61"/>
      <c r="EA1564" s="61"/>
      <c r="EB1564" s="61"/>
      <c r="EC1564" s="61"/>
      <c r="ED1564" s="61"/>
      <c r="EE1564" s="61"/>
      <c r="EF1564" s="61"/>
      <c r="EG1564" s="61"/>
      <c r="EH1564" s="61"/>
      <c r="EI1564" s="61"/>
      <c r="EJ1564" s="61"/>
      <c r="EK1564" s="61"/>
      <c r="EL1564" s="61"/>
      <c r="EM1564" s="61"/>
      <c r="EN1564" s="61"/>
      <c r="EO1564" s="61"/>
      <c r="EP1564" s="61"/>
      <c r="EQ1564" s="61"/>
      <c r="ER1564" s="61"/>
      <c r="ES1564" s="61"/>
      <c r="ET1564" s="61"/>
      <c r="EU1564" s="61"/>
      <c r="EV1564" s="61"/>
      <c r="EW1564" s="61"/>
      <c r="EX1564" s="61"/>
      <c r="EY1564" s="61"/>
      <c r="EZ1564" s="61"/>
      <c r="FA1564" s="61"/>
      <c r="FB1564" s="61"/>
      <c r="FC1564" s="61"/>
      <c r="FD1564" s="61"/>
      <c r="FE1564" s="61"/>
      <c r="FF1564" s="61"/>
      <c r="FG1564" s="61"/>
      <c r="FH1564" s="61"/>
      <c r="FI1564" s="61"/>
      <c r="FJ1564" s="61"/>
      <c r="FK1564" s="61"/>
      <c r="FL1564" s="61"/>
      <c r="FM1564" s="61"/>
      <c r="FN1564" s="61"/>
      <c r="FO1564" s="61"/>
      <c r="FP1564" s="61"/>
      <c r="FQ1564" s="61"/>
      <c r="FR1564" s="61"/>
      <c r="FS1564" s="61"/>
      <c r="FT1564" s="61"/>
      <c r="FU1564" s="61"/>
      <c r="FV1564" s="61"/>
      <c r="FW1564" s="61"/>
      <c r="FX1564" s="61"/>
      <c r="FY1564" s="61"/>
      <c r="FZ1564" s="61"/>
      <c r="GA1564" s="61"/>
      <c r="GB1564" s="61"/>
      <c r="GC1564" s="61"/>
      <c r="GD1564" s="61"/>
      <c r="GE1564" s="61"/>
      <c r="GF1564" s="61"/>
      <c r="GG1564" s="61"/>
      <c r="GH1564" s="61"/>
      <c r="GI1564" s="61"/>
      <c r="GJ1564" s="61"/>
      <c r="GK1564" s="61"/>
      <c r="GL1564" s="61"/>
      <c r="GM1564" s="61"/>
      <c r="GN1564" s="61"/>
      <c r="GO1564" s="61"/>
      <c r="GP1564" s="61"/>
      <c r="GQ1564" s="61"/>
      <c r="GR1564" s="61"/>
      <c r="GS1564" s="61"/>
      <c r="GT1564" s="61"/>
      <c r="GU1564" s="61"/>
      <c r="GV1564" s="61"/>
      <c r="GW1564" s="61"/>
      <c r="GX1564" s="61"/>
      <c r="GY1564" s="61"/>
      <c r="GZ1564" s="61"/>
      <c r="HA1564" s="61"/>
      <c r="HB1564" s="61"/>
      <c r="HC1564" s="61"/>
      <c r="HD1564" s="61"/>
      <c r="HE1564" s="61"/>
      <c r="HF1564" s="61"/>
      <c r="HG1564" s="61"/>
      <c r="HH1564" s="61"/>
      <c r="HI1564" s="61"/>
      <c r="HJ1564" s="61"/>
      <c r="HK1564" s="61"/>
      <c r="HL1564" s="61"/>
      <c r="HM1564" s="61"/>
      <c r="HN1564" s="61"/>
      <c r="HO1564" s="61"/>
      <c r="HP1564" s="61"/>
      <c r="HQ1564" s="61"/>
      <c r="HR1564" s="61"/>
      <c r="HS1564" s="61"/>
      <c r="HT1564" s="61"/>
      <c r="HU1564" s="61"/>
      <c r="HV1564" s="61"/>
      <c r="HW1564" s="61"/>
      <c r="HX1564" s="61"/>
      <c r="HY1564" s="61"/>
      <c r="HZ1564" s="61"/>
      <c r="IA1564" s="61"/>
      <c r="IB1564" s="61"/>
      <c r="IC1564" s="61"/>
      <c r="ID1564" s="61"/>
      <c r="IE1564" s="61"/>
      <c r="IF1564" s="61"/>
      <c r="IG1564" s="61"/>
      <c r="IH1564" s="61"/>
      <c r="II1564" s="61"/>
      <c r="IJ1564" s="61"/>
      <c r="IK1564" s="61"/>
      <c r="IL1564" s="61"/>
      <c r="IM1564" s="61"/>
      <c r="IN1564" s="61"/>
      <c r="IO1564" s="61"/>
      <c r="IP1564" s="61"/>
      <c r="IQ1564" s="61"/>
      <c r="IR1564" s="61"/>
      <c r="IS1564" s="61"/>
      <c r="IT1564" s="61"/>
      <c r="IU1564" s="61"/>
      <c r="IV1564" s="61"/>
      <c r="IW1564" s="61"/>
      <c r="IX1564" s="61"/>
      <c r="IY1564" s="61"/>
      <c r="IZ1564" s="61"/>
      <c r="JA1564" s="61"/>
      <c r="JB1564" s="61"/>
      <c r="JC1564" s="61"/>
      <c r="JD1564" s="61"/>
      <c r="JE1564" s="61"/>
      <c r="JF1564" s="61"/>
      <c r="JG1564" s="61"/>
      <c r="JH1564" s="61"/>
      <c r="JI1564" s="61"/>
      <c r="JJ1564" s="61"/>
      <c r="JK1564" s="61"/>
      <c r="JL1564" s="61"/>
      <c r="JM1564" s="61"/>
      <c r="JN1564" s="61"/>
      <c r="JO1564" s="61"/>
      <c r="JP1564" s="61"/>
      <c r="JQ1564" s="61"/>
      <c r="JR1564" s="61"/>
      <c r="JS1564" s="61"/>
      <c r="JT1564" s="61"/>
      <c r="JU1564" s="61"/>
      <c r="JV1564" s="61"/>
      <c r="JW1564" s="61"/>
      <c r="JX1564" s="61"/>
      <c r="JY1564" s="61"/>
      <c r="JZ1564" s="61"/>
      <c r="KA1564" s="61"/>
      <c r="KB1564" s="61"/>
      <c r="KC1564" s="61"/>
      <c r="KD1564" s="61"/>
      <c r="KE1564" s="61"/>
      <c r="KF1564" s="61"/>
      <c r="KG1564" s="61"/>
      <c r="KH1564" s="61"/>
      <c r="KI1564" s="61"/>
      <c r="KJ1564" s="61"/>
      <c r="KK1564" s="61"/>
      <c r="KL1564" s="61"/>
      <c r="KM1564" s="61"/>
      <c r="KN1564" s="61"/>
      <c r="KO1564" s="61"/>
      <c r="KP1564" s="61"/>
      <c r="KQ1564" s="61"/>
      <c r="KR1564" s="61"/>
      <c r="KS1564" s="61"/>
      <c r="KT1564" s="61"/>
      <c r="KU1564" s="61"/>
      <c r="KV1564" s="61"/>
      <c r="KW1564" s="61"/>
      <c r="KX1564" s="61"/>
      <c r="KY1564" s="61"/>
      <c r="KZ1564" s="61"/>
      <c r="LA1564" s="61"/>
      <c r="LB1564" s="61"/>
      <c r="LC1564" s="61"/>
      <c r="LD1564" s="61"/>
      <c r="LE1564" s="61"/>
      <c r="LF1564" s="61"/>
      <c r="LG1564" s="61"/>
      <c r="LH1564" s="61"/>
      <c r="LI1564" s="61"/>
      <c r="LJ1564" s="61"/>
      <c r="LK1564" s="61"/>
      <c r="LL1564" s="61"/>
      <c r="LM1564" s="61"/>
      <c r="LN1564" s="61"/>
      <c r="LO1564" s="61"/>
      <c r="LP1564" s="61"/>
      <c r="LQ1564" s="61"/>
      <c r="LR1564" s="61"/>
      <c r="LS1564" s="61"/>
      <c r="LT1564" s="61"/>
      <c r="LU1564" s="61"/>
      <c r="LV1564" s="61"/>
      <c r="LW1564" s="61"/>
      <c r="LX1564" s="61"/>
      <c r="LY1564" s="61"/>
      <c r="LZ1564" s="61"/>
      <c r="MA1564" s="61"/>
      <c r="MB1564" s="61"/>
      <c r="MC1564" s="61"/>
      <c r="MD1564" s="61"/>
      <c r="ME1564" s="61"/>
      <c r="MF1564" s="61"/>
      <c r="MG1564" s="61"/>
      <c r="MH1564" s="61"/>
      <c r="MI1564" s="61"/>
      <c r="MJ1564" s="61"/>
      <c r="MK1564" s="61"/>
      <c r="ML1564" s="61"/>
      <c r="MM1564" s="61"/>
      <c r="MN1564" s="61"/>
      <c r="MO1564" s="61"/>
      <c r="MP1564" s="61"/>
      <c r="MQ1564" s="61"/>
      <c r="MR1564" s="61"/>
      <c r="MS1564" s="61"/>
      <c r="MT1564" s="61"/>
      <c r="MU1564" s="61"/>
      <c r="MV1564" s="61"/>
      <c r="MW1564" s="61"/>
      <c r="MX1564" s="61"/>
      <c r="MY1564" s="61"/>
      <c r="MZ1564" s="61"/>
      <c r="NA1564" s="61"/>
      <c r="NB1564" s="61"/>
      <c r="NC1564" s="61"/>
      <c r="ND1564" s="61"/>
      <c r="NE1564" s="61"/>
      <c r="NF1564" s="61"/>
      <c r="NG1564" s="61"/>
      <c r="NH1564" s="61"/>
      <c r="NI1564" s="61"/>
      <c r="NJ1564" s="61"/>
      <c r="NK1564" s="61"/>
      <c r="NL1564" s="61"/>
      <c r="NM1564" s="61"/>
      <c r="NN1564" s="61"/>
      <c r="NO1564" s="61"/>
      <c r="NP1564" s="61"/>
      <c r="NQ1564" s="61"/>
      <c r="NR1564" s="61"/>
      <c r="NS1564" s="61"/>
      <c r="NT1564" s="61"/>
      <c r="NU1564" s="61"/>
      <c r="NV1564" s="61"/>
      <c r="NW1564" s="61"/>
      <c r="NX1564" s="61"/>
      <c r="NY1564" s="61"/>
      <c r="NZ1564" s="61"/>
      <c r="OA1564" s="61"/>
      <c r="OB1564" s="61"/>
      <c r="OC1564" s="61"/>
      <c r="OD1564" s="61"/>
      <c r="OE1564" s="61"/>
      <c r="OF1564" s="61"/>
      <c r="OG1564" s="61"/>
      <c r="OH1564" s="61"/>
      <c r="OI1564" s="61"/>
      <c r="OJ1564" s="61"/>
      <c r="OK1564" s="61"/>
      <c r="OL1564" s="61"/>
      <c r="OM1564" s="61"/>
      <c r="ON1564" s="61"/>
      <c r="OO1564" s="61"/>
      <c r="OP1564" s="61"/>
      <c r="OQ1564" s="61"/>
      <c r="OR1564" s="61"/>
      <c r="OS1564" s="61"/>
      <c r="OT1564" s="61"/>
      <c r="OU1564" s="61"/>
      <c r="OV1564" s="61"/>
      <c r="OW1564" s="61"/>
      <c r="OX1564" s="61"/>
      <c r="OY1564" s="61"/>
      <c r="OZ1564" s="61"/>
      <c r="PA1564" s="61"/>
      <c r="PB1564" s="61"/>
      <c r="PC1564" s="61"/>
      <c r="PD1564" s="61"/>
      <c r="PE1564" s="61"/>
      <c r="PF1564" s="61"/>
      <c r="PG1564" s="61"/>
      <c r="PH1564" s="61"/>
      <c r="PI1564" s="61"/>
      <c r="PJ1564" s="61"/>
      <c r="PK1564" s="61"/>
      <c r="PL1564" s="61"/>
      <c r="PM1564" s="61"/>
      <c r="PN1564" s="61"/>
      <c r="PO1564" s="61"/>
      <c r="PP1564" s="61"/>
      <c r="PQ1564" s="61"/>
      <c r="PR1564" s="61"/>
      <c r="PS1564" s="61"/>
      <c r="PT1564" s="61"/>
      <c r="PU1564" s="61"/>
      <c r="PV1564" s="61"/>
      <c r="PW1564" s="61"/>
      <c r="PX1564" s="61"/>
      <c r="PY1564" s="61"/>
      <c r="PZ1564" s="61"/>
      <c r="QA1564" s="61"/>
      <c r="QB1564" s="61"/>
      <c r="QC1564" s="61"/>
      <c r="QD1564" s="61"/>
      <c r="QE1564" s="61"/>
      <c r="QF1564" s="61"/>
      <c r="QG1564" s="61"/>
      <c r="QH1564" s="61"/>
      <c r="QI1564" s="61"/>
      <c r="QJ1564" s="61"/>
      <c r="QK1564" s="61"/>
      <c r="QL1564" s="61"/>
      <c r="QM1564" s="61"/>
      <c r="QN1564" s="61"/>
      <c r="QO1564" s="61"/>
      <c r="QP1564" s="61"/>
      <c r="QQ1564" s="61"/>
      <c r="QR1564" s="61"/>
      <c r="QS1564" s="61"/>
      <c r="QT1564" s="61"/>
      <c r="QU1564" s="61"/>
      <c r="QV1564" s="61"/>
      <c r="QW1564" s="61"/>
      <c r="QX1564" s="61"/>
      <c r="QY1564" s="61"/>
      <c r="QZ1564" s="61"/>
      <c r="RA1564" s="61"/>
      <c r="RB1564" s="61"/>
      <c r="RC1564" s="61"/>
      <c r="RD1564" s="61"/>
      <c r="RE1564" s="61"/>
      <c r="RF1564" s="61"/>
      <c r="RG1564" s="61"/>
      <c r="RH1564" s="61"/>
      <c r="RI1564" s="61"/>
      <c r="RJ1564" s="61"/>
      <c r="RK1564" s="61"/>
      <c r="RL1564" s="61"/>
      <c r="RM1564" s="61"/>
      <c r="RN1564" s="61"/>
      <c r="RO1564" s="61"/>
      <c r="RP1564" s="61"/>
      <c r="RQ1564" s="61"/>
      <c r="RR1564" s="61"/>
      <c r="RS1564" s="61"/>
      <c r="RT1564" s="61"/>
      <c r="RU1564" s="61"/>
      <c r="RV1564" s="61"/>
      <c r="RW1564" s="61"/>
      <c r="RX1564" s="61"/>
      <c r="RY1564" s="61"/>
      <c r="RZ1564" s="61"/>
      <c r="SA1564" s="61"/>
      <c r="SB1564" s="61"/>
      <c r="SC1564" s="61"/>
      <c r="SD1564" s="61"/>
      <c r="SE1564" s="61"/>
      <c r="SF1564" s="61"/>
      <c r="SG1564" s="61"/>
      <c r="SH1564" s="61"/>
      <c r="SI1564" s="61"/>
      <c r="SJ1564" s="61"/>
      <c r="SK1564" s="61"/>
      <c r="SL1564" s="61"/>
      <c r="SM1564" s="61"/>
      <c r="SN1564" s="61"/>
      <c r="SO1564" s="61"/>
      <c r="SP1564" s="61"/>
      <c r="SQ1564" s="61"/>
      <c r="SR1564" s="61"/>
      <c r="SS1564" s="61"/>
      <c r="ST1564" s="61"/>
      <c r="SU1564" s="61"/>
      <c r="SV1564" s="61"/>
      <c r="SW1564" s="61"/>
      <c r="SX1564" s="61"/>
      <c r="SY1564" s="61"/>
      <c r="SZ1564" s="61"/>
      <c r="TA1564" s="61"/>
      <c r="TB1564" s="61"/>
      <c r="TC1564" s="61"/>
      <c r="TD1564" s="61"/>
      <c r="TE1564" s="61"/>
      <c r="TF1564" s="61"/>
      <c r="TG1564" s="61"/>
      <c r="TH1564" s="61"/>
      <c r="TI1564" s="61"/>
      <c r="TJ1564" s="61"/>
      <c r="TK1564" s="61"/>
      <c r="TL1564" s="61"/>
      <c r="TM1564" s="61"/>
      <c r="TN1564" s="61"/>
      <c r="TO1564" s="61"/>
      <c r="TP1564" s="61"/>
      <c r="TQ1564" s="61"/>
      <c r="TR1564" s="61"/>
      <c r="TS1564" s="61"/>
      <c r="TT1564" s="61"/>
      <c r="TU1564" s="61"/>
      <c r="TV1564" s="61"/>
      <c r="TW1564" s="61"/>
      <c r="TX1564" s="61"/>
      <c r="TY1564" s="61"/>
      <c r="TZ1564" s="61"/>
      <c r="UA1564" s="61"/>
      <c r="UB1564" s="61"/>
      <c r="UC1564" s="61"/>
      <c r="UD1564" s="61"/>
      <c r="UE1564" s="61"/>
      <c r="UF1564" s="61"/>
      <c r="UG1564" s="61"/>
      <c r="UH1564" s="61"/>
      <c r="UI1564" s="61"/>
      <c r="UJ1564" s="61"/>
      <c r="UK1564" s="61"/>
      <c r="UL1564" s="61"/>
      <c r="UM1564" s="61"/>
      <c r="UN1564" s="61"/>
      <c r="UO1564" s="61"/>
      <c r="UP1564" s="61"/>
      <c r="UQ1564" s="61"/>
      <c r="UR1564" s="61"/>
      <c r="US1564" s="61"/>
      <c r="UT1564" s="61"/>
      <c r="UU1564" s="61"/>
      <c r="UV1564" s="61"/>
      <c r="UW1564" s="61"/>
      <c r="UX1564" s="61"/>
      <c r="UY1564" s="61"/>
      <c r="UZ1564" s="61"/>
      <c r="VA1564" s="61"/>
      <c r="VB1564" s="61"/>
      <c r="VC1564" s="61"/>
      <c r="VD1564" s="61"/>
      <c r="VE1564" s="61"/>
      <c r="VF1564" s="61"/>
      <c r="VG1564" s="61"/>
      <c r="VH1564" s="61"/>
      <c r="VI1564" s="61"/>
      <c r="VJ1564" s="61"/>
      <c r="VK1564" s="61"/>
      <c r="VL1564" s="61"/>
      <c r="VM1564" s="61"/>
      <c r="VN1564" s="61"/>
      <c r="VO1564" s="61"/>
      <c r="VP1564" s="61"/>
      <c r="VQ1564" s="61"/>
      <c r="VR1564" s="61"/>
      <c r="VS1564" s="61"/>
      <c r="VT1564" s="61"/>
      <c r="VU1564" s="61"/>
      <c r="VV1564" s="61"/>
      <c r="VW1564" s="61"/>
      <c r="VX1564" s="61"/>
      <c r="VY1564" s="61"/>
      <c r="VZ1564" s="61"/>
      <c r="WA1564" s="61"/>
      <c r="WB1564" s="61"/>
      <c r="WC1564" s="61"/>
      <c r="WD1564" s="61"/>
      <c r="WE1564" s="61"/>
      <c r="WF1564" s="61"/>
      <c r="WG1564" s="61"/>
      <c r="WH1564" s="61"/>
      <c r="WI1564" s="61"/>
      <c r="WJ1564" s="61"/>
      <c r="WK1564" s="61"/>
      <c r="WL1564" s="61"/>
      <c r="WM1564" s="61"/>
      <c r="WN1564" s="61"/>
      <c r="WO1564" s="61"/>
      <c r="WP1564" s="61"/>
      <c r="WQ1564" s="61"/>
      <c r="WR1564" s="61"/>
      <c r="WS1564" s="61"/>
      <c r="WT1564" s="61"/>
      <c r="WU1564" s="61"/>
      <c r="WV1564" s="61"/>
      <c r="WW1564" s="61"/>
      <c r="WX1564" s="61"/>
      <c r="WY1564" s="61"/>
      <c r="WZ1564" s="61"/>
      <c r="XA1564" s="61"/>
      <c r="XB1564" s="61"/>
      <c r="XC1564" s="61"/>
      <c r="XD1564" s="61"/>
      <c r="XE1564" s="61"/>
      <c r="XF1564" s="61"/>
      <c r="XG1564" s="61"/>
      <c r="XH1564" s="61"/>
      <c r="XI1564" s="61"/>
      <c r="XJ1564" s="61"/>
      <c r="XK1564" s="61"/>
      <c r="XL1564" s="61"/>
      <c r="XM1564" s="61"/>
      <c r="XN1564" s="61"/>
      <c r="XO1564" s="61"/>
      <c r="XP1564" s="61"/>
      <c r="XQ1564" s="61"/>
      <c r="XR1564" s="61"/>
      <c r="XS1564" s="61"/>
      <c r="XT1564" s="61"/>
      <c r="XU1564" s="61"/>
      <c r="XV1564" s="61"/>
      <c r="XW1564" s="61"/>
      <c r="XX1564" s="61"/>
      <c r="XY1564" s="61"/>
      <c r="XZ1564" s="61"/>
      <c r="YA1564" s="61"/>
      <c r="YB1564" s="61"/>
      <c r="YC1564" s="61"/>
      <c r="YD1564" s="61"/>
      <c r="YE1564" s="61"/>
      <c r="YF1564" s="61"/>
      <c r="YG1564" s="61"/>
      <c r="YH1564" s="61"/>
      <c r="YI1564" s="61"/>
      <c r="YJ1564" s="61"/>
      <c r="YK1564" s="61"/>
      <c r="YL1564" s="61"/>
      <c r="YM1564" s="61"/>
      <c r="YN1564" s="61"/>
      <c r="YO1564" s="61"/>
      <c r="YP1564" s="61"/>
      <c r="YQ1564" s="61"/>
      <c r="YR1564" s="61"/>
      <c r="YS1564" s="61"/>
      <c r="YT1564" s="61"/>
      <c r="YU1564" s="61"/>
      <c r="YV1564" s="61"/>
      <c r="YW1564" s="61"/>
      <c r="YX1564" s="61"/>
      <c r="YY1564" s="61"/>
      <c r="YZ1564" s="61"/>
      <c r="ZA1564" s="61"/>
      <c r="ZB1564" s="61"/>
      <c r="ZC1564" s="61"/>
      <c r="ZD1564" s="61"/>
      <c r="ZE1564" s="61"/>
      <c r="ZF1564" s="61"/>
      <c r="ZG1564" s="61"/>
      <c r="ZH1564" s="61"/>
      <c r="ZI1564" s="61"/>
      <c r="ZJ1564" s="61"/>
      <c r="ZK1564" s="61"/>
      <c r="ZL1564" s="61"/>
      <c r="ZM1564" s="61"/>
      <c r="ZN1564" s="61"/>
      <c r="ZO1564" s="61"/>
      <c r="ZP1564" s="61"/>
      <c r="ZQ1564" s="61"/>
      <c r="ZR1564" s="61"/>
      <c r="ZS1564" s="61"/>
      <c r="ZT1564" s="61"/>
      <c r="ZU1564" s="61"/>
      <c r="ZV1564" s="61"/>
      <c r="ZW1564" s="61"/>
      <c r="ZX1564" s="61"/>
      <c r="ZY1564" s="61"/>
      <c r="ZZ1564" s="61"/>
      <c r="AAA1564" s="61"/>
      <c r="AAB1564" s="61"/>
      <c r="AAC1564" s="61"/>
      <c r="AAD1564" s="61"/>
      <c r="AAE1564" s="61"/>
      <c r="AAF1564" s="61"/>
      <c r="AAG1564" s="61"/>
      <c r="AAH1564" s="61"/>
      <c r="AAI1564" s="61"/>
      <c r="AAJ1564" s="61"/>
      <c r="AAK1564" s="61"/>
      <c r="AAL1564" s="61"/>
      <c r="AAM1564" s="61"/>
      <c r="AAN1564" s="61"/>
      <c r="AAO1564" s="61"/>
      <c r="AAP1564" s="61"/>
      <c r="AAQ1564" s="61"/>
      <c r="AAR1564" s="61"/>
      <c r="AAS1564" s="61"/>
      <c r="AAT1564" s="61"/>
      <c r="AAU1564" s="61"/>
      <c r="AAV1564" s="61"/>
      <c r="AAW1564" s="61"/>
      <c r="AAX1564" s="61"/>
      <c r="AAY1564" s="61"/>
      <c r="AAZ1564" s="61"/>
      <c r="ABA1564" s="61"/>
      <c r="ABB1564" s="61"/>
      <c r="ABC1564" s="61"/>
      <c r="ABD1564" s="61"/>
      <c r="ABE1564" s="61"/>
      <c r="ABF1564" s="61"/>
      <c r="ABG1564" s="61"/>
      <c r="ABH1564" s="61"/>
      <c r="ABI1564" s="61"/>
      <c r="ABJ1564" s="61"/>
      <c r="ABK1564" s="61"/>
      <c r="ABL1564" s="61"/>
      <c r="ABM1564" s="61"/>
      <c r="ABN1564" s="61"/>
      <c r="ABO1564" s="61"/>
      <c r="ABP1564" s="61"/>
      <c r="ABQ1564" s="61"/>
      <c r="ABR1564" s="61"/>
      <c r="ABS1564" s="61"/>
      <c r="ABT1564" s="61"/>
      <c r="ABU1564" s="61"/>
      <c r="ABV1564" s="61"/>
      <c r="ABW1564" s="61"/>
      <c r="ABX1564" s="61"/>
      <c r="ABY1564" s="61"/>
      <c r="ABZ1564" s="61"/>
      <c r="ACA1564" s="61"/>
      <c r="ACB1564" s="61"/>
      <c r="ACC1564" s="61"/>
      <c r="ACD1564" s="61"/>
      <c r="ACE1564" s="61"/>
      <c r="ACF1564" s="61"/>
      <c r="ACG1564" s="61"/>
      <c r="ACH1564" s="61"/>
      <c r="ACI1564" s="61"/>
      <c r="ACJ1564" s="61"/>
      <c r="ACK1564" s="61"/>
      <c r="ACL1564" s="61"/>
      <c r="ACM1564" s="61"/>
      <c r="ACN1564" s="61"/>
      <c r="ACO1564" s="61"/>
      <c r="ACP1564" s="61"/>
      <c r="ACQ1564" s="61"/>
      <c r="ACR1564" s="61"/>
      <c r="ACS1564" s="61"/>
      <c r="ACT1564" s="61"/>
      <c r="ACU1564" s="61"/>
      <c r="ACV1564" s="61"/>
      <c r="ACW1564" s="61"/>
      <c r="ACX1564" s="61"/>
      <c r="ACY1564" s="61"/>
      <c r="ACZ1564" s="61"/>
      <c r="ADA1564" s="61"/>
      <c r="ADB1564" s="61"/>
      <c r="ADC1564" s="61"/>
      <c r="ADD1564" s="61"/>
      <c r="ADE1564" s="61"/>
      <c r="ADF1564" s="61"/>
      <c r="ADG1564" s="61"/>
      <c r="ADH1564" s="61"/>
      <c r="ADI1564" s="61"/>
      <c r="ADJ1564" s="61"/>
      <c r="ADK1564" s="61"/>
      <c r="ADL1564" s="61"/>
      <c r="ADM1564" s="61"/>
      <c r="ADN1564" s="61"/>
      <c r="ADO1564" s="61"/>
      <c r="ADP1564" s="61"/>
      <c r="ADQ1564" s="61"/>
      <c r="ADR1564" s="61"/>
      <c r="ADS1564" s="61"/>
      <c r="ADT1564" s="61"/>
      <c r="ADU1564" s="61"/>
      <c r="ADV1564" s="61"/>
      <c r="ADW1564" s="61"/>
      <c r="ADX1564" s="61"/>
      <c r="ADY1564" s="61"/>
      <c r="ADZ1564" s="61"/>
      <c r="AEA1564" s="61"/>
      <c r="AEB1564" s="61"/>
      <c r="AEC1564" s="61"/>
      <c r="AED1564" s="61"/>
      <c r="AEE1564" s="61"/>
      <c r="AEF1564" s="61"/>
    </row>
    <row r="1565" spans="1:812" s="34" customFormat="1" ht="25.5" x14ac:dyDescent="0.2">
      <c r="A1565" s="269"/>
      <c r="B1565" s="611" t="s">
        <v>764</v>
      </c>
      <c r="C1565" s="270"/>
      <c r="D1565" s="271"/>
      <c r="E1565" s="272"/>
      <c r="F1565" s="273">
        <f>SUM(F1563:F1564)</f>
        <v>58283424.357999995</v>
      </c>
      <c r="AZ1565" s="61"/>
      <c r="BA1565" s="275"/>
      <c r="BB1565" s="61"/>
      <c r="BC1565" s="61"/>
      <c r="BD1565" s="61"/>
      <c r="BE1565" s="61"/>
      <c r="BF1565" s="61"/>
      <c r="BG1565" s="61"/>
      <c r="BH1565" s="61"/>
      <c r="BI1565" s="61"/>
      <c r="BJ1565" s="61"/>
      <c r="BK1565" s="61"/>
      <c r="BL1565" s="61"/>
      <c r="BM1565" s="61"/>
      <c r="BN1565" s="61"/>
      <c r="BO1565" s="61"/>
      <c r="BP1565" s="61"/>
      <c r="BQ1565" s="61"/>
      <c r="BR1565" s="61"/>
      <c r="BS1565" s="61"/>
      <c r="BT1565" s="61"/>
      <c r="BU1565" s="61"/>
      <c r="BV1565" s="61"/>
      <c r="BW1565" s="61"/>
      <c r="BX1565" s="61"/>
      <c r="BY1565" s="61"/>
      <c r="BZ1565" s="61"/>
      <c r="CA1565" s="61"/>
      <c r="CB1565" s="61"/>
      <c r="CC1565" s="61"/>
      <c r="CD1565" s="61"/>
      <c r="CE1565" s="61"/>
      <c r="CF1565" s="61"/>
      <c r="CG1565" s="61"/>
      <c r="CH1565" s="61"/>
      <c r="CI1565" s="61"/>
      <c r="CJ1565" s="61"/>
      <c r="CK1565" s="61"/>
      <c r="CL1565" s="61"/>
      <c r="CM1565" s="61"/>
      <c r="CN1565" s="61"/>
      <c r="CO1565" s="61"/>
      <c r="CP1565" s="61"/>
      <c r="CQ1565" s="61"/>
      <c r="CR1565" s="61"/>
      <c r="CS1565" s="61"/>
      <c r="CT1565" s="61"/>
      <c r="CU1565" s="61"/>
      <c r="CV1565" s="61"/>
      <c r="CW1565" s="61"/>
      <c r="CX1565" s="61"/>
      <c r="CY1565" s="61"/>
      <c r="CZ1565" s="61"/>
      <c r="DA1565" s="61"/>
      <c r="DB1565" s="61"/>
      <c r="DC1565" s="61"/>
      <c r="DD1565" s="61"/>
      <c r="DE1565" s="61"/>
      <c r="DF1565" s="61"/>
      <c r="DG1565" s="61"/>
      <c r="DH1565" s="61"/>
      <c r="DI1565" s="61"/>
      <c r="DJ1565" s="61"/>
      <c r="DK1565" s="61"/>
      <c r="DL1565" s="61"/>
      <c r="DM1565" s="61"/>
      <c r="DN1565" s="61"/>
      <c r="DO1565" s="61"/>
      <c r="DP1565" s="61"/>
      <c r="DQ1565" s="61"/>
      <c r="DR1565" s="61"/>
      <c r="DS1565" s="61"/>
      <c r="DT1565" s="61"/>
      <c r="DU1565" s="61"/>
      <c r="DV1565" s="61"/>
      <c r="DW1565" s="61"/>
      <c r="DX1565" s="61"/>
      <c r="DY1565" s="61"/>
      <c r="DZ1565" s="61"/>
      <c r="EA1565" s="61"/>
      <c r="EB1565" s="61"/>
      <c r="EC1565" s="61"/>
      <c r="ED1565" s="61"/>
      <c r="EE1565" s="61"/>
      <c r="EF1565" s="61"/>
      <c r="EG1565" s="61"/>
      <c r="EH1565" s="61"/>
      <c r="EI1565" s="61"/>
      <c r="EJ1565" s="61"/>
      <c r="EK1565" s="61"/>
      <c r="EL1565" s="61"/>
      <c r="EM1565" s="61"/>
      <c r="EN1565" s="61"/>
      <c r="EO1565" s="61"/>
      <c r="EP1565" s="61"/>
      <c r="EQ1565" s="61"/>
      <c r="ER1565" s="61"/>
      <c r="ES1565" s="61"/>
      <c r="ET1565" s="61"/>
      <c r="EU1565" s="61"/>
      <c r="EV1565" s="61"/>
      <c r="EW1565" s="61"/>
      <c r="EX1565" s="61"/>
      <c r="EY1565" s="61"/>
      <c r="EZ1565" s="61"/>
      <c r="FA1565" s="61"/>
      <c r="FB1565" s="61"/>
      <c r="FC1565" s="61"/>
      <c r="FD1565" s="61"/>
      <c r="FE1565" s="61"/>
      <c r="FF1565" s="61"/>
      <c r="FG1565" s="61"/>
      <c r="FH1565" s="61"/>
      <c r="FI1565" s="61"/>
      <c r="FJ1565" s="61"/>
      <c r="FK1565" s="61"/>
      <c r="FL1565" s="61"/>
      <c r="FM1565" s="61"/>
      <c r="FN1565" s="61"/>
      <c r="FO1565" s="61"/>
      <c r="FP1565" s="61"/>
      <c r="FQ1565" s="61"/>
      <c r="FR1565" s="61"/>
      <c r="FS1565" s="61"/>
      <c r="FT1565" s="61"/>
      <c r="FU1565" s="61"/>
      <c r="FV1565" s="61"/>
      <c r="FW1565" s="61"/>
      <c r="FX1565" s="61"/>
      <c r="FY1565" s="61"/>
      <c r="FZ1565" s="61"/>
      <c r="GA1565" s="61"/>
      <c r="GB1565" s="61"/>
      <c r="GC1565" s="61"/>
      <c r="GD1565" s="61"/>
      <c r="GE1565" s="61"/>
      <c r="GF1565" s="61"/>
      <c r="GG1565" s="61"/>
      <c r="GH1565" s="61"/>
      <c r="GI1565" s="61"/>
      <c r="GJ1565" s="61"/>
      <c r="GK1565" s="61"/>
      <c r="GL1565" s="61"/>
      <c r="GM1565" s="61"/>
      <c r="GN1565" s="61"/>
      <c r="GO1565" s="61"/>
      <c r="GP1565" s="61"/>
      <c r="GQ1565" s="61"/>
      <c r="GR1565" s="61"/>
      <c r="GS1565" s="61"/>
      <c r="GT1565" s="61"/>
      <c r="GU1565" s="61"/>
      <c r="GV1565" s="61"/>
      <c r="GW1565" s="61"/>
      <c r="GX1565" s="61"/>
      <c r="GY1565" s="61"/>
      <c r="GZ1565" s="61"/>
      <c r="HA1565" s="61"/>
      <c r="HB1565" s="61"/>
      <c r="HC1565" s="61"/>
      <c r="HD1565" s="61"/>
      <c r="HE1565" s="61"/>
      <c r="HF1565" s="61"/>
      <c r="HG1565" s="61"/>
      <c r="HH1565" s="61"/>
      <c r="HI1565" s="61"/>
      <c r="HJ1565" s="61"/>
      <c r="HK1565" s="61"/>
      <c r="HL1565" s="61"/>
      <c r="HM1565" s="61"/>
      <c r="HN1565" s="61"/>
      <c r="HO1565" s="61"/>
      <c r="HP1565" s="61"/>
      <c r="HQ1565" s="61"/>
      <c r="HR1565" s="61"/>
      <c r="HS1565" s="61"/>
      <c r="HT1565" s="61"/>
      <c r="HU1565" s="61"/>
      <c r="HV1565" s="61"/>
      <c r="HW1565" s="61"/>
      <c r="HX1565" s="61"/>
      <c r="HY1565" s="61"/>
      <c r="HZ1565" s="61"/>
      <c r="IA1565" s="61"/>
      <c r="IB1565" s="61"/>
      <c r="IC1565" s="61"/>
      <c r="ID1565" s="61"/>
      <c r="IE1565" s="61"/>
      <c r="IF1565" s="61"/>
      <c r="IG1565" s="61"/>
      <c r="IH1565" s="61"/>
      <c r="II1565" s="61"/>
      <c r="IJ1565" s="61"/>
      <c r="IK1565" s="61"/>
      <c r="IL1565" s="61"/>
      <c r="IM1565" s="61"/>
      <c r="IN1565" s="61"/>
      <c r="IO1565" s="61"/>
      <c r="IP1565" s="61"/>
      <c r="IQ1565" s="61"/>
      <c r="IR1565" s="61"/>
      <c r="IS1565" s="61"/>
      <c r="IT1565" s="61"/>
      <c r="IU1565" s="61"/>
      <c r="IV1565" s="61"/>
      <c r="IW1565" s="61"/>
      <c r="IX1565" s="61"/>
      <c r="IY1565" s="61"/>
      <c r="IZ1565" s="61"/>
      <c r="JA1565" s="61"/>
      <c r="JB1565" s="61"/>
      <c r="JC1565" s="61"/>
      <c r="JD1565" s="61"/>
      <c r="JE1565" s="61"/>
      <c r="JF1565" s="61"/>
      <c r="JG1565" s="61"/>
      <c r="JH1565" s="61"/>
      <c r="JI1565" s="61"/>
      <c r="JJ1565" s="61"/>
      <c r="JK1565" s="61"/>
      <c r="JL1565" s="61"/>
      <c r="JM1565" s="61"/>
      <c r="JN1565" s="61"/>
      <c r="JO1565" s="61"/>
      <c r="JP1565" s="61"/>
      <c r="JQ1565" s="61"/>
      <c r="JR1565" s="61"/>
      <c r="JS1565" s="61"/>
      <c r="JT1565" s="61"/>
      <c r="JU1565" s="61"/>
      <c r="JV1565" s="61"/>
      <c r="JW1565" s="61"/>
      <c r="JX1565" s="61"/>
      <c r="JY1565" s="61"/>
      <c r="JZ1565" s="61"/>
      <c r="KA1565" s="61"/>
      <c r="KB1565" s="61"/>
      <c r="KC1565" s="61"/>
      <c r="KD1565" s="61"/>
      <c r="KE1565" s="61"/>
      <c r="KF1565" s="61"/>
      <c r="KG1565" s="61"/>
      <c r="KH1565" s="61"/>
      <c r="KI1565" s="61"/>
      <c r="KJ1565" s="61"/>
      <c r="KK1565" s="61"/>
      <c r="KL1565" s="61"/>
      <c r="KM1565" s="61"/>
      <c r="KN1565" s="61"/>
      <c r="KO1565" s="61"/>
      <c r="KP1565" s="61"/>
      <c r="KQ1565" s="61"/>
      <c r="KR1565" s="61"/>
      <c r="KS1565" s="61"/>
      <c r="KT1565" s="61"/>
      <c r="KU1565" s="61"/>
      <c r="KV1565" s="61"/>
      <c r="KW1565" s="61"/>
      <c r="KX1565" s="61"/>
      <c r="KY1565" s="61"/>
      <c r="KZ1565" s="61"/>
      <c r="LA1565" s="61"/>
      <c r="LB1565" s="61"/>
      <c r="LC1565" s="61"/>
      <c r="LD1565" s="61"/>
      <c r="LE1565" s="61"/>
      <c r="LF1565" s="61"/>
      <c r="LG1565" s="61"/>
      <c r="LH1565" s="61"/>
      <c r="LI1565" s="61"/>
      <c r="LJ1565" s="61"/>
      <c r="LK1565" s="61"/>
      <c r="LL1565" s="61"/>
      <c r="LM1565" s="61"/>
      <c r="LN1565" s="61"/>
      <c r="LO1565" s="61"/>
      <c r="LP1565" s="61"/>
      <c r="LQ1565" s="61"/>
      <c r="LR1565" s="61"/>
      <c r="LS1565" s="61"/>
      <c r="LT1565" s="61"/>
      <c r="LU1565" s="61"/>
      <c r="LV1565" s="61"/>
      <c r="LW1565" s="61"/>
      <c r="LX1565" s="61"/>
      <c r="LY1565" s="61"/>
      <c r="LZ1565" s="61"/>
      <c r="MA1565" s="61"/>
      <c r="MB1565" s="61"/>
      <c r="MC1565" s="61"/>
      <c r="MD1565" s="61"/>
      <c r="ME1565" s="61"/>
      <c r="MF1565" s="61"/>
      <c r="MG1565" s="61"/>
      <c r="MH1565" s="61"/>
      <c r="MI1565" s="61"/>
      <c r="MJ1565" s="61"/>
      <c r="MK1565" s="61"/>
      <c r="ML1565" s="61"/>
      <c r="MM1565" s="61"/>
      <c r="MN1565" s="61"/>
      <c r="MO1565" s="61"/>
      <c r="MP1565" s="61"/>
      <c r="MQ1565" s="61"/>
      <c r="MR1565" s="61"/>
      <c r="MS1565" s="61"/>
      <c r="MT1565" s="61"/>
      <c r="MU1565" s="61"/>
      <c r="MV1565" s="61"/>
      <c r="MW1565" s="61"/>
      <c r="MX1565" s="61"/>
      <c r="MY1565" s="61"/>
      <c r="MZ1565" s="61"/>
      <c r="NA1565" s="61"/>
      <c r="NB1565" s="61"/>
      <c r="NC1565" s="61"/>
      <c r="ND1565" s="61"/>
      <c r="NE1565" s="61"/>
      <c r="NF1565" s="61"/>
      <c r="NG1565" s="61"/>
      <c r="NH1565" s="61"/>
      <c r="NI1565" s="61"/>
      <c r="NJ1565" s="61"/>
      <c r="NK1565" s="61"/>
      <c r="NL1565" s="61"/>
      <c r="NM1565" s="61"/>
      <c r="NN1565" s="61"/>
      <c r="NO1565" s="61"/>
      <c r="NP1565" s="61"/>
      <c r="NQ1565" s="61"/>
      <c r="NR1565" s="61"/>
      <c r="NS1565" s="61"/>
      <c r="NT1565" s="61"/>
      <c r="NU1565" s="61"/>
      <c r="NV1565" s="61"/>
      <c r="NW1565" s="61"/>
      <c r="NX1565" s="61"/>
      <c r="NY1565" s="61"/>
      <c r="NZ1565" s="61"/>
      <c r="OA1565" s="61"/>
      <c r="OB1565" s="61"/>
      <c r="OC1565" s="61"/>
      <c r="OD1565" s="61"/>
      <c r="OE1565" s="61"/>
      <c r="OF1565" s="61"/>
      <c r="OG1565" s="61"/>
      <c r="OH1565" s="61"/>
      <c r="OI1565" s="61"/>
      <c r="OJ1565" s="61"/>
      <c r="OK1565" s="61"/>
      <c r="OL1565" s="61"/>
      <c r="OM1565" s="61"/>
      <c r="ON1565" s="61"/>
      <c r="OO1565" s="61"/>
      <c r="OP1565" s="61"/>
      <c r="OQ1565" s="61"/>
      <c r="OR1565" s="61"/>
      <c r="OS1565" s="61"/>
      <c r="OT1565" s="61"/>
      <c r="OU1565" s="61"/>
      <c r="OV1565" s="61"/>
      <c r="OW1565" s="61"/>
      <c r="OX1565" s="61"/>
      <c r="OY1565" s="61"/>
      <c r="OZ1565" s="61"/>
      <c r="PA1565" s="61"/>
      <c r="PB1565" s="61"/>
      <c r="PC1565" s="61"/>
      <c r="PD1565" s="61"/>
      <c r="PE1565" s="61"/>
      <c r="PF1565" s="61"/>
      <c r="PG1565" s="61"/>
      <c r="PH1565" s="61"/>
      <c r="PI1565" s="61"/>
      <c r="PJ1565" s="61"/>
      <c r="PK1565" s="61"/>
      <c r="PL1565" s="61"/>
      <c r="PM1565" s="61"/>
      <c r="PN1565" s="61"/>
      <c r="PO1565" s="61"/>
      <c r="PP1565" s="61"/>
      <c r="PQ1565" s="61"/>
      <c r="PR1565" s="61"/>
      <c r="PS1565" s="61"/>
      <c r="PT1565" s="61"/>
      <c r="PU1565" s="61"/>
      <c r="PV1565" s="61"/>
      <c r="PW1565" s="61"/>
      <c r="PX1565" s="61"/>
      <c r="PY1565" s="61"/>
      <c r="PZ1565" s="61"/>
      <c r="QA1565" s="61"/>
      <c r="QB1565" s="61"/>
      <c r="QC1565" s="61"/>
      <c r="QD1565" s="61"/>
      <c r="QE1565" s="61"/>
      <c r="QF1565" s="61"/>
      <c r="QG1565" s="61"/>
      <c r="QH1565" s="61"/>
      <c r="QI1565" s="61"/>
      <c r="QJ1565" s="61"/>
      <c r="QK1565" s="61"/>
      <c r="QL1565" s="61"/>
      <c r="QM1565" s="61"/>
      <c r="QN1565" s="61"/>
      <c r="QO1565" s="61"/>
      <c r="QP1565" s="61"/>
      <c r="QQ1565" s="61"/>
      <c r="QR1565" s="61"/>
      <c r="QS1565" s="61"/>
      <c r="QT1565" s="61"/>
      <c r="QU1565" s="61"/>
      <c r="QV1565" s="61"/>
      <c r="QW1565" s="61"/>
      <c r="QX1565" s="61"/>
      <c r="QY1565" s="61"/>
      <c r="QZ1565" s="61"/>
      <c r="RA1565" s="61"/>
      <c r="RB1565" s="61"/>
      <c r="RC1565" s="61"/>
      <c r="RD1565" s="61"/>
      <c r="RE1565" s="61"/>
      <c r="RF1565" s="61"/>
      <c r="RG1565" s="61"/>
      <c r="RH1565" s="61"/>
      <c r="RI1565" s="61"/>
      <c r="RJ1565" s="61"/>
      <c r="RK1565" s="61"/>
      <c r="RL1565" s="61"/>
      <c r="RM1565" s="61"/>
      <c r="RN1565" s="61"/>
      <c r="RO1565" s="61"/>
      <c r="RP1565" s="61"/>
      <c r="RQ1565" s="61"/>
      <c r="RR1565" s="61"/>
      <c r="RS1565" s="61"/>
      <c r="RT1565" s="61"/>
      <c r="RU1565" s="61"/>
      <c r="RV1565" s="61"/>
      <c r="RW1565" s="61"/>
      <c r="RX1565" s="61"/>
      <c r="RY1565" s="61"/>
      <c r="RZ1565" s="61"/>
      <c r="SA1565" s="61"/>
      <c r="SB1565" s="61"/>
      <c r="SC1565" s="61"/>
      <c r="SD1565" s="61"/>
      <c r="SE1565" s="61"/>
      <c r="SF1565" s="61"/>
      <c r="SG1565" s="61"/>
      <c r="SH1565" s="61"/>
      <c r="SI1565" s="61"/>
      <c r="SJ1565" s="61"/>
      <c r="SK1565" s="61"/>
      <c r="SL1565" s="61"/>
      <c r="SM1565" s="61"/>
      <c r="SN1565" s="61"/>
      <c r="SO1565" s="61"/>
      <c r="SP1565" s="61"/>
      <c r="SQ1565" s="61"/>
      <c r="SR1565" s="61"/>
      <c r="SS1565" s="61"/>
      <c r="ST1565" s="61"/>
      <c r="SU1565" s="61"/>
      <c r="SV1565" s="61"/>
      <c r="SW1565" s="61"/>
      <c r="SX1565" s="61"/>
      <c r="SY1565" s="61"/>
      <c r="SZ1565" s="61"/>
      <c r="TA1565" s="61"/>
      <c r="TB1565" s="61"/>
      <c r="TC1565" s="61"/>
      <c r="TD1565" s="61"/>
      <c r="TE1565" s="61"/>
      <c r="TF1565" s="61"/>
      <c r="TG1565" s="61"/>
      <c r="TH1565" s="61"/>
      <c r="TI1565" s="61"/>
      <c r="TJ1565" s="61"/>
      <c r="TK1565" s="61"/>
      <c r="TL1565" s="61"/>
      <c r="TM1565" s="61"/>
      <c r="TN1565" s="61"/>
      <c r="TO1565" s="61"/>
      <c r="TP1565" s="61"/>
      <c r="TQ1565" s="61"/>
      <c r="TR1565" s="61"/>
      <c r="TS1565" s="61"/>
      <c r="TT1565" s="61"/>
      <c r="TU1565" s="61"/>
      <c r="TV1565" s="61"/>
      <c r="TW1565" s="61"/>
      <c r="TX1565" s="61"/>
      <c r="TY1565" s="61"/>
      <c r="TZ1565" s="61"/>
      <c r="UA1565" s="61"/>
      <c r="UB1565" s="61"/>
      <c r="UC1565" s="61"/>
      <c r="UD1565" s="61"/>
      <c r="UE1565" s="61"/>
      <c r="UF1565" s="61"/>
      <c r="UG1565" s="61"/>
      <c r="UH1565" s="61"/>
      <c r="UI1565" s="61"/>
      <c r="UJ1565" s="61"/>
      <c r="UK1565" s="61"/>
      <c r="UL1565" s="61"/>
      <c r="UM1565" s="61"/>
      <c r="UN1565" s="61"/>
      <c r="UO1565" s="61"/>
      <c r="UP1565" s="61"/>
      <c r="UQ1565" s="61"/>
      <c r="UR1565" s="61"/>
      <c r="US1565" s="61"/>
      <c r="UT1565" s="61"/>
      <c r="UU1565" s="61"/>
      <c r="UV1565" s="61"/>
      <c r="UW1565" s="61"/>
      <c r="UX1565" s="61"/>
      <c r="UY1565" s="61"/>
      <c r="UZ1565" s="61"/>
      <c r="VA1565" s="61"/>
      <c r="VB1565" s="61"/>
      <c r="VC1565" s="61"/>
      <c r="VD1565" s="61"/>
      <c r="VE1565" s="61"/>
      <c r="VF1565" s="61"/>
      <c r="VG1565" s="61"/>
      <c r="VH1565" s="61"/>
      <c r="VI1565" s="61"/>
      <c r="VJ1565" s="61"/>
      <c r="VK1565" s="61"/>
      <c r="VL1565" s="61"/>
      <c r="VM1565" s="61"/>
      <c r="VN1565" s="61"/>
      <c r="VO1565" s="61"/>
      <c r="VP1565" s="61"/>
      <c r="VQ1565" s="61"/>
      <c r="VR1565" s="61"/>
      <c r="VS1565" s="61"/>
      <c r="VT1565" s="61"/>
      <c r="VU1565" s="61"/>
      <c r="VV1565" s="61"/>
      <c r="VW1565" s="61"/>
      <c r="VX1565" s="61"/>
      <c r="VY1565" s="61"/>
      <c r="VZ1565" s="61"/>
      <c r="WA1565" s="61"/>
      <c r="WB1565" s="61"/>
      <c r="WC1565" s="61"/>
      <c r="WD1565" s="61"/>
      <c r="WE1565" s="61"/>
      <c r="WF1565" s="61"/>
      <c r="WG1565" s="61"/>
      <c r="WH1565" s="61"/>
      <c r="WI1565" s="61"/>
      <c r="WJ1565" s="61"/>
      <c r="WK1565" s="61"/>
      <c r="WL1565" s="61"/>
      <c r="WM1565" s="61"/>
      <c r="WN1565" s="61"/>
      <c r="WO1565" s="61"/>
      <c r="WP1565" s="61"/>
      <c r="WQ1565" s="61"/>
      <c r="WR1565" s="61"/>
      <c r="WS1565" s="61"/>
      <c r="WT1565" s="61"/>
      <c r="WU1565" s="61"/>
      <c r="WV1565" s="61"/>
      <c r="WW1565" s="61"/>
      <c r="WX1565" s="61"/>
      <c r="WY1565" s="61"/>
      <c r="WZ1565" s="61"/>
      <c r="XA1565" s="61"/>
      <c r="XB1565" s="61"/>
      <c r="XC1565" s="61"/>
      <c r="XD1565" s="61"/>
      <c r="XE1565" s="61"/>
      <c r="XF1565" s="61"/>
      <c r="XG1565" s="61"/>
      <c r="XH1565" s="61"/>
      <c r="XI1565" s="61"/>
      <c r="XJ1565" s="61"/>
      <c r="XK1565" s="61"/>
      <c r="XL1565" s="61"/>
      <c r="XM1565" s="61"/>
      <c r="XN1565" s="61"/>
      <c r="XO1565" s="61"/>
      <c r="XP1565" s="61"/>
      <c r="XQ1565" s="61"/>
      <c r="XR1565" s="61"/>
      <c r="XS1565" s="61"/>
      <c r="XT1565" s="61"/>
      <c r="XU1565" s="61"/>
      <c r="XV1565" s="61"/>
      <c r="XW1565" s="61"/>
      <c r="XX1565" s="61"/>
      <c r="XY1565" s="61"/>
      <c r="XZ1565" s="61"/>
      <c r="YA1565" s="61"/>
      <c r="YB1565" s="61"/>
      <c r="YC1565" s="61"/>
      <c r="YD1565" s="61"/>
      <c r="YE1565" s="61"/>
      <c r="YF1565" s="61"/>
      <c r="YG1565" s="61"/>
      <c r="YH1565" s="61"/>
      <c r="YI1565" s="61"/>
      <c r="YJ1565" s="61"/>
      <c r="YK1565" s="61"/>
      <c r="YL1565" s="61"/>
      <c r="YM1565" s="61"/>
      <c r="YN1565" s="61"/>
      <c r="YO1565" s="61"/>
      <c r="YP1565" s="61"/>
      <c r="YQ1565" s="61"/>
      <c r="YR1565" s="61"/>
      <c r="YS1565" s="61"/>
      <c r="YT1565" s="61"/>
      <c r="YU1565" s="61"/>
      <c r="YV1565" s="61"/>
      <c r="YW1565" s="61"/>
      <c r="YX1565" s="61"/>
      <c r="YY1565" s="61"/>
      <c r="YZ1565" s="61"/>
      <c r="ZA1565" s="61"/>
      <c r="ZB1565" s="61"/>
      <c r="ZC1565" s="61"/>
      <c r="ZD1565" s="61"/>
      <c r="ZE1565" s="61"/>
      <c r="ZF1565" s="61"/>
      <c r="ZG1565" s="61"/>
      <c r="ZH1565" s="61"/>
      <c r="ZI1565" s="61"/>
      <c r="ZJ1565" s="61"/>
      <c r="ZK1565" s="61"/>
      <c r="ZL1565" s="61"/>
      <c r="ZM1565" s="61"/>
      <c r="ZN1565" s="61"/>
      <c r="ZO1565" s="61"/>
      <c r="ZP1565" s="61"/>
      <c r="ZQ1565" s="61"/>
      <c r="ZR1565" s="61"/>
      <c r="ZS1565" s="61"/>
      <c r="ZT1565" s="61"/>
      <c r="ZU1565" s="61"/>
      <c r="ZV1565" s="61"/>
      <c r="ZW1565" s="61"/>
      <c r="ZX1565" s="61"/>
      <c r="ZY1565" s="61"/>
      <c r="ZZ1565" s="61"/>
      <c r="AAA1565" s="61"/>
      <c r="AAB1565" s="61"/>
      <c r="AAC1565" s="61"/>
      <c r="AAD1565" s="61"/>
      <c r="AAE1565" s="61"/>
      <c r="AAF1565" s="61"/>
      <c r="AAG1565" s="61"/>
      <c r="AAH1565" s="61"/>
      <c r="AAI1565" s="61"/>
      <c r="AAJ1565" s="61"/>
      <c r="AAK1565" s="61"/>
      <c r="AAL1565" s="61"/>
      <c r="AAM1565" s="61"/>
      <c r="AAN1565" s="61"/>
      <c r="AAO1565" s="61"/>
      <c r="AAP1565" s="61"/>
      <c r="AAQ1565" s="61"/>
      <c r="AAR1565" s="61"/>
      <c r="AAS1565" s="61"/>
      <c r="AAT1565" s="61"/>
      <c r="AAU1565" s="61"/>
      <c r="AAV1565" s="61"/>
      <c r="AAW1565" s="61"/>
      <c r="AAX1565" s="61"/>
      <c r="AAY1565" s="61"/>
      <c r="AAZ1565" s="61"/>
      <c r="ABA1565" s="61"/>
      <c r="ABB1565" s="61"/>
      <c r="ABC1565" s="61"/>
      <c r="ABD1565" s="61"/>
      <c r="ABE1565" s="61"/>
      <c r="ABF1565" s="61"/>
      <c r="ABG1565" s="61"/>
      <c r="ABH1565" s="61"/>
      <c r="ABI1565" s="61"/>
      <c r="ABJ1565" s="61"/>
      <c r="ABK1565" s="61"/>
      <c r="ABL1565" s="61"/>
      <c r="ABM1565" s="61"/>
      <c r="ABN1565" s="61"/>
      <c r="ABO1565" s="61"/>
      <c r="ABP1565" s="61"/>
      <c r="ABQ1565" s="61"/>
      <c r="ABR1565" s="61"/>
      <c r="ABS1565" s="61"/>
      <c r="ABT1565" s="61"/>
      <c r="ABU1565" s="61"/>
      <c r="ABV1565" s="61"/>
      <c r="ABW1565" s="61"/>
      <c r="ABX1565" s="61"/>
      <c r="ABY1565" s="61"/>
      <c r="ABZ1565" s="61"/>
      <c r="ACA1565" s="61"/>
      <c r="ACB1565" s="61"/>
      <c r="ACC1565" s="61"/>
      <c r="ACD1565" s="61"/>
      <c r="ACE1565" s="61"/>
      <c r="ACF1565" s="61"/>
      <c r="ACG1565" s="61"/>
      <c r="ACH1565" s="61"/>
      <c r="ACI1565" s="61"/>
      <c r="ACJ1565" s="61"/>
      <c r="ACK1565" s="61"/>
      <c r="ACL1565" s="61"/>
      <c r="ACM1565" s="61"/>
      <c r="ACN1565" s="61"/>
      <c r="ACO1565" s="61"/>
      <c r="ACP1565" s="61"/>
      <c r="ACQ1565" s="61"/>
      <c r="ACR1565" s="61"/>
      <c r="ACS1565" s="61"/>
      <c r="ACT1565" s="61"/>
      <c r="ACU1565" s="61"/>
      <c r="ACV1565" s="61"/>
      <c r="ACW1565" s="61"/>
      <c r="ACX1565" s="61"/>
      <c r="ACY1565" s="61"/>
      <c r="ACZ1565" s="61"/>
      <c r="ADA1565" s="61"/>
      <c r="ADB1565" s="61"/>
      <c r="ADC1565" s="61"/>
      <c r="ADD1565" s="61"/>
      <c r="ADE1565" s="61"/>
      <c r="ADF1565" s="61"/>
      <c r="ADG1565" s="61"/>
      <c r="ADH1565" s="61"/>
      <c r="ADI1565" s="61"/>
      <c r="ADJ1565" s="61"/>
      <c r="ADK1565" s="61"/>
      <c r="ADL1565" s="61"/>
      <c r="ADM1565" s="61"/>
      <c r="ADN1565" s="61"/>
      <c r="ADO1565" s="61"/>
      <c r="ADP1565" s="61"/>
      <c r="ADQ1565" s="61"/>
      <c r="ADR1565" s="61"/>
      <c r="ADS1565" s="61"/>
      <c r="ADT1565" s="61"/>
      <c r="ADU1565" s="61"/>
      <c r="ADV1565" s="61"/>
      <c r="ADW1565" s="61"/>
      <c r="ADX1565" s="61"/>
      <c r="ADY1565" s="61"/>
      <c r="ADZ1565" s="61"/>
      <c r="AEA1565" s="61"/>
      <c r="AEB1565" s="61"/>
      <c r="AEC1565" s="61"/>
      <c r="AED1565" s="61"/>
      <c r="AEE1565" s="61"/>
      <c r="AEF1565" s="61"/>
    </row>
    <row r="1566" spans="1:812" s="34" customFormat="1" ht="6" customHeight="1" x14ac:dyDescent="0.2">
      <c r="A1566" s="127"/>
      <c r="B1566" s="131"/>
      <c r="C1566" s="608"/>
      <c r="D1566" s="609"/>
      <c r="E1566" s="610"/>
      <c r="F1566" s="610"/>
      <c r="AZ1566" s="61"/>
      <c r="BA1566" s="275"/>
      <c r="BB1566" s="61"/>
      <c r="BC1566" s="61"/>
      <c r="BD1566" s="61"/>
      <c r="BE1566" s="61"/>
      <c r="BF1566" s="61"/>
      <c r="BG1566" s="61"/>
      <c r="BH1566" s="61"/>
      <c r="BI1566" s="61"/>
      <c r="BJ1566" s="61"/>
      <c r="BK1566" s="61"/>
      <c r="BL1566" s="61"/>
      <c r="BM1566" s="61"/>
      <c r="BN1566" s="61"/>
      <c r="BO1566" s="61"/>
      <c r="BP1566" s="61"/>
      <c r="BQ1566" s="61"/>
      <c r="BR1566" s="61"/>
      <c r="BS1566" s="61"/>
      <c r="BT1566" s="61"/>
      <c r="BU1566" s="61"/>
      <c r="BV1566" s="61"/>
      <c r="BW1566" s="61"/>
      <c r="BX1566" s="61"/>
      <c r="BY1566" s="61"/>
      <c r="BZ1566" s="61"/>
      <c r="CA1566" s="61"/>
      <c r="CB1566" s="61"/>
      <c r="CC1566" s="61"/>
      <c r="CD1566" s="61"/>
      <c r="CE1566" s="61"/>
      <c r="CF1566" s="61"/>
      <c r="CG1566" s="61"/>
      <c r="CH1566" s="61"/>
      <c r="CI1566" s="61"/>
      <c r="CJ1566" s="61"/>
      <c r="CK1566" s="61"/>
      <c r="CL1566" s="61"/>
      <c r="CM1566" s="61"/>
      <c r="CN1566" s="61"/>
      <c r="CO1566" s="61"/>
      <c r="CP1566" s="61"/>
      <c r="CQ1566" s="61"/>
      <c r="CR1566" s="61"/>
      <c r="CS1566" s="61"/>
      <c r="CT1566" s="61"/>
      <c r="CU1566" s="61"/>
      <c r="CV1566" s="61"/>
      <c r="CW1566" s="61"/>
      <c r="CX1566" s="61"/>
      <c r="CY1566" s="61"/>
      <c r="CZ1566" s="61"/>
      <c r="DA1566" s="61"/>
      <c r="DB1566" s="61"/>
      <c r="DC1566" s="61"/>
      <c r="DD1566" s="61"/>
      <c r="DE1566" s="61"/>
      <c r="DF1566" s="61"/>
      <c r="DG1566" s="61"/>
      <c r="DH1566" s="61"/>
      <c r="DI1566" s="61"/>
      <c r="DJ1566" s="61"/>
      <c r="DK1566" s="61"/>
      <c r="DL1566" s="61"/>
      <c r="DM1566" s="61"/>
      <c r="DN1566" s="61"/>
      <c r="DO1566" s="61"/>
      <c r="DP1566" s="61"/>
      <c r="DQ1566" s="61"/>
      <c r="DR1566" s="61"/>
      <c r="DS1566" s="61"/>
      <c r="DT1566" s="61"/>
      <c r="DU1566" s="61"/>
      <c r="DV1566" s="61"/>
      <c r="DW1566" s="61"/>
      <c r="DX1566" s="61"/>
      <c r="DY1566" s="61"/>
      <c r="DZ1566" s="61"/>
      <c r="EA1566" s="61"/>
      <c r="EB1566" s="61"/>
      <c r="EC1566" s="61"/>
      <c r="ED1566" s="61"/>
      <c r="EE1566" s="61"/>
      <c r="EF1566" s="61"/>
      <c r="EG1566" s="61"/>
      <c r="EH1566" s="61"/>
      <c r="EI1566" s="61"/>
      <c r="EJ1566" s="61"/>
      <c r="EK1566" s="61"/>
      <c r="EL1566" s="61"/>
      <c r="EM1566" s="61"/>
      <c r="EN1566" s="61"/>
      <c r="EO1566" s="61"/>
      <c r="EP1566" s="61"/>
      <c r="EQ1566" s="61"/>
      <c r="ER1566" s="61"/>
      <c r="ES1566" s="61"/>
      <c r="ET1566" s="61"/>
      <c r="EU1566" s="61"/>
      <c r="EV1566" s="61"/>
      <c r="EW1566" s="61"/>
      <c r="EX1566" s="61"/>
      <c r="EY1566" s="61"/>
      <c r="EZ1566" s="61"/>
      <c r="FA1566" s="61"/>
      <c r="FB1566" s="61"/>
      <c r="FC1566" s="61"/>
      <c r="FD1566" s="61"/>
      <c r="FE1566" s="61"/>
      <c r="FF1566" s="61"/>
      <c r="FG1566" s="61"/>
      <c r="FH1566" s="61"/>
      <c r="FI1566" s="61"/>
      <c r="FJ1566" s="61"/>
      <c r="FK1566" s="61"/>
      <c r="FL1566" s="61"/>
      <c r="FM1566" s="61"/>
      <c r="FN1566" s="61"/>
      <c r="FO1566" s="61"/>
      <c r="FP1566" s="61"/>
      <c r="FQ1566" s="61"/>
      <c r="FR1566" s="61"/>
      <c r="FS1566" s="61"/>
      <c r="FT1566" s="61"/>
      <c r="FU1566" s="61"/>
      <c r="FV1566" s="61"/>
      <c r="FW1566" s="61"/>
      <c r="FX1566" s="61"/>
      <c r="FY1566" s="61"/>
      <c r="FZ1566" s="61"/>
      <c r="GA1566" s="61"/>
      <c r="GB1566" s="61"/>
      <c r="GC1566" s="61"/>
      <c r="GD1566" s="61"/>
      <c r="GE1566" s="61"/>
      <c r="GF1566" s="61"/>
      <c r="GG1566" s="61"/>
      <c r="GH1566" s="61"/>
      <c r="GI1566" s="61"/>
      <c r="GJ1566" s="61"/>
      <c r="GK1566" s="61"/>
      <c r="GL1566" s="61"/>
      <c r="GM1566" s="61"/>
      <c r="GN1566" s="61"/>
      <c r="GO1566" s="61"/>
      <c r="GP1566" s="61"/>
      <c r="GQ1566" s="61"/>
      <c r="GR1566" s="61"/>
      <c r="GS1566" s="61"/>
      <c r="GT1566" s="61"/>
      <c r="GU1566" s="61"/>
      <c r="GV1566" s="61"/>
      <c r="GW1566" s="61"/>
      <c r="GX1566" s="61"/>
      <c r="GY1566" s="61"/>
      <c r="GZ1566" s="61"/>
      <c r="HA1566" s="61"/>
      <c r="HB1566" s="61"/>
      <c r="HC1566" s="61"/>
      <c r="HD1566" s="61"/>
      <c r="HE1566" s="61"/>
      <c r="HF1566" s="61"/>
      <c r="HG1566" s="61"/>
      <c r="HH1566" s="61"/>
      <c r="HI1566" s="61"/>
      <c r="HJ1566" s="61"/>
      <c r="HK1566" s="61"/>
      <c r="HL1566" s="61"/>
      <c r="HM1566" s="61"/>
      <c r="HN1566" s="61"/>
      <c r="HO1566" s="61"/>
      <c r="HP1566" s="61"/>
      <c r="HQ1566" s="61"/>
      <c r="HR1566" s="61"/>
      <c r="HS1566" s="61"/>
      <c r="HT1566" s="61"/>
      <c r="HU1566" s="61"/>
      <c r="HV1566" s="61"/>
      <c r="HW1566" s="61"/>
      <c r="HX1566" s="61"/>
      <c r="HY1566" s="61"/>
      <c r="HZ1566" s="61"/>
      <c r="IA1566" s="61"/>
      <c r="IB1566" s="61"/>
      <c r="IC1566" s="61"/>
      <c r="ID1566" s="61"/>
      <c r="IE1566" s="61"/>
      <c r="IF1566" s="61"/>
      <c r="IG1566" s="61"/>
      <c r="IH1566" s="61"/>
      <c r="II1566" s="61"/>
      <c r="IJ1566" s="61"/>
      <c r="IK1566" s="61"/>
      <c r="IL1566" s="61"/>
      <c r="IM1566" s="61"/>
      <c r="IN1566" s="61"/>
      <c r="IO1566" s="61"/>
      <c r="IP1566" s="61"/>
      <c r="IQ1566" s="61"/>
      <c r="IR1566" s="61"/>
      <c r="IS1566" s="61"/>
      <c r="IT1566" s="61"/>
      <c r="IU1566" s="61"/>
      <c r="IV1566" s="61"/>
      <c r="IW1566" s="61"/>
      <c r="IX1566" s="61"/>
      <c r="IY1566" s="61"/>
      <c r="IZ1566" s="61"/>
      <c r="JA1566" s="61"/>
      <c r="JB1566" s="61"/>
      <c r="JC1566" s="61"/>
      <c r="JD1566" s="61"/>
      <c r="JE1566" s="61"/>
      <c r="JF1566" s="61"/>
      <c r="JG1566" s="61"/>
      <c r="JH1566" s="61"/>
      <c r="JI1566" s="61"/>
      <c r="JJ1566" s="61"/>
      <c r="JK1566" s="61"/>
      <c r="JL1566" s="61"/>
      <c r="JM1566" s="61"/>
      <c r="JN1566" s="61"/>
      <c r="JO1566" s="61"/>
      <c r="JP1566" s="61"/>
      <c r="JQ1566" s="61"/>
      <c r="JR1566" s="61"/>
      <c r="JS1566" s="61"/>
      <c r="JT1566" s="61"/>
      <c r="JU1566" s="61"/>
      <c r="JV1566" s="61"/>
      <c r="JW1566" s="61"/>
      <c r="JX1566" s="61"/>
      <c r="JY1566" s="61"/>
      <c r="JZ1566" s="61"/>
      <c r="KA1566" s="61"/>
      <c r="KB1566" s="61"/>
      <c r="KC1566" s="61"/>
      <c r="KD1566" s="61"/>
      <c r="KE1566" s="61"/>
      <c r="KF1566" s="61"/>
      <c r="KG1566" s="61"/>
      <c r="KH1566" s="61"/>
      <c r="KI1566" s="61"/>
      <c r="KJ1566" s="61"/>
      <c r="KK1566" s="61"/>
      <c r="KL1566" s="61"/>
      <c r="KM1566" s="61"/>
      <c r="KN1566" s="61"/>
      <c r="KO1566" s="61"/>
      <c r="KP1566" s="61"/>
      <c r="KQ1566" s="61"/>
      <c r="KR1566" s="61"/>
      <c r="KS1566" s="61"/>
      <c r="KT1566" s="61"/>
      <c r="KU1566" s="61"/>
      <c r="KV1566" s="61"/>
      <c r="KW1566" s="61"/>
      <c r="KX1566" s="61"/>
      <c r="KY1566" s="61"/>
      <c r="KZ1566" s="61"/>
      <c r="LA1566" s="61"/>
      <c r="LB1566" s="61"/>
      <c r="LC1566" s="61"/>
      <c r="LD1566" s="61"/>
      <c r="LE1566" s="61"/>
      <c r="LF1566" s="61"/>
      <c r="LG1566" s="61"/>
      <c r="LH1566" s="61"/>
      <c r="LI1566" s="61"/>
      <c r="LJ1566" s="61"/>
      <c r="LK1566" s="61"/>
      <c r="LL1566" s="61"/>
      <c r="LM1566" s="61"/>
      <c r="LN1566" s="61"/>
      <c r="LO1566" s="61"/>
      <c r="LP1566" s="61"/>
      <c r="LQ1566" s="61"/>
      <c r="LR1566" s="61"/>
      <c r="LS1566" s="61"/>
      <c r="LT1566" s="61"/>
      <c r="LU1566" s="61"/>
      <c r="LV1566" s="61"/>
      <c r="LW1566" s="61"/>
      <c r="LX1566" s="61"/>
      <c r="LY1566" s="61"/>
      <c r="LZ1566" s="61"/>
      <c r="MA1566" s="61"/>
      <c r="MB1566" s="61"/>
      <c r="MC1566" s="61"/>
      <c r="MD1566" s="61"/>
      <c r="ME1566" s="61"/>
      <c r="MF1566" s="61"/>
      <c r="MG1566" s="61"/>
      <c r="MH1566" s="61"/>
      <c r="MI1566" s="61"/>
      <c r="MJ1566" s="61"/>
      <c r="MK1566" s="61"/>
      <c r="ML1566" s="61"/>
      <c r="MM1566" s="61"/>
      <c r="MN1566" s="61"/>
      <c r="MO1566" s="61"/>
      <c r="MP1566" s="61"/>
      <c r="MQ1566" s="61"/>
      <c r="MR1566" s="61"/>
      <c r="MS1566" s="61"/>
      <c r="MT1566" s="61"/>
      <c r="MU1566" s="61"/>
      <c r="MV1566" s="61"/>
      <c r="MW1566" s="61"/>
      <c r="MX1566" s="61"/>
      <c r="MY1566" s="61"/>
      <c r="MZ1566" s="61"/>
      <c r="NA1566" s="61"/>
      <c r="NB1566" s="61"/>
      <c r="NC1566" s="61"/>
      <c r="ND1566" s="61"/>
      <c r="NE1566" s="61"/>
      <c r="NF1566" s="61"/>
      <c r="NG1566" s="61"/>
      <c r="NH1566" s="61"/>
      <c r="NI1566" s="61"/>
      <c r="NJ1566" s="61"/>
      <c r="NK1566" s="61"/>
      <c r="NL1566" s="61"/>
      <c r="NM1566" s="61"/>
      <c r="NN1566" s="61"/>
      <c r="NO1566" s="61"/>
      <c r="NP1566" s="61"/>
      <c r="NQ1566" s="61"/>
      <c r="NR1566" s="61"/>
      <c r="NS1566" s="61"/>
      <c r="NT1566" s="61"/>
      <c r="NU1566" s="61"/>
      <c r="NV1566" s="61"/>
      <c r="NW1566" s="61"/>
      <c r="NX1566" s="61"/>
      <c r="NY1566" s="61"/>
      <c r="NZ1566" s="61"/>
      <c r="OA1566" s="61"/>
      <c r="OB1566" s="61"/>
      <c r="OC1566" s="61"/>
      <c r="OD1566" s="61"/>
      <c r="OE1566" s="61"/>
      <c r="OF1566" s="61"/>
      <c r="OG1566" s="61"/>
      <c r="OH1566" s="61"/>
      <c r="OI1566" s="61"/>
      <c r="OJ1566" s="61"/>
      <c r="OK1566" s="61"/>
      <c r="OL1566" s="61"/>
      <c r="OM1566" s="61"/>
      <c r="ON1566" s="61"/>
      <c r="OO1566" s="61"/>
      <c r="OP1566" s="61"/>
      <c r="OQ1566" s="61"/>
      <c r="OR1566" s="61"/>
      <c r="OS1566" s="61"/>
      <c r="OT1566" s="61"/>
      <c r="OU1566" s="61"/>
      <c r="OV1566" s="61"/>
      <c r="OW1566" s="61"/>
      <c r="OX1566" s="61"/>
      <c r="OY1566" s="61"/>
      <c r="OZ1566" s="61"/>
      <c r="PA1566" s="61"/>
      <c r="PB1566" s="61"/>
      <c r="PC1566" s="61"/>
      <c r="PD1566" s="61"/>
      <c r="PE1566" s="61"/>
      <c r="PF1566" s="61"/>
      <c r="PG1566" s="61"/>
      <c r="PH1566" s="61"/>
      <c r="PI1566" s="61"/>
      <c r="PJ1566" s="61"/>
      <c r="PK1566" s="61"/>
      <c r="PL1566" s="61"/>
      <c r="PM1566" s="61"/>
      <c r="PN1566" s="61"/>
      <c r="PO1566" s="61"/>
      <c r="PP1566" s="61"/>
      <c r="PQ1566" s="61"/>
      <c r="PR1566" s="61"/>
      <c r="PS1566" s="61"/>
      <c r="PT1566" s="61"/>
      <c r="PU1566" s="61"/>
      <c r="PV1566" s="61"/>
      <c r="PW1566" s="61"/>
      <c r="PX1566" s="61"/>
      <c r="PY1566" s="61"/>
      <c r="PZ1566" s="61"/>
      <c r="QA1566" s="61"/>
      <c r="QB1566" s="61"/>
      <c r="QC1566" s="61"/>
      <c r="QD1566" s="61"/>
      <c r="QE1566" s="61"/>
      <c r="QF1566" s="61"/>
      <c r="QG1566" s="61"/>
      <c r="QH1566" s="61"/>
      <c r="QI1566" s="61"/>
      <c r="QJ1566" s="61"/>
      <c r="QK1566" s="61"/>
      <c r="QL1566" s="61"/>
      <c r="QM1566" s="61"/>
      <c r="QN1566" s="61"/>
      <c r="QO1566" s="61"/>
      <c r="QP1566" s="61"/>
      <c r="QQ1566" s="61"/>
      <c r="QR1566" s="61"/>
      <c r="QS1566" s="61"/>
      <c r="QT1566" s="61"/>
      <c r="QU1566" s="61"/>
      <c r="QV1566" s="61"/>
      <c r="QW1566" s="61"/>
      <c r="QX1566" s="61"/>
      <c r="QY1566" s="61"/>
      <c r="QZ1566" s="61"/>
      <c r="RA1566" s="61"/>
      <c r="RB1566" s="61"/>
      <c r="RC1566" s="61"/>
      <c r="RD1566" s="61"/>
      <c r="RE1566" s="61"/>
      <c r="RF1566" s="61"/>
      <c r="RG1566" s="61"/>
      <c r="RH1566" s="61"/>
      <c r="RI1566" s="61"/>
      <c r="RJ1566" s="61"/>
      <c r="RK1566" s="61"/>
      <c r="RL1566" s="61"/>
      <c r="RM1566" s="61"/>
      <c r="RN1566" s="61"/>
      <c r="RO1566" s="61"/>
      <c r="RP1566" s="61"/>
      <c r="RQ1566" s="61"/>
      <c r="RR1566" s="61"/>
      <c r="RS1566" s="61"/>
      <c r="RT1566" s="61"/>
      <c r="RU1566" s="61"/>
      <c r="RV1566" s="61"/>
      <c r="RW1566" s="61"/>
      <c r="RX1566" s="61"/>
      <c r="RY1566" s="61"/>
      <c r="RZ1566" s="61"/>
      <c r="SA1566" s="61"/>
      <c r="SB1566" s="61"/>
      <c r="SC1566" s="61"/>
      <c r="SD1566" s="61"/>
      <c r="SE1566" s="61"/>
      <c r="SF1566" s="61"/>
      <c r="SG1566" s="61"/>
      <c r="SH1566" s="61"/>
      <c r="SI1566" s="61"/>
      <c r="SJ1566" s="61"/>
      <c r="SK1566" s="61"/>
      <c r="SL1566" s="61"/>
      <c r="SM1566" s="61"/>
      <c r="SN1566" s="61"/>
      <c r="SO1566" s="61"/>
      <c r="SP1566" s="61"/>
      <c r="SQ1566" s="61"/>
      <c r="SR1566" s="61"/>
      <c r="SS1566" s="61"/>
      <c r="ST1566" s="61"/>
      <c r="SU1566" s="61"/>
      <c r="SV1566" s="61"/>
      <c r="SW1566" s="61"/>
      <c r="SX1566" s="61"/>
      <c r="SY1566" s="61"/>
      <c r="SZ1566" s="61"/>
      <c r="TA1566" s="61"/>
      <c r="TB1566" s="61"/>
      <c r="TC1566" s="61"/>
      <c r="TD1566" s="61"/>
      <c r="TE1566" s="61"/>
      <c r="TF1566" s="61"/>
      <c r="TG1566" s="61"/>
      <c r="TH1566" s="61"/>
      <c r="TI1566" s="61"/>
      <c r="TJ1566" s="61"/>
      <c r="TK1566" s="61"/>
      <c r="TL1566" s="61"/>
      <c r="TM1566" s="61"/>
      <c r="TN1566" s="61"/>
      <c r="TO1566" s="61"/>
      <c r="TP1566" s="61"/>
      <c r="TQ1566" s="61"/>
      <c r="TR1566" s="61"/>
      <c r="TS1566" s="61"/>
      <c r="TT1566" s="61"/>
      <c r="TU1566" s="61"/>
      <c r="TV1566" s="61"/>
      <c r="TW1566" s="61"/>
      <c r="TX1566" s="61"/>
      <c r="TY1566" s="61"/>
      <c r="TZ1566" s="61"/>
      <c r="UA1566" s="61"/>
      <c r="UB1566" s="61"/>
      <c r="UC1566" s="61"/>
      <c r="UD1566" s="61"/>
      <c r="UE1566" s="61"/>
      <c r="UF1566" s="61"/>
      <c r="UG1566" s="61"/>
      <c r="UH1566" s="61"/>
      <c r="UI1566" s="61"/>
      <c r="UJ1566" s="61"/>
      <c r="UK1566" s="61"/>
      <c r="UL1566" s="61"/>
      <c r="UM1566" s="61"/>
      <c r="UN1566" s="61"/>
      <c r="UO1566" s="61"/>
      <c r="UP1566" s="61"/>
      <c r="UQ1566" s="61"/>
      <c r="UR1566" s="61"/>
      <c r="US1566" s="61"/>
      <c r="UT1566" s="61"/>
      <c r="UU1566" s="61"/>
      <c r="UV1566" s="61"/>
      <c r="UW1566" s="61"/>
      <c r="UX1566" s="61"/>
      <c r="UY1566" s="61"/>
      <c r="UZ1566" s="61"/>
      <c r="VA1566" s="61"/>
      <c r="VB1566" s="61"/>
      <c r="VC1566" s="61"/>
      <c r="VD1566" s="61"/>
      <c r="VE1566" s="61"/>
      <c r="VF1566" s="61"/>
      <c r="VG1566" s="61"/>
      <c r="VH1566" s="61"/>
      <c r="VI1566" s="61"/>
      <c r="VJ1566" s="61"/>
      <c r="VK1566" s="61"/>
      <c r="VL1566" s="61"/>
      <c r="VM1566" s="61"/>
      <c r="VN1566" s="61"/>
      <c r="VO1566" s="61"/>
      <c r="VP1566" s="61"/>
      <c r="VQ1566" s="61"/>
      <c r="VR1566" s="61"/>
      <c r="VS1566" s="61"/>
      <c r="VT1566" s="61"/>
      <c r="VU1566" s="61"/>
      <c r="VV1566" s="61"/>
      <c r="VW1566" s="61"/>
      <c r="VX1566" s="61"/>
      <c r="VY1566" s="61"/>
      <c r="VZ1566" s="61"/>
      <c r="WA1566" s="61"/>
      <c r="WB1566" s="61"/>
      <c r="WC1566" s="61"/>
      <c r="WD1566" s="61"/>
      <c r="WE1566" s="61"/>
      <c r="WF1566" s="61"/>
      <c r="WG1566" s="61"/>
      <c r="WH1566" s="61"/>
      <c r="WI1566" s="61"/>
      <c r="WJ1566" s="61"/>
      <c r="WK1566" s="61"/>
      <c r="WL1566" s="61"/>
      <c r="WM1566" s="61"/>
      <c r="WN1566" s="61"/>
      <c r="WO1566" s="61"/>
      <c r="WP1566" s="61"/>
      <c r="WQ1566" s="61"/>
      <c r="WR1566" s="61"/>
      <c r="WS1566" s="61"/>
      <c r="WT1566" s="61"/>
      <c r="WU1566" s="61"/>
      <c r="WV1566" s="61"/>
      <c r="WW1566" s="61"/>
      <c r="WX1566" s="61"/>
      <c r="WY1566" s="61"/>
      <c r="WZ1566" s="61"/>
      <c r="XA1566" s="61"/>
      <c r="XB1566" s="61"/>
      <c r="XC1566" s="61"/>
      <c r="XD1566" s="61"/>
      <c r="XE1566" s="61"/>
      <c r="XF1566" s="61"/>
      <c r="XG1566" s="61"/>
      <c r="XH1566" s="61"/>
      <c r="XI1566" s="61"/>
      <c r="XJ1566" s="61"/>
      <c r="XK1566" s="61"/>
      <c r="XL1566" s="61"/>
      <c r="XM1566" s="61"/>
      <c r="XN1566" s="61"/>
      <c r="XO1566" s="61"/>
      <c r="XP1566" s="61"/>
      <c r="XQ1566" s="61"/>
      <c r="XR1566" s="61"/>
      <c r="XS1566" s="61"/>
      <c r="XT1566" s="61"/>
      <c r="XU1566" s="61"/>
      <c r="XV1566" s="61"/>
      <c r="XW1566" s="61"/>
      <c r="XX1566" s="61"/>
      <c r="XY1566" s="61"/>
      <c r="XZ1566" s="61"/>
      <c r="YA1566" s="61"/>
      <c r="YB1566" s="61"/>
      <c r="YC1566" s="61"/>
      <c r="YD1566" s="61"/>
      <c r="YE1566" s="61"/>
      <c r="YF1566" s="61"/>
      <c r="YG1566" s="61"/>
      <c r="YH1566" s="61"/>
      <c r="YI1566" s="61"/>
      <c r="YJ1566" s="61"/>
      <c r="YK1566" s="61"/>
      <c r="YL1566" s="61"/>
      <c r="YM1566" s="61"/>
      <c r="YN1566" s="61"/>
      <c r="YO1566" s="61"/>
      <c r="YP1566" s="61"/>
      <c r="YQ1566" s="61"/>
      <c r="YR1566" s="61"/>
      <c r="YS1566" s="61"/>
      <c r="YT1566" s="61"/>
      <c r="YU1566" s="61"/>
      <c r="YV1566" s="61"/>
      <c r="YW1566" s="61"/>
      <c r="YX1566" s="61"/>
      <c r="YY1566" s="61"/>
      <c r="YZ1566" s="61"/>
      <c r="ZA1566" s="61"/>
      <c r="ZB1566" s="61"/>
      <c r="ZC1566" s="61"/>
      <c r="ZD1566" s="61"/>
      <c r="ZE1566" s="61"/>
      <c r="ZF1566" s="61"/>
      <c r="ZG1566" s="61"/>
      <c r="ZH1566" s="61"/>
      <c r="ZI1566" s="61"/>
      <c r="ZJ1566" s="61"/>
      <c r="ZK1566" s="61"/>
      <c r="ZL1566" s="61"/>
      <c r="ZM1566" s="61"/>
      <c r="ZN1566" s="61"/>
      <c r="ZO1566" s="61"/>
      <c r="ZP1566" s="61"/>
      <c r="ZQ1566" s="61"/>
      <c r="ZR1566" s="61"/>
      <c r="ZS1566" s="61"/>
      <c r="ZT1566" s="61"/>
      <c r="ZU1566" s="61"/>
      <c r="ZV1566" s="61"/>
      <c r="ZW1566" s="61"/>
      <c r="ZX1566" s="61"/>
      <c r="ZY1566" s="61"/>
      <c r="ZZ1566" s="61"/>
      <c r="AAA1566" s="61"/>
      <c r="AAB1566" s="61"/>
      <c r="AAC1566" s="61"/>
      <c r="AAD1566" s="61"/>
      <c r="AAE1566" s="61"/>
      <c r="AAF1566" s="61"/>
      <c r="AAG1566" s="61"/>
      <c r="AAH1566" s="61"/>
      <c r="AAI1566" s="61"/>
      <c r="AAJ1566" s="61"/>
      <c r="AAK1566" s="61"/>
      <c r="AAL1566" s="61"/>
      <c r="AAM1566" s="61"/>
      <c r="AAN1566" s="61"/>
      <c r="AAO1566" s="61"/>
      <c r="AAP1566" s="61"/>
      <c r="AAQ1566" s="61"/>
      <c r="AAR1566" s="61"/>
      <c r="AAS1566" s="61"/>
      <c r="AAT1566" s="61"/>
      <c r="AAU1566" s="61"/>
      <c r="AAV1566" s="61"/>
      <c r="AAW1566" s="61"/>
      <c r="AAX1566" s="61"/>
      <c r="AAY1566" s="61"/>
      <c r="AAZ1566" s="61"/>
      <c r="ABA1566" s="61"/>
      <c r="ABB1566" s="61"/>
      <c r="ABC1566" s="61"/>
      <c r="ABD1566" s="61"/>
      <c r="ABE1566" s="61"/>
      <c r="ABF1566" s="61"/>
      <c r="ABG1566" s="61"/>
      <c r="ABH1566" s="61"/>
      <c r="ABI1566" s="61"/>
      <c r="ABJ1566" s="61"/>
      <c r="ABK1566" s="61"/>
      <c r="ABL1566" s="61"/>
      <c r="ABM1566" s="61"/>
      <c r="ABN1566" s="61"/>
      <c r="ABO1566" s="61"/>
      <c r="ABP1566" s="61"/>
      <c r="ABQ1566" s="61"/>
      <c r="ABR1566" s="61"/>
      <c r="ABS1566" s="61"/>
      <c r="ABT1566" s="61"/>
      <c r="ABU1566" s="61"/>
      <c r="ABV1566" s="61"/>
      <c r="ABW1566" s="61"/>
      <c r="ABX1566" s="61"/>
      <c r="ABY1566" s="61"/>
      <c r="ABZ1566" s="61"/>
      <c r="ACA1566" s="61"/>
      <c r="ACB1566" s="61"/>
      <c r="ACC1566" s="61"/>
      <c r="ACD1566" s="61"/>
      <c r="ACE1566" s="61"/>
      <c r="ACF1566" s="61"/>
      <c r="ACG1566" s="61"/>
      <c r="ACH1566" s="61"/>
      <c r="ACI1566" s="61"/>
      <c r="ACJ1566" s="61"/>
      <c r="ACK1566" s="61"/>
      <c r="ACL1566" s="61"/>
      <c r="ACM1566" s="61"/>
      <c r="ACN1566" s="61"/>
      <c r="ACO1566" s="61"/>
      <c r="ACP1566" s="61"/>
      <c r="ACQ1566" s="61"/>
      <c r="ACR1566" s="61"/>
      <c r="ACS1566" s="61"/>
      <c r="ACT1566" s="61"/>
      <c r="ACU1566" s="61"/>
      <c r="ACV1566" s="61"/>
      <c r="ACW1566" s="61"/>
      <c r="ACX1566" s="61"/>
      <c r="ACY1566" s="61"/>
      <c r="ACZ1566" s="61"/>
      <c r="ADA1566" s="61"/>
      <c r="ADB1566" s="61"/>
      <c r="ADC1566" s="61"/>
      <c r="ADD1566" s="61"/>
      <c r="ADE1566" s="61"/>
      <c r="ADF1566" s="61"/>
      <c r="ADG1566" s="61"/>
      <c r="ADH1566" s="61"/>
      <c r="ADI1566" s="61"/>
      <c r="ADJ1566" s="61"/>
      <c r="ADK1566" s="61"/>
      <c r="ADL1566" s="61"/>
      <c r="ADM1566" s="61"/>
      <c r="ADN1566" s="61"/>
      <c r="ADO1566" s="61"/>
      <c r="ADP1566" s="61"/>
      <c r="ADQ1566" s="61"/>
      <c r="ADR1566" s="61"/>
      <c r="ADS1566" s="61"/>
      <c r="ADT1566" s="61"/>
      <c r="ADU1566" s="61"/>
      <c r="ADV1566" s="61"/>
      <c r="ADW1566" s="61"/>
      <c r="ADX1566" s="61"/>
      <c r="ADY1566" s="61"/>
      <c r="ADZ1566" s="61"/>
      <c r="AEA1566" s="61"/>
      <c r="AEB1566" s="61"/>
      <c r="AEC1566" s="61"/>
      <c r="AED1566" s="61"/>
      <c r="AEE1566" s="61"/>
      <c r="AEF1566" s="61"/>
    </row>
    <row r="1567" spans="1:812" s="34" customFormat="1" ht="25.5" x14ac:dyDescent="0.2">
      <c r="A1567" s="269"/>
      <c r="B1567" s="611" t="s">
        <v>764</v>
      </c>
      <c r="C1567" s="270"/>
      <c r="D1567" s="271"/>
      <c r="E1567" s="272"/>
      <c r="F1567" s="273">
        <f>SUM(F1565:F1566)</f>
        <v>58283424.357999995</v>
      </c>
      <c r="AZ1567" s="61"/>
      <c r="BA1567" s="275"/>
      <c r="BB1567" s="61"/>
      <c r="BC1567" s="61"/>
      <c r="BD1567" s="61"/>
      <c r="BE1567" s="61"/>
      <c r="BF1567" s="61"/>
      <c r="BG1567" s="61"/>
      <c r="BH1567" s="61"/>
      <c r="BI1567" s="61"/>
      <c r="BJ1567" s="61"/>
      <c r="BK1567" s="61"/>
      <c r="BL1567" s="61"/>
      <c r="BM1567" s="61"/>
      <c r="BN1567" s="61"/>
      <c r="BO1567" s="61"/>
      <c r="BP1567" s="61"/>
      <c r="BQ1567" s="61"/>
      <c r="BR1567" s="61"/>
      <c r="BS1567" s="61"/>
      <c r="BT1567" s="61"/>
      <c r="BU1567" s="61"/>
      <c r="BV1567" s="61"/>
      <c r="BW1567" s="61"/>
      <c r="BX1567" s="61"/>
      <c r="BY1567" s="61"/>
      <c r="BZ1567" s="61"/>
      <c r="CA1567" s="61"/>
      <c r="CB1567" s="61"/>
      <c r="CC1567" s="61"/>
      <c r="CD1567" s="61"/>
      <c r="CE1567" s="61"/>
      <c r="CF1567" s="61"/>
      <c r="CG1567" s="61"/>
      <c r="CH1567" s="61"/>
      <c r="CI1567" s="61"/>
      <c r="CJ1567" s="61"/>
      <c r="CK1567" s="61"/>
      <c r="CL1567" s="61"/>
      <c r="CM1567" s="61"/>
      <c r="CN1567" s="61"/>
      <c r="CO1567" s="61"/>
      <c r="CP1567" s="61"/>
      <c r="CQ1567" s="61"/>
      <c r="CR1567" s="61"/>
      <c r="CS1567" s="61"/>
      <c r="CT1567" s="61"/>
      <c r="CU1567" s="61"/>
      <c r="CV1567" s="61"/>
      <c r="CW1567" s="61"/>
      <c r="CX1567" s="61"/>
      <c r="CY1567" s="61"/>
      <c r="CZ1567" s="61"/>
      <c r="DA1567" s="61"/>
      <c r="DB1567" s="61"/>
      <c r="DC1567" s="61"/>
      <c r="DD1567" s="61"/>
      <c r="DE1567" s="61"/>
      <c r="DF1567" s="61"/>
      <c r="DG1567" s="61"/>
      <c r="DH1567" s="61"/>
      <c r="DI1567" s="61"/>
      <c r="DJ1567" s="61"/>
      <c r="DK1567" s="61"/>
      <c r="DL1567" s="61"/>
      <c r="DM1567" s="61"/>
      <c r="DN1567" s="61"/>
      <c r="DO1567" s="61"/>
      <c r="DP1567" s="61"/>
      <c r="DQ1567" s="61"/>
      <c r="DR1567" s="61"/>
      <c r="DS1567" s="61"/>
      <c r="DT1567" s="61"/>
      <c r="DU1567" s="61"/>
      <c r="DV1567" s="61"/>
      <c r="DW1567" s="61"/>
      <c r="DX1567" s="61"/>
      <c r="DY1567" s="61"/>
      <c r="DZ1567" s="61"/>
      <c r="EA1567" s="61"/>
      <c r="EB1567" s="61"/>
      <c r="EC1567" s="61"/>
      <c r="ED1567" s="61"/>
      <c r="EE1567" s="61"/>
      <c r="EF1567" s="61"/>
      <c r="EG1567" s="61"/>
      <c r="EH1567" s="61"/>
      <c r="EI1567" s="61"/>
      <c r="EJ1567" s="61"/>
      <c r="EK1567" s="61"/>
      <c r="EL1567" s="61"/>
      <c r="EM1567" s="61"/>
      <c r="EN1567" s="61"/>
      <c r="EO1567" s="61"/>
      <c r="EP1567" s="61"/>
      <c r="EQ1567" s="61"/>
      <c r="ER1567" s="61"/>
      <c r="ES1567" s="61"/>
      <c r="ET1567" s="61"/>
      <c r="EU1567" s="61"/>
      <c r="EV1567" s="61"/>
      <c r="EW1567" s="61"/>
      <c r="EX1567" s="61"/>
      <c r="EY1567" s="61"/>
      <c r="EZ1567" s="61"/>
      <c r="FA1567" s="61"/>
      <c r="FB1567" s="61"/>
      <c r="FC1567" s="61"/>
      <c r="FD1567" s="61"/>
      <c r="FE1567" s="61"/>
      <c r="FF1567" s="61"/>
      <c r="FG1567" s="61"/>
      <c r="FH1567" s="61"/>
      <c r="FI1567" s="61"/>
      <c r="FJ1567" s="61"/>
      <c r="FK1567" s="61"/>
      <c r="FL1567" s="61"/>
      <c r="FM1567" s="61"/>
      <c r="FN1567" s="61"/>
      <c r="FO1567" s="61"/>
      <c r="FP1567" s="61"/>
      <c r="FQ1567" s="61"/>
      <c r="FR1567" s="61"/>
      <c r="FS1567" s="61"/>
      <c r="FT1567" s="61"/>
      <c r="FU1567" s="61"/>
      <c r="FV1567" s="61"/>
      <c r="FW1567" s="61"/>
      <c r="FX1567" s="61"/>
      <c r="FY1567" s="61"/>
      <c r="FZ1567" s="61"/>
      <c r="GA1567" s="61"/>
      <c r="GB1567" s="61"/>
      <c r="GC1567" s="61"/>
      <c r="GD1567" s="61"/>
      <c r="GE1567" s="61"/>
      <c r="GF1567" s="61"/>
      <c r="GG1567" s="61"/>
      <c r="GH1567" s="61"/>
      <c r="GI1567" s="61"/>
      <c r="GJ1567" s="61"/>
      <c r="GK1567" s="61"/>
      <c r="GL1567" s="61"/>
      <c r="GM1567" s="61"/>
      <c r="GN1567" s="61"/>
      <c r="GO1567" s="61"/>
      <c r="GP1567" s="61"/>
      <c r="GQ1567" s="61"/>
      <c r="GR1567" s="61"/>
      <c r="GS1567" s="61"/>
      <c r="GT1567" s="61"/>
      <c r="GU1567" s="61"/>
      <c r="GV1567" s="61"/>
      <c r="GW1567" s="61"/>
      <c r="GX1567" s="61"/>
      <c r="GY1567" s="61"/>
      <c r="GZ1567" s="61"/>
      <c r="HA1567" s="61"/>
      <c r="HB1567" s="61"/>
      <c r="HC1567" s="61"/>
      <c r="HD1567" s="61"/>
      <c r="HE1567" s="61"/>
      <c r="HF1567" s="61"/>
      <c r="HG1567" s="61"/>
      <c r="HH1567" s="61"/>
      <c r="HI1567" s="61"/>
      <c r="HJ1567" s="61"/>
      <c r="HK1567" s="61"/>
      <c r="HL1567" s="61"/>
      <c r="HM1567" s="61"/>
      <c r="HN1567" s="61"/>
      <c r="HO1567" s="61"/>
      <c r="HP1567" s="61"/>
      <c r="HQ1567" s="61"/>
      <c r="HR1567" s="61"/>
      <c r="HS1567" s="61"/>
      <c r="HT1567" s="61"/>
      <c r="HU1567" s="61"/>
      <c r="HV1567" s="61"/>
      <c r="HW1567" s="61"/>
      <c r="HX1567" s="61"/>
      <c r="HY1567" s="61"/>
      <c r="HZ1567" s="61"/>
      <c r="IA1567" s="61"/>
      <c r="IB1567" s="61"/>
      <c r="IC1567" s="61"/>
      <c r="ID1567" s="61"/>
      <c r="IE1567" s="61"/>
      <c r="IF1567" s="61"/>
      <c r="IG1567" s="61"/>
      <c r="IH1567" s="61"/>
      <c r="II1567" s="61"/>
      <c r="IJ1567" s="61"/>
      <c r="IK1567" s="61"/>
      <c r="IL1567" s="61"/>
      <c r="IM1567" s="61"/>
      <c r="IN1567" s="61"/>
      <c r="IO1567" s="61"/>
      <c r="IP1567" s="61"/>
      <c r="IQ1567" s="61"/>
      <c r="IR1567" s="61"/>
      <c r="IS1567" s="61"/>
      <c r="IT1567" s="61"/>
      <c r="IU1567" s="61"/>
      <c r="IV1567" s="61"/>
      <c r="IW1567" s="61"/>
      <c r="IX1567" s="61"/>
      <c r="IY1567" s="61"/>
      <c r="IZ1567" s="61"/>
      <c r="JA1567" s="61"/>
      <c r="JB1567" s="61"/>
      <c r="JC1567" s="61"/>
      <c r="JD1567" s="61"/>
      <c r="JE1567" s="61"/>
      <c r="JF1567" s="61"/>
      <c r="JG1567" s="61"/>
      <c r="JH1567" s="61"/>
      <c r="JI1567" s="61"/>
      <c r="JJ1567" s="61"/>
      <c r="JK1567" s="61"/>
      <c r="JL1567" s="61"/>
      <c r="JM1567" s="61"/>
      <c r="JN1567" s="61"/>
      <c r="JO1567" s="61"/>
      <c r="JP1567" s="61"/>
      <c r="JQ1567" s="61"/>
      <c r="JR1567" s="61"/>
      <c r="JS1567" s="61"/>
      <c r="JT1567" s="61"/>
      <c r="JU1567" s="61"/>
      <c r="JV1567" s="61"/>
      <c r="JW1567" s="61"/>
      <c r="JX1567" s="61"/>
      <c r="JY1567" s="61"/>
      <c r="JZ1567" s="61"/>
      <c r="KA1567" s="61"/>
      <c r="KB1567" s="61"/>
      <c r="KC1567" s="61"/>
      <c r="KD1567" s="61"/>
      <c r="KE1567" s="61"/>
      <c r="KF1567" s="61"/>
      <c r="KG1567" s="61"/>
      <c r="KH1567" s="61"/>
      <c r="KI1567" s="61"/>
      <c r="KJ1567" s="61"/>
      <c r="KK1567" s="61"/>
      <c r="KL1567" s="61"/>
      <c r="KM1567" s="61"/>
      <c r="KN1567" s="61"/>
      <c r="KO1567" s="61"/>
      <c r="KP1567" s="61"/>
      <c r="KQ1567" s="61"/>
      <c r="KR1567" s="61"/>
      <c r="KS1567" s="61"/>
      <c r="KT1567" s="61"/>
      <c r="KU1567" s="61"/>
      <c r="KV1567" s="61"/>
      <c r="KW1567" s="61"/>
      <c r="KX1567" s="61"/>
      <c r="KY1567" s="61"/>
      <c r="KZ1567" s="61"/>
      <c r="LA1567" s="61"/>
      <c r="LB1567" s="61"/>
      <c r="LC1567" s="61"/>
      <c r="LD1567" s="61"/>
      <c r="LE1567" s="61"/>
      <c r="LF1567" s="61"/>
      <c r="LG1567" s="61"/>
      <c r="LH1567" s="61"/>
      <c r="LI1567" s="61"/>
      <c r="LJ1567" s="61"/>
      <c r="LK1567" s="61"/>
      <c r="LL1567" s="61"/>
      <c r="LM1567" s="61"/>
      <c r="LN1567" s="61"/>
      <c r="LO1567" s="61"/>
      <c r="LP1567" s="61"/>
      <c r="LQ1567" s="61"/>
      <c r="LR1567" s="61"/>
      <c r="LS1567" s="61"/>
      <c r="LT1567" s="61"/>
      <c r="LU1567" s="61"/>
      <c r="LV1567" s="61"/>
      <c r="LW1567" s="61"/>
      <c r="LX1567" s="61"/>
      <c r="LY1567" s="61"/>
      <c r="LZ1567" s="61"/>
      <c r="MA1567" s="61"/>
      <c r="MB1567" s="61"/>
      <c r="MC1567" s="61"/>
      <c r="MD1567" s="61"/>
      <c r="ME1567" s="61"/>
      <c r="MF1567" s="61"/>
      <c r="MG1567" s="61"/>
      <c r="MH1567" s="61"/>
      <c r="MI1567" s="61"/>
      <c r="MJ1567" s="61"/>
      <c r="MK1567" s="61"/>
      <c r="ML1567" s="61"/>
      <c r="MM1567" s="61"/>
      <c r="MN1567" s="61"/>
      <c r="MO1567" s="61"/>
      <c r="MP1567" s="61"/>
      <c r="MQ1567" s="61"/>
      <c r="MR1567" s="61"/>
      <c r="MS1567" s="61"/>
      <c r="MT1567" s="61"/>
      <c r="MU1567" s="61"/>
      <c r="MV1567" s="61"/>
      <c r="MW1567" s="61"/>
      <c r="MX1567" s="61"/>
      <c r="MY1567" s="61"/>
      <c r="MZ1567" s="61"/>
      <c r="NA1567" s="61"/>
      <c r="NB1567" s="61"/>
      <c r="NC1567" s="61"/>
      <c r="ND1567" s="61"/>
      <c r="NE1567" s="61"/>
      <c r="NF1567" s="61"/>
      <c r="NG1567" s="61"/>
      <c r="NH1567" s="61"/>
      <c r="NI1567" s="61"/>
      <c r="NJ1567" s="61"/>
      <c r="NK1567" s="61"/>
      <c r="NL1567" s="61"/>
      <c r="NM1567" s="61"/>
      <c r="NN1567" s="61"/>
      <c r="NO1567" s="61"/>
      <c r="NP1567" s="61"/>
      <c r="NQ1567" s="61"/>
      <c r="NR1567" s="61"/>
      <c r="NS1567" s="61"/>
      <c r="NT1567" s="61"/>
      <c r="NU1567" s="61"/>
      <c r="NV1567" s="61"/>
      <c r="NW1567" s="61"/>
      <c r="NX1567" s="61"/>
      <c r="NY1567" s="61"/>
      <c r="NZ1567" s="61"/>
      <c r="OA1567" s="61"/>
      <c r="OB1567" s="61"/>
      <c r="OC1567" s="61"/>
      <c r="OD1567" s="61"/>
      <c r="OE1567" s="61"/>
      <c r="OF1567" s="61"/>
      <c r="OG1567" s="61"/>
      <c r="OH1567" s="61"/>
      <c r="OI1567" s="61"/>
      <c r="OJ1567" s="61"/>
      <c r="OK1567" s="61"/>
      <c r="OL1567" s="61"/>
      <c r="OM1567" s="61"/>
      <c r="ON1567" s="61"/>
      <c r="OO1567" s="61"/>
      <c r="OP1567" s="61"/>
      <c r="OQ1567" s="61"/>
      <c r="OR1567" s="61"/>
      <c r="OS1567" s="61"/>
      <c r="OT1567" s="61"/>
      <c r="OU1567" s="61"/>
      <c r="OV1567" s="61"/>
      <c r="OW1567" s="61"/>
      <c r="OX1567" s="61"/>
      <c r="OY1567" s="61"/>
      <c r="OZ1567" s="61"/>
      <c r="PA1567" s="61"/>
      <c r="PB1567" s="61"/>
      <c r="PC1567" s="61"/>
      <c r="PD1567" s="61"/>
      <c r="PE1567" s="61"/>
      <c r="PF1567" s="61"/>
      <c r="PG1567" s="61"/>
      <c r="PH1567" s="61"/>
      <c r="PI1567" s="61"/>
      <c r="PJ1567" s="61"/>
      <c r="PK1567" s="61"/>
      <c r="PL1567" s="61"/>
      <c r="PM1567" s="61"/>
      <c r="PN1567" s="61"/>
      <c r="PO1567" s="61"/>
      <c r="PP1567" s="61"/>
      <c r="PQ1567" s="61"/>
      <c r="PR1567" s="61"/>
      <c r="PS1567" s="61"/>
      <c r="PT1567" s="61"/>
      <c r="PU1567" s="61"/>
      <c r="PV1567" s="61"/>
      <c r="PW1567" s="61"/>
      <c r="PX1567" s="61"/>
      <c r="PY1567" s="61"/>
      <c r="PZ1567" s="61"/>
      <c r="QA1567" s="61"/>
      <c r="QB1567" s="61"/>
      <c r="QC1567" s="61"/>
      <c r="QD1567" s="61"/>
      <c r="QE1567" s="61"/>
      <c r="QF1567" s="61"/>
      <c r="QG1567" s="61"/>
      <c r="QH1567" s="61"/>
      <c r="QI1567" s="61"/>
      <c r="QJ1567" s="61"/>
      <c r="QK1567" s="61"/>
      <c r="QL1567" s="61"/>
      <c r="QM1567" s="61"/>
      <c r="QN1567" s="61"/>
      <c r="QO1567" s="61"/>
      <c r="QP1567" s="61"/>
      <c r="QQ1567" s="61"/>
      <c r="QR1567" s="61"/>
      <c r="QS1567" s="61"/>
      <c r="QT1567" s="61"/>
      <c r="QU1567" s="61"/>
      <c r="QV1567" s="61"/>
      <c r="QW1567" s="61"/>
      <c r="QX1567" s="61"/>
      <c r="QY1567" s="61"/>
      <c r="QZ1567" s="61"/>
      <c r="RA1567" s="61"/>
      <c r="RB1567" s="61"/>
      <c r="RC1567" s="61"/>
      <c r="RD1567" s="61"/>
      <c r="RE1567" s="61"/>
      <c r="RF1567" s="61"/>
      <c r="RG1567" s="61"/>
      <c r="RH1567" s="61"/>
      <c r="RI1567" s="61"/>
      <c r="RJ1567" s="61"/>
      <c r="RK1567" s="61"/>
      <c r="RL1567" s="61"/>
      <c r="RM1567" s="61"/>
      <c r="RN1567" s="61"/>
      <c r="RO1567" s="61"/>
      <c r="RP1567" s="61"/>
      <c r="RQ1567" s="61"/>
      <c r="RR1567" s="61"/>
      <c r="RS1567" s="61"/>
      <c r="RT1567" s="61"/>
      <c r="RU1567" s="61"/>
      <c r="RV1567" s="61"/>
      <c r="RW1567" s="61"/>
      <c r="RX1567" s="61"/>
      <c r="RY1567" s="61"/>
      <c r="RZ1567" s="61"/>
      <c r="SA1567" s="61"/>
      <c r="SB1567" s="61"/>
      <c r="SC1567" s="61"/>
      <c r="SD1567" s="61"/>
      <c r="SE1567" s="61"/>
      <c r="SF1567" s="61"/>
      <c r="SG1567" s="61"/>
      <c r="SH1567" s="61"/>
      <c r="SI1567" s="61"/>
      <c r="SJ1567" s="61"/>
      <c r="SK1567" s="61"/>
      <c r="SL1567" s="61"/>
      <c r="SM1567" s="61"/>
      <c r="SN1567" s="61"/>
      <c r="SO1567" s="61"/>
      <c r="SP1567" s="61"/>
      <c r="SQ1567" s="61"/>
      <c r="SR1567" s="61"/>
      <c r="SS1567" s="61"/>
      <c r="ST1567" s="61"/>
      <c r="SU1567" s="61"/>
      <c r="SV1567" s="61"/>
      <c r="SW1567" s="61"/>
      <c r="SX1567" s="61"/>
      <c r="SY1567" s="61"/>
      <c r="SZ1567" s="61"/>
      <c r="TA1567" s="61"/>
      <c r="TB1567" s="61"/>
      <c r="TC1567" s="61"/>
      <c r="TD1567" s="61"/>
      <c r="TE1567" s="61"/>
      <c r="TF1567" s="61"/>
      <c r="TG1567" s="61"/>
      <c r="TH1567" s="61"/>
      <c r="TI1567" s="61"/>
      <c r="TJ1567" s="61"/>
      <c r="TK1567" s="61"/>
      <c r="TL1567" s="61"/>
      <c r="TM1567" s="61"/>
      <c r="TN1567" s="61"/>
      <c r="TO1567" s="61"/>
      <c r="TP1567" s="61"/>
      <c r="TQ1567" s="61"/>
      <c r="TR1567" s="61"/>
      <c r="TS1567" s="61"/>
      <c r="TT1567" s="61"/>
      <c r="TU1567" s="61"/>
      <c r="TV1567" s="61"/>
      <c r="TW1567" s="61"/>
      <c r="TX1567" s="61"/>
      <c r="TY1567" s="61"/>
      <c r="TZ1567" s="61"/>
      <c r="UA1567" s="61"/>
      <c r="UB1567" s="61"/>
      <c r="UC1567" s="61"/>
      <c r="UD1567" s="61"/>
      <c r="UE1567" s="61"/>
      <c r="UF1567" s="61"/>
      <c r="UG1567" s="61"/>
      <c r="UH1567" s="61"/>
      <c r="UI1567" s="61"/>
      <c r="UJ1567" s="61"/>
      <c r="UK1567" s="61"/>
      <c r="UL1567" s="61"/>
      <c r="UM1567" s="61"/>
      <c r="UN1567" s="61"/>
      <c r="UO1567" s="61"/>
      <c r="UP1567" s="61"/>
      <c r="UQ1567" s="61"/>
      <c r="UR1567" s="61"/>
      <c r="US1567" s="61"/>
      <c r="UT1567" s="61"/>
      <c r="UU1567" s="61"/>
      <c r="UV1567" s="61"/>
      <c r="UW1567" s="61"/>
      <c r="UX1567" s="61"/>
      <c r="UY1567" s="61"/>
      <c r="UZ1567" s="61"/>
      <c r="VA1567" s="61"/>
      <c r="VB1567" s="61"/>
      <c r="VC1567" s="61"/>
      <c r="VD1567" s="61"/>
      <c r="VE1567" s="61"/>
      <c r="VF1567" s="61"/>
      <c r="VG1567" s="61"/>
      <c r="VH1567" s="61"/>
      <c r="VI1567" s="61"/>
      <c r="VJ1567" s="61"/>
      <c r="VK1567" s="61"/>
      <c r="VL1567" s="61"/>
      <c r="VM1567" s="61"/>
      <c r="VN1567" s="61"/>
      <c r="VO1567" s="61"/>
      <c r="VP1567" s="61"/>
      <c r="VQ1567" s="61"/>
      <c r="VR1567" s="61"/>
      <c r="VS1567" s="61"/>
      <c r="VT1567" s="61"/>
      <c r="VU1567" s="61"/>
      <c r="VV1567" s="61"/>
      <c r="VW1567" s="61"/>
      <c r="VX1567" s="61"/>
      <c r="VY1567" s="61"/>
      <c r="VZ1567" s="61"/>
      <c r="WA1567" s="61"/>
      <c r="WB1567" s="61"/>
      <c r="WC1567" s="61"/>
      <c r="WD1567" s="61"/>
      <c r="WE1567" s="61"/>
      <c r="WF1567" s="61"/>
      <c r="WG1567" s="61"/>
      <c r="WH1567" s="61"/>
      <c r="WI1567" s="61"/>
      <c r="WJ1567" s="61"/>
      <c r="WK1567" s="61"/>
      <c r="WL1567" s="61"/>
      <c r="WM1567" s="61"/>
      <c r="WN1567" s="61"/>
      <c r="WO1567" s="61"/>
      <c r="WP1567" s="61"/>
      <c r="WQ1567" s="61"/>
      <c r="WR1567" s="61"/>
      <c r="WS1567" s="61"/>
      <c r="WT1567" s="61"/>
      <c r="WU1567" s="61"/>
      <c r="WV1567" s="61"/>
      <c r="WW1567" s="61"/>
      <c r="WX1567" s="61"/>
      <c r="WY1567" s="61"/>
      <c r="WZ1567" s="61"/>
      <c r="XA1567" s="61"/>
      <c r="XB1567" s="61"/>
      <c r="XC1567" s="61"/>
      <c r="XD1567" s="61"/>
      <c r="XE1567" s="61"/>
      <c r="XF1567" s="61"/>
      <c r="XG1567" s="61"/>
      <c r="XH1567" s="61"/>
      <c r="XI1567" s="61"/>
      <c r="XJ1567" s="61"/>
      <c r="XK1567" s="61"/>
      <c r="XL1567" s="61"/>
      <c r="XM1567" s="61"/>
      <c r="XN1567" s="61"/>
      <c r="XO1567" s="61"/>
      <c r="XP1567" s="61"/>
      <c r="XQ1567" s="61"/>
      <c r="XR1567" s="61"/>
      <c r="XS1567" s="61"/>
      <c r="XT1567" s="61"/>
      <c r="XU1567" s="61"/>
      <c r="XV1567" s="61"/>
      <c r="XW1567" s="61"/>
      <c r="XX1567" s="61"/>
      <c r="XY1567" s="61"/>
      <c r="XZ1567" s="61"/>
      <c r="YA1567" s="61"/>
      <c r="YB1567" s="61"/>
      <c r="YC1567" s="61"/>
      <c r="YD1567" s="61"/>
      <c r="YE1567" s="61"/>
      <c r="YF1567" s="61"/>
      <c r="YG1567" s="61"/>
      <c r="YH1567" s="61"/>
      <c r="YI1567" s="61"/>
      <c r="YJ1567" s="61"/>
      <c r="YK1567" s="61"/>
      <c r="YL1567" s="61"/>
      <c r="YM1567" s="61"/>
      <c r="YN1567" s="61"/>
      <c r="YO1567" s="61"/>
      <c r="YP1567" s="61"/>
      <c r="YQ1567" s="61"/>
      <c r="YR1567" s="61"/>
      <c r="YS1567" s="61"/>
      <c r="YT1567" s="61"/>
      <c r="YU1567" s="61"/>
      <c r="YV1567" s="61"/>
      <c r="YW1567" s="61"/>
      <c r="YX1567" s="61"/>
      <c r="YY1567" s="61"/>
      <c r="YZ1567" s="61"/>
      <c r="ZA1567" s="61"/>
      <c r="ZB1567" s="61"/>
      <c r="ZC1567" s="61"/>
      <c r="ZD1567" s="61"/>
      <c r="ZE1567" s="61"/>
      <c r="ZF1567" s="61"/>
      <c r="ZG1567" s="61"/>
      <c r="ZH1567" s="61"/>
      <c r="ZI1567" s="61"/>
      <c r="ZJ1567" s="61"/>
      <c r="ZK1567" s="61"/>
      <c r="ZL1567" s="61"/>
      <c r="ZM1567" s="61"/>
      <c r="ZN1567" s="61"/>
      <c r="ZO1567" s="61"/>
      <c r="ZP1567" s="61"/>
      <c r="ZQ1567" s="61"/>
      <c r="ZR1567" s="61"/>
      <c r="ZS1567" s="61"/>
      <c r="ZT1567" s="61"/>
      <c r="ZU1567" s="61"/>
      <c r="ZV1567" s="61"/>
      <c r="ZW1567" s="61"/>
      <c r="ZX1567" s="61"/>
      <c r="ZY1567" s="61"/>
      <c r="ZZ1567" s="61"/>
      <c r="AAA1567" s="61"/>
      <c r="AAB1567" s="61"/>
      <c r="AAC1567" s="61"/>
      <c r="AAD1567" s="61"/>
      <c r="AAE1567" s="61"/>
      <c r="AAF1567" s="61"/>
      <c r="AAG1567" s="61"/>
      <c r="AAH1567" s="61"/>
      <c r="AAI1567" s="61"/>
      <c r="AAJ1567" s="61"/>
      <c r="AAK1567" s="61"/>
      <c r="AAL1567" s="61"/>
      <c r="AAM1567" s="61"/>
      <c r="AAN1567" s="61"/>
      <c r="AAO1567" s="61"/>
      <c r="AAP1567" s="61"/>
      <c r="AAQ1567" s="61"/>
      <c r="AAR1567" s="61"/>
      <c r="AAS1567" s="61"/>
      <c r="AAT1567" s="61"/>
      <c r="AAU1567" s="61"/>
      <c r="AAV1567" s="61"/>
      <c r="AAW1567" s="61"/>
      <c r="AAX1567" s="61"/>
      <c r="AAY1567" s="61"/>
      <c r="AAZ1567" s="61"/>
      <c r="ABA1567" s="61"/>
      <c r="ABB1567" s="61"/>
      <c r="ABC1567" s="61"/>
      <c r="ABD1567" s="61"/>
      <c r="ABE1567" s="61"/>
      <c r="ABF1567" s="61"/>
      <c r="ABG1567" s="61"/>
      <c r="ABH1567" s="61"/>
      <c r="ABI1567" s="61"/>
      <c r="ABJ1567" s="61"/>
      <c r="ABK1567" s="61"/>
      <c r="ABL1567" s="61"/>
      <c r="ABM1567" s="61"/>
      <c r="ABN1567" s="61"/>
      <c r="ABO1567" s="61"/>
      <c r="ABP1567" s="61"/>
      <c r="ABQ1567" s="61"/>
      <c r="ABR1567" s="61"/>
      <c r="ABS1567" s="61"/>
      <c r="ABT1567" s="61"/>
      <c r="ABU1567" s="61"/>
      <c r="ABV1567" s="61"/>
      <c r="ABW1567" s="61"/>
      <c r="ABX1567" s="61"/>
      <c r="ABY1567" s="61"/>
      <c r="ABZ1567" s="61"/>
      <c r="ACA1567" s="61"/>
      <c r="ACB1567" s="61"/>
      <c r="ACC1567" s="61"/>
      <c r="ACD1567" s="61"/>
      <c r="ACE1567" s="61"/>
      <c r="ACF1567" s="61"/>
      <c r="ACG1567" s="61"/>
      <c r="ACH1567" s="61"/>
      <c r="ACI1567" s="61"/>
      <c r="ACJ1567" s="61"/>
      <c r="ACK1567" s="61"/>
      <c r="ACL1567" s="61"/>
      <c r="ACM1567" s="61"/>
      <c r="ACN1567" s="61"/>
      <c r="ACO1567" s="61"/>
      <c r="ACP1567" s="61"/>
      <c r="ACQ1567" s="61"/>
      <c r="ACR1567" s="61"/>
      <c r="ACS1567" s="61"/>
      <c r="ACT1567" s="61"/>
      <c r="ACU1567" s="61"/>
      <c r="ACV1567" s="61"/>
      <c r="ACW1567" s="61"/>
      <c r="ACX1567" s="61"/>
      <c r="ACY1567" s="61"/>
      <c r="ACZ1567" s="61"/>
      <c r="ADA1567" s="61"/>
      <c r="ADB1567" s="61"/>
      <c r="ADC1567" s="61"/>
      <c r="ADD1567" s="61"/>
      <c r="ADE1567" s="61"/>
      <c r="ADF1567" s="61"/>
      <c r="ADG1567" s="61"/>
      <c r="ADH1567" s="61"/>
      <c r="ADI1567" s="61"/>
      <c r="ADJ1567" s="61"/>
      <c r="ADK1567" s="61"/>
      <c r="ADL1567" s="61"/>
      <c r="ADM1567" s="61"/>
      <c r="ADN1567" s="61"/>
      <c r="ADO1567" s="61"/>
      <c r="ADP1567" s="61"/>
      <c r="ADQ1567" s="61"/>
      <c r="ADR1567" s="61"/>
      <c r="ADS1567" s="61"/>
      <c r="ADT1567" s="61"/>
      <c r="ADU1567" s="61"/>
      <c r="ADV1567" s="61"/>
      <c r="ADW1567" s="61"/>
      <c r="ADX1567" s="61"/>
      <c r="ADY1567" s="61"/>
      <c r="ADZ1567" s="61"/>
      <c r="AEA1567" s="61"/>
      <c r="AEB1567" s="61"/>
      <c r="AEC1567" s="61"/>
      <c r="AED1567" s="61"/>
      <c r="AEE1567" s="61"/>
      <c r="AEF1567" s="61"/>
    </row>
    <row r="1568" spans="1:812" s="34" customFormat="1" x14ac:dyDescent="0.2">
      <c r="A1568" s="27"/>
      <c r="B1568" s="612"/>
      <c r="C1568" s="28"/>
      <c r="D1568" s="29"/>
      <c r="E1568" s="30"/>
      <c r="F1568" s="31"/>
      <c r="AZ1568" s="61"/>
      <c r="BA1568" s="275"/>
      <c r="BB1568" s="61"/>
      <c r="BC1568" s="61"/>
      <c r="BD1568" s="61"/>
      <c r="BE1568" s="61"/>
      <c r="BF1568" s="61"/>
      <c r="BG1568" s="61"/>
      <c r="BH1568" s="61"/>
      <c r="BI1568" s="61"/>
      <c r="BJ1568" s="61"/>
      <c r="BK1568" s="61"/>
      <c r="BL1568" s="61"/>
      <c r="BM1568" s="61"/>
      <c r="BN1568" s="61"/>
      <c r="BO1568" s="61"/>
      <c r="BP1568" s="61"/>
      <c r="BQ1568" s="61"/>
      <c r="BR1568" s="61"/>
      <c r="BS1568" s="61"/>
      <c r="BT1568" s="61"/>
      <c r="BU1568" s="61"/>
      <c r="BV1568" s="61"/>
      <c r="BW1568" s="61"/>
      <c r="BX1568" s="61"/>
      <c r="BY1568" s="61"/>
      <c r="BZ1568" s="61"/>
      <c r="CA1568" s="61"/>
      <c r="CB1568" s="61"/>
      <c r="CC1568" s="61"/>
      <c r="CD1568" s="61"/>
      <c r="CE1568" s="61"/>
      <c r="CF1568" s="61"/>
      <c r="CG1568" s="61"/>
      <c r="CH1568" s="61"/>
      <c r="CI1568" s="61"/>
      <c r="CJ1568" s="61"/>
      <c r="CK1568" s="61"/>
      <c r="CL1568" s="61"/>
      <c r="CM1568" s="61"/>
      <c r="CN1568" s="61"/>
      <c r="CO1568" s="61"/>
      <c r="CP1568" s="61"/>
      <c r="CQ1568" s="61"/>
      <c r="CR1568" s="61"/>
      <c r="CS1568" s="61"/>
      <c r="CT1568" s="61"/>
      <c r="CU1568" s="61"/>
      <c r="CV1568" s="61"/>
      <c r="CW1568" s="61"/>
      <c r="CX1568" s="61"/>
      <c r="CY1568" s="61"/>
      <c r="CZ1568" s="61"/>
      <c r="DA1568" s="61"/>
      <c r="DB1568" s="61"/>
      <c r="DC1568" s="61"/>
      <c r="DD1568" s="61"/>
      <c r="DE1568" s="61"/>
      <c r="DF1568" s="61"/>
      <c r="DG1568" s="61"/>
      <c r="DH1568" s="61"/>
      <c r="DI1568" s="61"/>
      <c r="DJ1568" s="61"/>
      <c r="DK1568" s="61"/>
      <c r="DL1568" s="61"/>
      <c r="DM1568" s="61"/>
      <c r="DN1568" s="61"/>
      <c r="DO1568" s="61"/>
      <c r="DP1568" s="61"/>
      <c r="DQ1568" s="61"/>
      <c r="DR1568" s="61"/>
      <c r="DS1568" s="61"/>
      <c r="DT1568" s="61"/>
      <c r="DU1568" s="61"/>
      <c r="DV1568" s="61"/>
      <c r="DW1568" s="61"/>
      <c r="DX1568" s="61"/>
      <c r="DY1568" s="61"/>
      <c r="DZ1568" s="61"/>
      <c r="EA1568" s="61"/>
      <c r="EB1568" s="61"/>
      <c r="EC1568" s="61"/>
      <c r="ED1568" s="61"/>
      <c r="EE1568" s="61"/>
      <c r="EF1568" s="61"/>
      <c r="EG1568" s="61"/>
      <c r="EH1568" s="61"/>
      <c r="EI1568" s="61"/>
      <c r="EJ1568" s="61"/>
      <c r="EK1568" s="61"/>
      <c r="EL1568" s="61"/>
      <c r="EM1568" s="61"/>
      <c r="EN1568" s="61"/>
      <c r="EO1568" s="61"/>
      <c r="EP1568" s="61"/>
      <c r="EQ1568" s="61"/>
      <c r="ER1568" s="61"/>
      <c r="ES1568" s="61"/>
      <c r="ET1568" s="61"/>
      <c r="EU1568" s="61"/>
      <c r="EV1568" s="61"/>
      <c r="EW1568" s="61"/>
      <c r="EX1568" s="61"/>
      <c r="EY1568" s="61"/>
      <c r="EZ1568" s="61"/>
      <c r="FA1568" s="61"/>
      <c r="FB1568" s="61"/>
      <c r="FC1568" s="61"/>
      <c r="FD1568" s="61"/>
      <c r="FE1568" s="61"/>
      <c r="FF1568" s="61"/>
      <c r="FG1568" s="61"/>
      <c r="FH1568" s="61"/>
      <c r="FI1568" s="61"/>
      <c r="FJ1568" s="61"/>
      <c r="FK1568" s="61"/>
      <c r="FL1568" s="61"/>
      <c r="FM1568" s="61"/>
      <c r="FN1568" s="61"/>
      <c r="FO1568" s="61"/>
      <c r="FP1568" s="61"/>
      <c r="FQ1568" s="61"/>
      <c r="FR1568" s="61"/>
      <c r="FS1568" s="61"/>
      <c r="FT1568" s="61"/>
      <c r="FU1568" s="61"/>
      <c r="FV1568" s="61"/>
      <c r="FW1568" s="61"/>
      <c r="FX1568" s="61"/>
      <c r="FY1568" s="61"/>
      <c r="FZ1568" s="61"/>
      <c r="GA1568" s="61"/>
      <c r="GB1568" s="61"/>
      <c r="GC1568" s="61"/>
      <c r="GD1568" s="61"/>
      <c r="GE1568" s="61"/>
      <c r="GF1568" s="61"/>
      <c r="GG1568" s="61"/>
      <c r="GH1568" s="61"/>
      <c r="GI1568" s="61"/>
      <c r="GJ1568" s="61"/>
      <c r="GK1568" s="61"/>
      <c r="GL1568" s="61"/>
      <c r="GM1568" s="61"/>
      <c r="GN1568" s="61"/>
      <c r="GO1568" s="61"/>
      <c r="GP1568" s="61"/>
      <c r="GQ1568" s="61"/>
      <c r="GR1568" s="61"/>
      <c r="GS1568" s="61"/>
      <c r="GT1568" s="61"/>
      <c r="GU1568" s="61"/>
      <c r="GV1568" s="61"/>
      <c r="GW1568" s="61"/>
      <c r="GX1568" s="61"/>
      <c r="GY1568" s="61"/>
      <c r="GZ1568" s="61"/>
      <c r="HA1568" s="61"/>
      <c r="HB1568" s="61"/>
      <c r="HC1568" s="61"/>
      <c r="HD1568" s="61"/>
      <c r="HE1568" s="61"/>
      <c r="HF1568" s="61"/>
      <c r="HG1568" s="61"/>
      <c r="HH1568" s="61"/>
      <c r="HI1568" s="61"/>
      <c r="HJ1568" s="61"/>
      <c r="HK1568" s="61"/>
      <c r="HL1568" s="61"/>
      <c r="HM1568" s="61"/>
      <c r="HN1568" s="61"/>
      <c r="HO1568" s="61"/>
      <c r="HP1568" s="61"/>
      <c r="HQ1568" s="61"/>
      <c r="HR1568" s="61"/>
      <c r="HS1568" s="61"/>
      <c r="HT1568" s="61"/>
      <c r="HU1568" s="61"/>
      <c r="HV1568" s="61"/>
      <c r="HW1568" s="61"/>
      <c r="HX1568" s="61"/>
      <c r="HY1568" s="61"/>
      <c r="HZ1568" s="61"/>
      <c r="IA1568" s="61"/>
      <c r="IB1568" s="61"/>
      <c r="IC1568" s="61"/>
      <c r="ID1568" s="61"/>
      <c r="IE1568" s="61"/>
      <c r="IF1568" s="61"/>
      <c r="IG1568" s="61"/>
      <c r="IH1568" s="61"/>
      <c r="II1568" s="61"/>
      <c r="IJ1568" s="61"/>
      <c r="IK1568" s="61"/>
      <c r="IL1568" s="61"/>
      <c r="IM1568" s="61"/>
      <c r="IN1568" s="61"/>
      <c r="IO1568" s="61"/>
      <c r="IP1568" s="61"/>
      <c r="IQ1568" s="61"/>
      <c r="IR1568" s="61"/>
      <c r="IS1568" s="61"/>
      <c r="IT1568" s="61"/>
      <c r="IU1568" s="61"/>
      <c r="IV1568" s="61"/>
      <c r="IW1568" s="61"/>
      <c r="IX1568" s="61"/>
      <c r="IY1568" s="61"/>
      <c r="IZ1568" s="61"/>
      <c r="JA1568" s="61"/>
      <c r="JB1568" s="61"/>
      <c r="JC1568" s="61"/>
      <c r="JD1568" s="61"/>
      <c r="JE1568" s="61"/>
      <c r="JF1568" s="61"/>
      <c r="JG1568" s="61"/>
      <c r="JH1568" s="61"/>
      <c r="JI1568" s="61"/>
      <c r="JJ1568" s="61"/>
      <c r="JK1568" s="61"/>
      <c r="JL1568" s="61"/>
      <c r="JM1568" s="61"/>
      <c r="JN1568" s="61"/>
      <c r="JO1568" s="61"/>
      <c r="JP1568" s="61"/>
      <c r="JQ1568" s="61"/>
      <c r="JR1568" s="61"/>
      <c r="JS1568" s="61"/>
      <c r="JT1568" s="61"/>
      <c r="JU1568" s="61"/>
      <c r="JV1568" s="61"/>
      <c r="JW1568" s="61"/>
      <c r="JX1568" s="61"/>
      <c r="JY1568" s="61"/>
      <c r="JZ1568" s="61"/>
      <c r="KA1568" s="61"/>
      <c r="KB1568" s="61"/>
      <c r="KC1568" s="61"/>
      <c r="KD1568" s="61"/>
      <c r="KE1568" s="61"/>
      <c r="KF1568" s="61"/>
      <c r="KG1568" s="61"/>
      <c r="KH1568" s="61"/>
      <c r="KI1568" s="61"/>
      <c r="KJ1568" s="61"/>
      <c r="KK1568" s="61"/>
      <c r="KL1568" s="61"/>
      <c r="KM1568" s="61"/>
      <c r="KN1568" s="61"/>
      <c r="KO1568" s="61"/>
      <c r="KP1568" s="61"/>
      <c r="KQ1568" s="61"/>
      <c r="KR1568" s="61"/>
      <c r="KS1568" s="61"/>
      <c r="KT1568" s="61"/>
      <c r="KU1568" s="61"/>
      <c r="KV1568" s="61"/>
      <c r="KW1568" s="61"/>
      <c r="KX1568" s="61"/>
      <c r="KY1568" s="61"/>
      <c r="KZ1568" s="61"/>
      <c r="LA1568" s="61"/>
      <c r="LB1568" s="61"/>
      <c r="LC1568" s="61"/>
      <c r="LD1568" s="61"/>
      <c r="LE1568" s="61"/>
      <c r="LF1568" s="61"/>
      <c r="LG1568" s="61"/>
      <c r="LH1568" s="61"/>
      <c r="LI1568" s="61"/>
      <c r="LJ1568" s="61"/>
      <c r="LK1568" s="61"/>
      <c r="LL1568" s="61"/>
      <c r="LM1568" s="61"/>
      <c r="LN1568" s="61"/>
      <c r="LO1568" s="61"/>
      <c r="LP1568" s="61"/>
      <c r="LQ1568" s="61"/>
      <c r="LR1568" s="61"/>
      <c r="LS1568" s="61"/>
      <c r="LT1568" s="61"/>
      <c r="LU1568" s="61"/>
      <c r="LV1568" s="61"/>
      <c r="LW1568" s="61"/>
      <c r="LX1568" s="61"/>
      <c r="LY1568" s="61"/>
      <c r="LZ1568" s="61"/>
      <c r="MA1568" s="61"/>
      <c r="MB1568" s="61"/>
      <c r="MC1568" s="61"/>
      <c r="MD1568" s="61"/>
      <c r="ME1568" s="61"/>
      <c r="MF1568" s="61"/>
      <c r="MG1568" s="61"/>
      <c r="MH1568" s="61"/>
      <c r="MI1568" s="61"/>
      <c r="MJ1568" s="61"/>
      <c r="MK1568" s="61"/>
      <c r="ML1568" s="61"/>
      <c r="MM1568" s="61"/>
      <c r="MN1568" s="61"/>
      <c r="MO1568" s="61"/>
      <c r="MP1568" s="61"/>
      <c r="MQ1568" s="61"/>
      <c r="MR1568" s="61"/>
      <c r="MS1568" s="61"/>
      <c r="MT1568" s="61"/>
      <c r="MU1568" s="61"/>
      <c r="MV1568" s="61"/>
      <c r="MW1568" s="61"/>
      <c r="MX1568" s="61"/>
      <c r="MY1568" s="61"/>
      <c r="MZ1568" s="61"/>
      <c r="NA1568" s="61"/>
      <c r="NB1568" s="61"/>
      <c r="NC1568" s="61"/>
      <c r="ND1568" s="61"/>
      <c r="NE1568" s="61"/>
      <c r="NF1568" s="61"/>
      <c r="NG1568" s="61"/>
      <c r="NH1568" s="61"/>
      <c r="NI1568" s="61"/>
      <c r="NJ1568" s="61"/>
      <c r="NK1568" s="61"/>
      <c r="NL1568" s="61"/>
      <c r="NM1568" s="61"/>
      <c r="NN1568" s="61"/>
      <c r="NO1568" s="61"/>
      <c r="NP1568" s="61"/>
      <c r="NQ1568" s="61"/>
      <c r="NR1568" s="61"/>
      <c r="NS1568" s="61"/>
      <c r="NT1568" s="61"/>
      <c r="NU1568" s="61"/>
      <c r="NV1568" s="61"/>
      <c r="NW1568" s="61"/>
      <c r="NX1568" s="61"/>
      <c r="NY1568" s="61"/>
      <c r="NZ1568" s="61"/>
      <c r="OA1568" s="61"/>
      <c r="OB1568" s="61"/>
      <c r="OC1568" s="61"/>
      <c r="OD1568" s="61"/>
      <c r="OE1568" s="61"/>
      <c r="OF1568" s="61"/>
      <c r="OG1568" s="61"/>
      <c r="OH1568" s="61"/>
      <c r="OI1568" s="61"/>
      <c r="OJ1568" s="61"/>
      <c r="OK1568" s="61"/>
      <c r="OL1568" s="61"/>
      <c r="OM1568" s="61"/>
      <c r="ON1568" s="61"/>
      <c r="OO1568" s="61"/>
      <c r="OP1568" s="61"/>
      <c r="OQ1568" s="61"/>
      <c r="OR1568" s="61"/>
      <c r="OS1568" s="61"/>
      <c r="OT1568" s="61"/>
      <c r="OU1568" s="61"/>
      <c r="OV1568" s="61"/>
      <c r="OW1568" s="61"/>
      <c r="OX1568" s="61"/>
      <c r="OY1568" s="61"/>
      <c r="OZ1568" s="61"/>
      <c r="PA1568" s="61"/>
      <c r="PB1568" s="61"/>
      <c r="PC1568" s="61"/>
      <c r="PD1568" s="61"/>
      <c r="PE1568" s="61"/>
      <c r="PF1568" s="61"/>
      <c r="PG1568" s="61"/>
      <c r="PH1568" s="61"/>
      <c r="PI1568" s="61"/>
      <c r="PJ1568" s="61"/>
      <c r="PK1568" s="61"/>
      <c r="PL1568" s="61"/>
      <c r="PM1568" s="61"/>
      <c r="PN1568" s="61"/>
      <c r="PO1568" s="61"/>
      <c r="PP1568" s="61"/>
      <c r="PQ1568" s="61"/>
      <c r="PR1568" s="61"/>
      <c r="PS1568" s="61"/>
      <c r="PT1568" s="61"/>
      <c r="PU1568" s="61"/>
      <c r="PV1568" s="61"/>
      <c r="PW1568" s="61"/>
      <c r="PX1568" s="61"/>
      <c r="PY1568" s="61"/>
      <c r="PZ1568" s="61"/>
      <c r="QA1568" s="61"/>
      <c r="QB1568" s="61"/>
      <c r="QC1568" s="61"/>
      <c r="QD1568" s="61"/>
      <c r="QE1568" s="61"/>
      <c r="QF1568" s="61"/>
      <c r="QG1568" s="61"/>
      <c r="QH1568" s="61"/>
      <c r="QI1568" s="61"/>
      <c r="QJ1568" s="61"/>
      <c r="QK1568" s="61"/>
      <c r="QL1568" s="61"/>
      <c r="QM1568" s="61"/>
      <c r="QN1568" s="61"/>
      <c r="QO1568" s="61"/>
      <c r="QP1568" s="61"/>
      <c r="QQ1568" s="61"/>
      <c r="QR1568" s="61"/>
      <c r="QS1568" s="61"/>
      <c r="QT1568" s="61"/>
      <c r="QU1568" s="61"/>
      <c r="QV1568" s="61"/>
      <c r="QW1568" s="61"/>
      <c r="QX1568" s="61"/>
      <c r="QY1568" s="61"/>
      <c r="QZ1568" s="61"/>
      <c r="RA1568" s="61"/>
      <c r="RB1568" s="61"/>
      <c r="RC1568" s="61"/>
      <c r="RD1568" s="61"/>
      <c r="RE1568" s="61"/>
      <c r="RF1568" s="61"/>
      <c r="RG1568" s="61"/>
      <c r="RH1568" s="61"/>
      <c r="RI1568" s="61"/>
      <c r="RJ1568" s="61"/>
      <c r="RK1568" s="61"/>
      <c r="RL1568" s="61"/>
      <c r="RM1568" s="61"/>
      <c r="RN1568" s="61"/>
      <c r="RO1568" s="61"/>
      <c r="RP1568" s="61"/>
      <c r="RQ1568" s="61"/>
      <c r="RR1568" s="61"/>
      <c r="RS1568" s="61"/>
      <c r="RT1568" s="61"/>
      <c r="RU1568" s="61"/>
      <c r="RV1568" s="61"/>
      <c r="RW1568" s="61"/>
      <c r="RX1568" s="61"/>
      <c r="RY1568" s="61"/>
      <c r="RZ1568" s="61"/>
      <c r="SA1568" s="61"/>
      <c r="SB1568" s="61"/>
      <c r="SC1568" s="61"/>
      <c r="SD1568" s="61"/>
      <c r="SE1568" s="61"/>
      <c r="SF1568" s="61"/>
      <c r="SG1568" s="61"/>
      <c r="SH1568" s="61"/>
      <c r="SI1568" s="61"/>
      <c r="SJ1568" s="61"/>
      <c r="SK1568" s="61"/>
      <c r="SL1568" s="61"/>
      <c r="SM1568" s="61"/>
      <c r="SN1568" s="61"/>
      <c r="SO1568" s="61"/>
      <c r="SP1568" s="61"/>
      <c r="SQ1568" s="61"/>
      <c r="SR1568" s="61"/>
      <c r="SS1568" s="61"/>
      <c r="ST1568" s="61"/>
      <c r="SU1568" s="61"/>
      <c r="SV1568" s="61"/>
      <c r="SW1568" s="61"/>
      <c r="SX1568" s="61"/>
      <c r="SY1568" s="61"/>
      <c r="SZ1568" s="61"/>
      <c r="TA1568" s="61"/>
      <c r="TB1568" s="61"/>
      <c r="TC1568" s="61"/>
      <c r="TD1568" s="61"/>
      <c r="TE1568" s="61"/>
      <c r="TF1568" s="61"/>
      <c r="TG1568" s="61"/>
      <c r="TH1568" s="61"/>
      <c r="TI1568" s="61"/>
      <c r="TJ1568" s="61"/>
      <c r="TK1568" s="61"/>
      <c r="TL1568" s="61"/>
      <c r="TM1568" s="61"/>
      <c r="TN1568" s="61"/>
      <c r="TO1568" s="61"/>
      <c r="TP1568" s="61"/>
      <c r="TQ1568" s="61"/>
      <c r="TR1568" s="61"/>
      <c r="TS1568" s="61"/>
      <c r="TT1568" s="61"/>
      <c r="TU1568" s="61"/>
      <c r="TV1568" s="61"/>
      <c r="TW1568" s="61"/>
      <c r="TX1568" s="61"/>
      <c r="TY1568" s="61"/>
      <c r="TZ1568" s="61"/>
      <c r="UA1568" s="61"/>
      <c r="UB1568" s="61"/>
      <c r="UC1568" s="61"/>
      <c r="UD1568" s="61"/>
      <c r="UE1568" s="61"/>
      <c r="UF1568" s="61"/>
      <c r="UG1568" s="61"/>
      <c r="UH1568" s="61"/>
      <c r="UI1568" s="61"/>
      <c r="UJ1568" s="61"/>
      <c r="UK1568" s="61"/>
      <c r="UL1568" s="61"/>
      <c r="UM1568" s="61"/>
      <c r="UN1568" s="61"/>
      <c r="UO1568" s="61"/>
      <c r="UP1568" s="61"/>
      <c r="UQ1568" s="61"/>
      <c r="UR1568" s="61"/>
      <c r="US1568" s="61"/>
      <c r="UT1568" s="61"/>
      <c r="UU1568" s="61"/>
      <c r="UV1568" s="61"/>
      <c r="UW1568" s="61"/>
      <c r="UX1568" s="61"/>
      <c r="UY1568" s="61"/>
      <c r="UZ1568" s="61"/>
      <c r="VA1568" s="61"/>
      <c r="VB1568" s="61"/>
      <c r="VC1568" s="61"/>
      <c r="VD1568" s="61"/>
      <c r="VE1568" s="61"/>
      <c r="VF1568" s="61"/>
      <c r="VG1568" s="61"/>
      <c r="VH1568" s="61"/>
      <c r="VI1568" s="61"/>
      <c r="VJ1568" s="61"/>
      <c r="VK1568" s="61"/>
      <c r="VL1568" s="61"/>
      <c r="VM1568" s="61"/>
      <c r="VN1568" s="61"/>
      <c r="VO1568" s="61"/>
      <c r="VP1568" s="61"/>
      <c r="VQ1568" s="61"/>
      <c r="VR1568" s="61"/>
      <c r="VS1568" s="61"/>
      <c r="VT1568" s="61"/>
      <c r="VU1568" s="61"/>
      <c r="VV1568" s="61"/>
      <c r="VW1568" s="61"/>
      <c r="VX1568" s="61"/>
      <c r="VY1568" s="61"/>
      <c r="VZ1568" s="61"/>
      <c r="WA1568" s="61"/>
      <c r="WB1568" s="61"/>
      <c r="WC1568" s="61"/>
      <c r="WD1568" s="61"/>
      <c r="WE1568" s="61"/>
      <c r="WF1568" s="61"/>
      <c r="WG1568" s="61"/>
      <c r="WH1568" s="61"/>
      <c r="WI1568" s="61"/>
      <c r="WJ1568" s="61"/>
      <c r="WK1568" s="61"/>
      <c r="WL1568" s="61"/>
      <c r="WM1568" s="61"/>
      <c r="WN1568" s="61"/>
      <c r="WO1568" s="61"/>
      <c r="WP1568" s="61"/>
      <c r="WQ1568" s="61"/>
      <c r="WR1568" s="61"/>
      <c r="WS1568" s="61"/>
      <c r="WT1568" s="61"/>
      <c r="WU1568" s="61"/>
      <c r="WV1568" s="61"/>
      <c r="WW1568" s="61"/>
      <c r="WX1568" s="61"/>
      <c r="WY1568" s="61"/>
      <c r="WZ1568" s="61"/>
      <c r="XA1568" s="61"/>
      <c r="XB1568" s="61"/>
      <c r="XC1568" s="61"/>
      <c r="XD1568" s="61"/>
      <c r="XE1568" s="61"/>
      <c r="XF1568" s="61"/>
      <c r="XG1568" s="61"/>
      <c r="XH1568" s="61"/>
      <c r="XI1568" s="61"/>
      <c r="XJ1568" s="61"/>
      <c r="XK1568" s="61"/>
      <c r="XL1568" s="61"/>
      <c r="XM1568" s="61"/>
      <c r="XN1568" s="61"/>
      <c r="XO1568" s="61"/>
      <c r="XP1568" s="61"/>
      <c r="XQ1568" s="61"/>
      <c r="XR1568" s="61"/>
      <c r="XS1568" s="61"/>
      <c r="XT1568" s="61"/>
      <c r="XU1568" s="61"/>
      <c r="XV1568" s="61"/>
      <c r="XW1568" s="61"/>
      <c r="XX1568" s="61"/>
      <c r="XY1568" s="61"/>
      <c r="XZ1568" s="61"/>
      <c r="YA1568" s="61"/>
      <c r="YB1568" s="61"/>
      <c r="YC1568" s="61"/>
      <c r="YD1568" s="61"/>
      <c r="YE1568" s="61"/>
      <c r="YF1568" s="61"/>
      <c r="YG1568" s="61"/>
      <c r="YH1568" s="61"/>
      <c r="YI1568" s="61"/>
      <c r="YJ1568" s="61"/>
      <c r="YK1568" s="61"/>
      <c r="YL1568" s="61"/>
      <c r="YM1568" s="61"/>
      <c r="YN1568" s="61"/>
      <c r="YO1568" s="61"/>
      <c r="YP1568" s="61"/>
      <c r="YQ1568" s="61"/>
      <c r="YR1568" s="61"/>
      <c r="YS1568" s="61"/>
      <c r="YT1568" s="61"/>
      <c r="YU1568" s="61"/>
      <c r="YV1568" s="61"/>
      <c r="YW1568" s="61"/>
      <c r="YX1568" s="61"/>
      <c r="YY1568" s="61"/>
      <c r="YZ1568" s="61"/>
      <c r="ZA1568" s="61"/>
      <c r="ZB1568" s="61"/>
      <c r="ZC1568" s="61"/>
      <c r="ZD1568" s="61"/>
      <c r="ZE1568" s="61"/>
      <c r="ZF1568" s="61"/>
      <c r="ZG1568" s="61"/>
      <c r="ZH1568" s="61"/>
      <c r="ZI1568" s="61"/>
      <c r="ZJ1568" s="61"/>
      <c r="ZK1568" s="61"/>
      <c r="ZL1568" s="61"/>
      <c r="ZM1568" s="61"/>
      <c r="ZN1568" s="61"/>
      <c r="ZO1568" s="61"/>
      <c r="ZP1568" s="61"/>
      <c r="ZQ1568" s="61"/>
      <c r="ZR1568" s="61"/>
      <c r="ZS1568" s="61"/>
      <c r="ZT1568" s="61"/>
      <c r="ZU1568" s="61"/>
      <c r="ZV1568" s="61"/>
      <c r="ZW1568" s="61"/>
      <c r="ZX1568" s="61"/>
      <c r="ZY1568" s="61"/>
      <c r="ZZ1568" s="61"/>
      <c r="AAA1568" s="61"/>
      <c r="AAB1568" s="61"/>
      <c r="AAC1568" s="61"/>
      <c r="AAD1568" s="61"/>
      <c r="AAE1568" s="61"/>
      <c r="AAF1568" s="61"/>
      <c r="AAG1568" s="61"/>
      <c r="AAH1568" s="61"/>
      <c r="AAI1568" s="61"/>
      <c r="AAJ1568" s="61"/>
      <c r="AAK1568" s="61"/>
      <c r="AAL1568" s="61"/>
      <c r="AAM1568" s="61"/>
      <c r="AAN1568" s="61"/>
      <c r="AAO1568" s="61"/>
      <c r="AAP1568" s="61"/>
      <c r="AAQ1568" s="61"/>
      <c r="AAR1568" s="61"/>
      <c r="AAS1568" s="61"/>
      <c r="AAT1568" s="61"/>
      <c r="AAU1568" s="61"/>
      <c r="AAV1568" s="61"/>
      <c r="AAW1568" s="61"/>
      <c r="AAX1568" s="61"/>
      <c r="AAY1568" s="61"/>
      <c r="AAZ1568" s="61"/>
      <c r="ABA1568" s="61"/>
      <c r="ABB1568" s="61"/>
      <c r="ABC1568" s="61"/>
      <c r="ABD1568" s="61"/>
      <c r="ABE1568" s="61"/>
      <c r="ABF1568" s="61"/>
      <c r="ABG1568" s="61"/>
      <c r="ABH1568" s="61"/>
      <c r="ABI1568" s="61"/>
      <c r="ABJ1568" s="61"/>
      <c r="ABK1568" s="61"/>
      <c r="ABL1568" s="61"/>
      <c r="ABM1568" s="61"/>
      <c r="ABN1568" s="61"/>
      <c r="ABO1568" s="61"/>
      <c r="ABP1568" s="61"/>
      <c r="ABQ1568" s="61"/>
      <c r="ABR1568" s="61"/>
      <c r="ABS1568" s="61"/>
      <c r="ABT1568" s="61"/>
      <c r="ABU1568" s="61"/>
      <c r="ABV1568" s="61"/>
      <c r="ABW1568" s="61"/>
      <c r="ABX1568" s="61"/>
      <c r="ABY1568" s="61"/>
      <c r="ABZ1568" s="61"/>
      <c r="ACA1568" s="61"/>
      <c r="ACB1568" s="61"/>
      <c r="ACC1568" s="61"/>
      <c r="ACD1568" s="61"/>
      <c r="ACE1568" s="61"/>
      <c r="ACF1568" s="61"/>
      <c r="ACG1568" s="61"/>
      <c r="ACH1568" s="61"/>
      <c r="ACI1568" s="61"/>
      <c r="ACJ1568" s="61"/>
      <c r="ACK1568" s="61"/>
      <c r="ACL1568" s="61"/>
      <c r="ACM1568" s="61"/>
      <c r="ACN1568" s="61"/>
      <c r="ACO1568" s="61"/>
      <c r="ACP1568" s="61"/>
      <c r="ACQ1568" s="61"/>
      <c r="ACR1568" s="61"/>
      <c r="ACS1568" s="61"/>
      <c r="ACT1568" s="61"/>
      <c r="ACU1568" s="61"/>
      <c r="ACV1568" s="61"/>
      <c r="ACW1568" s="61"/>
      <c r="ACX1568" s="61"/>
      <c r="ACY1568" s="61"/>
      <c r="ACZ1568" s="61"/>
      <c r="ADA1568" s="61"/>
      <c r="ADB1568" s="61"/>
      <c r="ADC1568" s="61"/>
      <c r="ADD1568" s="61"/>
      <c r="ADE1568" s="61"/>
      <c r="ADF1568" s="61"/>
      <c r="ADG1568" s="61"/>
      <c r="ADH1568" s="61"/>
      <c r="ADI1568" s="61"/>
      <c r="ADJ1568" s="61"/>
      <c r="ADK1568" s="61"/>
      <c r="ADL1568" s="61"/>
      <c r="ADM1568" s="61"/>
      <c r="ADN1568" s="61"/>
      <c r="ADO1568" s="61"/>
      <c r="ADP1568" s="61"/>
      <c r="ADQ1568" s="61"/>
      <c r="ADR1568" s="61"/>
      <c r="ADS1568" s="61"/>
      <c r="ADT1568" s="61"/>
      <c r="ADU1568" s="61"/>
      <c r="ADV1568" s="61"/>
      <c r="ADW1568" s="61"/>
      <c r="ADX1568" s="61"/>
      <c r="ADY1568" s="61"/>
      <c r="ADZ1568" s="61"/>
      <c r="AEA1568" s="61"/>
      <c r="AEB1568" s="61"/>
      <c r="AEC1568" s="61"/>
      <c r="AED1568" s="61"/>
      <c r="AEE1568" s="61"/>
      <c r="AEF1568" s="61"/>
    </row>
    <row r="1569" spans="1:812" s="34" customFormat="1" x14ac:dyDescent="0.2">
      <c r="A1569" s="27"/>
      <c r="B1569" s="612"/>
      <c r="C1569" s="28"/>
      <c r="D1569" s="29"/>
      <c r="E1569" s="30"/>
      <c r="F1569" s="31"/>
      <c r="AZ1569" s="61"/>
      <c r="BA1569" s="275"/>
      <c r="BB1569" s="61"/>
      <c r="BC1569" s="61"/>
      <c r="BD1569" s="61"/>
      <c r="BE1569" s="61"/>
      <c r="BF1569" s="61"/>
      <c r="BG1569" s="61"/>
      <c r="BH1569" s="61"/>
      <c r="BI1569" s="61"/>
      <c r="BJ1569" s="61"/>
      <c r="BK1569" s="61"/>
      <c r="BL1569" s="61"/>
      <c r="BM1569" s="61"/>
      <c r="BN1569" s="61"/>
      <c r="BO1569" s="61"/>
      <c r="BP1569" s="61"/>
      <c r="BQ1569" s="61"/>
      <c r="BR1569" s="61"/>
      <c r="BS1569" s="61"/>
      <c r="BT1569" s="61"/>
      <c r="BU1569" s="61"/>
      <c r="BV1569" s="61"/>
      <c r="BW1569" s="61"/>
      <c r="BX1569" s="61"/>
      <c r="BY1569" s="61"/>
      <c r="BZ1569" s="61"/>
      <c r="CA1569" s="61"/>
      <c r="CB1569" s="61"/>
      <c r="CC1569" s="61"/>
      <c r="CD1569" s="61"/>
      <c r="CE1569" s="61"/>
      <c r="CF1569" s="61"/>
      <c r="CG1569" s="61"/>
      <c r="CH1569" s="61"/>
      <c r="CI1569" s="61"/>
      <c r="CJ1569" s="61"/>
      <c r="CK1569" s="61"/>
      <c r="CL1569" s="61"/>
      <c r="CM1569" s="61"/>
      <c r="CN1569" s="61"/>
      <c r="CO1569" s="61"/>
      <c r="CP1569" s="61"/>
      <c r="CQ1569" s="61"/>
      <c r="CR1569" s="61"/>
      <c r="CS1569" s="61"/>
      <c r="CT1569" s="61"/>
      <c r="CU1569" s="61"/>
      <c r="CV1569" s="61"/>
      <c r="CW1569" s="61"/>
      <c r="CX1569" s="61"/>
      <c r="CY1569" s="61"/>
      <c r="CZ1569" s="61"/>
      <c r="DA1569" s="61"/>
      <c r="DB1569" s="61"/>
      <c r="DC1569" s="61"/>
      <c r="DD1569" s="61"/>
      <c r="DE1569" s="61"/>
      <c r="DF1569" s="61"/>
      <c r="DG1569" s="61"/>
      <c r="DH1569" s="61"/>
      <c r="DI1569" s="61"/>
      <c r="DJ1569" s="61"/>
      <c r="DK1569" s="61"/>
      <c r="DL1569" s="61"/>
      <c r="DM1569" s="61"/>
      <c r="DN1569" s="61"/>
      <c r="DO1569" s="61"/>
      <c r="DP1569" s="61"/>
      <c r="DQ1569" s="61"/>
      <c r="DR1569" s="61"/>
      <c r="DS1569" s="61"/>
      <c r="DT1569" s="61"/>
      <c r="DU1569" s="61"/>
      <c r="DV1569" s="61"/>
      <c r="DW1569" s="61"/>
      <c r="DX1569" s="61"/>
      <c r="DY1569" s="61"/>
      <c r="DZ1569" s="61"/>
      <c r="EA1569" s="61"/>
      <c r="EB1569" s="61"/>
      <c r="EC1569" s="61"/>
      <c r="ED1569" s="61"/>
      <c r="EE1569" s="61"/>
      <c r="EF1569" s="61"/>
      <c r="EG1569" s="61"/>
      <c r="EH1569" s="61"/>
      <c r="EI1569" s="61"/>
      <c r="EJ1569" s="61"/>
      <c r="EK1569" s="61"/>
      <c r="EL1569" s="61"/>
      <c r="EM1569" s="61"/>
      <c r="EN1569" s="61"/>
      <c r="EO1569" s="61"/>
      <c r="EP1569" s="61"/>
      <c r="EQ1569" s="61"/>
      <c r="ER1569" s="61"/>
      <c r="ES1569" s="61"/>
      <c r="ET1569" s="61"/>
      <c r="EU1569" s="61"/>
      <c r="EV1569" s="61"/>
      <c r="EW1569" s="61"/>
      <c r="EX1569" s="61"/>
      <c r="EY1569" s="61"/>
      <c r="EZ1569" s="61"/>
      <c r="FA1569" s="61"/>
      <c r="FB1569" s="61"/>
      <c r="FC1569" s="61"/>
      <c r="FD1569" s="61"/>
      <c r="FE1569" s="61"/>
      <c r="FF1569" s="61"/>
      <c r="FG1569" s="61"/>
      <c r="FH1569" s="61"/>
      <c r="FI1569" s="61"/>
      <c r="FJ1569" s="61"/>
      <c r="FK1569" s="61"/>
      <c r="FL1569" s="61"/>
      <c r="FM1569" s="61"/>
      <c r="FN1569" s="61"/>
      <c r="FO1569" s="61"/>
      <c r="FP1569" s="61"/>
      <c r="FQ1569" s="61"/>
      <c r="FR1569" s="61"/>
      <c r="FS1569" s="61"/>
      <c r="FT1569" s="61"/>
      <c r="FU1569" s="61"/>
      <c r="FV1569" s="61"/>
      <c r="FW1569" s="61"/>
      <c r="FX1569" s="61"/>
      <c r="FY1569" s="61"/>
      <c r="FZ1569" s="61"/>
      <c r="GA1569" s="61"/>
      <c r="GB1569" s="61"/>
      <c r="GC1569" s="61"/>
      <c r="GD1569" s="61"/>
      <c r="GE1569" s="61"/>
      <c r="GF1569" s="61"/>
      <c r="GG1569" s="61"/>
      <c r="GH1569" s="61"/>
      <c r="GI1569" s="61"/>
      <c r="GJ1569" s="61"/>
      <c r="GK1569" s="61"/>
      <c r="GL1569" s="61"/>
      <c r="GM1569" s="61"/>
      <c r="GN1569" s="61"/>
      <c r="GO1569" s="61"/>
      <c r="GP1569" s="61"/>
      <c r="GQ1569" s="61"/>
      <c r="GR1569" s="61"/>
      <c r="GS1569" s="61"/>
      <c r="GT1569" s="61"/>
      <c r="GU1569" s="61"/>
      <c r="GV1569" s="61"/>
      <c r="GW1569" s="61"/>
      <c r="GX1569" s="61"/>
      <c r="GY1569" s="61"/>
      <c r="GZ1569" s="61"/>
      <c r="HA1569" s="61"/>
      <c r="HB1569" s="61"/>
      <c r="HC1569" s="61"/>
      <c r="HD1569" s="61"/>
      <c r="HE1569" s="61"/>
      <c r="HF1569" s="61"/>
      <c r="HG1569" s="61"/>
      <c r="HH1569" s="61"/>
      <c r="HI1569" s="61"/>
      <c r="HJ1569" s="61"/>
      <c r="HK1569" s="61"/>
      <c r="HL1569" s="61"/>
      <c r="HM1569" s="61"/>
      <c r="HN1569" s="61"/>
      <c r="HO1569" s="61"/>
      <c r="HP1569" s="61"/>
      <c r="HQ1569" s="61"/>
      <c r="HR1569" s="61"/>
      <c r="HS1569" s="61"/>
      <c r="HT1569" s="61"/>
      <c r="HU1569" s="61"/>
      <c r="HV1569" s="61"/>
      <c r="HW1569" s="61"/>
      <c r="HX1569" s="61"/>
      <c r="HY1569" s="61"/>
      <c r="HZ1569" s="61"/>
      <c r="IA1569" s="61"/>
      <c r="IB1569" s="61"/>
      <c r="IC1569" s="61"/>
      <c r="ID1569" s="61"/>
      <c r="IE1569" s="61"/>
      <c r="IF1569" s="61"/>
      <c r="IG1569" s="61"/>
      <c r="IH1569" s="61"/>
      <c r="II1569" s="61"/>
      <c r="IJ1569" s="61"/>
      <c r="IK1569" s="61"/>
      <c r="IL1569" s="61"/>
      <c r="IM1569" s="61"/>
      <c r="IN1569" s="61"/>
      <c r="IO1569" s="61"/>
      <c r="IP1569" s="61"/>
      <c r="IQ1569" s="61"/>
      <c r="IR1569" s="61"/>
      <c r="IS1569" s="61"/>
      <c r="IT1569" s="61"/>
      <c r="IU1569" s="61"/>
      <c r="IV1569" s="61"/>
      <c r="IW1569" s="61"/>
      <c r="IX1569" s="61"/>
      <c r="IY1569" s="61"/>
      <c r="IZ1569" s="61"/>
      <c r="JA1569" s="61"/>
      <c r="JB1569" s="61"/>
      <c r="JC1569" s="61"/>
      <c r="JD1569" s="61"/>
      <c r="JE1569" s="61"/>
      <c r="JF1569" s="61"/>
      <c r="JG1569" s="61"/>
      <c r="JH1569" s="61"/>
      <c r="JI1569" s="61"/>
      <c r="JJ1569" s="61"/>
      <c r="JK1569" s="61"/>
      <c r="JL1569" s="61"/>
      <c r="JM1569" s="61"/>
      <c r="JN1569" s="61"/>
      <c r="JO1569" s="61"/>
      <c r="JP1569" s="61"/>
      <c r="JQ1569" s="61"/>
      <c r="JR1569" s="61"/>
      <c r="JS1569" s="61"/>
      <c r="JT1569" s="61"/>
      <c r="JU1569" s="61"/>
      <c r="JV1569" s="61"/>
      <c r="JW1569" s="61"/>
      <c r="JX1569" s="61"/>
      <c r="JY1569" s="61"/>
      <c r="JZ1569" s="61"/>
      <c r="KA1569" s="61"/>
      <c r="KB1569" s="61"/>
      <c r="KC1569" s="61"/>
      <c r="KD1569" s="61"/>
      <c r="KE1569" s="61"/>
      <c r="KF1569" s="61"/>
      <c r="KG1569" s="61"/>
      <c r="KH1569" s="61"/>
      <c r="KI1569" s="61"/>
      <c r="KJ1569" s="61"/>
      <c r="KK1569" s="61"/>
      <c r="KL1569" s="61"/>
      <c r="KM1569" s="61"/>
      <c r="KN1569" s="61"/>
      <c r="KO1569" s="61"/>
      <c r="KP1569" s="61"/>
      <c r="KQ1569" s="61"/>
      <c r="KR1569" s="61"/>
      <c r="KS1569" s="61"/>
      <c r="KT1569" s="61"/>
      <c r="KU1569" s="61"/>
      <c r="KV1569" s="61"/>
      <c r="KW1569" s="61"/>
      <c r="KX1569" s="61"/>
      <c r="KY1569" s="61"/>
      <c r="KZ1569" s="61"/>
      <c r="LA1569" s="61"/>
      <c r="LB1569" s="61"/>
      <c r="LC1569" s="61"/>
      <c r="LD1569" s="61"/>
      <c r="LE1569" s="61"/>
      <c r="LF1569" s="61"/>
      <c r="LG1569" s="61"/>
      <c r="LH1569" s="61"/>
      <c r="LI1569" s="61"/>
      <c r="LJ1569" s="61"/>
      <c r="LK1569" s="61"/>
      <c r="LL1569" s="61"/>
      <c r="LM1569" s="61"/>
      <c r="LN1569" s="61"/>
      <c r="LO1569" s="61"/>
      <c r="LP1569" s="61"/>
      <c r="LQ1569" s="61"/>
      <c r="LR1569" s="61"/>
      <c r="LS1569" s="61"/>
      <c r="LT1569" s="61"/>
      <c r="LU1569" s="61"/>
      <c r="LV1569" s="61"/>
      <c r="LW1569" s="61"/>
      <c r="LX1569" s="61"/>
      <c r="LY1569" s="61"/>
      <c r="LZ1569" s="61"/>
      <c r="MA1569" s="61"/>
      <c r="MB1569" s="61"/>
      <c r="MC1569" s="61"/>
      <c r="MD1569" s="61"/>
      <c r="ME1569" s="61"/>
      <c r="MF1569" s="61"/>
      <c r="MG1569" s="61"/>
      <c r="MH1569" s="61"/>
      <c r="MI1569" s="61"/>
      <c r="MJ1569" s="61"/>
      <c r="MK1569" s="61"/>
      <c r="ML1569" s="61"/>
      <c r="MM1569" s="61"/>
      <c r="MN1569" s="61"/>
      <c r="MO1569" s="61"/>
      <c r="MP1569" s="61"/>
      <c r="MQ1569" s="61"/>
      <c r="MR1569" s="61"/>
      <c r="MS1569" s="61"/>
      <c r="MT1569" s="61"/>
      <c r="MU1569" s="61"/>
      <c r="MV1569" s="61"/>
      <c r="MW1569" s="61"/>
      <c r="MX1569" s="61"/>
      <c r="MY1569" s="61"/>
      <c r="MZ1569" s="61"/>
      <c r="NA1569" s="61"/>
      <c r="NB1569" s="61"/>
      <c r="NC1569" s="61"/>
      <c r="ND1569" s="61"/>
      <c r="NE1569" s="61"/>
      <c r="NF1569" s="61"/>
      <c r="NG1569" s="61"/>
      <c r="NH1569" s="61"/>
      <c r="NI1569" s="61"/>
      <c r="NJ1569" s="61"/>
      <c r="NK1569" s="61"/>
      <c r="NL1569" s="61"/>
      <c r="NM1569" s="61"/>
      <c r="NN1569" s="61"/>
      <c r="NO1569" s="61"/>
      <c r="NP1569" s="61"/>
      <c r="NQ1569" s="61"/>
      <c r="NR1569" s="61"/>
      <c r="NS1569" s="61"/>
      <c r="NT1569" s="61"/>
      <c r="NU1569" s="61"/>
      <c r="NV1569" s="61"/>
      <c r="NW1569" s="61"/>
      <c r="NX1569" s="61"/>
      <c r="NY1569" s="61"/>
      <c r="NZ1569" s="61"/>
      <c r="OA1569" s="61"/>
      <c r="OB1569" s="61"/>
      <c r="OC1569" s="61"/>
      <c r="OD1569" s="61"/>
      <c r="OE1569" s="61"/>
      <c r="OF1569" s="61"/>
      <c r="OG1569" s="61"/>
      <c r="OH1569" s="61"/>
      <c r="OI1569" s="61"/>
      <c r="OJ1569" s="61"/>
      <c r="OK1569" s="61"/>
      <c r="OL1569" s="61"/>
      <c r="OM1569" s="61"/>
      <c r="ON1569" s="61"/>
      <c r="OO1569" s="61"/>
      <c r="OP1569" s="61"/>
      <c r="OQ1569" s="61"/>
      <c r="OR1569" s="61"/>
      <c r="OS1569" s="61"/>
      <c r="OT1569" s="61"/>
      <c r="OU1569" s="61"/>
      <c r="OV1569" s="61"/>
      <c r="OW1569" s="61"/>
      <c r="OX1569" s="61"/>
      <c r="OY1569" s="61"/>
      <c r="OZ1569" s="61"/>
      <c r="PA1569" s="61"/>
      <c r="PB1569" s="61"/>
      <c r="PC1569" s="61"/>
      <c r="PD1569" s="61"/>
      <c r="PE1569" s="61"/>
      <c r="PF1569" s="61"/>
      <c r="PG1569" s="61"/>
      <c r="PH1569" s="61"/>
      <c r="PI1569" s="61"/>
      <c r="PJ1569" s="61"/>
      <c r="PK1569" s="61"/>
      <c r="PL1569" s="61"/>
      <c r="PM1569" s="61"/>
      <c r="PN1569" s="61"/>
      <c r="PO1569" s="61"/>
      <c r="PP1569" s="61"/>
      <c r="PQ1569" s="61"/>
      <c r="PR1569" s="61"/>
      <c r="PS1569" s="61"/>
      <c r="PT1569" s="61"/>
      <c r="PU1569" s="61"/>
      <c r="PV1569" s="61"/>
      <c r="PW1569" s="61"/>
      <c r="PX1569" s="61"/>
      <c r="PY1569" s="61"/>
      <c r="PZ1569" s="61"/>
      <c r="QA1569" s="61"/>
      <c r="QB1569" s="61"/>
      <c r="QC1569" s="61"/>
      <c r="QD1569" s="61"/>
      <c r="QE1569" s="61"/>
      <c r="QF1569" s="61"/>
      <c r="QG1569" s="61"/>
      <c r="QH1569" s="61"/>
      <c r="QI1569" s="61"/>
      <c r="QJ1569" s="61"/>
      <c r="QK1569" s="61"/>
      <c r="QL1569" s="61"/>
      <c r="QM1569" s="61"/>
      <c r="QN1569" s="61"/>
      <c r="QO1569" s="61"/>
      <c r="QP1569" s="61"/>
      <c r="QQ1569" s="61"/>
      <c r="QR1569" s="61"/>
      <c r="QS1569" s="61"/>
      <c r="QT1569" s="61"/>
      <c r="QU1569" s="61"/>
      <c r="QV1569" s="61"/>
      <c r="QW1569" s="61"/>
      <c r="QX1569" s="61"/>
      <c r="QY1569" s="61"/>
      <c r="QZ1569" s="61"/>
      <c r="RA1569" s="61"/>
      <c r="RB1569" s="61"/>
      <c r="RC1569" s="61"/>
      <c r="RD1569" s="61"/>
      <c r="RE1569" s="61"/>
      <c r="RF1569" s="61"/>
      <c r="RG1569" s="61"/>
      <c r="RH1569" s="61"/>
      <c r="RI1569" s="61"/>
      <c r="RJ1569" s="61"/>
      <c r="RK1569" s="61"/>
      <c r="RL1569" s="61"/>
      <c r="RM1569" s="61"/>
      <c r="RN1569" s="61"/>
      <c r="RO1569" s="61"/>
      <c r="RP1569" s="61"/>
      <c r="RQ1569" s="61"/>
      <c r="RR1569" s="61"/>
      <c r="RS1569" s="61"/>
      <c r="RT1569" s="61"/>
      <c r="RU1569" s="61"/>
      <c r="RV1569" s="61"/>
      <c r="RW1569" s="61"/>
      <c r="RX1569" s="61"/>
      <c r="RY1569" s="61"/>
      <c r="RZ1569" s="61"/>
      <c r="SA1569" s="61"/>
      <c r="SB1569" s="61"/>
      <c r="SC1569" s="61"/>
      <c r="SD1569" s="61"/>
      <c r="SE1569" s="61"/>
      <c r="SF1569" s="61"/>
      <c r="SG1569" s="61"/>
      <c r="SH1569" s="61"/>
      <c r="SI1569" s="61"/>
      <c r="SJ1569" s="61"/>
      <c r="SK1569" s="61"/>
      <c r="SL1569" s="61"/>
      <c r="SM1569" s="61"/>
      <c r="SN1569" s="61"/>
      <c r="SO1569" s="61"/>
      <c r="SP1569" s="61"/>
      <c r="SQ1569" s="61"/>
      <c r="SR1569" s="61"/>
      <c r="SS1569" s="61"/>
      <c r="ST1569" s="61"/>
      <c r="SU1569" s="61"/>
      <c r="SV1569" s="61"/>
      <c r="SW1569" s="61"/>
      <c r="SX1569" s="61"/>
      <c r="SY1569" s="61"/>
      <c r="SZ1569" s="61"/>
      <c r="TA1569" s="61"/>
      <c r="TB1569" s="61"/>
      <c r="TC1569" s="61"/>
      <c r="TD1569" s="61"/>
      <c r="TE1569" s="61"/>
      <c r="TF1569" s="61"/>
      <c r="TG1569" s="61"/>
      <c r="TH1569" s="61"/>
      <c r="TI1569" s="61"/>
      <c r="TJ1569" s="61"/>
      <c r="TK1569" s="61"/>
      <c r="TL1569" s="61"/>
      <c r="TM1569" s="61"/>
      <c r="TN1569" s="61"/>
      <c r="TO1569" s="61"/>
      <c r="TP1569" s="61"/>
      <c r="TQ1569" s="61"/>
      <c r="TR1569" s="61"/>
      <c r="TS1569" s="61"/>
      <c r="TT1569" s="61"/>
      <c r="TU1569" s="61"/>
      <c r="TV1569" s="61"/>
      <c r="TW1569" s="61"/>
      <c r="TX1569" s="61"/>
      <c r="TY1569" s="61"/>
      <c r="TZ1569" s="61"/>
      <c r="UA1569" s="61"/>
      <c r="UB1569" s="61"/>
      <c r="UC1569" s="61"/>
      <c r="UD1569" s="61"/>
      <c r="UE1569" s="61"/>
      <c r="UF1569" s="61"/>
      <c r="UG1569" s="61"/>
      <c r="UH1569" s="61"/>
      <c r="UI1569" s="61"/>
      <c r="UJ1569" s="61"/>
      <c r="UK1569" s="61"/>
      <c r="UL1569" s="61"/>
      <c r="UM1569" s="61"/>
      <c r="UN1569" s="61"/>
      <c r="UO1569" s="61"/>
      <c r="UP1569" s="61"/>
      <c r="UQ1569" s="61"/>
      <c r="UR1569" s="61"/>
      <c r="US1569" s="61"/>
      <c r="UT1569" s="61"/>
      <c r="UU1569" s="61"/>
      <c r="UV1569" s="61"/>
      <c r="UW1569" s="61"/>
      <c r="UX1569" s="61"/>
      <c r="UY1569" s="61"/>
      <c r="UZ1569" s="61"/>
      <c r="VA1569" s="61"/>
      <c r="VB1569" s="61"/>
      <c r="VC1569" s="61"/>
      <c r="VD1569" s="61"/>
      <c r="VE1569" s="61"/>
      <c r="VF1569" s="61"/>
      <c r="VG1569" s="61"/>
      <c r="VH1569" s="61"/>
      <c r="VI1569" s="61"/>
      <c r="VJ1569" s="61"/>
      <c r="VK1569" s="61"/>
      <c r="VL1569" s="61"/>
      <c r="VM1569" s="61"/>
      <c r="VN1569" s="61"/>
      <c r="VO1569" s="61"/>
      <c r="VP1569" s="61"/>
      <c r="VQ1569" s="61"/>
      <c r="VR1569" s="61"/>
      <c r="VS1569" s="61"/>
      <c r="VT1569" s="61"/>
      <c r="VU1569" s="61"/>
      <c r="VV1569" s="61"/>
      <c r="VW1569" s="61"/>
      <c r="VX1569" s="61"/>
      <c r="VY1569" s="61"/>
      <c r="VZ1569" s="61"/>
      <c r="WA1569" s="61"/>
      <c r="WB1569" s="61"/>
      <c r="WC1569" s="61"/>
      <c r="WD1569" s="61"/>
      <c r="WE1569" s="61"/>
      <c r="WF1569" s="61"/>
      <c r="WG1569" s="61"/>
      <c r="WH1569" s="61"/>
      <c r="WI1569" s="61"/>
      <c r="WJ1569" s="61"/>
      <c r="WK1569" s="61"/>
      <c r="WL1569" s="61"/>
      <c r="WM1569" s="61"/>
      <c r="WN1569" s="61"/>
      <c r="WO1569" s="61"/>
      <c r="WP1569" s="61"/>
      <c r="WQ1569" s="61"/>
      <c r="WR1569" s="61"/>
      <c r="WS1569" s="61"/>
      <c r="WT1569" s="61"/>
      <c r="WU1569" s="61"/>
      <c r="WV1569" s="61"/>
      <c r="WW1569" s="61"/>
      <c r="WX1569" s="61"/>
      <c r="WY1569" s="61"/>
      <c r="WZ1569" s="61"/>
      <c r="XA1569" s="61"/>
      <c r="XB1569" s="61"/>
      <c r="XC1569" s="61"/>
      <c r="XD1569" s="61"/>
      <c r="XE1569" s="61"/>
      <c r="XF1569" s="61"/>
      <c r="XG1569" s="61"/>
      <c r="XH1569" s="61"/>
      <c r="XI1569" s="61"/>
      <c r="XJ1569" s="61"/>
      <c r="XK1569" s="61"/>
      <c r="XL1569" s="61"/>
      <c r="XM1569" s="61"/>
      <c r="XN1569" s="61"/>
      <c r="XO1569" s="61"/>
      <c r="XP1569" s="61"/>
      <c r="XQ1569" s="61"/>
      <c r="XR1569" s="61"/>
      <c r="XS1569" s="61"/>
      <c r="XT1569" s="61"/>
      <c r="XU1569" s="61"/>
      <c r="XV1569" s="61"/>
      <c r="XW1569" s="61"/>
      <c r="XX1569" s="61"/>
      <c r="XY1569" s="61"/>
      <c r="XZ1569" s="61"/>
      <c r="YA1569" s="61"/>
      <c r="YB1569" s="61"/>
      <c r="YC1569" s="61"/>
      <c r="YD1569" s="61"/>
      <c r="YE1569" s="61"/>
      <c r="YF1569" s="61"/>
      <c r="YG1569" s="61"/>
      <c r="YH1569" s="61"/>
      <c r="YI1569" s="61"/>
      <c r="YJ1569" s="61"/>
      <c r="YK1569" s="61"/>
      <c r="YL1569" s="61"/>
      <c r="YM1569" s="61"/>
      <c r="YN1569" s="61"/>
      <c r="YO1569" s="61"/>
      <c r="YP1569" s="61"/>
      <c r="YQ1569" s="61"/>
      <c r="YR1569" s="61"/>
      <c r="YS1569" s="61"/>
      <c r="YT1569" s="61"/>
      <c r="YU1569" s="61"/>
      <c r="YV1569" s="61"/>
      <c r="YW1569" s="61"/>
      <c r="YX1569" s="61"/>
      <c r="YY1569" s="61"/>
      <c r="YZ1569" s="61"/>
      <c r="ZA1569" s="61"/>
      <c r="ZB1569" s="61"/>
      <c r="ZC1569" s="61"/>
      <c r="ZD1569" s="61"/>
      <c r="ZE1569" s="61"/>
      <c r="ZF1569" s="61"/>
      <c r="ZG1569" s="61"/>
      <c r="ZH1569" s="61"/>
      <c r="ZI1569" s="61"/>
      <c r="ZJ1569" s="61"/>
      <c r="ZK1569" s="61"/>
      <c r="ZL1569" s="61"/>
      <c r="ZM1569" s="61"/>
      <c r="ZN1569" s="61"/>
      <c r="ZO1569" s="61"/>
      <c r="ZP1569" s="61"/>
      <c r="ZQ1569" s="61"/>
      <c r="ZR1569" s="61"/>
      <c r="ZS1569" s="61"/>
      <c r="ZT1569" s="61"/>
      <c r="ZU1569" s="61"/>
      <c r="ZV1569" s="61"/>
      <c r="ZW1569" s="61"/>
      <c r="ZX1569" s="61"/>
      <c r="ZY1569" s="61"/>
      <c r="ZZ1569" s="61"/>
      <c r="AAA1569" s="61"/>
      <c r="AAB1569" s="61"/>
      <c r="AAC1569" s="61"/>
      <c r="AAD1569" s="61"/>
      <c r="AAE1569" s="61"/>
      <c r="AAF1569" s="61"/>
      <c r="AAG1569" s="61"/>
      <c r="AAH1569" s="61"/>
      <c r="AAI1569" s="61"/>
      <c r="AAJ1569" s="61"/>
      <c r="AAK1569" s="61"/>
      <c r="AAL1569" s="61"/>
      <c r="AAM1569" s="61"/>
      <c r="AAN1569" s="61"/>
      <c r="AAO1569" s="61"/>
      <c r="AAP1569" s="61"/>
      <c r="AAQ1569" s="61"/>
      <c r="AAR1569" s="61"/>
      <c r="AAS1569" s="61"/>
      <c r="AAT1569" s="61"/>
      <c r="AAU1569" s="61"/>
      <c r="AAV1569" s="61"/>
      <c r="AAW1569" s="61"/>
      <c r="AAX1569" s="61"/>
      <c r="AAY1569" s="61"/>
      <c r="AAZ1569" s="61"/>
      <c r="ABA1569" s="61"/>
      <c r="ABB1569" s="61"/>
      <c r="ABC1569" s="61"/>
      <c r="ABD1569" s="61"/>
      <c r="ABE1569" s="61"/>
      <c r="ABF1569" s="61"/>
      <c r="ABG1569" s="61"/>
      <c r="ABH1569" s="61"/>
      <c r="ABI1569" s="61"/>
      <c r="ABJ1569" s="61"/>
      <c r="ABK1569" s="61"/>
      <c r="ABL1569" s="61"/>
      <c r="ABM1569" s="61"/>
      <c r="ABN1569" s="61"/>
      <c r="ABO1569" s="61"/>
      <c r="ABP1569" s="61"/>
      <c r="ABQ1569" s="61"/>
      <c r="ABR1569" s="61"/>
      <c r="ABS1569" s="61"/>
      <c r="ABT1569" s="61"/>
      <c r="ABU1569" s="61"/>
      <c r="ABV1569" s="61"/>
      <c r="ABW1569" s="61"/>
      <c r="ABX1569" s="61"/>
      <c r="ABY1569" s="61"/>
      <c r="ABZ1569" s="61"/>
      <c r="ACA1569" s="61"/>
      <c r="ACB1569" s="61"/>
      <c r="ACC1569" s="61"/>
      <c r="ACD1569" s="61"/>
      <c r="ACE1569" s="61"/>
      <c r="ACF1569" s="61"/>
      <c r="ACG1569" s="61"/>
      <c r="ACH1569" s="61"/>
      <c r="ACI1569" s="61"/>
      <c r="ACJ1569" s="61"/>
      <c r="ACK1569" s="61"/>
      <c r="ACL1569" s="61"/>
      <c r="ACM1569" s="61"/>
      <c r="ACN1569" s="61"/>
      <c r="ACO1569" s="61"/>
      <c r="ACP1569" s="61"/>
      <c r="ACQ1569" s="61"/>
      <c r="ACR1569" s="61"/>
      <c r="ACS1569" s="61"/>
      <c r="ACT1569" s="61"/>
      <c r="ACU1569" s="61"/>
      <c r="ACV1569" s="61"/>
      <c r="ACW1569" s="61"/>
      <c r="ACX1569" s="61"/>
      <c r="ACY1569" s="61"/>
      <c r="ACZ1569" s="61"/>
      <c r="ADA1569" s="61"/>
      <c r="ADB1569" s="61"/>
      <c r="ADC1569" s="61"/>
      <c r="ADD1569" s="61"/>
      <c r="ADE1569" s="61"/>
      <c r="ADF1569" s="61"/>
      <c r="ADG1569" s="61"/>
      <c r="ADH1569" s="61"/>
      <c r="ADI1569" s="61"/>
      <c r="ADJ1569" s="61"/>
      <c r="ADK1569" s="61"/>
      <c r="ADL1569" s="61"/>
      <c r="ADM1569" s="61"/>
      <c r="ADN1569" s="61"/>
      <c r="ADO1569" s="61"/>
      <c r="ADP1569" s="61"/>
      <c r="ADQ1569" s="61"/>
      <c r="ADR1569" s="61"/>
      <c r="ADS1569" s="61"/>
      <c r="ADT1569" s="61"/>
      <c r="ADU1569" s="61"/>
      <c r="ADV1569" s="61"/>
      <c r="ADW1569" s="61"/>
      <c r="ADX1569" s="61"/>
      <c r="ADY1569" s="61"/>
      <c r="ADZ1569" s="61"/>
      <c r="AEA1569" s="61"/>
      <c r="AEB1569" s="61"/>
      <c r="AEC1569" s="61"/>
      <c r="AED1569" s="61"/>
      <c r="AEE1569" s="61"/>
      <c r="AEF1569" s="61"/>
    </row>
    <row r="1570" spans="1:812" s="34" customFormat="1" x14ac:dyDescent="0.2">
      <c r="A1570" s="27"/>
      <c r="B1570" s="612"/>
      <c r="C1570" s="28"/>
      <c r="D1570" s="29"/>
      <c r="E1570" s="30"/>
      <c r="F1570" s="31"/>
      <c r="AZ1570" s="61"/>
      <c r="BA1570" s="275"/>
      <c r="BB1570" s="61"/>
      <c r="BC1570" s="61"/>
      <c r="BD1570" s="61"/>
      <c r="BE1570" s="61"/>
      <c r="BF1570" s="61"/>
      <c r="BG1570" s="61"/>
      <c r="BH1570" s="61"/>
      <c r="BI1570" s="61"/>
      <c r="BJ1570" s="61"/>
      <c r="BK1570" s="61"/>
      <c r="BL1570" s="61"/>
      <c r="BM1570" s="61"/>
      <c r="BN1570" s="61"/>
      <c r="BO1570" s="61"/>
      <c r="BP1570" s="61"/>
      <c r="BQ1570" s="61"/>
      <c r="BR1570" s="61"/>
      <c r="BS1570" s="61"/>
      <c r="BT1570" s="61"/>
      <c r="BU1570" s="61"/>
      <c r="BV1570" s="61"/>
      <c r="BW1570" s="61"/>
      <c r="BX1570" s="61"/>
      <c r="BY1570" s="61"/>
      <c r="BZ1570" s="61"/>
      <c r="CA1570" s="61"/>
      <c r="CB1570" s="61"/>
      <c r="CC1570" s="61"/>
      <c r="CD1570" s="61"/>
      <c r="CE1570" s="61"/>
      <c r="CF1570" s="61"/>
      <c r="CG1570" s="61"/>
      <c r="CH1570" s="61"/>
      <c r="CI1570" s="61"/>
      <c r="CJ1570" s="61"/>
      <c r="CK1570" s="61"/>
      <c r="CL1570" s="61"/>
      <c r="CM1570" s="61"/>
      <c r="CN1570" s="61"/>
      <c r="CO1570" s="61"/>
      <c r="CP1570" s="61"/>
      <c r="CQ1570" s="61"/>
      <c r="CR1570" s="61"/>
      <c r="CS1570" s="61"/>
      <c r="CT1570" s="61"/>
      <c r="CU1570" s="61"/>
      <c r="CV1570" s="61"/>
      <c r="CW1570" s="61"/>
      <c r="CX1570" s="61"/>
      <c r="CY1570" s="61"/>
      <c r="CZ1570" s="61"/>
      <c r="DA1570" s="61"/>
      <c r="DB1570" s="61"/>
      <c r="DC1570" s="61"/>
      <c r="DD1570" s="61"/>
      <c r="DE1570" s="61"/>
      <c r="DF1570" s="61"/>
      <c r="DG1570" s="61"/>
      <c r="DH1570" s="61"/>
      <c r="DI1570" s="61"/>
      <c r="DJ1570" s="61"/>
      <c r="DK1570" s="61"/>
      <c r="DL1570" s="61"/>
      <c r="DM1570" s="61"/>
      <c r="DN1570" s="61"/>
      <c r="DO1570" s="61"/>
      <c r="DP1570" s="61"/>
      <c r="DQ1570" s="61"/>
      <c r="DR1570" s="61"/>
      <c r="DS1570" s="61"/>
      <c r="DT1570" s="61"/>
      <c r="DU1570" s="61"/>
      <c r="DV1570" s="61"/>
      <c r="DW1570" s="61"/>
      <c r="DX1570" s="61"/>
      <c r="DY1570" s="61"/>
      <c r="DZ1570" s="61"/>
      <c r="EA1570" s="61"/>
      <c r="EB1570" s="61"/>
      <c r="EC1570" s="61"/>
      <c r="ED1570" s="61"/>
      <c r="EE1570" s="61"/>
      <c r="EF1570" s="61"/>
      <c r="EG1570" s="61"/>
      <c r="EH1570" s="61"/>
      <c r="EI1570" s="61"/>
      <c r="EJ1570" s="61"/>
      <c r="EK1570" s="61"/>
      <c r="EL1570" s="61"/>
      <c r="EM1570" s="61"/>
      <c r="EN1570" s="61"/>
      <c r="EO1570" s="61"/>
      <c r="EP1570" s="61"/>
      <c r="EQ1570" s="61"/>
      <c r="ER1570" s="61"/>
      <c r="ES1570" s="61"/>
      <c r="ET1570" s="61"/>
      <c r="EU1570" s="61"/>
      <c r="EV1570" s="61"/>
      <c r="EW1570" s="61"/>
      <c r="EX1570" s="61"/>
      <c r="EY1570" s="61"/>
      <c r="EZ1570" s="61"/>
      <c r="FA1570" s="61"/>
      <c r="FB1570" s="61"/>
      <c r="FC1570" s="61"/>
      <c r="FD1570" s="61"/>
      <c r="FE1570" s="61"/>
      <c r="FF1570" s="61"/>
      <c r="FG1570" s="61"/>
      <c r="FH1570" s="61"/>
      <c r="FI1570" s="61"/>
      <c r="FJ1570" s="61"/>
      <c r="FK1570" s="61"/>
      <c r="FL1570" s="61"/>
      <c r="FM1570" s="61"/>
      <c r="FN1570" s="61"/>
      <c r="FO1570" s="61"/>
      <c r="FP1570" s="61"/>
      <c r="FQ1570" s="61"/>
      <c r="FR1570" s="61"/>
      <c r="FS1570" s="61"/>
      <c r="FT1570" s="61"/>
      <c r="FU1570" s="61"/>
      <c r="FV1570" s="61"/>
      <c r="FW1570" s="61"/>
      <c r="FX1570" s="61"/>
      <c r="FY1570" s="61"/>
      <c r="FZ1570" s="61"/>
      <c r="GA1570" s="61"/>
      <c r="GB1570" s="61"/>
      <c r="GC1570" s="61"/>
      <c r="GD1570" s="61"/>
      <c r="GE1570" s="61"/>
      <c r="GF1570" s="61"/>
      <c r="GG1570" s="61"/>
      <c r="GH1570" s="61"/>
      <c r="GI1570" s="61"/>
      <c r="GJ1570" s="61"/>
      <c r="GK1570" s="61"/>
      <c r="GL1570" s="61"/>
      <c r="GM1570" s="61"/>
      <c r="GN1570" s="61"/>
      <c r="GO1570" s="61"/>
      <c r="GP1570" s="61"/>
      <c r="GQ1570" s="61"/>
      <c r="GR1570" s="61"/>
      <c r="GS1570" s="61"/>
      <c r="GT1570" s="61"/>
      <c r="GU1570" s="61"/>
      <c r="GV1570" s="61"/>
      <c r="GW1570" s="61"/>
      <c r="GX1570" s="61"/>
      <c r="GY1570" s="61"/>
      <c r="GZ1570" s="61"/>
      <c r="HA1570" s="61"/>
      <c r="HB1570" s="61"/>
      <c r="HC1570" s="61"/>
      <c r="HD1570" s="61"/>
      <c r="HE1570" s="61"/>
      <c r="HF1570" s="61"/>
      <c r="HG1570" s="61"/>
      <c r="HH1570" s="61"/>
      <c r="HI1570" s="61"/>
      <c r="HJ1570" s="61"/>
      <c r="HK1570" s="61"/>
      <c r="HL1570" s="61"/>
      <c r="HM1570" s="61"/>
      <c r="HN1570" s="61"/>
      <c r="HO1570" s="61"/>
      <c r="HP1570" s="61"/>
      <c r="HQ1570" s="61"/>
      <c r="HR1570" s="61"/>
      <c r="HS1570" s="61"/>
      <c r="HT1570" s="61"/>
      <c r="HU1570" s="61"/>
      <c r="HV1570" s="61"/>
      <c r="HW1570" s="61"/>
      <c r="HX1570" s="61"/>
      <c r="HY1570" s="61"/>
      <c r="HZ1570" s="61"/>
      <c r="IA1570" s="61"/>
      <c r="IB1570" s="61"/>
      <c r="IC1570" s="61"/>
      <c r="ID1570" s="61"/>
      <c r="IE1570" s="61"/>
      <c r="IF1570" s="61"/>
      <c r="IG1570" s="61"/>
      <c r="IH1570" s="61"/>
      <c r="II1570" s="61"/>
      <c r="IJ1570" s="61"/>
      <c r="IK1570" s="61"/>
      <c r="IL1570" s="61"/>
      <c r="IM1570" s="61"/>
      <c r="IN1570" s="61"/>
      <c r="IO1570" s="61"/>
      <c r="IP1570" s="61"/>
      <c r="IQ1570" s="61"/>
      <c r="IR1570" s="61"/>
      <c r="IS1570" s="61"/>
      <c r="IT1570" s="61"/>
      <c r="IU1570" s="61"/>
      <c r="IV1570" s="61"/>
      <c r="IW1570" s="61"/>
      <c r="IX1570" s="61"/>
      <c r="IY1570" s="61"/>
      <c r="IZ1570" s="61"/>
      <c r="JA1570" s="61"/>
      <c r="JB1570" s="61"/>
      <c r="JC1570" s="61"/>
      <c r="JD1570" s="61"/>
      <c r="JE1570" s="61"/>
      <c r="JF1570" s="61"/>
      <c r="JG1570" s="61"/>
      <c r="JH1570" s="61"/>
      <c r="JI1570" s="61"/>
      <c r="JJ1570" s="61"/>
      <c r="JK1570" s="61"/>
      <c r="JL1570" s="61"/>
      <c r="JM1570" s="61"/>
      <c r="JN1570" s="61"/>
      <c r="JO1570" s="61"/>
      <c r="JP1570" s="61"/>
      <c r="JQ1570" s="61"/>
      <c r="JR1570" s="61"/>
      <c r="JS1570" s="61"/>
      <c r="JT1570" s="61"/>
      <c r="JU1570" s="61"/>
      <c r="JV1570" s="61"/>
      <c r="JW1570" s="61"/>
      <c r="JX1570" s="61"/>
      <c r="JY1570" s="61"/>
      <c r="JZ1570" s="61"/>
      <c r="KA1570" s="61"/>
      <c r="KB1570" s="61"/>
      <c r="KC1570" s="61"/>
      <c r="KD1570" s="61"/>
      <c r="KE1570" s="61"/>
      <c r="KF1570" s="61"/>
      <c r="KG1570" s="61"/>
      <c r="KH1570" s="61"/>
      <c r="KI1570" s="61"/>
      <c r="KJ1570" s="61"/>
      <c r="KK1570" s="61"/>
      <c r="KL1570" s="61"/>
      <c r="KM1570" s="61"/>
      <c r="KN1570" s="61"/>
      <c r="KO1570" s="61"/>
      <c r="KP1570" s="61"/>
      <c r="KQ1570" s="61"/>
      <c r="KR1570" s="61"/>
      <c r="KS1570" s="61"/>
      <c r="KT1570" s="61"/>
      <c r="KU1570" s="61"/>
      <c r="KV1570" s="61"/>
      <c r="KW1570" s="61"/>
      <c r="KX1570" s="61"/>
      <c r="KY1570" s="61"/>
      <c r="KZ1570" s="61"/>
      <c r="LA1570" s="61"/>
      <c r="LB1570" s="61"/>
      <c r="LC1570" s="61"/>
      <c r="LD1570" s="61"/>
      <c r="LE1570" s="61"/>
      <c r="LF1570" s="61"/>
      <c r="LG1570" s="61"/>
      <c r="LH1570" s="61"/>
      <c r="LI1570" s="61"/>
      <c r="LJ1570" s="61"/>
      <c r="LK1570" s="61"/>
      <c r="LL1570" s="61"/>
      <c r="LM1570" s="61"/>
      <c r="LN1570" s="61"/>
      <c r="LO1570" s="61"/>
      <c r="LP1570" s="61"/>
      <c r="LQ1570" s="61"/>
      <c r="LR1570" s="61"/>
      <c r="LS1570" s="61"/>
      <c r="LT1570" s="61"/>
      <c r="LU1570" s="61"/>
      <c r="LV1570" s="61"/>
      <c r="LW1570" s="61"/>
      <c r="LX1570" s="61"/>
      <c r="LY1570" s="61"/>
      <c r="LZ1570" s="61"/>
      <c r="MA1570" s="61"/>
      <c r="MB1570" s="61"/>
      <c r="MC1570" s="61"/>
      <c r="MD1570" s="61"/>
      <c r="ME1570" s="61"/>
      <c r="MF1570" s="61"/>
      <c r="MG1570" s="61"/>
      <c r="MH1570" s="61"/>
      <c r="MI1570" s="61"/>
      <c r="MJ1570" s="61"/>
      <c r="MK1570" s="61"/>
      <c r="ML1570" s="61"/>
      <c r="MM1570" s="61"/>
      <c r="MN1570" s="61"/>
      <c r="MO1570" s="61"/>
      <c r="MP1570" s="61"/>
      <c r="MQ1570" s="61"/>
      <c r="MR1570" s="61"/>
      <c r="MS1570" s="61"/>
      <c r="MT1570" s="61"/>
      <c r="MU1570" s="61"/>
      <c r="MV1570" s="61"/>
      <c r="MW1570" s="61"/>
      <c r="MX1570" s="61"/>
      <c r="MY1570" s="61"/>
      <c r="MZ1570" s="61"/>
      <c r="NA1570" s="61"/>
      <c r="NB1570" s="61"/>
      <c r="NC1570" s="61"/>
      <c r="ND1570" s="61"/>
      <c r="NE1570" s="61"/>
      <c r="NF1570" s="61"/>
      <c r="NG1570" s="61"/>
      <c r="NH1570" s="61"/>
      <c r="NI1570" s="61"/>
      <c r="NJ1570" s="61"/>
      <c r="NK1570" s="61"/>
      <c r="NL1570" s="61"/>
      <c r="NM1570" s="61"/>
      <c r="NN1570" s="61"/>
      <c r="NO1570" s="61"/>
      <c r="NP1570" s="61"/>
      <c r="NQ1570" s="61"/>
      <c r="NR1570" s="61"/>
      <c r="NS1570" s="61"/>
      <c r="NT1570" s="61"/>
      <c r="NU1570" s="61"/>
      <c r="NV1570" s="61"/>
      <c r="NW1570" s="61"/>
      <c r="NX1570" s="61"/>
      <c r="NY1570" s="61"/>
      <c r="NZ1570" s="61"/>
      <c r="OA1570" s="61"/>
      <c r="OB1570" s="61"/>
      <c r="OC1570" s="61"/>
      <c r="OD1570" s="61"/>
      <c r="OE1570" s="61"/>
      <c r="OF1570" s="61"/>
      <c r="OG1570" s="61"/>
      <c r="OH1570" s="61"/>
      <c r="OI1570" s="61"/>
      <c r="OJ1570" s="61"/>
      <c r="OK1570" s="61"/>
      <c r="OL1570" s="61"/>
      <c r="OM1570" s="61"/>
      <c r="ON1570" s="61"/>
      <c r="OO1570" s="61"/>
      <c r="OP1570" s="61"/>
      <c r="OQ1570" s="61"/>
      <c r="OR1570" s="61"/>
      <c r="OS1570" s="61"/>
      <c r="OT1570" s="61"/>
      <c r="OU1570" s="61"/>
      <c r="OV1570" s="61"/>
      <c r="OW1570" s="61"/>
      <c r="OX1570" s="61"/>
      <c r="OY1570" s="61"/>
      <c r="OZ1570" s="61"/>
      <c r="PA1570" s="61"/>
      <c r="PB1570" s="61"/>
      <c r="PC1570" s="61"/>
      <c r="PD1570" s="61"/>
      <c r="PE1570" s="61"/>
      <c r="PF1570" s="61"/>
      <c r="PG1570" s="61"/>
      <c r="PH1570" s="61"/>
      <c r="PI1570" s="61"/>
      <c r="PJ1570" s="61"/>
      <c r="PK1570" s="61"/>
      <c r="PL1570" s="61"/>
      <c r="PM1570" s="61"/>
      <c r="PN1570" s="61"/>
      <c r="PO1570" s="61"/>
      <c r="PP1570" s="61"/>
      <c r="PQ1570" s="61"/>
      <c r="PR1570" s="61"/>
      <c r="PS1570" s="61"/>
      <c r="PT1570" s="61"/>
      <c r="PU1570" s="61"/>
      <c r="PV1570" s="61"/>
      <c r="PW1570" s="61"/>
      <c r="PX1570" s="61"/>
      <c r="PY1570" s="61"/>
      <c r="PZ1570" s="61"/>
      <c r="QA1570" s="61"/>
      <c r="QB1570" s="61"/>
      <c r="QC1570" s="61"/>
      <c r="QD1570" s="61"/>
      <c r="QE1570" s="61"/>
      <c r="QF1570" s="61"/>
      <c r="QG1570" s="61"/>
      <c r="QH1570" s="61"/>
      <c r="QI1570" s="61"/>
      <c r="QJ1570" s="61"/>
      <c r="QK1570" s="61"/>
      <c r="QL1570" s="61"/>
      <c r="QM1570" s="61"/>
      <c r="QN1570" s="61"/>
      <c r="QO1570" s="61"/>
      <c r="QP1570" s="61"/>
      <c r="QQ1570" s="61"/>
      <c r="QR1570" s="61"/>
      <c r="QS1570" s="61"/>
      <c r="QT1570" s="61"/>
      <c r="QU1570" s="61"/>
      <c r="QV1570" s="61"/>
      <c r="QW1570" s="61"/>
      <c r="QX1570" s="61"/>
      <c r="QY1570" s="61"/>
      <c r="QZ1570" s="61"/>
      <c r="RA1570" s="61"/>
      <c r="RB1570" s="61"/>
      <c r="RC1570" s="61"/>
      <c r="RD1570" s="61"/>
      <c r="RE1570" s="61"/>
      <c r="RF1570" s="61"/>
      <c r="RG1570" s="61"/>
      <c r="RH1570" s="61"/>
      <c r="RI1570" s="61"/>
      <c r="RJ1570" s="61"/>
      <c r="RK1570" s="61"/>
      <c r="RL1570" s="61"/>
      <c r="RM1570" s="61"/>
      <c r="RN1570" s="61"/>
      <c r="RO1570" s="61"/>
      <c r="RP1570" s="61"/>
      <c r="RQ1570" s="61"/>
      <c r="RR1570" s="61"/>
      <c r="RS1570" s="61"/>
      <c r="RT1570" s="61"/>
      <c r="RU1570" s="61"/>
      <c r="RV1570" s="61"/>
      <c r="RW1570" s="61"/>
      <c r="RX1570" s="61"/>
      <c r="RY1570" s="61"/>
      <c r="RZ1570" s="61"/>
      <c r="SA1570" s="61"/>
      <c r="SB1570" s="61"/>
      <c r="SC1570" s="61"/>
      <c r="SD1570" s="61"/>
      <c r="SE1570" s="61"/>
      <c r="SF1570" s="61"/>
      <c r="SG1570" s="61"/>
      <c r="SH1570" s="61"/>
      <c r="SI1570" s="61"/>
      <c r="SJ1570" s="61"/>
      <c r="SK1570" s="61"/>
      <c r="SL1570" s="61"/>
      <c r="SM1570" s="61"/>
      <c r="SN1570" s="61"/>
      <c r="SO1570" s="61"/>
      <c r="SP1570" s="61"/>
      <c r="SQ1570" s="61"/>
      <c r="SR1570" s="61"/>
      <c r="SS1570" s="61"/>
      <c r="ST1570" s="61"/>
      <c r="SU1570" s="61"/>
      <c r="SV1570" s="61"/>
      <c r="SW1570" s="61"/>
      <c r="SX1570" s="61"/>
      <c r="SY1570" s="61"/>
      <c r="SZ1570" s="61"/>
      <c r="TA1570" s="61"/>
      <c r="TB1570" s="61"/>
      <c r="TC1570" s="61"/>
      <c r="TD1570" s="61"/>
      <c r="TE1570" s="61"/>
      <c r="TF1570" s="61"/>
      <c r="TG1570" s="61"/>
      <c r="TH1570" s="61"/>
      <c r="TI1570" s="61"/>
      <c r="TJ1570" s="61"/>
      <c r="TK1570" s="61"/>
      <c r="TL1570" s="61"/>
      <c r="TM1570" s="61"/>
      <c r="TN1570" s="61"/>
      <c r="TO1570" s="61"/>
      <c r="TP1570" s="61"/>
      <c r="TQ1570" s="61"/>
      <c r="TR1570" s="61"/>
      <c r="TS1570" s="61"/>
      <c r="TT1570" s="61"/>
      <c r="TU1570" s="61"/>
      <c r="TV1570" s="61"/>
      <c r="TW1570" s="61"/>
      <c r="TX1570" s="61"/>
      <c r="TY1570" s="61"/>
      <c r="TZ1570" s="61"/>
      <c r="UA1570" s="61"/>
      <c r="UB1570" s="61"/>
      <c r="UC1570" s="61"/>
      <c r="UD1570" s="61"/>
      <c r="UE1570" s="61"/>
      <c r="UF1570" s="61"/>
      <c r="UG1570" s="61"/>
      <c r="UH1570" s="61"/>
      <c r="UI1570" s="61"/>
      <c r="UJ1570" s="61"/>
      <c r="UK1570" s="61"/>
      <c r="UL1570" s="61"/>
      <c r="UM1570" s="61"/>
      <c r="UN1570" s="61"/>
      <c r="UO1570" s="61"/>
      <c r="UP1570" s="61"/>
      <c r="UQ1570" s="61"/>
      <c r="UR1570" s="61"/>
      <c r="US1570" s="61"/>
      <c r="UT1570" s="61"/>
      <c r="UU1570" s="61"/>
      <c r="UV1570" s="61"/>
      <c r="UW1570" s="61"/>
      <c r="UX1570" s="61"/>
      <c r="UY1570" s="61"/>
      <c r="UZ1570" s="61"/>
      <c r="VA1570" s="61"/>
      <c r="VB1570" s="61"/>
      <c r="VC1570" s="61"/>
      <c r="VD1570" s="61"/>
      <c r="VE1570" s="61"/>
      <c r="VF1570" s="61"/>
      <c r="VG1570" s="61"/>
      <c r="VH1570" s="61"/>
      <c r="VI1570" s="61"/>
      <c r="VJ1570" s="61"/>
      <c r="VK1570" s="61"/>
      <c r="VL1570" s="61"/>
      <c r="VM1570" s="61"/>
      <c r="VN1570" s="61"/>
      <c r="VO1570" s="61"/>
      <c r="VP1570" s="61"/>
      <c r="VQ1570" s="61"/>
      <c r="VR1570" s="61"/>
      <c r="VS1570" s="61"/>
      <c r="VT1570" s="61"/>
      <c r="VU1570" s="61"/>
      <c r="VV1570" s="61"/>
      <c r="VW1570" s="61"/>
      <c r="VX1570" s="61"/>
      <c r="VY1570" s="61"/>
      <c r="VZ1570" s="61"/>
      <c r="WA1570" s="61"/>
      <c r="WB1570" s="61"/>
      <c r="WC1570" s="61"/>
      <c r="WD1570" s="61"/>
      <c r="WE1570" s="61"/>
      <c r="WF1570" s="61"/>
      <c r="WG1570" s="61"/>
      <c r="WH1570" s="61"/>
      <c r="WI1570" s="61"/>
      <c r="WJ1570" s="61"/>
      <c r="WK1570" s="61"/>
      <c r="WL1570" s="61"/>
      <c r="WM1570" s="61"/>
      <c r="WN1570" s="61"/>
      <c r="WO1570" s="61"/>
      <c r="WP1570" s="61"/>
      <c r="WQ1570" s="61"/>
      <c r="WR1570" s="61"/>
      <c r="WS1570" s="61"/>
      <c r="WT1570" s="61"/>
      <c r="WU1570" s="61"/>
      <c r="WV1570" s="61"/>
      <c r="WW1570" s="61"/>
      <c r="WX1570" s="61"/>
      <c r="WY1570" s="61"/>
      <c r="WZ1570" s="61"/>
      <c r="XA1570" s="61"/>
      <c r="XB1570" s="61"/>
      <c r="XC1570" s="61"/>
      <c r="XD1570" s="61"/>
      <c r="XE1570" s="61"/>
      <c r="XF1570" s="61"/>
      <c r="XG1570" s="61"/>
      <c r="XH1570" s="61"/>
      <c r="XI1570" s="61"/>
      <c r="XJ1570" s="61"/>
      <c r="XK1570" s="61"/>
      <c r="XL1570" s="61"/>
      <c r="XM1570" s="61"/>
      <c r="XN1570" s="61"/>
      <c r="XO1570" s="61"/>
      <c r="XP1570" s="61"/>
      <c r="XQ1570" s="61"/>
      <c r="XR1570" s="61"/>
      <c r="XS1570" s="61"/>
      <c r="XT1570" s="61"/>
      <c r="XU1570" s="61"/>
      <c r="XV1570" s="61"/>
      <c r="XW1570" s="61"/>
      <c r="XX1570" s="61"/>
      <c r="XY1570" s="61"/>
      <c r="XZ1570" s="61"/>
      <c r="YA1570" s="61"/>
      <c r="YB1570" s="61"/>
      <c r="YC1570" s="61"/>
      <c r="YD1570" s="61"/>
      <c r="YE1570" s="61"/>
      <c r="YF1570" s="61"/>
      <c r="YG1570" s="61"/>
      <c r="YH1570" s="61"/>
      <c r="YI1570" s="61"/>
      <c r="YJ1570" s="61"/>
      <c r="YK1570" s="61"/>
      <c r="YL1570" s="61"/>
      <c r="YM1570" s="61"/>
      <c r="YN1570" s="61"/>
      <c r="YO1570" s="61"/>
      <c r="YP1570" s="61"/>
      <c r="YQ1570" s="61"/>
      <c r="YR1570" s="61"/>
      <c r="YS1570" s="61"/>
      <c r="YT1570" s="61"/>
      <c r="YU1570" s="61"/>
      <c r="YV1570" s="61"/>
      <c r="YW1570" s="61"/>
      <c r="YX1570" s="61"/>
      <c r="YY1570" s="61"/>
      <c r="YZ1570" s="61"/>
      <c r="ZA1570" s="61"/>
      <c r="ZB1570" s="61"/>
      <c r="ZC1570" s="61"/>
      <c r="ZD1570" s="61"/>
      <c r="ZE1570" s="61"/>
      <c r="ZF1570" s="61"/>
      <c r="ZG1570" s="61"/>
      <c r="ZH1570" s="61"/>
      <c r="ZI1570" s="61"/>
      <c r="ZJ1570" s="61"/>
      <c r="ZK1570" s="61"/>
      <c r="ZL1570" s="61"/>
      <c r="ZM1570" s="61"/>
      <c r="ZN1570" s="61"/>
      <c r="ZO1570" s="61"/>
      <c r="ZP1570" s="61"/>
      <c r="ZQ1570" s="61"/>
      <c r="ZR1570" s="61"/>
      <c r="ZS1570" s="61"/>
      <c r="ZT1570" s="61"/>
      <c r="ZU1570" s="61"/>
      <c r="ZV1570" s="61"/>
      <c r="ZW1570" s="61"/>
      <c r="ZX1570" s="61"/>
      <c r="ZY1570" s="61"/>
      <c r="ZZ1570" s="61"/>
      <c r="AAA1570" s="61"/>
      <c r="AAB1570" s="61"/>
      <c r="AAC1570" s="61"/>
      <c r="AAD1570" s="61"/>
      <c r="AAE1570" s="61"/>
      <c r="AAF1570" s="61"/>
      <c r="AAG1570" s="61"/>
      <c r="AAH1570" s="61"/>
      <c r="AAI1570" s="61"/>
      <c r="AAJ1570" s="61"/>
      <c r="AAK1570" s="61"/>
      <c r="AAL1570" s="61"/>
      <c r="AAM1570" s="61"/>
      <c r="AAN1570" s="61"/>
      <c r="AAO1570" s="61"/>
      <c r="AAP1570" s="61"/>
      <c r="AAQ1570" s="61"/>
      <c r="AAR1570" s="61"/>
      <c r="AAS1570" s="61"/>
      <c r="AAT1570" s="61"/>
      <c r="AAU1570" s="61"/>
      <c r="AAV1570" s="61"/>
      <c r="AAW1570" s="61"/>
      <c r="AAX1570" s="61"/>
      <c r="AAY1570" s="61"/>
      <c r="AAZ1570" s="61"/>
      <c r="ABA1570" s="61"/>
      <c r="ABB1570" s="61"/>
      <c r="ABC1570" s="61"/>
      <c r="ABD1570" s="61"/>
      <c r="ABE1570" s="61"/>
      <c r="ABF1570" s="61"/>
      <c r="ABG1570" s="61"/>
      <c r="ABH1570" s="61"/>
      <c r="ABI1570" s="61"/>
      <c r="ABJ1570" s="61"/>
      <c r="ABK1570" s="61"/>
      <c r="ABL1570" s="61"/>
      <c r="ABM1570" s="61"/>
      <c r="ABN1570" s="61"/>
      <c r="ABO1570" s="61"/>
      <c r="ABP1570" s="61"/>
      <c r="ABQ1570" s="61"/>
      <c r="ABR1570" s="61"/>
      <c r="ABS1570" s="61"/>
      <c r="ABT1570" s="61"/>
      <c r="ABU1570" s="61"/>
      <c r="ABV1570" s="61"/>
      <c r="ABW1570" s="61"/>
      <c r="ABX1570" s="61"/>
      <c r="ABY1570" s="61"/>
      <c r="ABZ1570" s="61"/>
      <c r="ACA1570" s="61"/>
      <c r="ACB1570" s="61"/>
      <c r="ACC1570" s="61"/>
      <c r="ACD1570" s="61"/>
      <c r="ACE1570" s="61"/>
      <c r="ACF1570" s="61"/>
      <c r="ACG1570" s="61"/>
      <c r="ACH1570" s="61"/>
      <c r="ACI1570" s="61"/>
      <c r="ACJ1570" s="61"/>
      <c r="ACK1570" s="61"/>
      <c r="ACL1570" s="61"/>
      <c r="ACM1570" s="61"/>
      <c r="ACN1570" s="61"/>
      <c r="ACO1570" s="61"/>
      <c r="ACP1570" s="61"/>
      <c r="ACQ1570" s="61"/>
      <c r="ACR1570" s="61"/>
      <c r="ACS1570" s="61"/>
      <c r="ACT1570" s="61"/>
      <c r="ACU1570" s="61"/>
      <c r="ACV1570" s="61"/>
      <c r="ACW1570" s="61"/>
      <c r="ACX1570" s="61"/>
      <c r="ACY1570" s="61"/>
      <c r="ACZ1570" s="61"/>
      <c r="ADA1570" s="61"/>
      <c r="ADB1570" s="61"/>
      <c r="ADC1570" s="61"/>
      <c r="ADD1570" s="61"/>
      <c r="ADE1570" s="61"/>
      <c r="ADF1570" s="61"/>
      <c r="ADG1570" s="61"/>
      <c r="ADH1570" s="61"/>
      <c r="ADI1570" s="61"/>
      <c r="ADJ1570" s="61"/>
      <c r="ADK1570" s="61"/>
      <c r="ADL1570" s="61"/>
      <c r="ADM1570" s="61"/>
      <c r="ADN1570" s="61"/>
      <c r="ADO1570" s="61"/>
      <c r="ADP1570" s="61"/>
      <c r="ADQ1570" s="61"/>
      <c r="ADR1570" s="61"/>
      <c r="ADS1570" s="61"/>
      <c r="ADT1570" s="61"/>
      <c r="ADU1570" s="61"/>
      <c r="ADV1570" s="61"/>
      <c r="ADW1570" s="61"/>
      <c r="ADX1570" s="61"/>
      <c r="ADY1570" s="61"/>
      <c r="ADZ1570" s="61"/>
      <c r="AEA1570" s="61"/>
      <c r="AEB1570" s="61"/>
      <c r="AEC1570" s="61"/>
      <c r="AED1570" s="61"/>
      <c r="AEE1570" s="61"/>
      <c r="AEF1570" s="61"/>
    </row>
    <row r="1571" spans="1:812" s="39" customFormat="1" ht="12.95" customHeight="1" x14ac:dyDescent="0.2">
      <c r="A1571" s="645" t="s">
        <v>893</v>
      </c>
      <c r="B1571" s="645"/>
      <c r="C1571" s="645" t="s">
        <v>894</v>
      </c>
      <c r="D1571" s="645"/>
      <c r="E1571" s="645"/>
      <c r="F1571" s="645"/>
      <c r="G1571" s="613"/>
      <c r="H1571" s="613"/>
      <c r="I1571" s="613"/>
      <c r="J1571" s="613"/>
      <c r="K1571" s="613"/>
      <c r="L1571" s="613"/>
      <c r="M1571" s="38"/>
      <c r="N1571" s="613"/>
      <c r="O1571" s="613"/>
      <c r="P1571" s="613"/>
      <c r="Q1571" s="613"/>
      <c r="R1571" s="613"/>
      <c r="S1571" s="613"/>
      <c r="T1571" s="613"/>
      <c r="U1571" s="613"/>
      <c r="V1571" s="613"/>
      <c r="W1571" s="613"/>
      <c r="X1571" s="613"/>
      <c r="BA1571" s="622"/>
    </row>
    <row r="1572" spans="1:812" s="39" customFormat="1" ht="12.95" customHeight="1" x14ac:dyDescent="0.2">
      <c r="A1572" s="35"/>
      <c r="B1572" s="163"/>
      <c r="C1572" s="163"/>
      <c r="D1572" s="163"/>
      <c r="E1572" s="163"/>
      <c r="F1572" s="163"/>
      <c r="G1572" s="613"/>
      <c r="H1572" s="613"/>
      <c r="I1572" s="613"/>
      <c r="J1572" s="613"/>
      <c r="K1572" s="613"/>
      <c r="L1572" s="613"/>
      <c r="M1572" s="38"/>
      <c r="N1572" s="613"/>
      <c r="O1572" s="613"/>
      <c r="P1572" s="613"/>
      <c r="Q1572" s="613"/>
      <c r="R1572" s="613"/>
      <c r="S1572" s="613"/>
      <c r="T1572" s="613"/>
      <c r="U1572" s="613"/>
      <c r="V1572" s="613"/>
      <c r="W1572" s="613"/>
      <c r="X1572" s="613"/>
      <c r="BA1572" s="622"/>
    </row>
    <row r="1573" spans="1:812" s="39" customFormat="1" ht="12.95" customHeight="1" x14ac:dyDescent="0.2">
      <c r="A1573" s="35"/>
      <c r="B1573" s="163"/>
      <c r="C1573" s="163"/>
      <c r="D1573" s="163"/>
      <c r="E1573" s="163"/>
      <c r="F1573" s="163"/>
      <c r="G1573" s="613"/>
      <c r="H1573" s="613"/>
      <c r="I1573" s="613"/>
      <c r="J1573" s="613"/>
      <c r="K1573" s="613"/>
      <c r="L1573" s="613"/>
      <c r="M1573" s="38"/>
      <c r="N1573" s="613"/>
      <c r="O1573" s="613"/>
      <c r="P1573" s="613"/>
      <c r="Q1573" s="613"/>
      <c r="R1573" s="613"/>
      <c r="S1573" s="613"/>
      <c r="T1573" s="613"/>
      <c r="U1573" s="613"/>
      <c r="V1573" s="613"/>
      <c r="W1573" s="613"/>
      <c r="X1573" s="613"/>
      <c r="BA1573" s="622"/>
    </row>
    <row r="1574" spans="1:812" s="39" customFormat="1" ht="12.95" customHeight="1" x14ac:dyDescent="0.2">
      <c r="A1574" s="35"/>
      <c r="B1574" s="163"/>
      <c r="C1574" s="36"/>
      <c r="D1574" s="37"/>
      <c r="E1574" s="164"/>
      <c r="F1574" s="164"/>
      <c r="G1574" s="613"/>
      <c r="H1574" s="613"/>
      <c r="I1574" s="613"/>
      <c r="J1574" s="613"/>
      <c r="K1574" s="613"/>
      <c r="L1574" s="613"/>
      <c r="M1574" s="38"/>
      <c r="N1574" s="613"/>
      <c r="O1574" s="613"/>
      <c r="P1574" s="613"/>
      <c r="Q1574" s="613"/>
      <c r="R1574" s="613"/>
      <c r="S1574" s="613"/>
      <c r="T1574" s="613"/>
      <c r="U1574" s="613"/>
      <c r="V1574" s="613"/>
      <c r="W1574" s="613"/>
      <c r="X1574" s="613"/>
      <c r="BA1574" s="622"/>
    </row>
    <row r="1575" spans="1:812" x14ac:dyDescent="0.2">
      <c r="A1575" s="646" t="s">
        <v>895</v>
      </c>
      <c r="B1575" s="646"/>
      <c r="C1575" s="647" t="s">
        <v>896</v>
      </c>
      <c r="D1575" s="647"/>
      <c r="E1575" s="647"/>
      <c r="F1575" s="647"/>
    </row>
    <row r="1576" spans="1:812" x14ac:dyDescent="0.2">
      <c r="A1576" s="648" t="s">
        <v>897</v>
      </c>
      <c r="B1576" s="648"/>
      <c r="C1576" s="649" t="s">
        <v>897</v>
      </c>
      <c r="D1576" s="649"/>
      <c r="E1576" s="649"/>
      <c r="F1576" s="649"/>
    </row>
    <row r="1577" spans="1:812" x14ac:dyDescent="0.2">
      <c r="A1577" s="163"/>
      <c r="B1577" s="163"/>
      <c r="C1577" s="164"/>
      <c r="D1577" s="164"/>
      <c r="E1577" s="164"/>
      <c r="F1577" s="164"/>
    </row>
    <row r="1578" spans="1:812" x14ac:dyDescent="0.2">
      <c r="A1578" s="163"/>
      <c r="B1578" s="163"/>
      <c r="C1578" s="164"/>
      <c r="D1578" s="164"/>
      <c r="E1578" s="164"/>
      <c r="F1578" s="164"/>
    </row>
    <row r="1579" spans="1:812" x14ac:dyDescent="0.2">
      <c r="A1579" s="163"/>
      <c r="B1579" s="163"/>
      <c r="C1579" s="164"/>
      <c r="D1579" s="164"/>
      <c r="E1579" s="164"/>
      <c r="F1579" s="164"/>
    </row>
    <row r="1580" spans="1:812" s="39" customFormat="1" ht="12.95" customHeight="1" x14ac:dyDescent="0.2">
      <c r="A1580" s="645" t="s">
        <v>988</v>
      </c>
      <c r="B1580" s="645"/>
      <c r="C1580" s="645"/>
      <c r="D1580" s="645"/>
      <c r="E1580" s="645"/>
      <c r="F1580" s="645"/>
      <c r="G1580" s="613"/>
      <c r="H1580" s="613"/>
      <c r="I1580" s="613"/>
      <c r="J1580" s="613"/>
      <c r="K1580" s="613"/>
      <c r="L1580" s="613"/>
      <c r="M1580" s="38"/>
      <c r="N1580" s="613"/>
      <c r="O1580" s="613"/>
      <c r="P1580" s="613"/>
      <c r="Q1580" s="613"/>
      <c r="R1580" s="613"/>
      <c r="S1580" s="613"/>
      <c r="T1580" s="613"/>
      <c r="U1580" s="613"/>
      <c r="V1580" s="613"/>
      <c r="W1580" s="613"/>
      <c r="X1580" s="613"/>
      <c r="BA1580" s="622"/>
    </row>
    <row r="1581" spans="1:812" s="39" customFormat="1" ht="12.95" customHeight="1" x14ac:dyDescent="0.2">
      <c r="A1581" s="35"/>
      <c r="B1581" s="618"/>
      <c r="C1581" s="618"/>
      <c r="D1581" s="618"/>
      <c r="E1581" s="618"/>
      <c r="F1581" s="618"/>
      <c r="G1581" s="613"/>
      <c r="H1581" s="613"/>
      <c r="I1581" s="613"/>
      <c r="J1581" s="613"/>
      <c r="K1581" s="613"/>
      <c r="L1581" s="613"/>
      <c r="M1581" s="38"/>
      <c r="N1581" s="613"/>
      <c r="O1581" s="613"/>
      <c r="P1581" s="613"/>
      <c r="Q1581" s="613"/>
      <c r="R1581" s="613"/>
      <c r="S1581" s="613"/>
      <c r="T1581" s="613"/>
      <c r="U1581" s="613"/>
      <c r="V1581" s="613"/>
      <c r="W1581" s="613"/>
      <c r="X1581" s="613"/>
      <c r="BA1581" s="622"/>
    </row>
    <row r="1582" spans="1:812" s="39" customFormat="1" ht="12.95" customHeight="1" x14ac:dyDescent="0.2">
      <c r="A1582" s="35"/>
      <c r="B1582" s="618"/>
      <c r="C1582" s="618"/>
      <c r="D1582" s="618"/>
      <c r="E1582" s="618"/>
      <c r="F1582" s="618"/>
      <c r="G1582" s="613"/>
      <c r="H1582" s="613"/>
      <c r="I1582" s="613"/>
      <c r="J1582" s="613"/>
      <c r="K1582" s="613"/>
      <c r="L1582" s="613"/>
      <c r="M1582" s="38"/>
      <c r="N1582" s="613"/>
      <c r="O1582" s="613"/>
      <c r="P1582" s="613"/>
      <c r="Q1582" s="613"/>
      <c r="R1582" s="613"/>
      <c r="S1582" s="613"/>
      <c r="T1582" s="613"/>
      <c r="U1582" s="613"/>
      <c r="V1582" s="613"/>
      <c r="W1582" s="613"/>
      <c r="X1582" s="613"/>
      <c r="BA1582" s="622"/>
    </row>
    <row r="1583" spans="1:812" s="39" customFormat="1" ht="12.95" customHeight="1" x14ac:dyDescent="0.2">
      <c r="A1583" s="35"/>
      <c r="B1583" s="618"/>
      <c r="C1583" s="36"/>
      <c r="D1583" s="37"/>
      <c r="E1583" s="619"/>
      <c r="F1583" s="619"/>
      <c r="G1583" s="613"/>
      <c r="H1583" s="613"/>
      <c r="I1583" s="613"/>
      <c r="J1583" s="613"/>
      <c r="K1583" s="613"/>
      <c r="L1583" s="613"/>
      <c r="M1583" s="38"/>
      <c r="N1583" s="613"/>
      <c r="O1583" s="613"/>
      <c r="P1583" s="613"/>
      <c r="Q1583" s="613"/>
      <c r="R1583" s="613"/>
      <c r="S1583" s="613"/>
      <c r="T1583" s="613"/>
      <c r="U1583" s="613"/>
      <c r="V1583" s="613"/>
      <c r="W1583" s="613"/>
      <c r="X1583" s="613"/>
      <c r="BA1583" s="622"/>
    </row>
    <row r="1584" spans="1:812" x14ac:dyDescent="0.2">
      <c r="A1584" s="646" t="s">
        <v>987</v>
      </c>
      <c r="B1584" s="646"/>
      <c r="C1584" s="647"/>
      <c r="D1584" s="647"/>
      <c r="E1584" s="647"/>
      <c r="F1584" s="647"/>
    </row>
    <row r="1585" spans="1:6" x14ac:dyDescent="0.2">
      <c r="A1585" s="648" t="s">
        <v>897</v>
      </c>
      <c r="B1585" s="648"/>
      <c r="C1585" s="649"/>
      <c r="D1585" s="649"/>
      <c r="E1585" s="649"/>
      <c r="F1585" s="649"/>
    </row>
    <row r="1586" spans="1:6" x14ac:dyDescent="0.2">
      <c r="A1586" s="618"/>
      <c r="B1586" s="618"/>
      <c r="C1586" s="619"/>
      <c r="D1586" s="619"/>
      <c r="E1586" s="619"/>
      <c r="F1586" s="619"/>
    </row>
    <row r="1587" spans="1:6" x14ac:dyDescent="0.2">
      <c r="A1587" s="618"/>
      <c r="B1587" s="618"/>
      <c r="C1587" s="619"/>
      <c r="D1587" s="619"/>
      <c r="E1587" s="619"/>
      <c r="F1587" s="619"/>
    </row>
    <row r="1588" spans="1:6" x14ac:dyDescent="0.2">
      <c r="A1588" s="618"/>
      <c r="B1588" s="618"/>
      <c r="C1588" s="619"/>
      <c r="D1588" s="619"/>
      <c r="E1588" s="619"/>
      <c r="F1588" s="619"/>
    </row>
    <row r="1589" spans="1:6" x14ac:dyDescent="0.2">
      <c r="A1589" s="648" t="s">
        <v>898</v>
      </c>
      <c r="B1589" s="648"/>
      <c r="C1589" s="662" t="s">
        <v>899</v>
      </c>
      <c r="D1589" s="662"/>
      <c r="E1589" s="662"/>
      <c r="F1589" s="662"/>
    </row>
    <row r="1590" spans="1:6" x14ac:dyDescent="0.2">
      <c r="A1590" s="35"/>
      <c r="B1590" s="163"/>
      <c r="C1590" s="165"/>
      <c r="D1590" s="165"/>
      <c r="E1590" s="165"/>
      <c r="F1590" s="165"/>
    </row>
    <row r="1591" spans="1:6" x14ac:dyDescent="0.2">
      <c r="A1591" s="35"/>
      <c r="B1591" s="163"/>
      <c r="C1591" s="165"/>
      <c r="D1591" s="165"/>
      <c r="E1591" s="165"/>
      <c r="F1591" s="165"/>
    </row>
    <row r="1592" spans="1:6" x14ac:dyDescent="0.2">
      <c r="A1592" s="35"/>
      <c r="B1592" s="163"/>
      <c r="C1592" s="36"/>
      <c r="D1592" s="37"/>
      <c r="E1592" s="164"/>
      <c r="F1592" s="164"/>
    </row>
    <row r="1593" spans="1:6" x14ac:dyDescent="0.2">
      <c r="A1593" s="646" t="s">
        <v>900</v>
      </c>
      <c r="B1593" s="646"/>
      <c r="C1593" s="647" t="s">
        <v>901</v>
      </c>
      <c r="D1593" s="647"/>
      <c r="E1593" s="647"/>
      <c r="F1593" s="647"/>
    </row>
    <row r="1594" spans="1:6" x14ac:dyDescent="0.2">
      <c r="A1594" s="648" t="s">
        <v>902</v>
      </c>
      <c r="B1594" s="648"/>
      <c r="C1594" s="649" t="s">
        <v>903</v>
      </c>
      <c r="D1594" s="649"/>
      <c r="E1594" s="649"/>
      <c r="F1594" s="649"/>
    </row>
    <row r="1595" spans="1:6" x14ac:dyDescent="0.2">
      <c r="A1595" s="40"/>
      <c r="B1595" s="40"/>
      <c r="C1595" s="41"/>
      <c r="D1595" s="41"/>
      <c r="E1595" s="40"/>
      <c r="F1595" s="42"/>
    </row>
    <row r="1596" spans="1:6" x14ac:dyDescent="0.2">
      <c r="A1596" s="27"/>
      <c r="B1596" s="612"/>
      <c r="C1596" s="28"/>
      <c r="D1596" s="29"/>
      <c r="E1596" s="30"/>
      <c r="F1596" s="31"/>
    </row>
    <row r="1597" spans="1:6" x14ac:dyDescent="0.2">
      <c r="A1597" s="21" t="s">
        <v>929</v>
      </c>
      <c r="B1597" s="26"/>
      <c r="C1597" s="26"/>
      <c r="D1597" s="26"/>
      <c r="E1597" s="614"/>
      <c r="F1597" s="386"/>
    </row>
    <row r="1598" spans="1:6" ht="27" customHeight="1" x14ac:dyDescent="0.2">
      <c r="A1598" s="643" t="s">
        <v>472</v>
      </c>
      <c r="B1598" s="643"/>
      <c r="C1598" s="643"/>
      <c r="D1598" s="643"/>
      <c r="E1598" s="643"/>
      <c r="F1598" s="643"/>
    </row>
    <row r="1599" spans="1:6" ht="27" customHeight="1" x14ac:dyDescent="0.2">
      <c r="A1599" s="644" t="s">
        <v>506</v>
      </c>
      <c r="B1599" s="644"/>
      <c r="C1599" s="644"/>
      <c r="D1599" s="644"/>
      <c r="E1599" s="644"/>
      <c r="F1599" s="644"/>
    </row>
    <row r="1600" spans="1:6" x14ac:dyDescent="0.2">
      <c r="A1600" s="62"/>
      <c r="B1600" s="62"/>
      <c r="C1600" s="62"/>
      <c r="D1600" s="62"/>
      <c r="E1600" s="62"/>
      <c r="F1600" s="62"/>
    </row>
    <row r="1601" spans="1:6" x14ac:dyDescent="0.2">
      <c r="A1601" s="657" t="s">
        <v>504</v>
      </c>
      <c r="B1601" s="658"/>
      <c r="C1601" s="167"/>
      <c r="D1601" s="167"/>
      <c r="E1601" s="167"/>
      <c r="F1601" s="167"/>
    </row>
    <row r="1602" spans="1:6" ht="42.75" customHeight="1" x14ac:dyDescent="0.2">
      <c r="A1602" s="659" t="s">
        <v>989</v>
      </c>
      <c r="B1602" s="658"/>
      <c r="C1602" s="658"/>
      <c r="D1602" s="658"/>
      <c r="E1602" s="658"/>
      <c r="F1602" s="658"/>
    </row>
    <row r="1603" spans="1:6" ht="9" customHeight="1" x14ac:dyDescent="0.2">
      <c r="A1603" s="166"/>
      <c r="B1603" s="167"/>
      <c r="C1603" s="167"/>
      <c r="D1603" s="167"/>
      <c r="E1603" s="167"/>
      <c r="F1603" s="167"/>
    </row>
    <row r="1604" spans="1:6" x14ac:dyDescent="0.2">
      <c r="A1604" s="657" t="s">
        <v>557</v>
      </c>
      <c r="B1604" s="658"/>
      <c r="C1604" s="167"/>
      <c r="D1604" s="167"/>
      <c r="E1604" s="167"/>
      <c r="F1604" s="167"/>
    </row>
    <row r="1605" spans="1:6" ht="26.25" customHeight="1" x14ac:dyDescent="0.2">
      <c r="A1605" s="659" t="s">
        <v>990</v>
      </c>
      <c r="B1605" s="658"/>
      <c r="C1605" s="658"/>
      <c r="D1605" s="658"/>
      <c r="E1605" s="658"/>
      <c r="F1605" s="658"/>
    </row>
    <row r="1606" spans="1:6" ht="9" customHeight="1" x14ac:dyDescent="0.2">
      <c r="A1606" s="166"/>
      <c r="B1606" s="167"/>
      <c r="C1606" s="167"/>
      <c r="D1606" s="167"/>
      <c r="E1606" s="167"/>
      <c r="F1606" s="167"/>
    </row>
    <row r="1607" spans="1:6" x14ac:dyDescent="0.2">
      <c r="A1607" s="657" t="s">
        <v>930</v>
      </c>
      <c r="B1607" s="658"/>
      <c r="C1607" s="167"/>
      <c r="D1607" s="167"/>
      <c r="E1607" s="167"/>
      <c r="F1607" s="167"/>
    </row>
    <row r="1608" spans="1:6" ht="27.75" customHeight="1" x14ac:dyDescent="0.2">
      <c r="A1608" s="659" t="s">
        <v>931</v>
      </c>
      <c r="B1608" s="658"/>
      <c r="C1608" s="658"/>
      <c r="D1608" s="658"/>
      <c r="E1608" s="658"/>
      <c r="F1608" s="658"/>
    </row>
    <row r="1609" spans="1:6" x14ac:dyDescent="0.2">
      <c r="A1609" s="166"/>
      <c r="B1609" s="167"/>
      <c r="C1609" s="167"/>
      <c r="D1609" s="167"/>
      <c r="E1609" s="167"/>
      <c r="F1609" s="167"/>
    </row>
    <row r="1610" spans="1:6" x14ac:dyDescent="0.2">
      <c r="A1610" s="166"/>
      <c r="B1610" s="167"/>
      <c r="C1610" s="167"/>
      <c r="D1610" s="167"/>
      <c r="E1610" s="167"/>
      <c r="F1610" s="167"/>
    </row>
    <row r="1611" spans="1:6" x14ac:dyDescent="0.2">
      <c r="A1611" s="166"/>
      <c r="B1611" s="167"/>
      <c r="C1611" s="167"/>
      <c r="D1611" s="167"/>
      <c r="E1611" s="167"/>
      <c r="F1611" s="167"/>
    </row>
    <row r="1612" spans="1:6" x14ac:dyDescent="0.2">
      <c r="A1612" s="63"/>
      <c r="B1612" s="615"/>
      <c r="C1612" s="168"/>
      <c r="D1612" s="168"/>
      <c r="E1612" s="616"/>
      <c r="F1612" s="168"/>
    </row>
    <row r="1613" spans="1:6" x14ac:dyDescent="0.2">
      <c r="A1613" s="660"/>
      <c r="B1613" s="660"/>
      <c r="C1613" s="660"/>
      <c r="D1613" s="660"/>
      <c r="E1613" s="660"/>
      <c r="F1613" s="660"/>
    </row>
    <row r="1614" spans="1:6" x14ac:dyDescent="0.2">
      <c r="A1614" s="33"/>
      <c r="B1614" s="33"/>
      <c r="C1614" s="64"/>
      <c r="D1614" s="33"/>
      <c r="E1614" s="65"/>
      <c r="F1614" s="33"/>
    </row>
    <row r="1622" spans="1:6" x14ac:dyDescent="0.2">
      <c r="A1622" s="657"/>
      <c r="B1622" s="658"/>
      <c r="C1622" s="167"/>
      <c r="D1622" s="167"/>
      <c r="E1622" s="167"/>
      <c r="F1622" s="167"/>
    </row>
    <row r="1623" spans="1:6" ht="25.5" customHeight="1" x14ac:dyDescent="0.2">
      <c r="A1623" s="659"/>
      <c r="B1623" s="658"/>
      <c r="C1623" s="658"/>
      <c r="D1623" s="658"/>
      <c r="E1623" s="658"/>
      <c r="F1623" s="658"/>
    </row>
  </sheetData>
  <autoFilter ref="A12:F1531"/>
  <mergeCells count="40">
    <mergeCell ref="C1593:F1593"/>
    <mergeCell ref="A1594:B1594"/>
    <mergeCell ref="A1580:B1580"/>
    <mergeCell ref="C1580:F1580"/>
    <mergeCell ref="A1584:B1584"/>
    <mergeCell ref="C1584:F1584"/>
    <mergeCell ref="A1585:B1585"/>
    <mergeCell ref="C1585:F1585"/>
    <mergeCell ref="C1594:F1594"/>
    <mergeCell ref="A1589:B1589"/>
    <mergeCell ref="C1589:F1589"/>
    <mergeCell ref="A1593:B1593"/>
    <mergeCell ref="H2:M2"/>
    <mergeCell ref="A3:F3"/>
    <mergeCell ref="A4:F4"/>
    <mergeCell ref="A1622:B1622"/>
    <mergeCell ref="A1623:F1623"/>
    <mergeCell ref="A1602:F1602"/>
    <mergeCell ref="A1599:F1599"/>
    <mergeCell ref="A1601:B1601"/>
    <mergeCell ref="A1604:B1604"/>
    <mergeCell ref="A1605:F1605"/>
    <mergeCell ref="A1613:F1613"/>
    <mergeCell ref="A1607:B1607"/>
    <mergeCell ref="A1608:F1608"/>
    <mergeCell ref="A1598:F1598"/>
    <mergeCell ref="A8:B8"/>
    <mergeCell ref="C8:F8"/>
    <mergeCell ref="A7:F7"/>
    <mergeCell ref="A6:F6"/>
    <mergeCell ref="A1:F1"/>
    <mergeCell ref="A2:F2"/>
    <mergeCell ref="B748:D748"/>
    <mergeCell ref="A11:F11"/>
    <mergeCell ref="A1571:B1571"/>
    <mergeCell ref="C1571:F1571"/>
    <mergeCell ref="A1575:B1575"/>
    <mergeCell ref="C1575:F1575"/>
    <mergeCell ref="A1576:B1576"/>
    <mergeCell ref="C1576:F1576"/>
  </mergeCells>
  <printOptions horizontalCentered="1"/>
  <pageMargins left="0.19685039370078741" right="0.19685039370078741" top="0.55118110236220474" bottom="0.55118110236220474" header="0.31496062992125984" footer="0.31496062992125984"/>
  <pageSetup scale="90" fitToHeight="48" orientation="portrait" horizontalDpi="4294967295" verticalDpi="4294967295" r:id="rId1"/>
  <headerFooter>
    <oddFooter>&amp;C&amp;"+,Normal"&amp;11&amp;P /&amp;N</oddFooter>
  </headerFooter>
  <rowBreaks count="22" manualBreakCount="22">
    <brk id="112" max="6" man="1"/>
    <brk id="257" max="6" man="1"/>
    <brk id="307" max="6" man="1"/>
    <brk id="357" max="6" man="1"/>
    <brk id="406" max="6" man="1"/>
    <brk id="505" max="6" man="1"/>
    <brk id="541" max="6" man="1"/>
    <brk id="611" max="6" man="1"/>
    <brk id="656" max="6" man="1"/>
    <brk id="697" max="6" man="1"/>
    <brk id="737" max="6" man="1"/>
    <brk id="823" max="6" man="1"/>
    <brk id="899" max="6" man="1"/>
    <brk id="945" max="6" man="1"/>
    <brk id="992" max="6" man="1"/>
    <brk id="1084" max="6" man="1"/>
    <brk id="1334" max="6" man="1"/>
    <brk id="1378" max="6" man="1"/>
    <brk id="1459" max="6" man="1"/>
    <brk id="1496" max="6" man="1"/>
    <brk id="1538" max="6" man="1"/>
    <brk id="156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presupuesto act. 4</vt:lpstr>
      <vt:lpstr>'presupuesto act. 4'!Área_de_impresión</vt:lpstr>
      <vt:lpstr>'presupuesto act. 4'!Títulos_a_imprimir</vt:lpstr>
    </vt:vector>
  </TitlesOfParts>
  <Company>xx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</dc:creator>
  <cp:lastModifiedBy>Ligia Xiomara Lorenzo Samboy</cp:lastModifiedBy>
  <cp:lastPrinted>2022-06-22T13:53:40Z</cp:lastPrinted>
  <dcterms:created xsi:type="dcterms:W3CDTF">1999-08-09T07:38:44Z</dcterms:created>
  <dcterms:modified xsi:type="dcterms:W3CDTF">2022-07-27T16:08:58Z</dcterms:modified>
</cp:coreProperties>
</file>