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2\Ejecuciones\4. Abril\Ejec. Abril\"/>
    </mc:Choice>
  </mc:AlternateContent>
  <xr:revisionPtr revIDLastSave="0" documentId="13_ncr:1_{B511E369-9E58-44FC-BFED-F68C87988E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MONTO">#REF!</definedName>
    <definedName name="_xlnm.Print_Titles" localSheetId="0">'P2 Presupuesto Aprobado-Ejec 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5" i="1" l="1"/>
  <c r="G63" i="1"/>
  <c r="E80" i="1"/>
  <c r="F80" i="1"/>
  <c r="G80" i="1"/>
  <c r="H80" i="1"/>
  <c r="I80" i="1"/>
  <c r="J80" i="1"/>
  <c r="K80" i="1"/>
  <c r="L80" i="1"/>
  <c r="M80" i="1"/>
  <c r="N80" i="1"/>
  <c r="O80" i="1"/>
  <c r="D80" i="1"/>
  <c r="B80" i="1"/>
  <c r="P57" i="1" l="1"/>
  <c r="P58" i="1"/>
  <c r="P56" i="1"/>
  <c r="P55" i="1"/>
  <c r="P54" i="1"/>
  <c r="P59" i="1"/>
  <c r="P60" i="1"/>
  <c r="P61" i="1"/>
  <c r="P62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29" i="1"/>
  <c r="P30" i="1"/>
  <c r="P31" i="1"/>
  <c r="P32" i="1"/>
  <c r="P33" i="1"/>
  <c r="P34" i="1"/>
  <c r="P35" i="1"/>
  <c r="P36" i="1"/>
  <c r="P28" i="1"/>
  <c r="P26" i="1"/>
  <c r="P25" i="1"/>
  <c r="P18" i="1"/>
  <c r="P12" i="1"/>
  <c r="N77" i="1" l="1"/>
  <c r="N76" i="1" s="1"/>
  <c r="C11" i="1"/>
  <c r="B11" i="1"/>
  <c r="D11" i="1"/>
  <c r="E11" i="1"/>
  <c r="F11" i="1"/>
  <c r="G11" i="1"/>
  <c r="H11" i="1"/>
  <c r="I11" i="1"/>
  <c r="J11" i="1"/>
  <c r="K11" i="1"/>
  <c r="L11" i="1"/>
  <c r="M11" i="1"/>
  <c r="N11" i="1"/>
  <c r="O11" i="1"/>
  <c r="P13" i="1"/>
  <c r="P14" i="1"/>
  <c r="P15" i="1"/>
  <c r="P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9" i="1"/>
  <c r="P20" i="1"/>
  <c r="P21" i="1"/>
  <c r="P22" i="1"/>
  <c r="P23" i="1"/>
  <c r="P24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8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B63" i="1"/>
  <c r="C63" i="1"/>
  <c r="D63" i="1"/>
  <c r="E63" i="1"/>
  <c r="F63" i="1"/>
  <c r="H63" i="1"/>
  <c r="I63" i="1"/>
  <c r="J63" i="1"/>
  <c r="K63" i="1"/>
  <c r="L63" i="1"/>
  <c r="M63" i="1"/>
  <c r="N63" i="1"/>
  <c r="O63" i="1"/>
  <c r="P64" i="1"/>
  <c r="P65" i="1"/>
  <c r="P66" i="1"/>
  <c r="P67" i="1"/>
  <c r="P69" i="1"/>
  <c r="P70" i="1"/>
  <c r="P71" i="1"/>
  <c r="P72" i="1"/>
  <c r="P73" i="1"/>
  <c r="P74" i="1"/>
  <c r="B77" i="1"/>
  <c r="B76" i="1" s="1"/>
  <c r="C77" i="1"/>
  <c r="C76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O77" i="1"/>
  <c r="O76" i="1" s="1"/>
  <c r="P78" i="1"/>
  <c r="P79" i="1"/>
  <c r="P81" i="1"/>
  <c r="P80" i="1" s="1"/>
  <c r="P82" i="1"/>
  <c r="P83" i="1"/>
  <c r="P84" i="1"/>
  <c r="D85" i="1" l="1"/>
  <c r="P68" i="1"/>
  <c r="P11" i="1"/>
  <c r="O85" i="1"/>
  <c r="L85" i="1"/>
  <c r="M85" i="1"/>
  <c r="N85" i="1"/>
  <c r="K85" i="1"/>
  <c r="J85" i="1"/>
  <c r="I85" i="1"/>
  <c r="H85" i="1"/>
  <c r="G85" i="1"/>
  <c r="F85" i="1"/>
  <c r="E85" i="1"/>
  <c r="P77" i="1"/>
  <c r="P76" i="1" s="1"/>
  <c r="P63" i="1"/>
  <c r="B85" i="1"/>
  <c r="C85" i="1"/>
  <c r="P37" i="1"/>
  <c r="P53" i="1"/>
  <c r="P27" i="1"/>
  <c r="P17" i="1"/>
  <c r="P85" i="1" l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<sst xmlns="http://schemas.openxmlformats.org/spreadsheetml/2006/main" count="100" uniqueCount="100">
  <si>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</si>
  <si>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</si>
  <si>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</si>
  <si>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</si>
  <si>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</si>
  <si>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</si>
  <si>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</si>
  <si>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</si>
  <si>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</si>
  <si>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</si>
  <si>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</si>
  <si>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</si>
  <si>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</si>
  <si>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</si>
  <si>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</si>
  <si>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</si>
  <si>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</si>
  <si>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</si>
  <si>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</si>
  <si>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</si>
  <si>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</si>
  <si>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</si>
  <si>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</si>
  <si>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</si>
  <si>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</si>
  <si>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</si>
  <si>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</si>
  <si>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</si>
  <si>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</si>
  <si>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</si>
  <si>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</si>
  <si>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</si>
  <si>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</si>
  <si>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</si>
  <si>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</si>
  <si>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</si>
  <si>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</si>
  <si>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</si>
  <si>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</si>
  <si>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</si>
  <si>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</si>
  <si>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</si>
  <si>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</si>
  <si>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</si>
  <si>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</si>
  <si>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</si>
  <si>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</si>
  <si>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</si>
  <si>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</si>
  <si>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</si>
  <si>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</si>
  <si>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</si>
  <si>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</si>
  <si>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</si>
  <si>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</si>
  <si>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</si>
  <si>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</si>
  <si>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</si>
  <si>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</si>
  <si>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</si>
  <si>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</si>
  <si>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</si>
  <si>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</si>
  <si>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</si>
  <si>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</si>
  <si>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</si>
  <si>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</si>
  <si>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</si>
  <si>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</si>
  <si>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</si>
  <si>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</si>
  <si>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</si>
  <si>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</si>
  <si>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</si>
  <si>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</si>
  <si>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</si>
  <si>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</si>
  <si>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</si>
  <si>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</si>
  <si>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</si>
  <si>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</si>
  <si>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</si>
  <si>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</si>
  <si>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</si>
  <si>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</si>
  <si>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</si>
  <si>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</si>
  <si>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</si>
  <si>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</si>
  <si>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</si>
  <si>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</si>
  <si>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</si>
  <si>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</si>
  <si>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</si>
  <si>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</si>
  <si>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</si>
  <si>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</si>
  <si>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</si>
  <si>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</si>
  <si>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Nota: La Ejecucion de los meses enero y febrero fue actualizada con el incremento de activos.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</si>
</sst>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5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164" fontId="7" fillId="0" borderId="3" xfId="0" applyNumberFormat="1" applyFont="1" applyBorder="1"/>
    <xf numFmtId="43" fontId="7" fillId="0" borderId="3" xfId="1" applyFont="1" applyBorder="1"/>
    <xf numFmtId="0" fontId="7" fillId="0" borderId="0" xfId="0" applyFont="1" applyAlignment="1">
      <alignment horizontal="left" indent="1"/>
    </xf>
    <xf numFmtId="43" fontId="7" fillId="0" borderId="0" xfId="1" applyFont="1"/>
    <xf numFmtId="0" fontId="8" fillId="0" borderId="0" xfId="0" applyFont="1" applyAlignment="1">
      <alignment horizontal="left" indent="2"/>
    </xf>
    <xf numFmtId="43" fontId="8" fillId="0" borderId="0" xfId="1" applyFont="1"/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43" fontId="6" fillId="2" borderId="2" xfId="1" applyFont="1" applyFill="1" applyBorder="1"/>
    <xf numFmtId="0" fontId="2" fillId="0" borderId="0" xfId="0" applyFont="1"/>
    <xf numFmtId="0" fontId="0" fillId="0" borderId="0" xfId="0" applyFont="1" applyAlignment="1">
      <alignment wrapText="1"/>
    </xf>
    <xf numFmtId="43" fontId="0" fillId="0" borderId="0" xfId="1" applyFont="1" applyBorder="1"/>
    <xf numFmtId="43" fontId="5" fillId="0" borderId="0" xfId="1" applyFont="1" applyAlignment="1">
      <alignment horizontal="center" vertical="top" wrapText="1" readingOrder="1"/>
    </xf>
    <xf numFmtId="43" fontId="9" fillId="4" borderId="0" xfId="1" applyFont="1" applyFill="1" applyBorder="1" applyAlignment="1">
      <alignment horizontal="center"/>
    </xf>
    <xf numFmtId="165" fontId="5" fillId="0" borderId="0" xfId="1" applyNumberFormat="1" applyFont="1" applyAlignment="1">
      <alignment horizontal="center" vertical="top" wrapText="1" readingOrder="1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0" xfId="1" applyNumberFormat="1" applyFont="1"/>
    <xf numFmtId="165" fontId="8" fillId="0" borderId="0" xfId="1" applyNumberFormat="1" applyFont="1" applyFill="1"/>
    <xf numFmtId="165" fontId="6" fillId="2" borderId="2" xfId="1" applyNumberFormat="1" applyFont="1" applyFill="1" applyBorder="1"/>
    <xf numFmtId="165" fontId="0" fillId="0" borderId="0" xfId="1" applyNumberFormat="1" applyFont="1"/>
    <xf numFmtId="165" fontId="8" fillId="0" borderId="4" xfId="1" applyNumberFormat="1" applyFont="1" applyBorder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3" fillId="0" borderId="0" xfId="0" applyFont="1" applyAlignment="1">
      <alignment horizontal="center" vertical="top" wrapText="1" readingOrder="1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top" wrapText="1" readingOrder="1"/>
    </xf>
    <xf numFmtId="0" fontId="6" fillId="2" borderId="5" xfId="0" applyFont="1" applyFill="1" applyBorder="1" applyAlignment="1">
      <alignment horizontal="left" vertical="center"/>
    </xf>
    <xf numFmtId="165" fontId="6" fillId="2" borderId="5" xfId="1" applyNumberFormat="1" applyFont="1" applyFill="1" applyBorder="1" applyAlignment="1">
      <alignment horizontal="center" vertical="center" wrapText="1"/>
    </xf>
    <xf numFmtId="165" fontId="6" fillId="2" borderId="7" xfId="1" applyNumberFormat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3" fontId="6" fillId="2" borderId="7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1476375</xdr:colOff>
      <xdr:row>1</xdr:row>
      <xdr:rowOff>200025</xdr:rowOff>
    </xdr:from>
    <xdr:to>
      <xdr:col>15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504825</xdr:colOff>
      <xdr:row>92</xdr:row>
      <xdr:rowOff>0</xdr:rowOff>
    </xdr:from>
    <xdr:to>
      <xdr:col>0</xdr:col>
      <xdr:colOff>3837517</xdr:colOff>
      <xdr:row>98</xdr:row>
      <xdr:rowOff>52917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028825" y="18669000"/>
          <a:ext cx="256117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6667500</xdr:colOff>
      <xdr:row>92</xdr:row>
      <xdr:rowOff>38100</xdr:rowOff>
    </xdr:from>
    <xdr:to>
      <xdr:col>2</xdr:col>
      <xdr:colOff>1000125</xdr:colOff>
      <xdr:row>98</xdr:row>
      <xdr:rowOff>91017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6667500" y="22650450"/>
          <a:ext cx="3048000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266700</xdr:colOff>
      <xdr:row>91</xdr:row>
      <xdr:rowOff>0</xdr:rowOff>
    </xdr:from>
    <xdr:to>
      <xdr:col>15</xdr:col>
      <xdr:colOff>1114425</xdr:colOff>
      <xdr:row>98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0982325" y="22421850"/>
          <a:ext cx="5353050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93"/>
  <sheetViews>
    <sheetView showGridLines="0" tabSelected="1" zoomScaleNormal="100" workbookViewId="0">
      <pane ySplit="9" topLeftCell="A34" activePane="bottomLeft" state="frozen"/>
      <selection pane="bottomLeft" activeCell="H1" sqref="H1:O1048576"/>
    </sheetView>
  </sheetViews>
  <sheetFormatPr baseColWidth="10" defaultColWidth="11.42578125" defaultRowHeight="15" x14ac:dyDescent="0.25"/>
  <cols>
    <col min="1" max="1" width="102.42578125" style="1" bestFit="1" customWidth="1"/>
    <col min="2" max="2" width="28.28515625" style="29" customWidth="1"/>
    <col min="3" max="3" width="30" style="1" customWidth="1"/>
    <col min="4" max="4" width="19.5703125" style="14" bestFit="1" customWidth="1"/>
    <col min="5" max="5" width="17.42578125" style="1" bestFit="1" customWidth="1"/>
    <col min="6" max="6" width="19.5703125" style="1" bestFit="1" customWidth="1"/>
    <col min="7" max="7" width="21" style="1" customWidth="1"/>
    <col min="8" max="8" width="23.28515625" style="1" hidden="1" customWidth="1"/>
    <col min="9" max="9" width="21" style="1" hidden="1" customWidth="1"/>
    <col min="10" max="10" width="21" style="14" hidden="1" customWidth="1"/>
    <col min="11" max="13" width="21" style="1" hidden="1" customWidth="1"/>
    <col min="14" max="15" width="23.28515625" style="1" hidden="1" customWidth="1"/>
    <col min="16" max="16" width="19.5703125" style="14" bestFit="1" customWidth="1"/>
    <col min="17" max="17" width="13.140625" style="1" bestFit="1" customWidth="1"/>
    <col min="18" max="16384" width="11.42578125" style="1"/>
  </cols>
  <sheetData>
    <row r="2" spans="1:16" ht="28.5" customHeight="1" x14ac:dyDescent="0.25">
      <c r="A2" s="39" t="s">
        <v>92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21" customHeight="1" x14ac:dyDescent="0.25">
      <c r="A3" s="41" t="s">
        <v>91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23.25" x14ac:dyDescent="0.25">
      <c r="A4" s="47">
        <v>2022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23.25" x14ac:dyDescent="0.25">
      <c r="A5" s="41" t="s">
        <v>90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23.25" x14ac:dyDescent="0.25">
      <c r="A6" s="35" t="s">
        <v>89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.75" customHeight="1" x14ac:dyDescent="0.25">
      <c r="A7" s="2"/>
      <c r="B7" s="23"/>
      <c r="C7" s="2"/>
      <c r="D7" s="21"/>
      <c r="E7" s="2"/>
      <c r="F7" s="2"/>
      <c r="G7" s="2"/>
      <c r="H7" s="21"/>
      <c r="I7" s="2"/>
      <c r="J7" s="2"/>
      <c r="K7" s="2"/>
      <c r="L7" s="2"/>
      <c r="M7" s="2"/>
      <c r="N7" s="2"/>
      <c r="O7" s="2"/>
      <c r="P7" s="2"/>
    </row>
    <row r="8" spans="1:16" ht="25.5" customHeight="1" x14ac:dyDescent="0.25">
      <c r="A8" s="42" t="s">
        <v>88</v>
      </c>
      <c r="B8" s="43" t="s">
        <v>87</v>
      </c>
      <c r="C8" s="45" t="s">
        <v>86</v>
      </c>
      <c r="D8" s="36" t="s">
        <v>85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</row>
    <row r="9" spans="1:16" ht="18.75" x14ac:dyDescent="0.3">
      <c r="A9" s="42"/>
      <c r="B9" s="44"/>
      <c r="C9" s="46"/>
      <c r="D9" s="6" t="s">
        <v>84</v>
      </c>
      <c r="E9" s="3" t="s">
        <v>83</v>
      </c>
      <c r="F9" s="3" t="s">
        <v>82</v>
      </c>
      <c r="G9" s="3" t="s">
        <v>81</v>
      </c>
      <c r="H9" s="4" t="s">
        <v>80</v>
      </c>
      <c r="I9" s="3" t="s">
        <v>79</v>
      </c>
      <c r="J9" s="5" t="s">
        <v>78</v>
      </c>
      <c r="K9" s="3" t="s">
        <v>77</v>
      </c>
      <c r="L9" s="3" t="s">
        <v>76</v>
      </c>
      <c r="M9" s="3" t="s">
        <v>75</v>
      </c>
      <c r="N9" s="3" t="s">
        <v>74</v>
      </c>
      <c r="O9" s="4" t="s">
        <v>73</v>
      </c>
      <c r="P9" s="6" t="s">
        <v>72</v>
      </c>
    </row>
    <row r="10" spans="1:16" ht="18.75" customHeight="1" x14ac:dyDescent="0.25">
      <c r="A10" s="7" t="s">
        <v>71</v>
      </c>
      <c r="B10" s="24"/>
      <c r="C10" s="8"/>
      <c r="D10" s="9"/>
      <c r="E10" s="8"/>
      <c r="F10" s="8"/>
      <c r="G10" s="8"/>
      <c r="H10" s="8"/>
      <c r="I10" s="8"/>
      <c r="J10" s="9"/>
      <c r="K10" s="8"/>
      <c r="L10" s="8"/>
      <c r="M10" s="8"/>
      <c r="N10" s="8"/>
      <c r="O10" s="8"/>
      <c r="P10" s="9"/>
    </row>
    <row r="11" spans="1:16" ht="18.75" customHeight="1" x14ac:dyDescent="0.25">
      <c r="A11" s="10" t="s">
        <v>70</v>
      </c>
      <c r="B11" s="25">
        <f t="shared" ref="B11:O11" si="0">SUM(B12:B16)</f>
        <v>2182679675.5035</v>
      </c>
      <c r="C11" s="11">
        <f t="shared" si="0"/>
        <v>0</v>
      </c>
      <c r="D11" s="25">
        <f t="shared" si="0"/>
        <v>198797578.19999999</v>
      </c>
      <c r="E11" s="25">
        <f t="shared" si="0"/>
        <v>160110187.03999996</v>
      </c>
      <c r="F11" s="25">
        <f t="shared" si="0"/>
        <v>180684680.51000002</v>
      </c>
      <c r="G11" s="25">
        <f t="shared" si="0"/>
        <v>177349531.85000002</v>
      </c>
      <c r="H11" s="25">
        <f t="shared" si="0"/>
        <v>0</v>
      </c>
      <c r="I11" s="25">
        <f t="shared" si="0"/>
        <v>0</v>
      </c>
      <c r="J11" s="25">
        <f t="shared" si="0"/>
        <v>0</v>
      </c>
      <c r="K11" s="25">
        <f t="shared" si="0"/>
        <v>0</v>
      </c>
      <c r="L11" s="25">
        <f t="shared" si="0"/>
        <v>0</v>
      </c>
      <c r="M11" s="25">
        <f t="shared" si="0"/>
        <v>0</v>
      </c>
      <c r="N11" s="25">
        <f t="shared" si="0"/>
        <v>0</v>
      </c>
      <c r="O11" s="25">
        <f t="shared" si="0"/>
        <v>0</v>
      </c>
      <c r="P11" s="25">
        <f>SUM(P12:P16)</f>
        <v>716941977.5999999</v>
      </c>
    </row>
    <row r="12" spans="1:16" ht="18.75" customHeight="1" x14ac:dyDescent="0.25">
      <c r="A12" s="12" t="s">
        <v>69</v>
      </c>
      <c r="B12" s="26">
        <v>1640407702.7934999</v>
      </c>
      <c r="C12" s="13"/>
      <c r="D12" s="26">
        <v>150704364.53</v>
      </c>
      <c r="E12" s="26">
        <v>155962119.68999997</v>
      </c>
      <c r="F12" s="26">
        <v>153362089.44</v>
      </c>
      <c r="G12" s="26">
        <v>149966620.38</v>
      </c>
      <c r="H12" s="26"/>
      <c r="I12" s="26"/>
      <c r="J12" s="26"/>
      <c r="K12" s="26"/>
      <c r="L12" s="26"/>
      <c r="M12" s="26"/>
      <c r="N12" s="26"/>
      <c r="O12" s="26"/>
      <c r="P12" s="26">
        <f>SUM(D12:O12)</f>
        <v>609995194.03999996</v>
      </c>
    </row>
    <row r="13" spans="1:16" ht="18.75" customHeight="1" x14ac:dyDescent="0.25">
      <c r="A13" s="12" t="s">
        <v>68</v>
      </c>
      <c r="B13" s="26">
        <v>293109031</v>
      </c>
      <c r="C13" s="13"/>
      <c r="D13" s="26">
        <v>4100534.84</v>
      </c>
      <c r="E13" s="30">
        <v>4148067.3499999996</v>
      </c>
      <c r="F13" s="26">
        <v>5154431.7699999996</v>
      </c>
      <c r="G13" s="26">
        <v>4912895.58</v>
      </c>
      <c r="H13" s="26"/>
      <c r="I13" s="26"/>
      <c r="J13" s="26"/>
      <c r="K13" s="26"/>
      <c r="L13" s="26"/>
      <c r="M13" s="26"/>
      <c r="N13" s="26"/>
      <c r="O13" s="26"/>
      <c r="P13" s="26">
        <f>SUM(D13:O13)</f>
        <v>18315929.539999999</v>
      </c>
    </row>
    <row r="14" spans="1:16" ht="18.75" customHeight="1" x14ac:dyDescent="0.25">
      <c r="A14" s="12" t="s">
        <v>67</v>
      </c>
      <c r="B14" s="26"/>
      <c r="C14" s="13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>
        <f>SUM(D14:O14)</f>
        <v>0</v>
      </c>
    </row>
    <row r="15" spans="1:16" ht="18.75" customHeight="1" x14ac:dyDescent="0.25">
      <c r="A15" s="12" t="s">
        <v>66</v>
      </c>
      <c r="B15" s="26">
        <v>10000000</v>
      </c>
      <c r="C15" s="13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>
        <f>SUM(D15:O15)</f>
        <v>0</v>
      </c>
    </row>
    <row r="16" spans="1:16" ht="18.75" customHeight="1" x14ac:dyDescent="0.25">
      <c r="A16" s="12" t="s">
        <v>65</v>
      </c>
      <c r="B16" s="26">
        <v>239162941.71000001</v>
      </c>
      <c r="C16" s="13"/>
      <c r="D16" s="26">
        <v>43992678.829999998</v>
      </c>
      <c r="E16" s="26"/>
      <c r="F16" s="26">
        <v>22168159.300000001</v>
      </c>
      <c r="G16" s="26">
        <v>22470015.890000001</v>
      </c>
      <c r="H16" s="26"/>
      <c r="I16" s="26"/>
      <c r="J16" s="26"/>
      <c r="K16" s="26"/>
      <c r="L16" s="26"/>
      <c r="M16" s="26"/>
      <c r="N16" s="26"/>
      <c r="O16" s="26"/>
      <c r="P16" s="26">
        <f>SUM(D16:O16)</f>
        <v>88630854.019999996</v>
      </c>
    </row>
    <row r="17" spans="1:17" ht="18.75" customHeight="1" x14ac:dyDescent="0.25">
      <c r="A17" s="10" t="s">
        <v>64</v>
      </c>
      <c r="B17" s="25">
        <f t="shared" ref="B17:P17" si="1">SUM(B18:B26)</f>
        <v>1480489100</v>
      </c>
      <c r="C17" s="11">
        <f t="shared" si="1"/>
        <v>0</v>
      </c>
      <c r="D17" s="25">
        <f t="shared" si="1"/>
        <v>83538158.020000011</v>
      </c>
      <c r="E17" s="25">
        <f t="shared" si="1"/>
        <v>191424169.46000001</v>
      </c>
      <c r="F17" s="25">
        <f t="shared" si="1"/>
        <v>189043882.67999998</v>
      </c>
      <c r="G17" s="25">
        <f t="shared" si="1"/>
        <v>186693772.39000002</v>
      </c>
      <c r="H17" s="25">
        <f t="shared" si="1"/>
        <v>0</v>
      </c>
      <c r="I17" s="25">
        <f t="shared" si="1"/>
        <v>0</v>
      </c>
      <c r="J17" s="25">
        <f t="shared" si="1"/>
        <v>0</v>
      </c>
      <c r="K17" s="25">
        <f t="shared" si="1"/>
        <v>0</v>
      </c>
      <c r="L17" s="25">
        <f t="shared" si="1"/>
        <v>0</v>
      </c>
      <c r="M17" s="25">
        <f t="shared" si="1"/>
        <v>0</v>
      </c>
      <c r="N17" s="25">
        <f t="shared" si="1"/>
        <v>0</v>
      </c>
      <c r="O17" s="25">
        <f t="shared" si="1"/>
        <v>0</v>
      </c>
      <c r="P17" s="25">
        <f t="shared" si="1"/>
        <v>650699982.54999995</v>
      </c>
    </row>
    <row r="18" spans="1:17" ht="18.75" customHeight="1" x14ac:dyDescent="0.25">
      <c r="A18" s="12" t="s">
        <v>63</v>
      </c>
      <c r="B18" s="26">
        <v>1406912807</v>
      </c>
      <c r="C18" s="13"/>
      <c r="D18" s="26">
        <v>60807784.07</v>
      </c>
      <c r="E18" s="26">
        <v>128870716.48999999</v>
      </c>
      <c r="F18" s="26">
        <v>118557558.18000001</v>
      </c>
      <c r="G18" s="26">
        <v>127531295.75</v>
      </c>
      <c r="H18" s="26"/>
      <c r="I18" s="26"/>
      <c r="J18" s="26"/>
      <c r="K18" s="26"/>
      <c r="L18" s="26"/>
      <c r="M18" s="26"/>
      <c r="N18" s="26"/>
      <c r="O18" s="26"/>
      <c r="P18" s="26">
        <f>SUM(D18:O18)</f>
        <v>435767354.49000001</v>
      </c>
    </row>
    <row r="19" spans="1:17" ht="18.75" customHeight="1" x14ac:dyDescent="0.25">
      <c r="A19" s="12" t="s">
        <v>62</v>
      </c>
      <c r="B19" s="26">
        <v>3677328</v>
      </c>
      <c r="C19" s="13"/>
      <c r="D19" s="26">
        <v>282880.93</v>
      </c>
      <c r="E19" s="26">
        <v>3112656.28</v>
      </c>
      <c r="F19" s="26">
        <v>2331223.7999999998</v>
      </c>
      <c r="G19" s="26">
        <v>732790.82</v>
      </c>
      <c r="H19" s="26"/>
      <c r="I19" s="26"/>
      <c r="J19" s="26"/>
      <c r="K19" s="26"/>
      <c r="L19" s="26"/>
      <c r="M19" s="26"/>
      <c r="N19" s="26"/>
      <c r="O19" s="26"/>
      <c r="P19" s="26">
        <f t="shared" ref="P19:P24" si="2">SUM(D19:O19)</f>
        <v>6459551.8300000001</v>
      </c>
    </row>
    <row r="20" spans="1:17" ht="18.75" customHeight="1" x14ac:dyDescent="0.25">
      <c r="A20" s="12" t="s">
        <v>61</v>
      </c>
      <c r="B20" s="26">
        <v>9646503</v>
      </c>
      <c r="C20" s="13"/>
      <c r="D20" s="26">
        <v>7138195.3099999996</v>
      </c>
      <c r="E20" s="26">
        <v>6481995.4699999997</v>
      </c>
      <c r="F20" s="26">
        <v>6059847.6699999999</v>
      </c>
      <c r="G20" s="26">
        <v>5493400.21</v>
      </c>
      <c r="H20" s="26"/>
      <c r="I20" s="26"/>
      <c r="J20" s="26"/>
      <c r="K20" s="26"/>
      <c r="L20" s="26"/>
      <c r="M20" s="26"/>
      <c r="N20" s="26"/>
      <c r="O20" s="26"/>
      <c r="P20" s="26">
        <f t="shared" si="2"/>
        <v>25173438.66</v>
      </c>
    </row>
    <row r="21" spans="1:17" ht="18.75" customHeight="1" x14ac:dyDescent="0.25">
      <c r="A21" s="12" t="s">
        <v>60</v>
      </c>
      <c r="B21" s="26">
        <v>1252735</v>
      </c>
      <c r="C21" s="13"/>
      <c r="D21" s="26">
        <v>193500</v>
      </c>
      <c r="E21" s="26">
        <v>342250</v>
      </c>
      <c r="F21" s="26">
        <v>1647221.77</v>
      </c>
      <c r="G21" s="26">
        <v>400065.36</v>
      </c>
      <c r="H21" s="26"/>
      <c r="I21" s="26"/>
      <c r="J21" s="26"/>
      <c r="K21" s="26"/>
      <c r="L21" s="26"/>
      <c r="M21" s="26"/>
      <c r="N21" s="26"/>
      <c r="O21" s="26"/>
      <c r="P21" s="26">
        <f t="shared" si="2"/>
        <v>2583037.13</v>
      </c>
    </row>
    <row r="22" spans="1:17" ht="18.75" customHeight="1" x14ac:dyDescent="0.25">
      <c r="A22" s="12" t="s">
        <v>59</v>
      </c>
      <c r="B22" s="26">
        <v>5890650</v>
      </c>
      <c r="C22" s="13"/>
      <c r="D22" s="26">
        <v>117026</v>
      </c>
      <c r="E22" s="26">
        <v>3588056.7100000004</v>
      </c>
      <c r="F22" s="26">
        <v>2145621.5299999998</v>
      </c>
      <c r="G22" s="26">
        <v>4523918.1100000003</v>
      </c>
      <c r="H22" s="26"/>
      <c r="I22" s="26"/>
      <c r="J22" s="26"/>
      <c r="K22" s="26"/>
      <c r="L22" s="26"/>
      <c r="M22" s="26"/>
      <c r="N22" s="26"/>
      <c r="O22" s="26"/>
      <c r="P22" s="26">
        <f t="shared" si="2"/>
        <v>10374622.350000001</v>
      </c>
    </row>
    <row r="23" spans="1:17" ht="18.75" customHeight="1" x14ac:dyDescent="0.25">
      <c r="A23" s="12" t="s">
        <v>58</v>
      </c>
      <c r="B23" s="26">
        <v>16017452</v>
      </c>
      <c r="C23" s="13"/>
      <c r="D23" s="26">
        <v>12758697.449999999</v>
      </c>
      <c r="E23" s="26">
        <v>15881414.82</v>
      </c>
      <c r="F23" s="26">
        <v>37891444.670000002</v>
      </c>
      <c r="G23" s="26">
        <v>25797903.600000001</v>
      </c>
      <c r="H23" s="26"/>
      <c r="I23" s="26"/>
      <c r="J23" s="26"/>
      <c r="K23" s="26"/>
      <c r="L23" s="26"/>
      <c r="M23" s="26"/>
      <c r="N23" s="26"/>
      <c r="O23" s="26"/>
      <c r="P23" s="26">
        <f t="shared" si="2"/>
        <v>92329460.539999992</v>
      </c>
    </row>
    <row r="24" spans="1:17" ht="18.75" customHeight="1" x14ac:dyDescent="0.25">
      <c r="A24" s="12" t="s">
        <v>57</v>
      </c>
      <c r="B24" s="26">
        <v>4422903</v>
      </c>
      <c r="C24" s="13"/>
      <c r="D24" s="26">
        <v>668304.07999999996</v>
      </c>
      <c r="E24" s="26">
        <v>1192636.27</v>
      </c>
      <c r="F24" s="26">
        <v>1392416.72</v>
      </c>
      <c r="G24" s="26">
        <v>3151797.24</v>
      </c>
      <c r="H24" s="26"/>
      <c r="I24" s="26"/>
      <c r="J24" s="26"/>
      <c r="K24" s="26"/>
      <c r="L24" s="26"/>
      <c r="M24" s="26"/>
      <c r="N24" s="26"/>
      <c r="O24" s="26"/>
      <c r="P24" s="26">
        <f t="shared" si="2"/>
        <v>6405154.3100000005</v>
      </c>
    </row>
    <row r="25" spans="1:17" ht="18.75" customHeight="1" x14ac:dyDescent="0.25">
      <c r="A25" s="12" t="s">
        <v>56</v>
      </c>
      <c r="B25" s="26">
        <v>32067341</v>
      </c>
      <c r="C25" s="13"/>
      <c r="D25" s="26">
        <v>1512052.18</v>
      </c>
      <c r="E25" s="26">
        <v>31412446.329999998</v>
      </c>
      <c r="F25" s="26">
        <v>18547032.859999999</v>
      </c>
      <c r="G25" s="26">
        <v>18199537.890000001</v>
      </c>
      <c r="H25" s="26"/>
      <c r="I25" s="26"/>
      <c r="J25" s="26"/>
      <c r="K25" s="26"/>
      <c r="L25" s="26"/>
      <c r="M25" s="26"/>
      <c r="N25" s="26"/>
      <c r="O25" s="26"/>
      <c r="P25" s="26">
        <f>SUM(D25:O25)</f>
        <v>69671069.25999999</v>
      </c>
    </row>
    <row r="26" spans="1:17" ht="18.75" customHeight="1" x14ac:dyDescent="0.25">
      <c r="A26" s="12" t="s">
        <v>55</v>
      </c>
      <c r="B26" s="26">
        <v>601381</v>
      </c>
      <c r="C26" s="13"/>
      <c r="D26" s="26">
        <v>59718</v>
      </c>
      <c r="E26" s="26">
        <v>541997.09</v>
      </c>
      <c r="F26" s="26">
        <v>471515.48</v>
      </c>
      <c r="G26" s="26">
        <v>863063.41</v>
      </c>
      <c r="H26" s="26"/>
      <c r="I26" s="26"/>
      <c r="J26" s="26"/>
      <c r="K26" s="26"/>
      <c r="L26" s="26"/>
      <c r="M26" s="26"/>
      <c r="N26" s="26"/>
      <c r="O26" s="26"/>
      <c r="P26" s="26">
        <f>SUM(D26:O26)</f>
        <v>1936293.98</v>
      </c>
    </row>
    <row r="27" spans="1:17" ht="18.75" customHeight="1" x14ac:dyDescent="0.25">
      <c r="A27" s="10" t="s">
        <v>54</v>
      </c>
      <c r="B27" s="25">
        <f t="shared" ref="B27:P27" si="3">SUM(B28:B36)</f>
        <v>128533261</v>
      </c>
      <c r="C27" s="11">
        <f t="shared" si="3"/>
        <v>0</v>
      </c>
      <c r="D27" s="25">
        <f t="shared" si="3"/>
        <v>11635982.770000001</v>
      </c>
      <c r="E27" s="25">
        <f t="shared" si="3"/>
        <v>14104398.360000001</v>
      </c>
      <c r="F27" s="25">
        <f t="shared" si="3"/>
        <v>38698583.789999999</v>
      </c>
      <c r="G27" s="25">
        <f t="shared" si="3"/>
        <v>53903126.399999999</v>
      </c>
      <c r="H27" s="25">
        <f t="shared" si="3"/>
        <v>0</v>
      </c>
      <c r="I27" s="25">
        <f t="shared" si="3"/>
        <v>0</v>
      </c>
      <c r="J27" s="25">
        <f t="shared" si="3"/>
        <v>0</v>
      </c>
      <c r="K27" s="25">
        <f t="shared" si="3"/>
        <v>0</v>
      </c>
      <c r="L27" s="25">
        <f t="shared" si="3"/>
        <v>0</v>
      </c>
      <c r="M27" s="25">
        <f t="shared" si="3"/>
        <v>0</v>
      </c>
      <c r="N27" s="25">
        <f t="shared" si="3"/>
        <v>0</v>
      </c>
      <c r="O27" s="25">
        <f t="shared" si="3"/>
        <v>0</v>
      </c>
      <c r="P27" s="25">
        <f t="shared" si="3"/>
        <v>118342091.32000001</v>
      </c>
    </row>
    <row r="28" spans="1:17" ht="18.75" customHeight="1" x14ac:dyDescent="0.25">
      <c r="A28" s="12" t="s">
        <v>53</v>
      </c>
      <c r="B28" s="26">
        <v>1784667</v>
      </c>
      <c r="C28" s="13"/>
      <c r="D28" s="26"/>
      <c r="E28" s="26">
        <v>196293.61</v>
      </c>
      <c r="F28" s="26">
        <v>372183.09</v>
      </c>
      <c r="G28" s="26">
        <v>254801.75</v>
      </c>
      <c r="H28" s="26"/>
      <c r="I28" s="26"/>
      <c r="J28" s="26"/>
      <c r="K28" s="26"/>
      <c r="L28" s="26"/>
      <c r="M28" s="26"/>
      <c r="N28" s="26"/>
      <c r="O28" s="26"/>
      <c r="P28" s="26">
        <f>SUM(D28:O28)</f>
        <v>823278.45</v>
      </c>
    </row>
    <row r="29" spans="1:17" ht="18.75" customHeight="1" x14ac:dyDescent="0.25">
      <c r="A29" s="12" t="s">
        <v>52</v>
      </c>
      <c r="B29" s="26">
        <v>2050649</v>
      </c>
      <c r="C29" s="13"/>
      <c r="D29" s="26">
        <v>686544.5</v>
      </c>
      <c r="E29" s="26">
        <v>153579.99</v>
      </c>
      <c r="F29" s="26">
        <v>1490358.01</v>
      </c>
      <c r="G29" s="26">
        <v>78270</v>
      </c>
      <c r="H29" s="26"/>
      <c r="I29" s="26"/>
      <c r="J29" s="26"/>
      <c r="K29" s="26"/>
      <c r="L29" s="26"/>
      <c r="M29" s="26"/>
      <c r="N29" s="26"/>
      <c r="O29" s="26"/>
      <c r="P29" s="26">
        <f t="shared" ref="P29:P36" si="4">SUM(D29:O29)</f>
        <v>2408752.5</v>
      </c>
    </row>
    <row r="30" spans="1:17" ht="18.75" customHeight="1" x14ac:dyDescent="0.25">
      <c r="A30" s="12" t="s">
        <v>51</v>
      </c>
      <c r="B30" s="26">
        <v>1053308</v>
      </c>
      <c r="C30" s="13"/>
      <c r="D30" s="26">
        <v>5044.5</v>
      </c>
      <c r="E30" s="26">
        <v>109603.94</v>
      </c>
      <c r="F30" s="26">
        <v>25647.34</v>
      </c>
      <c r="G30" s="26">
        <v>494243.36</v>
      </c>
      <c r="H30" s="26"/>
      <c r="I30" s="26"/>
      <c r="J30" s="26"/>
      <c r="K30" s="26"/>
      <c r="L30" s="26"/>
      <c r="M30" s="26"/>
      <c r="N30" s="26"/>
      <c r="O30" s="26"/>
      <c r="P30" s="26">
        <f t="shared" si="4"/>
        <v>634539.14</v>
      </c>
    </row>
    <row r="31" spans="1:17" ht="18.75" customHeight="1" x14ac:dyDescent="0.25">
      <c r="A31" s="12" t="s">
        <v>50</v>
      </c>
      <c r="B31" s="26">
        <v>416667</v>
      </c>
      <c r="C31" s="13"/>
      <c r="D31" s="26"/>
      <c r="E31" s="26"/>
      <c r="F31" s="26">
        <v>27486.29</v>
      </c>
      <c r="G31" s="26">
        <v>45789.8</v>
      </c>
      <c r="H31" s="26"/>
      <c r="I31" s="26"/>
      <c r="J31" s="26"/>
      <c r="K31" s="26"/>
      <c r="L31" s="26"/>
      <c r="M31" s="26"/>
      <c r="N31" s="26"/>
      <c r="O31" s="26"/>
      <c r="P31" s="26">
        <f t="shared" si="4"/>
        <v>73276.09</v>
      </c>
    </row>
    <row r="32" spans="1:17" ht="18.75" customHeight="1" x14ac:dyDescent="0.25">
      <c r="A32" s="12" t="s">
        <v>49</v>
      </c>
      <c r="B32" s="26">
        <v>973664</v>
      </c>
      <c r="C32" s="13"/>
      <c r="D32" s="26">
        <v>5171341.9800000004</v>
      </c>
      <c r="E32" s="26">
        <v>724873.74</v>
      </c>
      <c r="F32" s="26">
        <v>1231820.03</v>
      </c>
      <c r="G32" s="26">
        <v>1327259.51</v>
      </c>
      <c r="H32" s="26"/>
      <c r="I32" s="26"/>
      <c r="J32" s="26"/>
      <c r="K32" s="26"/>
      <c r="L32" s="26"/>
      <c r="M32" s="26"/>
      <c r="N32" s="26"/>
      <c r="O32" s="26"/>
      <c r="P32" s="26">
        <f t="shared" si="4"/>
        <v>8455295.2600000016</v>
      </c>
      <c r="Q32" s="14"/>
    </row>
    <row r="33" spans="1:16" ht="18.75" customHeight="1" x14ac:dyDescent="0.25">
      <c r="A33" s="12" t="s">
        <v>48</v>
      </c>
      <c r="B33" s="26">
        <v>23310652</v>
      </c>
      <c r="C33" s="13"/>
      <c r="D33" s="26">
        <v>135833.79</v>
      </c>
      <c r="E33" s="26">
        <v>634864.43000000005</v>
      </c>
      <c r="F33" s="26">
        <v>16442773.470000001</v>
      </c>
      <c r="G33" s="26">
        <v>10418292.119999999</v>
      </c>
      <c r="H33" s="26"/>
      <c r="I33" s="26"/>
      <c r="J33" s="26"/>
      <c r="K33" s="26"/>
      <c r="L33" s="26"/>
      <c r="M33" s="26"/>
      <c r="N33" s="26"/>
      <c r="O33" s="26"/>
      <c r="P33" s="26">
        <f t="shared" si="4"/>
        <v>27631763.810000002</v>
      </c>
    </row>
    <row r="34" spans="1:16" ht="18.75" customHeight="1" x14ac:dyDescent="0.25">
      <c r="A34" s="12" t="s">
        <v>47</v>
      </c>
      <c r="B34" s="26">
        <v>98851854</v>
      </c>
      <c r="C34" s="13"/>
      <c r="D34" s="26">
        <v>4761293.4000000004</v>
      </c>
      <c r="E34" s="26">
        <v>10062963.680000002</v>
      </c>
      <c r="F34" s="26">
        <v>14433411.939999999</v>
      </c>
      <c r="G34" s="26">
        <v>33481976.739999998</v>
      </c>
      <c r="H34" s="26"/>
      <c r="I34" s="26"/>
      <c r="J34" s="26"/>
      <c r="K34" s="26"/>
      <c r="L34" s="26"/>
      <c r="M34" s="26"/>
      <c r="N34" s="26"/>
      <c r="O34" s="26"/>
      <c r="P34" s="26">
        <f t="shared" si="4"/>
        <v>62739645.760000005</v>
      </c>
    </row>
    <row r="35" spans="1:16" ht="18.75" customHeight="1" x14ac:dyDescent="0.25">
      <c r="A35" s="12" t="s">
        <v>46</v>
      </c>
      <c r="B35" s="26">
        <v>0</v>
      </c>
      <c r="C35" s="13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>
        <f t="shared" si="4"/>
        <v>0</v>
      </c>
    </row>
    <row r="36" spans="1:16" ht="18.75" customHeight="1" x14ac:dyDescent="0.25">
      <c r="A36" s="12" t="s">
        <v>45</v>
      </c>
      <c r="B36" s="26">
        <v>91800</v>
      </c>
      <c r="C36" s="13"/>
      <c r="D36" s="26">
        <v>875924.6</v>
      </c>
      <c r="E36" s="26">
        <v>2222218.9700000002</v>
      </c>
      <c r="F36" s="26">
        <v>4674903.62</v>
      </c>
      <c r="G36" s="26">
        <v>7802493.1200000001</v>
      </c>
      <c r="H36" s="26"/>
      <c r="I36" s="26"/>
      <c r="J36" s="26"/>
      <c r="K36" s="26"/>
      <c r="L36" s="26"/>
      <c r="M36" s="26"/>
      <c r="N36" s="26"/>
      <c r="O36" s="26"/>
      <c r="P36" s="26">
        <f t="shared" si="4"/>
        <v>15575540.310000001</v>
      </c>
    </row>
    <row r="37" spans="1:16" ht="18.75" customHeight="1" x14ac:dyDescent="0.25">
      <c r="A37" s="10" t="s">
        <v>44</v>
      </c>
      <c r="B37" s="25">
        <f t="shared" ref="B37:P37" si="5">SUM(B38:B45)</f>
        <v>2500000</v>
      </c>
      <c r="C37" s="11">
        <f t="shared" si="5"/>
        <v>0</v>
      </c>
      <c r="D37" s="25">
        <f t="shared" si="5"/>
        <v>80899.7</v>
      </c>
      <c r="E37" s="25">
        <f t="shared" si="5"/>
        <v>75000</v>
      </c>
      <c r="F37" s="25">
        <f t="shared" si="5"/>
        <v>75482.210000000006</v>
      </c>
      <c r="G37" s="25">
        <f t="shared" si="5"/>
        <v>958464</v>
      </c>
      <c r="H37" s="25">
        <f t="shared" si="5"/>
        <v>0</v>
      </c>
      <c r="I37" s="25">
        <f t="shared" si="5"/>
        <v>0</v>
      </c>
      <c r="J37" s="25">
        <f t="shared" si="5"/>
        <v>0</v>
      </c>
      <c r="K37" s="25">
        <f t="shared" si="5"/>
        <v>0</v>
      </c>
      <c r="L37" s="25">
        <f t="shared" si="5"/>
        <v>0</v>
      </c>
      <c r="M37" s="25">
        <f t="shared" si="5"/>
        <v>0</v>
      </c>
      <c r="N37" s="25">
        <f t="shared" si="5"/>
        <v>0</v>
      </c>
      <c r="O37" s="25">
        <f t="shared" si="5"/>
        <v>0</v>
      </c>
      <c r="P37" s="25">
        <f t="shared" si="5"/>
        <v>1189845.9100000001</v>
      </c>
    </row>
    <row r="38" spans="1:16" ht="18.75" customHeight="1" x14ac:dyDescent="0.25">
      <c r="A38" s="12" t="s">
        <v>43</v>
      </c>
      <c r="B38" s="26">
        <v>1569100</v>
      </c>
      <c r="C38" s="13"/>
      <c r="D38" s="26">
        <v>80899.7</v>
      </c>
      <c r="E38" s="26">
        <v>75000</v>
      </c>
      <c r="F38" s="26">
        <v>75482.210000000006</v>
      </c>
      <c r="G38" s="26">
        <v>75000</v>
      </c>
      <c r="H38" s="26"/>
      <c r="I38" s="26"/>
      <c r="J38" s="26"/>
      <c r="K38" s="26"/>
      <c r="L38" s="26"/>
      <c r="M38" s="26"/>
      <c r="N38" s="26"/>
      <c r="O38" s="26"/>
      <c r="P38" s="26">
        <f t="shared" ref="P38:P52" si="6">SUM(D38:O38)</f>
        <v>306381.91000000003</v>
      </c>
    </row>
    <row r="39" spans="1:16" ht="18.75" customHeight="1" x14ac:dyDescent="0.25">
      <c r="A39" s="12" t="s">
        <v>42</v>
      </c>
      <c r="B39" s="26">
        <v>0</v>
      </c>
      <c r="C39" s="13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>
        <f t="shared" si="6"/>
        <v>0</v>
      </c>
    </row>
    <row r="40" spans="1:16" ht="18.75" customHeight="1" x14ac:dyDescent="0.25">
      <c r="A40" s="12" t="s">
        <v>41</v>
      </c>
      <c r="B40" s="26">
        <v>0</v>
      </c>
      <c r="C40" s="13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>
        <f t="shared" si="6"/>
        <v>0</v>
      </c>
    </row>
    <row r="41" spans="1:16" ht="18.75" customHeight="1" x14ac:dyDescent="0.25">
      <c r="A41" s="12" t="s">
        <v>40</v>
      </c>
      <c r="B41" s="26">
        <v>0</v>
      </c>
      <c r="C41" s="13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>
        <f t="shared" si="6"/>
        <v>0</v>
      </c>
    </row>
    <row r="42" spans="1:16" ht="18.75" customHeight="1" x14ac:dyDescent="0.25">
      <c r="A42" s="12" t="s">
        <v>39</v>
      </c>
      <c r="B42" s="26">
        <v>0</v>
      </c>
      <c r="C42" s="13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>
        <f t="shared" si="6"/>
        <v>0</v>
      </c>
    </row>
    <row r="43" spans="1:16" ht="18.75" customHeight="1" x14ac:dyDescent="0.25">
      <c r="A43" s="12" t="s">
        <v>38</v>
      </c>
      <c r="B43" s="26">
        <v>0</v>
      </c>
      <c r="C43" s="13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>
        <f t="shared" si="6"/>
        <v>0</v>
      </c>
    </row>
    <row r="44" spans="1:16" ht="18.75" customHeight="1" x14ac:dyDescent="0.25">
      <c r="A44" s="12" t="s">
        <v>37</v>
      </c>
      <c r="B44" s="26">
        <v>930900</v>
      </c>
      <c r="C44" s="13"/>
      <c r="D44" s="26"/>
      <c r="E44" s="26"/>
      <c r="F44" s="26"/>
      <c r="G44" s="26">
        <v>883464</v>
      </c>
      <c r="H44" s="26"/>
      <c r="I44" s="26"/>
      <c r="J44" s="26"/>
      <c r="K44" s="26"/>
      <c r="L44" s="26"/>
      <c r="M44" s="26"/>
      <c r="N44" s="26"/>
      <c r="O44" s="26"/>
      <c r="P44" s="26">
        <f t="shared" si="6"/>
        <v>883464</v>
      </c>
    </row>
    <row r="45" spans="1:16" ht="18.75" customHeight="1" x14ac:dyDescent="0.25">
      <c r="A45" s="12" t="s">
        <v>36</v>
      </c>
      <c r="B45" s="26"/>
      <c r="C45" s="13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>
        <f t="shared" si="6"/>
        <v>0</v>
      </c>
    </row>
    <row r="46" spans="1:16" ht="18.75" customHeight="1" x14ac:dyDescent="0.25">
      <c r="A46" s="10" t="s">
        <v>35</v>
      </c>
      <c r="B46" s="25"/>
      <c r="C46" s="11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>
        <f t="shared" si="6"/>
        <v>0</v>
      </c>
    </row>
    <row r="47" spans="1:16" ht="18.75" customHeight="1" x14ac:dyDescent="0.25">
      <c r="A47" s="12" t="s">
        <v>34</v>
      </c>
      <c r="B47" s="26"/>
      <c r="C47" s="13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>
        <f t="shared" si="6"/>
        <v>0</v>
      </c>
    </row>
    <row r="48" spans="1:16" ht="18.75" customHeight="1" x14ac:dyDescent="0.25">
      <c r="A48" s="12" t="s">
        <v>33</v>
      </c>
      <c r="B48" s="26"/>
      <c r="C48" s="13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>
        <f t="shared" si="6"/>
        <v>0</v>
      </c>
    </row>
    <row r="49" spans="1:16" ht="18.75" customHeight="1" x14ac:dyDescent="0.25">
      <c r="A49" s="12" t="s">
        <v>32</v>
      </c>
      <c r="B49" s="26"/>
      <c r="C49" s="13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>
        <f t="shared" si="6"/>
        <v>0</v>
      </c>
    </row>
    <row r="50" spans="1:16" ht="18.75" customHeight="1" x14ac:dyDescent="0.25">
      <c r="A50" s="12" t="s">
        <v>31</v>
      </c>
      <c r="B50" s="26"/>
      <c r="C50" s="13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>
        <f t="shared" si="6"/>
        <v>0</v>
      </c>
    </row>
    <row r="51" spans="1:16" ht="18.75" customHeight="1" x14ac:dyDescent="0.25">
      <c r="A51" s="12" t="s">
        <v>30</v>
      </c>
      <c r="B51" s="26"/>
      <c r="C51" s="13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>
        <f t="shared" si="6"/>
        <v>0</v>
      </c>
    </row>
    <row r="52" spans="1:16" ht="18.75" customHeight="1" x14ac:dyDescent="0.25">
      <c r="A52" s="12" t="s">
        <v>29</v>
      </c>
      <c r="B52" s="26"/>
      <c r="C52" s="13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>
        <f t="shared" si="6"/>
        <v>0</v>
      </c>
    </row>
    <row r="53" spans="1:16" ht="18.75" customHeight="1" x14ac:dyDescent="0.25">
      <c r="A53" s="10" t="s">
        <v>28</v>
      </c>
      <c r="B53" s="25">
        <f t="shared" ref="B53:P53" si="7">SUM(B54:B62)</f>
        <v>177289922</v>
      </c>
      <c r="C53" s="11">
        <f t="shared" si="7"/>
        <v>0</v>
      </c>
      <c r="D53" s="25">
        <f t="shared" si="7"/>
        <v>302462.78999999998</v>
      </c>
      <c r="E53" s="25">
        <f t="shared" si="7"/>
        <v>14578346.640000001</v>
      </c>
      <c r="F53" s="25">
        <f t="shared" si="7"/>
        <v>9515684.620000001</v>
      </c>
      <c r="G53" s="25">
        <f t="shared" si="7"/>
        <v>1744378.87</v>
      </c>
      <c r="H53" s="25">
        <f t="shared" si="7"/>
        <v>0</v>
      </c>
      <c r="I53" s="25">
        <f t="shared" si="7"/>
        <v>0</v>
      </c>
      <c r="J53" s="25">
        <f t="shared" si="7"/>
        <v>0</v>
      </c>
      <c r="K53" s="25">
        <f t="shared" si="7"/>
        <v>0</v>
      </c>
      <c r="L53" s="25">
        <f t="shared" si="7"/>
        <v>0</v>
      </c>
      <c r="M53" s="25">
        <f t="shared" si="7"/>
        <v>0</v>
      </c>
      <c r="N53" s="25">
        <f t="shared" si="7"/>
        <v>0</v>
      </c>
      <c r="O53" s="25">
        <f t="shared" si="7"/>
        <v>0</v>
      </c>
      <c r="P53" s="25">
        <f t="shared" si="7"/>
        <v>26140872.919999998</v>
      </c>
    </row>
    <row r="54" spans="1:16" ht="18.75" customHeight="1" x14ac:dyDescent="0.25">
      <c r="A54" s="12" t="s">
        <v>27</v>
      </c>
      <c r="B54" s="26">
        <v>15000000</v>
      </c>
      <c r="C54" s="13"/>
      <c r="D54" s="26">
        <v>60529.79</v>
      </c>
      <c r="E54" s="26">
        <v>12296217.15</v>
      </c>
      <c r="F54" s="26">
        <v>3633921.27</v>
      </c>
      <c r="G54" s="26">
        <v>141130.48000000001</v>
      </c>
      <c r="H54" s="26"/>
      <c r="I54" s="26"/>
      <c r="J54" s="26"/>
      <c r="K54" s="26"/>
      <c r="L54" s="26"/>
      <c r="M54" s="26"/>
      <c r="N54" s="26"/>
      <c r="O54" s="26"/>
      <c r="P54" s="26">
        <f>SUM(D54:O54)</f>
        <v>16131798.689999999</v>
      </c>
    </row>
    <row r="55" spans="1:16" ht="18.75" customHeight="1" x14ac:dyDescent="0.25">
      <c r="A55" s="12" t="s">
        <v>26</v>
      </c>
      <c r="B55" s="26"/>
      <c r="C55" s="1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>
        <f>SUM(D55:O55)</f>
        <v>0</v>
      </c>
    </row>
    <row r="56" spans="1:16" ht="18.75" customHeight="1" x14ac:dyDescent="0.25">
      <c r="A56" s="12" t="s">
        <v>25</v>
      </c>
      <c r="B56" s="26">
        <v>10000000</v>
      </c>
      <c r="C56" s="13"/>
      <c r="D56" s="26"/>
      <c r="E56" s="26">
        <v>1020438.97</v>
      </c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>
        <f>SUM(D56:O56)</f>
        <v>1020438.97</v>
      </c>
    </row>
    <row r="57" spans="1:16" ht="18.75" customHeight="1" x14ac:dyDescent="0.25">
      <c r="A57" s="12" t="s">
        <v>24</v>
      </c>
      <c r="B57" s="26">
        <v>110000000</v>
      </c>
      <c r="C57" s="13"/>
      <c r="D57" s="26"/>
      <c r="E57" s="26"/>
      <c r="F57" s="26"/>
      <c r="G57" s="26">
        <v>146095.59</v>
      </c>
      <c r="H57" s="26"/>
      <c r="I57" s="26"/>
      <c r="J57" s="26"/>
      <c r="K57" s="26"/>
      <c r="L57" s="26"/>
      <c r="M57" s="26"/>
      <c r="N57" s="26"/>
      <c r="O57" s="26"/>
      <c r="P57" s="27">
        <f t="shared" ref="P57:P58" si="8">SUM(D57:O57)</f>
        <v>146095.59</v>
      </c>
    </row>
    <row r="58" spans="1:16" ht="18.75" customHeight="1" x14ac:dyDescent="0.25">
      <c r="A58" s="12" t="s">
        <v>23</v>
      </c>
      <c r="B58" s="26">
        <v>42289922</v>
      </c>
      <c r="C58" s="13"/>
      <c r="D58" s="26">
        <v>241933</v>
      </c>
      <c r="E58" s="26">
        <v>1254634.52</v>
      </c>
      <c r="F58" s="26">
        <v>1225168.1499999999</v>
      </c>
      <c r="G58" s="26">
        <v>162398.17000000001</v>
      </c>
      <c r="H58" s="26"/>
      <c r="I58" s="26"/>
      <c r="J58" s="26"/>
      <c r="K58" s="26"/>
      <c r="L58" s="26"/>
      <c r="M58" s="26"/>
      <c r="N58" s="26"/>
      <c r="O58" s="26"/>
      <c r="P58" s="26">
        <f t="shared" si="8"/>
        <v>2884133.84</v>
      </c>
    </row>
    <row r="59" spans="1:16" ht="18.75" customHeight="1" x14ac:dyDescent="0.25">
      <c r="A59" s="12" t="s">
        <v>22</v>
      </c>
      <c r="B59" s="26">
        <v>0</v>
      </c>
      <c r="C59" s="13"/>
      <c r="D59" s="26"/>
      <c r="E59" s="26"/>
      <c r="F59" s="26">
        <v>3057748.39</v>
      </c>
      <c r="G59" s="26"/>
      <c r="H59" s="26"/>
      <c r="I59" s="26"/>
      <c r="J59" s="26"/>
      <c r="K59" s="26"/>
      <c r="L59" s="26"/>
      <c r="M59" s="26"/>
      <c r="N59" s="26"/>
      <c r="O59" s="26"/>
      <c r="P59" s="26">
        <f t="shared" ref="P59:P62" si="9">SUM(D59:O59)</f>
        <v>3057748.39</v>
      </c>
    </row>
    <row r="60" spans="1:16" ht="18.75" customHeight="1" x14ac:dyDescent="0.25">
      <c r="A60" s="12" t="s">
        <v>21</v>
      </c>
      <c r="B60" s="26">
        <v>0</v>
      </c>
      <c r="C60" s="13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>
        <f t="shared" si="9"/>
        <v>0</v>
      </c>
    </row>
    <row r="61" spans="1:16" ht="18.75" customHeight="1" x14ac:dyDescent="0.25">
      <c r="A61" s="12" t="s">
        <v>20</v>
      </c>
      <c r="B61" s="26"/>
      <c r="C61" s="13"/>
      <c r="D61" s="26"/>
      <c r="E61" s="26"/>
      <c r="F61" s="26">
        <v>781711.41</v>
      </c>
      <c r="G61" s="26">
        <v>482022.63</v>
      </c>
      <c r="H61" s="26"/>
      <c r="I61" s="26"/>
      <c r="J61" s="26"/>
      <c r="K61" s="26"/>
      <c r="L61" s="26"/>
      <c r="M61" s="26"/>
      <c r="N61" s="26"/>
      <c r="O61" s="26"/>
      <c r="P61" s="26">
        <f t="shared" si="9"/>
        <v>1263734.04</v>
      </c>
    </row>
    <row r="62" spans="1:16" ht="18.75" customHeight="1" x14ac:dyDescent="0.25">
      <c r="A62" s="12" t="s">
        <v>19</v>
      </c>
      <c r="B62" s="26">
        <v>0</v>
      </c>
      <c r="C62" s="13"/>
      <c r="D62" s="26"/>
      <c r="E62" s="26">
        <v>7056</v>
      </c>
      <c r="F62" s="26">
        <v>817135.4</v>
      </c>
      <c r="G62" s="26">
        <v>812732</v>
      </c>
      <c r="H62" s="26"/>
      <c r="I62" s="26"/>
      <c r="J62" s="26"/>
      <c r="K62" s="26"/>
      <c r="L62" s="26"/>
      <c r="M62" s="26"/>
      <c r="N62" s="26"/>
      <c r="O62" s="26"/>
      <c r="P62" s="26">
        <f t="shared" si="9"/>
        <v>1636923.4</v>
      </c>
    </row>
    <row r="63" spans="1:16" ht="18.75" customHeight="1" x14ac:dyDescent="0.25">
      <c r="A63" s="10" t="s">
        <v>18</v>
      </c>
      <c r="B63" s="25">
        <f t="shared" ref="B63:P63" si="10">SUM(B64:B67)</f>
        <v>6239129162</v>
      </c>
      <c r="C63" s="11">
        <f t="shared" si="10"/>
        <v>0</v>
      </c>
      <c r="D63" s="25">
        <f t="shared" si="10"/>
        <v>713166872.63</v>
      </c>
      <c r="E63" s="25">
        <f t="shared" si="10"/>
        <v>54594430.719999999</v>
      </c>
      <c r="F63" s="25">
        <f t="shared" si="10"/>
        <v>471328500.19</v>
      </c>
      <c r="G63" s="25">
        <f>SUM(G64:G67)</f>
        <v>923058651.59000003</v>
      </c>
      <c r="H63" s="25">
        <f t="shared" si="10"/>
        <v>0</v>
      </c>
      <c r="I63" s="25">
        <f t="shared" si="10"/>
        <v>0</v>
      </c>
      <c r="J63" s="25">
        <f t="shared" si="10"/>
        <v>0</v>
      </c>
      <c r="K63" s="25">
        <f t="shared" si="10"/>
        <v>0</v>
      </c>
      <c r="L63" s="25">
        <f t="shared" si="10"/>
        <v>0</v>
      </c>
      <c r="M63" s="25">
        <f t="shared" si="10"/>
        <v>0</v>
      </c>
      <c r="N63" s="25">
        <f t="shared" si="10"/>
        <v>0</v>
      </c>
      <c r="O63" s="25">
        <f t="shared" si="10"/>
        <v>0</v>
      </c>
      <c r="P63" s="25">
        <f t="shared" si="10"/>
        <v>2162148455.1300001</v>
      </c>
    </row>
    <row r="64" spans="1:16" ht="18.75" customHeight="1" x14ac:dyDescent="0.25">
      <c r="A64" s="12" t="s">
        <v>17</v>
      </c>
      <c r="B64" s="26"/>
      <c r="C64" s="13"/>
      <c r="D64" s="26">
        <v>713166872.63</v>
      </c>
      <c r="E64" s="26">
        <v>54594430.719999999</v>
      </c>
      <c r="F64" s="26">
        <v>471328500.19</v>
      </c>
      <c r="G64" s="13">
        <v>396354.75</v>
      </c>
      <c r="H64" s="26"/>
      <c r="I64" s="26"/>
      <c r="J64" s="26"/>
      <c r="K64" s="26"/>
      <c r="L64" s="26"/>
      <c r="M64" s="26"/>
      <c r="N64" s="26"/>
      <c r="O64" s="26"/>
      <c r="P64" s="26">
        <f>SUM(D64:O64)</f>
        <v>1239486158.29</v>
      </c>
    </row>
    <row r="65" spans="1:16" ht="18.75" customHeight="1" x14ac:dyDescent="0.25">
      <c r="A65" s="12" t="s">
        <v>16</v>
      </c>
      <c r="B65" s="27">
        <v>6239129162</v>
      </c>
      <c r="C65" s="13"/>
      <c r="D65" s="26"/>
      <c r="E65" s="26"/>
      <c r="F65" s="26"/>
      <c r="G65" s="27">
        <f>923058651.59-G64</f>
        <v>922662296.84000003</v>
      </c>
      <c r="H65" s="26"/>
      <c r="I65" s="27"/>
      <c r="J65" s="26"/>
      <c r="K65" s="26"/>
      <c r="L65" s="26"/>
      <c r="M65" s="26"/>
      <c r="N65" s="26"/>
      <c r="O65" s="26"/>
      <c r="P65" s="26">
        <f>SUM(D65:O65)</f>
        <v>922662296.84000003</v>
      </c>
    </row>
    <row r="66" spans="1:16" ht="18.75" customHeight="1" x14ac:dyDescent="0.25">
      <c r="A66" s="12" t="s">
        <v>15</v>
      </c>
      <c r="B66" s="26"/>
      <c r="C66" s="13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>
        <f>SUM(D66:O66)</f>
        <v>0</v>
      </c>
    </row>
    <row r="67" spans="1:16" ht="18.75" customHeight="1" x14ac:dyDescent="0.25">
      <c r="A67" s="12" t="s">
        <v>14</v>
      </c>
      <c r="B67" s="26"/>
      <c r="C67" s="13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>
        <f>SUM(D67:O67)</f>
        <v>0</v>
      </c>
    </row>
    <row r="68" spans="1:16" ht="18.75" customHeight="1" x14ac:dyDescent="0.25">
      <c r="A68" s="10" t="s">
        <v>93</v>
      </c>
      <c r="B68" s="25"/>
      <c r="C68" s="11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>
        <f t="shared" ref="P68" si="11">SUM(P69:P70)</f>
        <v>0</v>
      </c>
    </row>
    <row r="69" spans="1:16" ht="18.75" customHeight="1" x14ac:dyDescent="0.25">
      <c r="A69" s="12" t="s">
        <v>13</v>
      </c>
      <c r="B69" s="26"/>
      <c r="C69" s="13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>
        <f t="shared" ref="P69:P74" si="12">SUM(D69:O69)</f>
        <v>0</v>
      </c>
    </row>
    <row r="70" spans="1:16" ht="18.75" customHeight="1" x14ac:dyDescent="0.25">
      <c r="A70" s="12" t="s">
        <v>12</v>
      </c>
      <c r="B70" s="26"/>
      <c r="C70" s="13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>
        <f t="shared" si="12"/>
        <v>0</v>
      </c>
    </row>
    <row r="71" spans="1:16" ht="18.75" customHeight="1" x14ac:dyDescent="0.25">
      <c r="A71" s="10" t="s">
        <v>11</v>
      </c>
      <c r="B71" s="25"/>
      <c r="C71" s="11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>
        <f t="shared" si="12"/>
        <v>0</v>
      </c>
    </row>
    <row r="72" spans="1:16" ht="18.75" customHeight="1" x14ac:dyDescent="0.25">
      <c r="A72" s="12" t="s">
        <v>10</v>
      </c>
      <c r="B72" s="26"/>
      <c r="C72" s="13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>
        <f t="shared" si="12"/>
        <v>0</v>
      </c>
    </row>
    <row r="73" spans="1:16" ht="18.75" customHeight="1" x14ac:dyDescent="0.25">
      <c r="A73" s="12" t="s">
        <v>9</v>
      </c>
      <c r="B73" s="26"/>
      <c r="C73" s="13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>
        <f t="shared" si="12"/>
        <v>0</v>
      </c>
    </row>
    <row r="74" spans="1:16" ht="18.75" customHeight="1" x14ac:dyDescent="0.25">
      <c r="A74" s="12" t="s">
        <v>8</v>
      </c>
      <c r="B74" s="26"/>
      <c r="C74" s="13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>
        <f t="shared" si="12"/>
        <v>0</v>
      </c>
    </row>
    <row r="75" spans="1:16" ht="18.75" customHeight="1" x14ac:dyDescent="0.25">
      <c r="A75" s="12"/>
      <c r="B75" s="26"/>
      <c r="C75" s="1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pans="1:16" ht="18.75" customHeight="1" x14ac:dyDescent="0.25">
      <c r="A76" s="7" t="s">
        <v>7</v>
      </c>
      <c r="B76" s="24">
        <f t="shared" ref="B76:P76" si="13">SUM(B77+B80+B83)</f>
        <v>0</v>
      </c>
      <c r="C76" s="9">
        <f t="shared" si="13"/>
        <v>0</v>
      </c>
      <c r="D76" s="24">
        <f t="shared" si="13"/>
        <v>293259077.09000003</v>
      </c>
      <c r="E76" s="24">
        <f t="shared" si="13"/>
        <v>9701076.7799999993</v>
      </c>
      <c r="F76" s="24">
        <f t="shared" si="13"/>
        <v>1333770543.73</v>
      </c>
      <c r="G76" s="24">
        <f t="shared" si="13"/>
        <v>210495.9</v>
      </c>
      <c r="H76" s="24">
        <f t="shared" si="13"/>
        <v>0</v>
      </c>
      <c r="I76" s="24">
        <f t="shared" si="13"/>
        <v>0</v>
      </c>
      <c r="J76" s="24">
        <f t="shared" si="13"/>
        <v>0</v>
      </c>
      <c r="K76" s="24">
        <f t="shared" si="13"/>
        <v>0</v>
      </c>
      <c r="L76" s="24">
        <f t="shared" si="13"/>
        <v>0</v>
      </c>
      <c r="M76" s="24">
        <f t="shared" si="13"/>
        <v>0</v>
      </c>
      <c r="N76" s="24">
        <f t="shared" si="13"/>
        <v>0</v>
      </c>
      <c r="O76" s="24">
        <f t="shared" si="13"/>
        <v>0</v>
      </c>
      <c r="P76" s="24">
        <f t="shared" si="13"/>
        <v>1636941193.5</v>
      </c>
    </row>
    <row r="77" spans="1:16" ht="18.75" customHeight="1" x14ac:dyDescent="0.25">
      <c r="A77" s="10" t="s">
        <v>6</v>
      </c>
      <c r="B77" s="25">
        <f t="shared" ref="B77:P77" si="14">SUM(B78:B79)</f>
        <v>0</v>
      </c>
      <c r="C77" s="11">
        <f t="shared" si="14"/>
        <v>0</v>
      </c>
      <c r="D77" s="25">
        <f t="shared" si="14"/>
        <v>187896258.67000002</v>
      </c>
      <c r="E77" s="25">
        <f t="shared" si="14"/>
        <v>0</v>
      </c>
      <c r="F77" s="25">
        <f t="shared" si="14"/>
        <v>1333770543.73</v>
      </c>
      <c r="G77" s="25">
        <f t="shared" si="14"/>
        <v>0</v>
      </c>
      <c r="H77" s="25">
        <f t="shared" si="14"/>
        <v>0</v>
      </c>
      <c r="I77" s="25">
        <f t="shared" si="14"/>
        <v>0</v>
      </c>
      <c r="J77" s="25">
        <f t="shared" si="14"/>
        <v>0</v>
      </c>
      <c r="K77" s="25">
        <f t="shared" si="14"/>
        <v>0</v>
      </c>
      <c r="L77" s="25">
        <f t="shared" si="14"/>
        <v>0</v>
      </c>
      <c r="M77" s="25">
        <f t="shared" si="14"/>
        <v>0</v>
      </c>
      <c r="N77" s="25">
        <f>SUM(N78:N79)</f>
        <v>0</v>
      </c>
      <c r="O77" s="25">
        <f t="shared" si="14"/>
        <v>0</v>
      </c>
      <c r="P77" s="25">
        <f t="shared" si="14"/>
        <v>1521666802.4000001</v>
      </c>
    </row>
    <row r="78" spans="1:16" ht="18.75" customHeight="1" x14ac:dyDescent="0.25">
      <c r="A78" s="12" t="s">
        <v>94</v>
      </c>
      <c r="B78" s="26"/>
      <c r="C78" s="13"/>
      <c r="D78" s="26">
        <v>187896258.67000002</v>
      </c>
      <c r="E78" s="26"/>
      <c r="F78" s="26">
        <v>1333770543.73</v>
      </c>
      <c r="G78" s="26"/>
      <c r="H78" s="26"/>
      <c r="I78" s="26"/>
      <c r="J78" s="26"/>
      <c r="K78" s="26"/>
      <c r="L78" s="26"/>
      <c r="M78" s="26"/>
      <c r="N78" s="26"/>
      <c r="O78" s="26"/>
      <c r="P78" s="26">
        <f t="shared" ref="P78:P84" si="15">SUM(D78:O78)</f>
        <v>1521666802.4000001</v>
      </c>
    </row>
    <row r="79" spans="1:16" ht="18.75" customHeight="1" x14ac:dyDescent="0.25">
      <c r="A79" s="12" t="s">
        <v>95</v>
      </c>
      <c r="B79" s="26"/>
      <c r="C79" s="13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>
        <f t="shared" si="15"/>
        <v>0</v>
      </c>
    </row>
    <row r="80" spans="1:16" ht="18.75" customHeight="1" x14ac:dyDescent="0.25">
      <c r="A80" s="10" t="s">
        <v>5</v>
      </c>
      <c r="B80" s="25">
        <f t="shared" ref="B80" si="16">SUM(B81:B82)</f>
        <v>0</v>
      </c>
      <c r="C80" s="11">
        <v>0</v>
      </c>
      <c r="D80" s="25">
        <f>+D81</f>
        <v>105362818.42</v>
      </c>
      <c r="E80" s="25">
        <f t="shared" ref="E80:P80" si="17">+E81</f>
        <v>9701076.7799999993</v>
      </c>
      <c r="F80" s="25">
        <f t="shared" si="17"/>
        <v>0</v>
      </c>
      <c r="G80" s="25">
        <f t="shared" si="17"/>
        <v>210495.9</v>
      </c>
      <c r="H80" s="25">
        <f t="shared" si="17"/>
        <v>0</v>
      </c>
      <c r="I80" s="25">
        <f t="shared" si="17"/>
        <v>0</v>
      </c>
      <c r="J80" s="25">
        <f t="shared" si="17"/>
        <v>0</v>
      </c>
      <c r="K80" s="25">
        <f t="shared" si="17"/>
        <v>0</v>
      </c>
      <c r="L80" s="25">
        <f t="shared" si="17"/>
        <v>0</v>
      </c>
      <c r="M80" s="25">
        <f t="shared" si="17"/>
        <v>0</v>
      </c>
      <c r="N80" s="25">
        <f t="shared" si="17"/>
        <v>0</v>
      </c>
      <c r="O80" s="25">
        <f t="shared" si="17"/>
        <v>0</v>
      </c>
      <c r="P80" s="25">
        <f t="shared" si="17"/>
        <v>115274391.10000001</v>
      </c>
    </row>
    <row r="81" spans="1:16" ht="18.75" customHeight="1" x14ac:dyDescent="0.25">
      <c r="A81" s="12" t="s">
        <v>4</v>
      </c>
      <c r="B81" s="26"/>
      <c r="C81" s="13"/>
      <c r="D81" s="26">
        <v>105362818.42</v>
      </c>
      <c r="E81" s="26">
        <v>9701076.7799999993</v>
      </c>
      <c r="F81" s="26"/>
      <c r="G81" s="26">
        <v>210495.9</v>
      </c>
      <c r="H81" s="26"/>
      <c r="I81" s="26"/>
      <c r="J81" s="26"/>
      <c r="K81" s="26"/>
      <c r="L81" s="26"/>
      <c r="M81" s="26"/>
      <c r="N81" s="26"/>
      <c r="O81" s="26"/>
      <c r="P81" s="26">
        <f t="shared" si="15"/>
        <v>115274391.10000001</v>
      </c>
    </row>
    <row r="82" spans="1:16" ht="18.75" customHeight="1" x14ac:dyDescent="0.25">
      <c r="A82" s="12" t="s">
        <v>3</v>
      </c>
      <c r="B82" s="26"/>
      <c r="C82" s="13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>
        <f t="shared" si="15"/>
        <v>0</v>
      </c>
    </row>
    <row r="83" spans="1:16" ht="18.75" customHeight="1" x14ac:dyDescent="0.25">
      <c r="A83" s="10" t="s">
        <v>2</v>
      </c>
      <c r="B83" s="25"/>
      <c r="C83" s="11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>
        <f t="shared" si="15"/>
        <v>0</v>
      </c>
    </row>
    <row r="84" spans="1:16" ht="18.75" customHeight="1" x14ac:dyDescent="0.25">
      <c r="A84" s="12" t="s">
        <v>1</v>
      </c>
      <c r="B84" s="26"/>
      <c r="C84" s="13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>
        <f t="shared" si="15"/>
        <v>0</v>
      </c>
    </row>
    <row r="85" spans="1:16" s="18" customFormat="1" ht="18.75" customHeight="1" x14ac:dyDescent="0.3">
      <c r="A85" s="16" t="s">
        <v>0</v>
      </c>
      <c r="B85" s="28">
        <f t="shared" ref="B85:C85" si="18">SUM(B11+B17+B27+B37+B46+B53+B63+B68+B71+B76)</f>
        <v>10210621120.5035</v>
      </c>
      <c r="C85" s="17">
        <f t="shared" si="18"/>
        <v>0</v>
      </c>
      <c r="D85" s="28">
        <f>SUM(D11+D17+D27+D37+D46+D53+D63+D68+D71+D76)</f>
        <v>1300781031.2</v>
      </c>
      <c r="E85" s="28">
        <f t="shared" ref="E85:O85" si="19">SUM(E11+E17+E27+E37+E46+E53+E63+E68+E71+E76)</f>
        <v>444587609</v>
      </c>
      <c r="F85" s="28">
        <f t="shared" si="19"/>
        <v>2223117357.73</v>
      </c>
      <c r="G85" s="28">
        <f t="shared" si="19"/>
        <v>1343918421</v>
      </c>
      <c r="H85" s="28">
        <f t="shared" si="19"/>
        <v>0</v>
      </c>
      <c r="I85" s="28">
        <f t="shared" si="19"/>
        <v>0</v>
      </c>
      <c r="J85" s="28">
        <f t="shared" si="19"/>
        <v>0</v>
      </c>
      <c r="K85" s="28">
        <f t="shared" si="19"/>
        <v>0</v>
      </c>
      <c r="L85" s="28">
        <f t="shared" si="19"/>
        <v>0</v>
      </c>
      <c r="M85" s="28">
        <f t="shared" si="19"/>
        <v>0</v>
      </c>
      <c r="N85" s="28">
        <f t="shared" si="19"/>
        <v>0</v>
      </c>
      <c r="O85" s="28">
        <f t="shared" si="19"/>
        <v>0</v>
      </c>
      <c r="P85" s="28">
        <f>SUM(P11+P17+P27+P37+P46+P53+P63+P68+P71+P76)</f>
        <v>5312404418.9300003</v>
      </c>
    </row>
    <row r="86" spans="1:16" ht="15.75" thickBot="1" x14ac:dyDescent="0.3">
      <c r="A86" s="34" t="s">
        <v>99</v>
      </c>
    </row>
    <row r="87" spans="1:16" ht="26.25" customHeight="1" thickBot="1" x14ac:dyDescent="0.3">
      <c r="A87" s="31" t="s">
        <v>96</v>
      </c>
      <c r="C87" s="14"/>
      <c r="E87" s="14"/>
      <c r="F87" s="14"/>
      <c r="G87" s="14"/>
      <c r="H87" s="14"/>
      <c r="I87" s="14"/>
      <c r="K87" s="14"/>
      <c r="L87" s="14"/>
      <c r="M87" s="14"/>
      <c r="N87" s="14"/>
    </row>
    <row r="88" spans="1:16" ht="33.75" customHeight="1" thickBot="1" x14ac:dyDescent="0.3">
      <c r="A88" s="32" t="s">
        <v>97</v>
      </c>
      <c r="C88" s="22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1:16" ht="39.75" thickBot="1" x14ac:dyDescent="0.3">
      <c r="A89" s="33" t="s">
        <v>98</v>
      </c>
      <c r="C89" s="22"/>
      <c r="F89" s="14"/>
      <c r="J89" s="1"/>
      <c r="P89" s="15"/>
    </row>
    <row r="90" spans="1:16" ht="15.75" x14ac:dyDescent="0.25">
      <c r="A90" s="19"/>
      <c r="C90" s="22"/>
      <c r="F90" s="15"/>
      <c r="J90" s="1"/>
      <c r="P90" s="1"/>
    </row>
    <row r="91" spans="1:16" x14ac:dyDescent="0.25">
      <c r="J91" s="20"/>
      <c r="P91" s="20"/>
    </row>
    <row r="92" spans="1:16" ht="24.75" customHeight="1" x14ac:dyDescent="0.25">
      <c r="J92" s="20"/>
      <c r="P92" s="20"/>
    </row>
    <row r="93" spans="1:16" x14ac:dyDescent="0.25">
      <c r="J93" s="20"/>
      <c r="P93" s="20"/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7" right="0.7" top="0.75" bottom="0.75" header="0.3" footer="0.3"/>
  <pageSetup scale="47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2022-05-10T12:24:56Z</cp:lastPrinted>
  <dcterms:created xsi:type="dcterms:W3CDTF">2021-08-10T14:38:52Z</dcterms:created>
  <dcterms:modified xsi:type="dcterms:W3CDTF">2022-05-10T13:38:13Z</dcterms:modified>
</cp:coreProperties>
</file>