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1\1. Ejecuciones\12.Diciembre\OAI\"/>
    </mc:Choice>
  </mc:AlternateContent>
  <xr:revisionPtr revIDLastSave="0" documentId="13_ncr:1_{0F8DC6CF-23E3-4D24-819E-7B2DC98E7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'!$A$2:$P$129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P12" i="1" l="1"/>
  <c r="N80" i="1"/>
  <c r="N77" i="1"/>
  <c r="N76" i="1" s="1"/>
  <c r="C12" i="1"/>
  <c r="C11" i="1" s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42" i="1"/>
  <c r="P43" i="1"/>
  <c r="P44" i="1"/>
  <c r="P45" i="1"/>
  <c r="B46" i="1"/>
  <c r="C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68" i="1" s="1"/>
  <c r="P71" i="1"/>
  <c r="P72" i="1"/>
  <c r="P73" i="1"/>
  <c r="P74" i="1"/>
  <c r="B77" i="1"/>
  <c r="B76" i="1"/>
  <c r="B71" i="1" s="1"/>
  <c r="C77" i="1"/>
  <c r="C76" i="1" s="1"/>
  <c r="C71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0" i="1"/>
  <c r="P81" i="1"/>
  <c r="P82" i="1"/>
  <c r="P83" i="1"/>
  <c r="P84" i="1"/>
  <c r="D85" i="1" l="1"/>
  <c r="G85" i="1"/>
  <c r="M85" i="1"/>
  <c r="L85" i="1"/>
  <c r="K85" i="1"/>
  <c r="P77" i="1"/>
  <c r="P76" i="1" s="1"/>
  <c r="J85" i="1"/>
  <c r="F85" i="1"/>
  <c r="P63" i="1"/>
  <c r="I85" i="1"/>
  <c r="E85" i="1"/>
  <c r="H85" i="1"/>
  <c r="B85" i="1"/>
  <c r="O85" i="1"/>
  <c r="C85" i="1"/>
  <c r="P11" i="1"/>
  <c r="P37" i="1"/>
  <c r="P53" i="1"/>
  <c r="P27" i="1"/>
  <c r="P17" i="1"/>
  <c r="N85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<sst xmlns="http://schemas.openxmlformats.org/spreadsheetml/2006/main" count="99" uniqueCount="99">
  <si>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</si>
  <si>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</si>
  <si>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</si>
  <si>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</si>
  <si>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</si>
  <si>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</si>
  <si>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</si>
  <si>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</si>
  <si>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</si>
  <si>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</si>
  <si>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</si>
  <si>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</si>
  <si>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</si>
  <si>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</si>
  <si>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</si>
  <si>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</si>
  <si>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</si>
  <si>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</si>
  <si>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</si>
  <si>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</si>
  <si>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</si>
  <si>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</si>
  <si>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</si>
  <si>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</si>
  <si>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</si>
  <si>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</si>
  <si>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</si>
  <si>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</si>
  <si>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</si>
  <si>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</si>
  <si>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</si>
  <si>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</si>
  <si>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</si>
  <si>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</si>
  <si>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</si>
  <si>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</si>
  <si>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</si>
  <si>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</si>
  <si>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</si>
  <si>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</si>
  <si>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</si>
  <si>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</si>
  <si>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</si>
  <si>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</si>
  <si>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</si>
  <si>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</si>
  <si>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</si>
  <si>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</si>
  <si>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</si>
  <si>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</si>
  <si>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</si>
  <si>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</si>
  <si>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</si>
  <si>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</si>
  <si>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</si>
  <si>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</si>
  <si>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</si>
  <si>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</si>
  <si>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</si>
  <si>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</si>
  <si>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</si>
  <si>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</si>
  <si>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</si>
  <si>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</si>
  <si>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</si>
  <si>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</si>
  <si>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</si>
  <si>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</si>
  <si>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</si>
  <si>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</si>
  <si>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</si>
  <si>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</si>
  <si>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</si>
  <si>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</si>
  <si>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</si>
  <si>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</si>
  <si>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</si>
  <si>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</si>
  <si>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</si>
  <si>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</si>
  <si>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</si>
  <si>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</si>
  <si>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</si>
  <si>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</si>
  <si>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</si>
  <si>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</si>
  <si>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</si>
  <si>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</si>
  <si>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</si>
  <si>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</si>
  <si>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</si>
  <si>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</si>
  <si>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</si>
  <si>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</si>
  <si>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</si>
  <si>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</si>
  <si>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</si>
  <si>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</si>
  <si>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2.8 - ADQUISICIÓN DE ACTIVOS FINANCIEROS CON FINES DE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</si>
</sst>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/>
    </xf>
    <xf numFmtId="43" fontId="7" fillId="3" borderId="5" xfId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/>
    <xf numFmtId="43" fontId="9" fillId="0" borderId="4" xfId="1" applyFont="1" applyBorder="1"/>
    <xf numFmtId="43" fontId="0" fillId="0" borderId="0" xfId="1" applyFont="1"/>
    <xf numFmtId="43" fontId="0" fillId="0" borderId="0" xfId="0" applyNumberFormat="1" applyFont="1"/>
    <xf numFmtId="43" fontId="9" fillId="0" borderId="0" xfId="1" applyFont="1" applyFill="1"/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3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0" xfId="1" applyFont="1" applyBorder="1"/>
    <xf numFmtId="43" fontId="6" fillId="0" borderId="0" xfId="1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left" vertical="center"/>
    </xf>
    <xf numFmtId="43" fontId="7" fillId="2" borderId="5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0" fontId="0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111</xdr:row>
      <xdr:rowOff>0</xdr:rowOff>
    </xdr:from>
    <xdr:to>
      <xdr:col>0</xdr:col>
      <xdr:colOff>3837517</xdr:colOff>
      <xdr:row>117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209550</xdr:colOff>
      <xdr:row>111</xdr:row>
      <xdr:rowOff>76200</xdr:rowOff>
    </xdr:from>
    <xdr:to>
      <xdr:col>7</xdr:col>
      <xdr:colOff>646642</xdr:colOff>
      <xdr:row>117</xdr:row>
      <xdr:rowOff>129117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039475" y="26565225"/>
          <a:ext cx="47900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15</xdr:col>
      <xdr:colOff>1046692</xdr:colOff>
      <xdr:row>117</xdr:row>
      <xdr:rowOff>52917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0668000" y="18669000"/>
          <a:ext cx="304694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21"/>
  <sheetViews>
    <sheetView showGridLines="0" tabSelected="1" zoomScaleNormal="100" workbookViewId="0">
      <selection activeCell="C85" sqref="C85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1" customWidth="1"/>
    <col min="3" max="3" width="30" style="1" customWidth="1"/>
    <col min="4" max="5" width="21" style="1" customWidth="1"/>
    <col min="6" max="6" width="23.28515625" style="1" customWidth="1"/>
    <col min="7" max="7" width="21" style="1" customWidth="1"/>
    <col min="8" max="8" width="23.28515625" style="1" customWidth="1"/>
    <col min="9" max="9" width="21" style="1" customWidth="1"/>
    <col min="10" max="10" width="21" style="15" customWidth="1"/>
    <col min="11" max="13" width="21" style="1" customWidth="1"/>
    <col min="14" max="15" width="23.28515625" style="1" customWidth="1"/>
    <col min="16" max="16" width="24.7109375" style="15" bestFit="1" customWidth="1"/>
    <col min="17" max="17" width="13.140625" style="1" bestFit="1" customWidth="1"/>
    <col min="18" max="16384" width="11.42578125" style="1"/>
  </cols>
  <sheetData>
    <row r="2" spans="1:16" ht="28.5" customHeight="1" x14ac:dyDescent="0.2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1" customHeight="1" x14ac:dyDescent="0.25">
      <c r="A3" s="33" t="s">
        <v>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3.25" x14ac:dyDescent="0.25">
      <c r="A4" s="37">
        <v>2021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23.25" x14ac:dyDescent="0.25">
      <c r="A5" s="33" t="s">
        <v>92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23.25" x14ac:dyDescent="0.25">
      <c r="A6" s="27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.75" customHeight="1" x14ac:dyDescent="0.25">
      <c r="A7" s="2"/>
      <c r="B7" s="2"/>
      <c r="C7" s="2"/>
      <c r="D7" s="2"/>
      <c r="E7" s="2"/>
      <c r="F7" s="2"/>
      <c r="G7" s="2"/>
      <c r="H7" s="26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34" t="s">
        <v>90</v>
      </c>
      <c r="B8" s="35" t="s">
        <v>89</v>
      </c>
      <c r="C8" s="35" t="s">
        <v>88</v>
      </c>
      <c r="D8" s="28" t="s">
        <v>87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6" ht="18.75" x14ac:dyDescent="0.3">
      <c r="A9" s="34"/>
      <c r="B9" s="36"/>
      <c r="C9" s="36"/>
      <c r="D9" s="3" t="s">
        <v>86</v>
      </c>
      <c r="E9" s="3" t="s">
        <v>85</v>
      </c>
      <c r="F9" s="3" t="s">
        <v>84</v>
      </c>
      <c r="G9" s="3" t="s">
        <v>83</v>
      </c>
      <c r="H9" s="4" t="s">
        <v>82</v>
      </c>
      <c r="I9" s="3" t="s">
        <v>81</v>
      </c>
      <c r="J9" s="5" t="s">
        <v>80</v>
      </c>
      <c r="K9" s="3" t="s">
        <v>79</v>
      </c>
      <c r="L9" s="3" t="s">
        <v>78</v>
      </c>
      <c r="M9" s="3" t="s">
        <v>77</v>
      </c>
      <c r="N9" s="3" t="s">
        <v>76</v>
      </c>
      <c r="O9" s="4" t="s">
        <v>75</v>
      </c>
      <c r="P9" s="6" t="s">
        <v>74</v>
      </c>
    </row>
    <row r="10" spans="1:16" ht="18.75" customHeight="1" x14ac:dyDescent="0.25">
      <c r="A10" s="7" t="s">
        <v>73</v>
      </c>
      <c r="B10" s="8"/>
      <c r="C10" s="8"/>
      <c r="D10" s="8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72</v>
      </c>
      <c r="B11" s="11">
        <f t="shared" ref="B11:P11" si="0">SUM(B12:B16)</f>
        <v>1838129565</v>
      </c>
      <c r="C11" s="11">
        <f t="shared" si="0"/>
        <v>2294016851.4300003</v>
      </c>
      <c r="D11" s="11">
        <f t="shared" si="0"/>
        <v>172675685.63999999</v>
      </c>
      <c r="E11" s="11">
        <f t="shared" si="0"/>
        <v>171183397.34999999</v>
      </c>
      <c r="F11" s="11">
        <f t="shared" si="0"/>
        <v>197558642.11000001</v>
      </c>
      <c r="G11" s="11">
        <f t="shared" si="0"/>
        <v>159881924.01000002</v>
      </c>
      <c r="H11" s="11">
        <f t="shared" si="0"/>
        <v>244414147.81000003</v>
      </c>
      <c r="I11" s="11">
        <f t="shared" si="0"/>
        <v>334572433.06</v>
      </c>
      <c r="J11" s="11">
        <f t="shared" si="0"/>
        <v>331918712.19</v>
      </c>
      <c r="K11" s="11">
        <f t="shared" si="0"/>
        <v>198746771.88</v>
      </c>
      <c r="L11" s="11">
        <f t="shared" si="0"/>
        <v>205187384.78999999</v>
      </c>
      <c r="M11" s="11">
        <f t="shared" si="0"/>
        <v>194724806.98000002</v>
      </c>
      <c r="N11" s="11">
        <f t="shared" si="0"/>
        <v>171083992.81999999</v>
      </c>
      <c r="O11" s="11">
        <f t="shared" si="0"/>
        <v>450799807.07999998</v>
      </c>
      <c r="P11" s="11">
        <f t="shared" si="0"/>
        <v>2832747705.7199998</v>
      </c>
    </row>
    <row r="12" spans="1:16" ht="18.75" customHeight="1" x14ac:dyDescent="0.25">
      <c r="A12" s="12" t="s">
        <v>71</v>
      </c>
      <c r="B12" s="13">
        <v>1475605494</v>
      </c>
      <c r="C12" s="13">
        <f>1475605494+455887286.43</f>
        <v>1931492780.4300001</v>
      </c>
      <c r="D12" s="13">
        <v>149449796.38</v>
      </c>
      <c r="E12" s="13">
        <v>146673843.54000002</v>
      </c>
      <c r="F12" s="13">
        <v>155043715.18000001</v>
      </c>
      <c r="G12" s="13">
        <v>154422727.49000001</v>
      </c>
      <c r="H12" s="13">
        <v>200871603.67000002</v>
      </c>
      <c r="I12" s="13">
        <v>330291188.72000003</v>
      </c>
      <c r="J12" s="13">
        <v>224274830.16999999</v>
      </c>
      <c r="K12" s="13">
        <v>158256893.97</v>
      </c>
      <c r="L12" s="13">
        <v>162886738.09</v>
      </c>
      <c r="M12" s="13">
        <v>166940200.08000001</v>
      </c>
      <c r="N12" s="13">
        <v>145282309.72999999</v>
      </c>
      <c r="O12" s="13">
        <v>302471044.94999999</v>
      </c>
      <c r="P12" s="13">
        <f>SUM(D12:O12)</f>
        <v>2296864891.9699998</v>
      </c>
    </row>
    <row r="13" spans="1:16" ht="18.75" customHeight="1" x14ac:dyDescent="0.25">
      <c r="A13" s="12" t="s">
        <v>70</v>
      </c>
      <c r="B13" s="13">
        <v>103760686</v>
      </c>
      <c r="C13" s="13">
        <v>103760686</v>
      </c>
      <c r="D13" s="13">
        <v>3606535</v>
      </c>
      <c r="E13" s="14">
        <v>4534849.2999999803</v>
      </c>
      <c r="F13" s="13">
        <v>3436201.11</v>
      </c>
      <c r="G13" s="13">
        <v>5459196.5199999996</v>
      </c>
      <c r="H13" s="13">
        <v>4355303.93</v>
      </c>
      <c r="I13" s="13">
        <v>4281244.34</v>
      </c>
      <c r="J13" s="13">
        <v>87518988.650000006</v>
      </c>
      <c r="K13" s="13">
        <v>19957766.600000001</v>
      </c>
      <c r="L13" s="13">
        <v>21445471.219999999</v>
      </c>
      <c r="M13" s="13">
        <v>6736774.9900000002</v>
      </c>
      <c r="N13" s="13">
        <v>4386014.41</v>
      </c>
      <c r="O13" s="13">
        <v>126605129.09</v>
      </c>
      <c r="P13" s="13">
        <f>SUM(D13:O13)</f>
        <v>292323475.15999997</v>
      </c>
    </row>
    <row r="14" spans="1:16" ht="18.75" customHeight="1" x14ac:dyDescent="0.25">
      <c r="A14" s="12" t="s">
        <v>69</v>
      </c>
      <c r="B14" s="13">
        <v>0</v>
      </c>
      <c r="C14" s="13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0</v>
      </c>
    </row>
    <row r="15" spans="1:16" ht="18.75" customHeight="1" x14ac:dyDescent="0.25">
      <c r="A15" s="12" t="s">
        <v>68</v>
      </c>
      <c r="B15" s="13">
        <v>87136534</v>
      </c>
      <c r="C15" s="13">
        <v>87136534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>SUM(D15:O15)</f>
        <v>0</v>
      </c>
    </row>
    <row r="16" spans="1:16" ht="18.75" customHeight="1" x14ac:dyDescent="0.25">
      <c r="A16" s="12" t="s">
        <v>67</v>
      </c>
      <c r="B16" s="13">
        <v>171626851</v>
      </c>
      <c r="C16" s="13">
        <v>171626851</v>
      </c>
      <c r="D16" s="13">
        <v>19619354.260000002</v>
      </c>
      <c r="E16" s="13">
        <v>19974704.510000002</v>
      </c>
      <c r="F16" s="13">
        <v>39078725.82</v>
      </c>
      <c r="G16" s="13"/>
      <c r="H16" s="13">
        <v>39187240.210000001</v>
      </c>
      <c r="I16" s="13"/>
      <c r="J16" s="13">
        <v>20124893.369999997</v>
      </c>
      <c r="K16" s="13">
        <v>20532111.309999999</v>
      </c>
      <c r="L16" s="13">
        <v>20855175.48</v>
      </c>
      <c r="M16" s="13">
        <v>21047831.91</v>
      </c>
      <c r="N16" s="13">
        <v>21415668.68</v>
      </c>
      <c r="O16" s="13">
        <v>21723633.039999999</v>
      </c>
      <c r="P16" s="13">
        <f>SUM(D16:O16)</f>
        <v>243559338.59</v>
      </c>
    </row>
    <row r="17" spans="1:17" ht="18.75" customHeight="1" x14ac:dyDescent="0.25">
      <c r="A17" s="10" t="s">
        <v>66</v>
      </c>
      <c r="B17" s="11">
        <f t="shared" ref="B17:P17" si="1">SUM(B18:B26)</f>
        <v>1316269782</v>
      </c>
      <c r="C17" s="11">
        <f t="shared" si="1"/>
        <v>1434191655.27</v>
      </c>
      <c r="D17" s="11">
        <f t="shared" si="1"/>
        <v>31620242.528435823</v>
      </c>
      <c r="E17" s="11">
        <f t="shared" si="1"/>
        <v>145622760.48000002</v>
      </c>
      <c r="F17" s="11">
        <f t="shared" si="1"/>
        <v>151366256.5115642</v>
      </c>
      <c r="G17" s="11">
        <f t="shared" si="1"/>
        <v>263960743.83000001</v>
      </c>
      <c r="H17" s="11">
        <f t="shared" si="1"/>
        <v>63574877.460000001</v>
      </c>
      <c r="I17" s="11">
        <f t="shared" si="1"/>
        <v>170100414.78999999</v>
      </c>
      <c r="J17" s="11">
        <f t="shared" si="1"/>
        <v>295943055.91000003</v>
      </c>
      <c r="K17" s="11">
        <f t="shared" si="1"/>
        <v>155917238.25</v>
      </c>
      <c r="L17" s="11">
        <f t="shared" si="1"/>
        <v>202753418.98000002</v>
      </c>
      <c r="M17" s="11">
        <f t="shared" si="1"/>
        <v>169364722.03999999</v>
      </c>
      <c r="N17" s="11">
        <f t="shared" si="1"/>
        <v>180183049.14000002</v>
      </c>
      <c r="O17" s="11">
        <f t="shared" si="1"/>
        <v>172664051.04999998</v>
      </c>
      <c r="P17" s="11">
        <f t="shared" si="1"/>
        <v>2003070830.9700003</v>
      </c>
    </row>
    <row r="18" spans="1:17" ht="18.75" customHeight="1" x14ac:dyDescent="0.25">
      <c r="A18" s="12" t="s">
        <v>65</v>
      </c>
      <c r="B18" s="13">
        <v>1249425954</v>
      </c>
      <c r="C18" s="13">
        <v>1367347827.27</v>
      </c>
      <c r="D18" s="13">
        <v>2915946.77</v>
      </c>
      <c r="E18" s="13">
        <v>107125845.09999999</v>
      </c>
      <c r="F18" s="13">
        <v>106065664.46000004</v>
      </c>
      <c r="G18" s="13">
        <v>225735636.74000001</v>
      </c>
      <c r="H18" s="13">
        <v>3361114.63</v>
      </c>
      <c r="I18" s="13">
        <v>120825764.83</v>
      </c>
      <c r="J18" s="13">
        <v>214775307.28999999</v>
      </c>
      <c r="K18" s="13">
        <v>108868146.63</v>
      </c>
      <c r="L18" s="13">
        <v>123471645.97</v>
      </c>
      <c r="M18" s="13">
        <v>106538323.28</v>
      </c>
      <c r="N18" s="13">
        <v>107275846.01000001</v>
      </c>
      <c r="O18" s="13">
        <v>102271024.70999999</v>
      </c>
      <c r="P18" s="13">
        <f t="shared" ref="P18:P26" si="2">SUM(D18:O18)</f>
        <v>1329230266.4200001</v>
      </c>
    </row>
    <row r="19" spans="1:17" ht="18.75" customHeight="1" x14ac:dyDescent="0.25">
      <c r="A19" s="12" t="s">
        <v>64</v>
      </c>
      <c r="B19" s="13">
        <v>3209045</v>
      </c>
      <c r="C19" s="13">
        <v>3209045</v>
      </c>
      <c r="D19" s="13">
        <v>55553.34</v>
      </c>
      <c r="E19" s="13">
        <v>124067.73</v>
      </c>
      <c r="F19" s="13">
        <v>5101679.28</v>
      </c>
      <c r="G19" s="13">
        <v>1832424.72</v>
      </c>
      <c r="H19" s="13">
        <v>2821219.29</v>
      </c>
      <c r="I19" s="13">
        <v>2792722.48</v>
      </c>
      <c r="J19" s="13">
        <v>5815453.8399999999</v>
      </c>
      <c r="K19" s="13">
        <v>3607325.84</v>
      </c>
      <c r="L19" s="13">
        <v>3315603.96</v>
      </c>
      <c r="M19" s="13">
        <v>2029801.31</v>
      </c>
      <c r="N19" s="13">
        <v>1365151.42</v>
      </c>
      <c r="O19" s="13">
        <v>1513184.67</v>
      </c>
      <c r="P19" s="13">
        <f t="shared" si="2"/>
        <v>30374187.880000003</v>
      </c>
    </row>
    <row r="20" spans="1:17" ht="18.75" customHeight="1" x14ac:dyDescent="0.25">
      <c r="A20" s="12" t="s">
        <v>63</v>
      </c>
      <c r="B20" s="13">
        <v>2060827</v>
      </c>
      <c r="C20" s="13">
        <v>2060827</v>
      </c>
      <c r="D20" s="13">
        <v>4572132.55</v>
      </c>
      <c r="E20" s="13">
        <v>7337609.3099999996</v>
      </c>
      <c r="F20" s="13">
        <v>3788620.84</v>
      </c>
      <c r="G20" s="13">
        <v>4954995.92</v>
      </c>
      <c r="H20" s="13">
        <v>6829423.8299999991</v>
      </c>
      <c r="I20" s="13">
        <v>6136295.2999999998</v>
      </c>
      <c r="J20" s="13">
        <v>9294340.3800000008</v>
      </c>
      <c r="K20" s="13">
        <v>7850079.3600000003</v>
      </c>
      <c r="L20" s="13">
        <v>9809228.7599999998</v>
      </c>
      <c r="M20" s="13">
        <v>8773485.2400000002</v>
      </c>
      <c r="N20" s="13">
        <v>9526012.5800000001</v>
      </c>
      <c r="O20" s="13">
        <v>9423895.3599999994</v>
      </c>
      <c r="P20" s="13">
        <f t="shared" si="2"/>
        <v>88296119.429999992</v>
      </c>
    </row>
    <row r="21" spans="1:17" ht="18.75" customHeight="1" x14ac:dyDescent="0.25">
      <c r="A21" s="12" t="s">
        <v>62</v>
      </c>
      <c r="B21" s="13">
        <v>2590346</v>
      </c>
      <c r="C21" s="13">
        <v>2590346</v>
      </c>
      <c r="D21" s="13">
        <v>123447</v>
      </c>
      <c r="E21" s="13">
        <v>631359.19999999995</v>
      </c>
      <c r="F21" s="13">
        <v>125744.9</v>
      </c>
      <c r="G21" s="13">
        <v>692630</v>
      </c>
      <c r="H21" s="13">
        <v>278677</v>
      </c>
      <c r="I21" s="13">
        <v>769728</v>
      </c>
      <c r="J21" s="13">
        <v>2143447.09</v>
      </c>
      <c r="K21" s="13">
        <v>483880</v>
      </c>
      <c r="L21" s="13">
        <v>965831</v>
      </c>
      <c r="M21" s="13">
        <v>340468.63</v>
      </c>
      <c r="N21" s="13">
        <v>548761.47</v>
      </c>
      <c r="O21" s="13">
        <v>1424890.29</v>
      </c>
      <c r="P21" s="13">
        <f t="shared" si="2"/>
        <v>8528864.5799999982</v>
      </c>
    </row>
    <row r="22" spans="1:17" ht="18.75" customHeight="1" x14ac:dyDescent="0.25">
      <c r="A22" s="12" t="s">
        <v>61</v>
      </c>
      <c r="B22" s="13">
        <v>9316863</v>
      </c>
      <c r="C22" s="13">
        <v>9316863</v>
      </c>
      <c r="D22" s="13">
        <v>2334520.4900000002</v>
      </c>
      <c r="E22" s="13">
        <v>2351029.83</v>
      </c>
      <c r="F22" s="13">
        <v>4024983.27</v>
      </c>
      <c r="G22" s="13">
        <v>1252154.1100000001</v>
      </c>
      <c r="H22" s="13">
        <v>1055526.68</v>
      </c>
      <c r="I22" s="13">
        <v>1413189</v>
      </c>
      <c r="J22" s="13">
        <v>3501303.1100000003</v>
      </c>
      <c r="K22" s="13">
        <v>3062072.77</v>
      </c>
      <c r="L22" s="13">
        <v>2029996.99</v>
      </c>
      <c r="M22" s="13">
        <v>2097639.7999999998</v>
      </c>
      <c r="N22" s="13">
        <v>1818069</v>
      </c>
      <c r="O22" s="13">
        <v>3469936.32</v>
      </c>
      <c r="P22" s="13">
        <f t="shared" si="2"/>
        <v>28410421.369999997</v>
      </c>
    </row>
    <row r="23" spans="1:17" ht="18.75" customHeight="1" x14ac:dyDescent="0.25">
      <c r="A23" s="12" t="s">
        <v>60</v>
      </c>
      <c r="B23" s="13">
        <v>39024376</v>
      </c>
      <c r="C23" s="13">
        <v>39024376</v>
      </c>
      <c r="D23" s="13">
        <v>7170106.8700000001</v>
      </c>
      <c r="E23" s="13">
        <v>6106551.2000000002</v>
      </c>
      <c r="F23" s="13">
        <v>19929738.579999998</v>
      </c>
      <c r="G23" s="13">
        <v>19969416.810000002</v>
      </c>
      <c r="H23" s="13">
        <v>21895741.670000002</v>
      </c>
      <c r="I23" s="13">
        <v>11135532.029999999</v>
      </c>
      <c r="J23" s="13">
        <v>11145647.01</v>
      </c>
      <c r="K23" s="13">
        <v>12596418.470000001</v>
      </c>
      <c r="L23" s="13">
        <v>16342596.49</v>
      </c>
      <c r="M23" s="13">
        <v>16567955.07</v>
      </c>
      <c r="N23" s="13">
        <v>16365269.35</v>
      </c>
      <c r="O23" s="13">
        <v>16687988.859999999</v>
      </c>
      <c r="P23" s="13">
        <f t="shared" si="2"/>
        <v>175912962.40999997</v>
      </c>
    </row>
    <row r="24" spans="1:17" ht="18.75" customHeight="1" x14ac:dyDescent="0.25">
      <c r="A24" s="12" t="s">
        <v>59</v>
      </c>
      <c r="B24" s="13">
        <v>4555530</v>
      </c>
      <c r="C24" s="13">
        <v>4555530</v>
      </c>
      <c r="D24" s="13">
        <v>2026002.05</v>
      </c>
      <c r="E24" s="13">
        <v>4063941.79</v>
      </c>
      <c r="F24" s="13">
        <v>1194357.25</v>
      </c>
      <c r="G24" s="13">
        <v>262983.58</v>
      </c>
      <c r="H24" s="13">
        <v>1682838.0299999998</v>
      </c>
      <c r="I24" s="13">
        <v>1160823.75</v>
      </c>
      <c r="J24" s="13">
        <v>11692988.459999999</v>
      </c>
      <c r="K24" s="13">
        <v>1326623.44</v>
      </c>
      <c r="L24" s="13">
        <v>1272929.1200000001</v>
      </c>
      <c r="M24" s="13">
        <v>1092303.28</v>
      </c>
      <c r="N24" s="13">
        <v>2330014.2400000002</v>
      </c>
      <c r="O24" s="13">
        <v>3205271.14</v>
      </c>
      <c r="P24" s="13">
        <f t="shared" si="2"/>
        <v>31311076.130000003</v>
      </c>
    </row>
    <row r="25" spans="1:17" ht="18.75" customHeight="1" x14ac:dyDescent="0.25">
      <c r="A25" s="12" t="s">
        <v>58</v>
      </c>
      <c r="B25" s="13">
        <v>6056643</v>
      </c>
      <c r="C25" s="13">
        <v>6056643</v>
      </c>
      <c r="D25" s="13">
        <v>12102249.468435826</v>
      </c>
      <c r="E25" s="13">
        <v>17282677.970000021</v>
      </c>
      <c r="F25" s="13">
        <v>10993832.651564151</v>
      </c>
      <c r="G25" s="13">
        <v>8625876.0700000003</v>
      </c>
      <c r="H25" s="13">
        <v>25156335.609999999</v>
      </c>
      <c r="I25" s="13">
        <v>25572670.600000001</v>
      </c>
      <c r="J25" s="13">
        <v>36259812.650000006</v>
      </c>
      <c r="K25" s="13">
        <v>17565165.219999999</v>
      </c>
      <c r="L25" s="13">
        <v>45023225.299999997</v>
      </c>
      <c r="M25" s="13">
        <v>31031230.149999999</v>
      </c>
      <c r="N25" s="13">
        <v>40240422.119999997</v>
      </c>
      <c r="O25" s="13">
        <v>33961559.740000002</v>
      </c>
      <c r="P25" s="13">
        <f t="shared" si="2"/>
        <v>303815057.55000001</v>
      </c>
    </row>
    <row r="26" spans="1:17" ht="18.75" customHeight="1" x14ac:dyDescent="0.25">
      <c r="A26" s="12" t="s">
        <v>57</v>
      </c>
      <c r="B26" s="13">
        <v>30198</v>
      </c>
      <c r="C26" s="13">
        <v>30198</v>
      </c>
      <c r="D26" s="13">
        <v>320283.99</v>
      </c>
      <c r="E26" s="13">
        <v>599678.35</v>
      </c>
      <c r="F26" s="13">
        <v>141635.28</v>
      </c>
      <c r="G26" s="13">
        <v>634625.87999999989</v>
      </c>
      <c r="H26" s="13">
        <v>494000.72</v>
      </c>
      <c r="I26" s="13">
        <v>293688.8</v>
      </c>
      <c r="J26" s="13">
        <v>1314756.0800000003</v>
      </c>
      <c r="K26" s="13">
        <v>557526.52</v>
      </c>
      <c r="L26" s="13">
        <v>522361.39</v>
      </c>
      <c r="M26" s="13">
        <v>893515.28</v>
      </c>
      <c r="N26" s="13">
        <v>713502.95</v>
      </c>
      <c r="O26" s="13">
        <v>706299.96</v>
      </c>
      <c r="P26" s="13">
        <f t="shared" si="2"/>
        <v>7191875.1999999993</v>
      </c>
    </row>
    <row r="27" spans="1:17" ht="18.75" customHeight="1" x14ac:dyDescent="0.25">
      <c r="A27" s="10" t="s">
        <v>56</v>
      </c>
      <c r="B27" s="11">
        <f t="shared" ref="B27:P27" si="3">SUM(B28:B36)</f>
        <v>147900342</v>
      </c>
      <c r="C27" s="11">
        <f t="shared" si="3"/>
        <v>342381591.4900012</v>
      </c>
      <c r="D27" s="11">
        <f t="shared" si="3"/>
        <v>36515012.239999995</v>
      </c>
      <c r="E27" s="11">
        <f t="shared" si="3"/>
        <v>38318745.159999996</v>
      </c>
      <c r="F27" s="11">
        <f t="shared" si="3"/>
        <v>46954661.259999998</v>
      </c>
      <c r="G27" s="11">
        <f t="shared" si="3"/>
        <v>24662720.32</v>
      </c>
      <c r="H27" s="11">
        <f t="shared" si="3"/>
        <v>16720714.770000001</v>
      </c>
      <c r="I27" s="11">
        <f t="shared" si="3"/>
        <v>14802900.120000001</v>
      </c>
      <c r="J27" s="11">
        <f t="shared" si="3"/>
        <v>24267045.090000004</v>
      </c>
      <c r="K27" s="11">
        <f t="shared" si="3"/>
        <v>42699000.760000005</v>
      </c>
      <c r="L27" s="11">
        <f t="shared" si="3"/>
        <v>32003657.229999997</v>
      </c>
      <c r="M27" s="11">
        <f t="shared" si="3"/>
        <v>32629075.75</v>
      </c>
      <c r="N27" s="11">
        <f t="shared" si="3"/>
        <v>39173843.920000002</v>
      </c>
      <c r="O27" s="11">
        <f t="shared" si="3"/>
        <v>53037985.780000001</v>
      </c>
      <c r="P27" s="11">
        <f t="shared" si="3"/>
        <v>401785362.4000001</v>
      </c>
    </row>
    <row r="28" spans="1:17" ht="18.75" customHeight="1" x14ac:dyDescent="0.25">
      <c r="A28" s="12" t="s">
        <v>55</v>
      </c>
      <c r="B28" s="13">
        <v>426099</v>
      </c>
      <c r="C28" s="13">
        <v>426099</v>
      </c>
      <c r="D28" s="13">
        <v>48860.12</v>
      </c>
      <c r="E28" s="13">
        <v>820598.88000000012</v>
      </c>
      <c r="F28" s="13">
        <v>265754.06</v>
      </c>
      <c r="G28" s="13">
        <v>90271.049999999988</v>
      </c>
      <c r="H28" s="13">
        <v>109182.51999999999</v>
      </c>
      <c r="I28" s="13">
        <v>413927.28</v>
      </c>
      <c r="J28" s="13">
        <v>234973.77</v>
      </c>
      <c r="K28" s="13">
        <v>160946.91</v>
      </c>
      <c r="L28" s="13">
        <v>436198.48</v>
      </c>
      <c r="M28" s="13">
        <v>302936.49</v>
      </c>
      <c r="N28" s="13">
        <v>222748.92</v>
      </c>
      <c r="O28" s="13">
        <v>485969.32</v>
      </c>
      <c r="P28" s="13">
        <f t="shared" ref="P28:P36" si="4">SUM(D28:O28)</f>
        <v>3592367.8000000003</v>
      </c>
    </row>
    <row r="29" spans="1:17" ht="18.75" customHeight="1" x14ac:dyDescent="0.25">
      <c r="A29" s="12" t="s">
        <v>54</v>
      </c>
      <c r="B29" s="13">
        <v>487126</v>
      </c>
      <c r="C29" s="13">
        <v>487126</v>
      </c>
      <c r="D29" s="13">
        <v>764</v>
      </c>
      <c r="E29" s="13">
        <v>521707.46</v>
      </c>
      <c r="F29" s="13">
        <v>215350.5</v>
      </c>
      <c r="G29" s="13">
        <v>726293.98</v>
      </c>
      <c r="H29" s="13">
        <v>161808.48000000001</v>
      </c>
      <c r="I29" s="13">
        <v>98875</v>
      </c>
      <c r="J29" s="13">
        <v>46535.3</v>
      </c>
      <c r="K29" s="13">
        <v>252616.24</v>
      </c>
      <c r="L29" s="13">
        <v>144110</v>
      </c>
      <c r="M29" s="13">
        <v>8493.16</v>
      </c>
      <c r="N29" s="13">
        <v>103361.97</v>
      </c>
      <c r="O29" s="13">
        <v>53046.74</v>
      </c>
      <c r="P29" s="13">
        <f t="shared" si="4"/>
        <v>2332962.8300000005</v>
      </c>
    </row>
    <row r="30" spans="1:17" ht="18.75" customHeight="1" x14ac:dyDescent="0.25">
      <c r="A30" s="12" t="s">
        <v>53</v>
      </c>
      <c r="B30" s="13">
        <v>503379</v>
      </c>
      <c r="C30" s="13">
        <v>503379</v>
      </c>
      <c r="D30" s="13">
        <v>14040.89</v>
      </c>
      <c r="E30" s="13">
        <v>361096.62</v>
      </c>
      <c r="F30" s="13">
        <v>518786.25</v>
      </c>
      <c r="G30" s="13">
        <v>47772.98</v>
      </c>
      <c r="H30" s="13">
        <v>38071.89</v>
      </c>
      <c r="I30" s="13">
        <v>197549.82</v>
      </c>
      <c r="J30" s="13">
        <v>347064.49000000005</v>
      </c>
      <c r="K30" s="13">
        <v>381916.4</v>
      </c>
      <c r="L30" s="13">
        <v>104931.2</v>
      </c>
      <c r="M30" s="13">
        <v>421718.94</v>
      </c>
      <c r="N30" s="13">
        <v>295154.17</v>
      </c>
      <c r="O30" s="13">
        <v>394482.12</v>
      </c>
      <c r="P30" s="13">
        <f t="shared" si="4"/>
        <v>3122585.77</v>
      </c>
    </row>
    <row r="31" spans="1:17" ht="18.75" customHeight="1" x14ac:dyDescent="0.25">
      <c r="A31" s="12" t="s">
        <v>52</v>
      </c>
      <c r="B31" s="13">
        <v>868747</v>
      </c>
      <c r="C31" s="13">
        <v>868747</v>
      </c>
      <c r="D31" s="13"/>
      <c r="E31" s="13">
        <v>13863.32</v>
      </c>
      <c r="F31" s="13"/>
      <c r="G31" s="13"/>
      <c r="H31" s="13">
        <v>7125</v>
      </c>
      <c r="I31" s="13">
        <v>45317.52</v>
      </c>
      <c r="J31" s="13">
        <v>81227.399999999994</v>
      </c>
      <c r="K31" s="13">
        <v>11227.68</v>
      </c>
      <c r="L31" s="13">
        <v>34892.14</v>
      </c>
      <c r="M31" s="13"/>
      <c r="N31" s="13"/>
      <c r="O31" s="13"/>
      <c r="P31" s="13">
        <f t="shared" si="4"/>
        <v>193653.06</v>
      </c>
    </row>
    <row r="32" spans="1:17" ht="18.75" customHeight="1" x14ac:dyDescent="0.25">
      <c r="A32" s="12" t="s">
        <v>51</v>
      </c>
      <c r="B32" s="13">
        <v>1191679</v>
      </c>
      <c r="C32" s="13">
        <v>3923098.8000011444</v>
      </c>
      <c r="D32" s="13">
        <v>212868.84</v>
      </c>
      <c r="E32" s="13">
        <v>2276621.79</v>
      </c>
      <c r="F32" s="13">
        <v>952010.33</v>
      </c>
      <c r="G32" s="13">
        <v>463448.94</v>
      </c>
      <c r="H32" s="13">
        <v>589704.21000000008</v>
      </c>
      <c r="I32" s="13">
        <v>1289029.51</v>
      </c>
      <c r="J32" s="13">
        <v>640859.01000000013</v>
      </c>
      <c r="K32" s="13">
        <v>260093.9</v>
      </c>
      <c r="L32" s="13">
        <v>3558915.52</v>
      </c>
      <c r="M32" s="13">
        <v>2122598.16</v>
      </c>
      <c r="N32" s="13">
        <v>1029804.87</v>
      </c>
      <c r="O32" s="13">
        <v>18730632.030000001</v>
      </c>
      <c r="P32" s="13">
        <f t="shared" si="4"/>
        <v>32126587.109999999</v>
      </c>
      <c r="Q32" s="15">
        <v>2731419.8000011444</v>
      </c>
    </row>
    <row r="33" spans="1:16" ht="18.75" customHeight="1" x14ac:dyDescent="0.25">
      <c r="A33" s="12" t="s">
        <v>50</v>
      </c>
      <c r="B33" s="13">
        <v>1773787</v>
      </c>
      <c r="C33" s="13">
        <v>1773787</v>
      </c>
      <c r="D33" s="13">
        <v>768374.31</v>
      </c>
      <c r="E33" s="13">
        <v>8667947.0600000005</v>
      </c>
      <c r="F33" s="13">
        <v>539370.01</v>
      </c>
      <c r="G33" s="13">
        <v>747359.07000000007</v>
      </c>
      <c r="H33" s="13">
        <v>2013651.47</v>
      </c>
      <c r="I33" s="13">
        <v>671324.4</v>
      </c>
      <c r="J33" s="13">
        <v>1234073.9899999998</v>
      </c>
      <c r="K33" s="13">
        <v>575319.04000000004</v>
      </c>
      <c r="L33" s="13">
        <v>851214.22</v>
      </c>
      <c r="M33" s="13">
        <v>7328988.9500000002</v>
      </c>
      <c r="N33" s="13">
        <v>633324.62</v>
      </c>
      <c r="O33" s="13">
        <v>1986904</v>
      </c>
      <c r="P33" s="13">
        <f t="shared" si="4"/>
        <v>26017851.140000004</v>
      </c>
    </row>
    <row r="34" spans="1:16" ht="18.75" customHeight="1" x14ac:dyDescent="0.25">
      <c r="A34" s="12" t="s">
        <v>49</v>
      </c>
      <c r="B34" s="13">
        <v>139597472</v>
      </c>
      <c r="C34" s="13">
        <v>267591540.22000003</v>
      </c>
      <c r="D34" s="13">
        <v>33860487.259999998</v>
      </c>
      <c r="E34" s="13">
        <v>20199387.34</v>
      </c>
      <c r="F34" s="13">
        <v>41290652.219999999</v>
      </c>
      <c r="G34" s="13">
        <v>19474601.23</v>
      </c>
      <c r="H34" s="13">
        <v>8586529.8100000005</v>
      </c>
      <c r="I34" s="13">
        <v>8215158.7699999996</v>
      </c>
      <c r="J34" s="13">
        <v>14745628.050000001</v>
      </c>
      <c r="K34" s="13">
        <v>30690024.699999999</v>
      </c>
      <c r="L34" s="13">
        <v>19154610.489999998</v>
      </c>
      <c r="M34" s="13">
        <v>18879031.670000002</v>
      </c>
      <c r="N34" s="13">
        <v>27676866.600000001</v>
      </c>
      <c r="O34" s="13">
        <v>24818562.079999998</v>
      </c>
      <c r="P34" s="13">
        <f t="shared" si="4"/>
        <v>267591540.22000003</v>
      </c>
    </row>
    <row r="35" spans="1:16" ht="18.75" customHeight="1" x14ac:dyDescent="0.25">
      <c r="A35" s="12" t="s">
        <v>48</v>
      </c>
      <c r="B35" s="13">
        <v>0</v>
      </c>
      <c r="C35" s="13"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4"/>
        <v>0</v>
      </c>
    </row>
    <row r="36" spans="1:16" ht="18.75" customHeight="1" x14ac:dyDescent="0.25">
      <c r="A36" s="12" t="s">
        <v>47</v>
      </c>
      <c r="B36" s="13">
        <v>3052053</v>
      </c>
      <c r="C36" s="13">
        <v>66807814.470000006</v>
      </c>
      <c r="D36" s="13">
        <v>1609616.82</v>
      </c>
      <c r="E36" s="13">
        <v>5457522.6900000004</v>
      </c>
      <c r="F36" s="13">
        <v>3172737.89</v>
      </c>
      <c r="G36" s="13">
        <v>3112973.0700000003</v>
      </c>
      <c r="H36" s="13">
        <v>5214641.3900000006</v>
      </c>
      <c r="I36" s="13">
        <v>3871717.82</v>
      </c>
      <c r="J36" s="13">
        <v>6936683.0800000001</v>
      </c>
      <c r="K36" s="13">
        <v>10366855.890000001</v>
      </c>
      <c r="L36" s="13">
        <v>7718785.1799999997</v>
      </c>
      <c r="M36" s="13">
        <v>3565308.38</v>
      </c>
      <c r="N36" s="13">
        <v>9212582.7699999996</v>
      </c>
      <c r="O36" s="13">
        <v>6568389.4900000002</v>
      </c>
      <c r="P36" s="13">
        <f t="shared" si="4"/>
        <v>66807814.470000006</v>
      </c>
    </row>
    <row r="37" spans="1:16" ht="18.75" customHeight="1" x14ac:dyDescent="0.25">
      <c r="A37" s="10" t="s">
        <v>46</v>
      </c>
      <c r="B37" s="11">
        <f t="shared" ref="B37:P37" si="5">SUM(B38:B45)</f>
        <v>1839493</v>
      </c>
      <c r="C37" s="11">
        <f t="shared" si="5"/>
        <v>1839493</v>
      </c>
      <c r="D37" s="11">
        <f t="shared" si="5"/>
        <v>30500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2162554.9300000002</v>
      </c>
      <c r="I37" s="11">
        <f t="shared" si="5"/>
        <v>1193016</v>
      </c>
      <c r="J37" s="11">
        <f t="shared" si="5"/>
        <v>550309.93999999994</v>
      </c>
      <c r="K37" s="11">
        <f t="shared" si="5"/>
        <v>1030179.89</v>
      </c>
      <c r="L37" s="11">
        <f t="shared" si="5"/>
        <v>6349585.0199999996</v>
      </c>
      <c r="M37" s="11">
        <f t="shared" si="5"/>
        <v>450000</v>
      </c>
      <c r="N37" s="11">
        <f t="shared" si="5"/>
        <v>2280000</v>
      </c>
      <c r="O37" s="11">
        <f t="shared" si="5"/>
        <v>436090.13</v>
      </c>
      <c r="P37" s="11">
        <f t="shared" si="5"/>
        <v>14482235.91</v>
      </c>
    </row>
    <row r="38" spans="1:16" ht="18.75" customHeight="1" x14ac:dyDescent="0.25">
      <c r="A38" s="12" t="s">
        <v>45</v>
      </c>
      <c r="B38" s="13">
        <v>912766</v>
      </c>
      <c r="C38" s="13">
        <v>912766</v>
      </c>
      <c r="D38" s="13">
        <v>30500</v>
      </c>
      <c r="E38" s="13"/>
      <c r="F38" s="13"/>
      <c r="G38" s="13"/>
      <c r="H38" s="13">
        <v>2162554.9300000002</v>
      </c>
      <c r="I38" s="13">
        <v>279400</v>
      </c>
      <c r="J38" s="13">
        <v>550309.93999999994</v>
      </c>
      <c r="K38" s="13">
        <v>1030179.89</v>
      </c>
      <c r="L38" s="13">
        <v>6349585.0199999996</v>
      </c>
      <c r="M38" s="13">
        <v>450000</v>
      </c>
      <c r="N38" s="13">
        <v>2280000</v>
      </c>
      <c r="O38" s="13">
        <v>436090.13</v>
      </c>
      <c r="P38" s="13">
        <f t="shared" ref="P38:P52" si="6">SUM(D38:O38)</f>
        <v>13568619.91</v>
      </c>
    </row>
    <row r="39" spans="1:16" ht="18.75" customHeight="1" x14ac:dyDescent="0.25">
      <c r="A39" s="12" t="s">
        <v>44</v>
      </c>
      <c r="B39" s="13">
        <v>0</v>
      </c>
      <c r="C39" s="1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f t="shared" si="6"/>
        <v>0</v>
      </c>
    </row>
    <row r="40" spans="1:16" ht="18.75" customHeight="1" x14ac:dyDescent="0.25">
      <c r="A40" s="12" t="s">
        <v>43</v>
      </c>
      <c r="B40" s="13">
        <v>0</v>
      </c>
      <c r="C40" s="1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 t="shared" si="6"/>
        <v>0</v>
      </c>
    </row>
    <row r="41" spans="1:16" ht="18.75" customHeight="1" x14ac:dyDescent="0.25">
      <c r="A41" s="12" t="s">
        <v>42</v>
      </c>
      <c r="B41" s="13">
        <v>0</v>
      </c>
      <c r="C41" s="13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 t="shared" si="6"/>
        <v>0</v>
      </c>
    </row>
    <row r="42" spans="1:16" ht="18.75" customHeight="1" x14ac:dyDescent="0.25">
      <c r="A42" s="12" t="s">
        <v>41</v>
      </c>
      <c r="B42" s="13">
        <v>0</v>
      </c>
      <c r="C42" s="13"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>
        <f t="shared" si="6"/>
        <v>0</v>
      </c>
    </row>
    <row r="43" spans="1:16" ht="18.75" customHeight="1" x14ac:dyDescent="0.25">
      <c r="A43" s="12" t="s">
        <v>40</v>
      </c>
      <c r="B43" s="13">
        <v>0</v>
      </c>
      <c r="C43" s="13"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>
        <f t="shared" si="6"/>
        <v>0</v>
      </c>
    </row>
    <row r="44" spans="1:16" ht="18.75" customHeight="1" x14ac:dyDescent="0.25">
      <c r="A44" s="12" t="s">
        <v>39</v>
      </c>
      <c r="B44" s="13">
        <v>926727</v>
      </c>
      <c r="C44" s="13">
        <v>926727</v>
      </c>
      <c r="D44" s="13"/>
      <c r="E44" s="13"/>
      <c r="F44" s="13"/>
      <c r="G44" s="13"/>
      <c r="H44" s="13"/>
      <c r="I44" s="13">
        <v>913616</v>
      </c>
      <c r="J44" s="13"/>
      <c r="K44" s="13"/>
      <c r="L44" s="13"/>
      <c r="M44" s="13"/>
      <c r="N44" s="13"/>
      <c r="O44" s="13"/>
      <c r="P44" s="13">
        <f t="shared" si="6"/>
        <v>913616</v>
      </c>
    </row>
    <row r="45" spans="1:16" ht="18.75" customHeight="1" x14ac:dyDescent="0.25">
      <c r="A45" s="12" t="s">
        <v>38</v>
      </c>
      <c r="B45" s="13">
        <v>0</v>
      </c>
      <c r="C45" s="13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6"/>
        <v>0</v>
      </c>
    </row>
    <row r="46" spans="1:16" ht="18.75" customHeight="1" x14ac:dyDescent="0.25">
      <c r="A46" s="10" t="s">
        <v>37</v>
      </c>
      <c r="B46" s="11">
        <f>SUM(B47:B52)</f>
        <v>0</v>
      </c>
      <c r="C46" s="11">
        <f>SUM(C47:C52)</f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f t="shared" si="6"/>
        <v>0</v>
      </c>
    </row>
    <row r="47" spans="1:16" ht="18.75" customHeight="1" x14ac:dyDescent="0.25">
      <c r="A47" s="12" t="s">
        <v>36</v>
      </c>
      <c r="B47" s="13">
        <v>0</v>
      </c>
      <c r="C47" s="13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f t="shared" si="6"/>
        <v>0</v>
      </c>
    </row>
    <row r="48" spans="1:16" ht="18.75" customHeight="1" x14ac:dyDescent="0.25">
      <c r="A48" s="12" t="s">
        <v>35</v>
      </c>
      <c r="B48" s="13">
        <v>0</v>
      </c>
      <c r="C48" s="13"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>
        <f t="shared" si="6"/>
        <v>0</v>
      </c>
    </row>
    <row r="49" spans="1:16" ht="18.75" customHeight="1" x14ac:dyDescent="0.25">
      <c r="A49" s="12" t="s">
        <v>34</v>
      </c>
      <c r="B49" s="13">
        <v>0</v>
      </c>
      <c r="C49" s="13"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 t="shared" si="6"/>
        <v>0</v>
      </c>
    </row>
    <row r="50" spans="1:16" ht="18.75" customHeight="1" x14ac:dyDescent="0.25">
      <c r="A50" s="12" t="s">
        <v>33</v>
      </c>
      <c r="B50" s="13">
        <v>0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>
        <f t="shared" si="6"/>
        <v>0</v>
      </c>
    </row>
    <row r="51" spans="1:16" ht="18.75" customHeight="1" x14ac:dyDescent="0.25">
      <c r="A51" s="12" t="s">
        <v>32</v>
      </c>
      <c r="B51" s="13">
        <v>0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 t="shared" si="6"/>
        <v>0</v>
      </c>
    </row>
    <row r="52" spans="1:16" ht="18.75" customHeight="1" x14ac:dyDescent="0.25">
      <c r="A52" s="12" t="s">
        <v>31</v>
      </c>
      <c r="B52" s="13">
        <v>0</v>
      </c>
      <c r="C52" s="13"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 t="shared" si="6"/>
        <v>0</v>
      </c>
    </row>
    <row r="53" spans="1:16" ht="18.75" customHeight="1" x14ac:dyDescent="0.25">
      <c r="A53" s="10" t="s">
        <v>30</v>
      </c>
      <c r="B53" s="11">
        <f t="shared" ref="B53:P53" si="7">SUM(B54:B62)</f>
        <v>29811026</v>
      </c>
      <c r="C53" s="11">
        <f t="shared" si="7"/>
        <v>297079308.70000005</v>
      </c>
      <c r="D53" s="11">
        <f t="shared" si="7"/>
        <v>32214841.48</v>
      </c>
      <c r="E53" s="11">
        <f t="shared" si="7"/>
        <v>10245863.370000001</v>
      </c>
      <c r="F53" s="11">
        <f t="shared" si="7"/>
        <v>29143100.48</v>
      </c>
      <c r="G53" s="11">
        <f t="shared" si="7"/>
        <v>922964.59</v>
      </c>
      <c r="H53" s="11">
        <f t="shared" si="7"/>
        <v>18680658.629999999</v>
      </c>
      <c r="I53" s="11">
        <f t="shared" si="7"/>
        <v>410061.22</v>
      </c>
      <c r="J53" s="11">
        <f t="shared" si="7"/>
        <v>10960207.109999999</v>
      </c>
      <c r="K53" s="11">
        <f t="shared" si="7"/>
        <v>4481934.34</v>
      </c>
      <c r="L53" s="11">
        <f t="shared" si="7"/>
        <v>13280157.300000001</v>
      </c>
      <c r="M53" s="11">
        <f t="shared" si="7"/>
        <v>127575234.00999999</v>
      </c>
      <c r="N53" s="11">
        <f t="shared" si="7"/>
        <v>8407251.3800000008</v>
      </c>
      <c r="O53" s="11">
        <f t="shared" si="7"/>
        <v>74033503.710000008</v>
      </c>
      <c r="P53" s="11">
        <f t="shared" si="7"/>
        <v>297079308.70000005</v>
      </c>
    </row>
    <row r="54" spans="1:16" ht="18.75" customHeight="1" x14ac:dyDescent="0.25">
      <c r="A54" s="12" t="s">
        <v>29</v>
      </c>
      <c r="B54" s="13">
        <v>2035763</v>
      </c>
      <c r="C54" s="13">
        <v>34355213.149999999</v>
      </c>
      <c r="D54" s="13">
        <v>3182192.89</v>
      </c>
      <c r="E54" s="13">
        <v>191648</v>
      </c>
      <c r="F54" s="13">
        <v>105473.19</v>
      </c>
      <c r="G54" s="13">
        <v>4005</v>
      </c>
      <c r="H54" s="13">
        <v>198075.33</v>
      </c>
      <c r="I54" s="13">
        <v>199033.72</v>
      </c>
      <c r="J54" s="13">
        <v>475922.94000000006</v>
      </c>
      <c r="K54" s="13">
        <v>785868</v>
      </c>
      <c r="L54" s="13">
        <v>12863946.300000001</v>
      </c>
      <c r="M54" s="13">
        <v>2238457.4900000002</v>
      </c>
      <c r="N54" s="13">
        <v>284887.12</v>
      </c>
      <c r="O54" s="13">
        <v>13825703.17</v>
      </c>
      <c r="P54" s="13">
        <f t="shared" ref="P54:P62" si="8">SUM(D54:O54)</f>
        <v>34355213.149999999</v>
      </c>
    </row>
    <row r="55" spans="1:16" ht="18.75" customHeight="1" x14ac:dyDescent="0.25">
      <c r="A55" s="12" t="s">
        <v>28</v>
      </c>
      <c r="B55" s="13">
        <v>38420</v>
      </c>
      <c r="C55" s="13">
        <v>596459.19999999995</v>
      </c>
      <c r="D55" s="13"/>
      <c r="E55" s="13">
        <v>215310.2</v>
      </c>
      <c r="F55" s="13"/>
      <c r="G55" s="13">
        <v>19775</v>
      </c>
      <c r="H55" s="13"/>
      <c r="I55" s="13"/>
      <c r="J55" s="13"/>
      <c r="K55" s="13"/>
      <c r="L55" s="13"/>
      <c r="M55" s="13">
        <v>310750</v>
      </c>
      <c r="N55" s="13"/>
      <c r="O55" s="13">
        <v>50624</v>
      </c>
      <c r="P55" s="13">
        <f t="shared" si="8"/>
        <v>596459.19999999995</v>
      </c>
    </row>
    <row r="56" spans="1:16" ht="18.75" customHeight="1" x14ac:dyDescent="0.25">
      <c r="A56" s="12" t="s">
        <v>27</v>
      </c>
      <c r="B56" s="13">
        <v>763336</v>
      </c>
      <c r="C56" s="13">
        <v>6868217.2300000004</v>
      </c>
      <c r="D56" s="13"/>
      <c r="E56" s="13">
        <v>5550396.1600000001</v>
      </c>
      <c r="F56" s="13">
        <v>436139.09</v>
      </c>
      <c r="G56" s="13"/>
      <c r="H56" s="13"/>
      <c r="I56" s="13"/>
      <c r="J56" s="13">
        <v>272455.78999999998</v>
      </c>
      <c r="K56" s="13">
        <v>102957.82</v>
      </c>
      <c r="L56" s="13"/>
      <c r="M56" s="13">
        <v>121346.07</v>
      </c>
      <c r="N56" s="13">
        <v>384922.3</v>
      </c>
      <c r="O56" s="13"/>
      <c r="P56" s="13">
        <f t="shared" si="8"/>
        <v>6868217.2300000004</v>
      </c>
    </row>
    <row r="57" spans="1:16" ht="18.75" customHeight="1" x14ac:dyDescent="0.25">
      <c r="A57" s="12" t="s">
        <v>26</v>
      </c>
      <c r="B57" s="13">
        <v>2170103</v>
      </c>
      <c r="C57" s="13">
        <v>100692349.93000001</v>
      </c>
      <c r="D57" s="13">
        <v>20363440</v>
      </c>
      <c r="E57" s="13"/>
      <c r="F57" s="13"/>
      <c r="G57" s="13"/>
      <c r="H57" s="13"/>
      <c r="I57" s="13"/>
      <c r="J57" s="13"/>
      <c r="K57" s="13"/>
      <c r="L57" s="13"/>
      <c r="M57" s="13">
        <v>113605378.84999999</v>
      </c>
      <c r="N57" s="13"/>
      <c r="O57" s="13"/>
      <c r="P57" s="13">
        <v>100692349.93000001</v>
      </c>
    </row>
    <row r="58" spans="1:16" ht="18.75" customHeight="1" x14ac:dyDescent="0.25">
      <c r="A58" s="12" t="s">
        <v>25</v>
      </c>
      <c r="B58" s="13">
        <v>23319962</v>
      </c>
      <c r="C58" s="13">
        <v>100692349.93000001</v>
      </c>
      <c r="D58" s="13">
        <v>685119</v>
      </c>
      <c r="E58" s="13">
        <v>3335697.85</v>
      </c>
      <c r="F58" s="13">
        <v>5101488.2</v>
      </c>
      <c r="G58" s="13">
        <v>899184.59</v>
      </c>
      <c r="H58" s="13">
        <v>18482583.300000001</v>
      </c>
      <c r="I58" s="13">
        <v>211027.5</v>
      </c>
      <c r="J58" s="13">
        <v>2145388.79</v>
      </c>
      <c r="K58" s="13">
        <v>3593108.52</v>
      </c>
      <c r="L58" s="13">
        <v>123961</v>
      </c>
      <c r="M58" s="13">
        <v>10833745.6</v>
      </c>
      <c r="N58" s="13">
        <v>6687370.9800000004</v>
      </c>
      <c r="O58" s="13">
        <v>48593674.600000001</v>
      </c>
      <c r="P58" s="13">
        <f t="shared" si="8"/>
        <v>100692349.93000001</v>
      </c>
    </row>
    <row r="59" spans="1:16" ht="18.75" customHeight="1" x14ac:dyDescent="0.25">
      <c r="A59" s="12" t="s">
        <v>24</v>
      </c>
      <c r="B59" s="13">
        <v>0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si="8"/>
        <v>0</v>
      </c>
    </row>
    <row r="60" spans="1:16" ht="18.75" customHeight="1" x14ac:dyDescent="0.25">
      <c r="A60" s="12" t="s">
        <v>23</v>
      </c>
      <c r="B60" s="13">
        <v>0</v>
      </c>
      <c r="C60" s="13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8"/>
        <v>0</v>
      </c>
    </row>
    <row r="61" spans="1:16" ht="18.75" customHeight="1" x14ac:dyDescent="0.25">
      <c r="A61" s="12" t="s">
        <v>22</v>
      </c>
      <c r="B61" s="13">
        <v>1483442</v>
      </c>
      <c r="C61" s="13">
        <v>27065132.280000001</v>
      </c>
      <c r="D61" s="13">
        <v>7772439.5899999999</v>
      </c>
      <c r="E61" s="13">
        <v>652811.16</v>
      </c>
      <c r="F61" s="13"/>
      <c r="G61" s="13"/>
      <c r="H61" s="13"/>
      <c r="I61" s="13"/>
      <c r="J61" s="13">
        <v>7772439.5899999999</v>
      </c>
      <c r="K61" s="13"/>
      <c r="L61" s="13"/>
      <c r="M61" s="13"/>
      <c r="N61" s="13"/>
      <c r="O61" s="13">
        <v>10867441.939999999</v>
      </c>
      <c r="P61" s="13">
        <f t="shared" si="8"/>
        <v>27065132.280000001</v>
      </c>
    </row>
    <row r="62" spans="1:16" ht="18.75" customHeight="1" x14ac:dyDescent="0.25">
      <c r="A62" s="12" t="s">
        <v>21</v>
      </c>
      <c r="B62" s="13">
        <v>0</v>
      </c>
      <c r="C62" s="13">
        <v>26809586.98</v>
      </c>
      <c r="D62" s="13">
        <v>211650</v>
      </c>
      <c r="E62" s="13">
        <v>300000</v>
      </c>
      <c r="F62" s="13">
        <v>23500000</v>
      </c>
      <c r="G62" s="13"/>
      <c r="H62" s="13"/>
      <c r="I62" s="13"/>
      <c r="J62" s="13">
        <v>294000</v>
      </c>
      <c r="K62" s="13"/>
      <c r="L62" s="13">
        <v>292250</v>
      </c>
      <c r="M62" s="13">
        <v>465556</v>
      </c>
      <c r="N62" s="13">
        <v>1050070.98</v>
      </c>
      <c r="O62" s="13">
        <v>696060</v>
      </c>
      <c r="P62" s="13">
        <f t="shared" si="8"/>
        <v>26809586.98</v>
      </c>
    </row>
    <row r="63" spans="1:16" ht="18.75" customHeight="1" x14ac:dyDescent="0.25">
      <c r="A63" s="10" t="s">
        <v>20</v>
      </c>
      <c r="B63" s="11">
        <f t="shared" ref="B63:P63" si="9">SUM(B64:B67)</f>
        <v>4721157655</v>
      </c>
      <c r="C63" s="11">
        <f t="shared" si="9"/>
        <v>6961649184.8199997</v>
      </c>
      <c r="D63" s="11">
        <f t="shared" si="9"/>
        <v>158449525.48999986</v>
      </c>
      <c r="E63" s="11">
        <f t="shared" si="9"/>
        <v>88827653.599999785</v>
      </c>
      <c r="F63" s="11">
        <f t="shared" si="9"/>
        <v>114812637.71843588</v>
      </c>
      <c r="G63" s="11">
        <f t="shared" si="9"/>
        <v>174447687.92999998</v>
      </c>
      <c r="H63" s="11">
        <f t="shared" si="9"/>
        <v>131016948.25</v>
      </c>
      <c r="I63" s="11">
        <f t="shared" si="9"/>
        <v>213733538.06999999</v>
      </c>
      <c r="J63" s="11">
        <f t="shared" si="9"/>
        <v>195396276.53999999</v>
      </c>
      <c r="K63" s="11">
        <f t="shared" si="9"/>
        <v>129649839.41</v>
      </c>
      <c r="L63" s="11">
        <f t="shared" si="9"/>
        <v>125035725.53999999</v>
      </c>
      <c r="M63" s="11">
        <f t="shared" si="9"/>
        <v>158535789.68000001</v>
      </c>
      <c r="N63" s="11">
        <f t="shared" si="9"/>
        <v>93307926.440000013</v>
      </c>
      <c r="O63" s="11">
        <f t="shared" si="9"/>
        <v>635668428.08000004</v>
      </c>
      <c r="P63" s="11">
        <f t="shared" si="9"/>
        <v>2218881976.7484355</v>
      </c>
    </row>
    <row r="64" spans="1:16" ht="18.75" customHeight="1" x14ac:dyDescent="0.25">
      <c r="A64" s="12" t="s">
        <v>19</v>
      </c>
      <c r="B64" s="13">
        <v>100000</v>
      </c>
      <c r="C64" s="13">
        <v>100000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>SUM(D64:O64)</f>
        <v>0</v>
      </c>
    </row>
    <row r="65" spans="1:16" ht="18.75" customHeight="1" x14ac:dyDescent="0.25">
      <c r="A65" s="12" t="s">
        <v>18</v>
      </c>
      <c r="B65" s="17">
        <v>4721057655</v>
      </c>
      <c r="C65" s="13">
        <f>+B65+2240491529.82</f>
        <v>6961549184.8199997</v>
      </c>
      <c r="D65" s="13">
        <v>158449525.48999986</v>
      </c>
      <c r="E65" s="13">
        <v>88827653.599999785</v>
      </c>
      <c r="F65" s="13">
        <v>114812637.71843588</v>
      </c>
      <c r="G65" s="13">
        <v>174447687.92999998</v>
      </c>
      <c r="H65" s="13">
        <v>131016948.25</v>
      </c>
      <c r="I65" s="17">
        <v>213733538.06999999</v>
      </c>
      <c r="J65" s="13">
        <v>195396276.53999999</v>
      </c>
      <c r="K65" s="13">
        <v>129649839.41</v>
      </c>
      <c r="L65" s="13">
        <v>125035725.53999999</v>
      </c>
      <c r="M65" s="13">
        <v>158535789.68000001</v>
      </c>
      <c r="N65" s="13">
        <v>93307926.440000013</v>
      </c>
      <c r="O65" s="13">
        <v>635668428.08000004</v>
      </c>
      <c r="P65" s="13">
        <f>SUM(D65:O65)</f>
        <v>2218881976.7484355</v>
      </c>
    </row>
    <row r="66" spans="1:16" ht="18.75" customHeight="1" x14ac:dyDescent="0.25">
      <c r="A66" s="12" t="s">
        <v>17</v>
      </c>
      <c r="B66" s="13">
        <v>0</v>
      </c>
      <c r="C66" s="13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f>SUM(D66:O66)</f>
        <v>0</v>
      </c>
    </row>
    <row r="67" spans="1:16" ht="18.75" customHeight="1" x14ac:dyDescent="0.25">
      <c r="A67" s="12" t="s">
        <v>16</v>
      </c>
      <c r="B67" s="13">
        <v>0</v>
      </c>
      <c r="C67" s="13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f>SUM(D67:O67)</f>
        <v>0</v>
      </c>
    </row>
    <row r="68" spans="1:16" ht="18.75" customHeight="1" x14ac:dyDescent="0.25">
      <c r="A68" s="10" t="s">
        <v>98</v>
      </c>
      <c r="B68" s="11">
        <f t="shared" ref="B68:P68" si="10">SUM(B69:B70)</f>
        <v>0</v>
      </c>
      <c r="C68" s="11">
        <f t="shared" si="10"/>
        <v>0</v>
      </c>
      <c r="D68" s="11">
        <f t="shared" si="10"/>
        <v>0</v>
      </c>
      <c r="E68" s="11">
        <f t="shared" si="10"/>
        <v>0</v>
      </c>
      <c r="F68" s="11">
        <f t="shared" si="10"/>
        <v>0</v>
      </c>
      <c r="G68" s="11">
        <f t="shared" si="10"/>
        <v>0</v>
      </c>
      <c r="H68" s="11">
        <f t="shared" si="10"/>
        <v>0</v>
      </c>
      <c r="I68" s="11">
        <f t="shared" si="10"/>
        <v>0</v>
      </c>
      <c r="J68" s="11">
        <f t="shared" si="10"/>
        <v>0</v>
      </c>
      <c r="K68" s="11">
        <f t="shared" si="10"/>
        <v>0</v>
      </c>
      <c r="L68" s="11">
        <f t="shared" si="10"/>
        <v>0</v>
      </c>
      <c r="M68" s="11">
        <f t="shared" si="10"/>
        <v>0</v>
      </c>
      <c r="N68" s="11">
        <f t="shared" si="10"/>
        <v>0</v>
      </c>
      <c r="O68" s="11">
        <f t="shared" si="10"/>
        <v>0</v>
      </c>
      <c r="P68" s="11">
        <f t="shared" si="10"/>
        <v>0</v>
      </c>
    </row>
    <row r="69" spans="1:16" ht="18.75" customHeight="1" x14ac:dyDescent="0.25">
      <c r="A69" s="12" t="s">
        <v>15</v>
      </c>
      <c r="B69" s="13">
        <v>0</v>
      </c>
      <c r="C69" s="13"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ref="P69:P74" si="11">SUM(D69:O69)</f>
        <v>0</v>
      </c>
    </row>
    <row r="70" spans="1:16" ht="18.75" customHeight="1" x14ac:dyDescent="0.25">
      <c r="A70" s="12" t="s">
        <v>14</v>
      </c>
      <c r="B70" s="13">
        <v>0</v>
      </c>
      <c r="C70" s="13"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11"/>
        <v>0</v>
      </c>
    </row>
    <row r="71" spans="1:16" ht="18.75" customHeight="1" x14ac:dyDescent="0.25">
      <c r="A71" s="10" t="s">
        <v>13</v>
      </c>
      <c r="B71" s="11">
        <f>SUM(B72:B76)</f>
        <v>0</v>
      </c>
      <c r="C71" s="11">
        <f>SUM(C72:C76)</f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11"/>
        <v>0</v>
      </c>
    </row>
    <row r="72" spans="1:16" ht="18.75" customHeight="1" x14ac:dyDescent="0.25">
      <c r="A72" s="12" t="s">
        <v>12</v>
      </c>
      <c r="B72" s="13">
        <v>0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>
        <f t="shared" si="11"/>
        <v>0</v>
      </c>
    </row>
    <row r="73" spans="1:16" ht="18.75" customHeight="1" x14ac:dyDescent="0.25">
      <c r="A73" s="12" t="s">
        <v>11</v>
      </c>
      <c r="B73" s="13">
        <v>0</v>
      </c>
      <c r="C73" s="13"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f t="shared" si="11"/>
        <v>0</v>
      </c>
    </row>
    <row r="74" spans="1:16" ht="18.75" customHeight="1" x14ac:dyDescent="0.25">
      <c r="A74" s="12" t="s">
        <v>10</v>
      </c>
      <c r="B74" s="13">
        <v>0</v>
      </c>
      <c r="C74" s="13"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>
        <f t="shared" si="11"/>
        <v>0</v>
      </c>
    </row>
    <row r="75" spans="1:16" ht="18.75" customHeigh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8.75" customHeight="1" x14ac:dyDescent="0.25">
      <c r="A76" s="7" t="s">
        <v>9</v>
      </c>
      <c r="B76" s="9">
        <f t="shared" ref="B76:P76" si="12">SUM(B77+B80+B83)</f>
        <v>0</v>
      </c>
      <c r="C76" s="9">
        <f t="shared" si="12"/>
        <v>0</v>
      </c>
      <c r="D76" s="9">
        <f t="shared" si="12"/>
        <v>0</v>
      </c>
      <c r="E76" s="9">
        <f t="shared" si="12"/>
        <v>0</v>
      </c>
      <c r="F76" s="9">
        <f t="shared" si="12"/>
        <v>847554057.20999992</v>
      </c>
      <c r="G76" s="9">
        <f t="shared" si="12"/>
        <v>0</v>
      </c>
      <c r="H76" s="9">
        <f t="shared" si="12"/>
        <v>712866107.22000027</v>
      </c>
      <c r="I76" s="9">
        <f t="shared" si="12"/>
        <v>89436455.310000002</v>
      </c>
      <c r="J76" s="9">
        <f t="shared" si="12"/>
        <v>0</v>
      </c>
      <c r="K76" s="9">
        <f t="shared" si="12"/>
        <v>266666666.34</v>
      </c>
      <c r="L76" s="9">
        <f t="shared" si="12"/>
        <v>141630940.80000004</v>
      </c>
      <c r="M76" s="9">
        <f t="shared" si="12"/>
        <v>266666666.59</v>
      </c>
      <c r="N76" s="9">
        <f t="shared" si="12"/>
        <v>1266720754.5799994</v>
      </c>
      <c r="O76" s="9">
        <f t="shared" si="12"/>
        <v>1957347547.3599999</v>
      </c>
      <c r="P76" s="9">
        <f t="shared" si="12"/>
        <v>5548889195.4099998</v>
      </c>
    </row>
    <row r="77" spans="1:16" ht="18.75" customHeight="1" x14ac:dyDescent="0.25">
      <c r="A77" s="10" t="s">
        <v>8</v>
      </c>
      <c r="B77" s="11">
        <f t="shared" ref="B77:P77" si="13">SUM(B78:B79)</f>
        <v>0</v>
      </c>
      <c r="C77" s="11">
        <f t="shared" si="13"/>
        <v>0</v>
      </c>
      <c r="D77" s="11">
        <f t="shared" si="13"/>
        <v>0</v>
      </c>
      <c r="E77" s="11">
        <f t="shared" si="13"/>
        <v>0</v>
      </c>
      <c r="F77" s="11">
        <f t="shared" si="13"/>
        <v>847554057.20999992</v>
      </c>
      <c r="G77" s="11">
        <f t="shared" si="13"/>
        <v>0</v>
      </c>
      <c r="H77" s="11">
        <f t="shared" si="13"/>
        <v>712866107.22000027</v>
      </c>
      <c r="I77" s="11">
        <f t="shared" si="13"/>
        <v>89436455.310000002</v>
      </c>
      <c r="J77" s="11">
        <f t="shared" si="13"/>
        <v>0</v>
      </c>
      <c r="K77" s="11">
        <f t="shared" si="13"/>
        <v>266666666.34</v>
      </c>
      <c r="L77" s="11">
        <f t="shared" si="13"/>
        <v>141630940.80000004</v>
      </c>
      <c r="M77" s="11">
        <f t="shared" si="13"/>
        <v>266666666.59</v>
      </c>
      <c r="N77" s="11">
        <f>SUM(N78:N79)</f>
        <v>1263191407.8099995</v>
      </c>
      <c r="O77" s="11">
        <f t="shared" si="13"/>
        <v>1957347547.3599999</v>
      </c>
      <c r="P77" s="11">
        <f t="shared" si="13"/>
        <v>5545359848.6399994</v>
      </c>
    </row>
    <row r="78" spans="1:16" ht="18.75" customHeight="1" x14ac:dyDescent="0.25">
      <c r="A78" s="12" t="s">
        <v>7</v>
      </c>
      <c r="B78" s="13"/>
      <c r="C78" s="13"/>
      <c r="D78" s="13"/>
      <c r="E78" s="13"/>
      <c r="F78" s="13">
        <v>847554057.20999992</v>
      </c>
      <c r="G78" s="13"/>
      <c r="H78" s="13">
        <v>712866107.22000027</v>
      </c>
      <c r="I78" s="13">
        <v>89436455.310000002</v>
      </c>
      <c r="J78" s="13"/>
      <c r="K78" s="13">
        <v>266666666.34</v>
      </c>
      <c r="L78" s="13">
        <v>141630940.80000004</v>
      </c>
      <c r="M78" s="13">
        <v>266666666.59</v>
      </c>
      <c r="N78" s="13">
        <v>1263191407.8099995</v>
      </c>
      <c r="O78" s="13">
        <v>1957347547.3599999</v>
      </c>
      <c r="P78" s="13">
        <f t="shared" ref="P78:P84" si="14">SUM(D78:O78)</f>
        <v>5545359848.6399994</v>
      </c>
    </row>
    <row r="79" spans="1:16" ht="18.75" customHeight="1" x14ac:dyDescent="0.25">
      <c r="A79" s="12" t="s">
        <v>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si="14"/>
        <v>0</v>
      </c>
    </row>
    <row r="80" spans="1:16" ht="18.75" customHeight="1" x14ac:dyDescent="0.25">
      <c r="A80" s="10" t="s">
        <v>5</v>
      </c>
      <c r="B80" s="11">
        <v>0</v>
      </c>
      <c r="C80" s="11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f>+N81</f>
        <v>3529346.77</v>
      </c>
      <c r="O80" s="13">
        <v>0</v>
      </c>
      <c r="P80" s="13">
        <f t="shared" si="14"/>
        <v>3529346.77</v>
      </c>
    </row>
    <row r="81" spans="1:16" ht="18.75" customHeight="1" x14ac:dyDescent="0.25">
      <c r="A81" s="12" t="s">
        <v>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>
        <v>3529346.77</v>
      </c>
      <c r="O81" s="13"/>
      <c r="P81" s="13">
        <f t="shared" si="14"/>
        <v>3529346.77</v>
      </c>
    </row>
    <row r="82" spans="1:16" ht="18.75" customHeight="1" x14ac:dyDescent="0.25">
      <c r="A82" s="12" t="s">
        <v>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14"/>
        <v>0</v>
      </c>
    </row>
    <row r="83" spans="1:16" ht="18.75" customHeight="1" x14ac:dyDescent="0.25">
      <c r="A83" s="10" t="s">
        <v>2</v>
      </c>
      <c r="B83" s="11"/>
      <c r="C83" s="1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>
        <f t="shared" si="14"/>
        <v>0</v>
      </c>
    </row>
    <row r="84" spans="1:16" ht="18.75" customHeight="1" x14ac:dyDescent="0.25">
      <c r="A84" s="12" t="s">
        <v>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14"/>
        <v>0</v>
      </c>
    </row>
    <row r="85" spans="1:16" s="20" customFormat="1" ht="18.75" customHeight="1" x14ac:dyDescent="0.3">
      <c r="A85" s="18" t="s">
        <v>0</v>
      </c>
      <c r="B85" s="19">
        <f t="shared" ref="B85:P85" si="15">SUM(B11+B17+B27+B37+B46+B53+B63+B68+B71+B76)</f>
        <v>8055107863</v>
      </c>
      <c r="C85" s="19">
        <f t="shared" si="15"/>
        <v>11331158084.710001</v>
      </c>
      <c r="D85" s="19">
        <f t="shared" si="15"/>
        <v>431505807.37843573</v>
      </c>
      <c r="E85" s="19">
        <f t="shared" si="15"/>
        <v>454198419.9599998</v>
      </c>
      <c r="F85" s="19">
        <f t="shared" si="15"/>
        <v>1387389355.29</v>
      </c>
      <c r="G85" s="19">
        <f t="shared" si="15"/>
        <v>623876040.67999995</v>
      </c>
      <c r="H85" s="19">
        <f t="shared" si="15"/>
        <v>1189436009.0700002</v>
      </c>
      <c r="I85" s="19">
        <f t="shared" si="15"/>
        <v>824248818.56999993</v>
      </c>
      <c r="J85" s="19">
        <f t="shared" si="15"/>
        <v>859035606.78000009</v>
      </c>
      <c r="K85" s="19">
        <f t="shared" si="15"/>
        <v>799191630.87</v>
      </c>
      <c r="L85" s="19">
        <f t="shared" si="15"/>
        <v>726240869.66000009</v>
      </c>
      <c r="M85" s="19">
        <f t="shared" si="15"/>
        <v>949946295.05000007</v>
      </c>
      <c r="N85" s="19">
        <f t="shared" si="15"/>
        <v>1761156818.2799995</v>
      </c>
      <c r="O85" s="19">
        <f t="shared" si="15"/>
        <v>3343987413.1899996</v>
      </c>
      <c r="P85" s="19">
        <f t="shared" si="15"/>
        <v>13316936615.858435</v>
      </c>
    </row>
    <row r="86" spans="1:16" ht="15.75" thickBot="1" x14ac:dyDescent="0.3"/>
    <row r="87" spans="1:16" ht="26.25" customHeight="1" thickBot="1" x14ac:dyDescent="0.3">
      <c r="A87" s="21" t="s">
        <v>95</v>
      </c>
      <c r="B87" s="15"/>
      <c r="C87" s="15"/>
      <c r="D87" s="15"/>
      <c r="E87" s="15"/>
      <c r="F87" s="15"/>
      <c r="G87" s="15"/>
      <c r="H87" s="15"/>
      <c r="I87" s="15"/>
      <c r="K87" s="15"/>
      <c r="L87" s="15"/>
      <c r="M87" s="15"/>
      <c r="N87" s="15"/>
    </row>
    <row r="88" spans="1:16" ht="33.75" customHeight="1" thickBot="1" x14ac:dyDescent="0.3">
      <c r="A88" s="22" t="s">
        <v>96</v>
      </c>
      <c r="B88" s="16"/>
      <c r="C88" s="39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ht="60.75" thickBot="1" x14ac:dyDescent="0.3">
      <c r="A89" s="23" t="s">
        <v>97</v>
      </c>
      <c r="B89" s="16"/>
      <c r="C89" s="39"/>
      <c r="F89" s="15"/>
      <c r="J89" s="1"/>
      <c r="P89" s="16"/>
    </row>
    <row r="90" spans="1:16" ht="15.75" x14ac:dyDescent="0.25">
      <c r="A90" s="24"/>
      <c r="C90" s="39"/>
      <c r="F90" s="16"/>
      <c r="J90" s="1"/>
      <c r="P90" s="1"/>
    </row>
    <row r="91" spans="1:16" ht="15.75" x14ac:dyDescent="0.25">
      <c r="A91" s="24"/>
      <c r="C91" s="39"/>
      <c r="F91" s="16"/>
      <c r="J91" s="1"/>
      <c r="P91" s="1"/>
    </row>
    <row r="92" spans="1:16" ht="15.75" x14ac:dyDescent="0.25">
      <c r="A92" s="24"/>
      <c r="C92" s="39"/>
      <c r="J92" s="1"/>
      <c r="P92" s="1"/>
    </row>
    <row r="93" spans="1:16" x14ac:dyDescent="0.25">
      <c r="A93" s="24"/>
      <c r="C93" s="40"/>
      <c r="J93" s="1"/>
      <c r="P93" s="1"/>
    </row>
    <row r="94" spans="1:16" x14ac:dyDescent="0.25">
      <c r="A94" s="24"/>
      <c r="C94" s="25"/>
      <c r="J94" s="1"/>
      <c r="P94" s="1"/>
    </row>
    <row r="95" spans="1:16" x14ac:dyDescent="0.25">
      <c r="A95" s="24"/>
      <c r="C95" s="40"/>
      <c r="J95" s="1"/>
      <c r="P95" s="1"/>
    </row>
    <row r="96" spans="1:16" x14ac:dyDescent="0.25">
      <c r="A96" s="24"/>
      <c r="C96" s="40"/>
      <c r="J96" s="1"/>
      <c r="P96" s="1"/>
    </row>
    <row r="97" spans="1:16" x14ac:dyDescent="0.25">
      <c r="A97" s="24"/>
      <c r="C97" s="40"/>
      <c r="J97" s="1"/>
      <c r="P97" s="1"/>
    </row>
    <row r="98" spans="1:16" x14ac:dyDescent="0.25">
      <c r="J98" s="25"/>
      <c r="P98" s="25"/>
    </row>
    <row r="99" spans="1:16" x14ac:dyDescent="0.25">
      <c r="J99" s="25"/>
      <c r="P99" s="25"/>
    </row>
    <row r="100" spans="1:16" x14ac:dyDescent="0.25">
      <c r="J100" s="25"/>
      <c r="P100" s="25"/>
    </row>
    <row r="101" spans="1:16" x14ac:dyDescent="0.25">
      <c r="J101" s="25"/>
      <c r="P101" s="25"/>
    </row>
    <row r="102" spans="1:16" x14ac:dyDescent="0.25">
      <c r="J102" s="25"/>
      <c r="P102" s="25"/>
    </row>
    <row r="103" spans="1:16" x14ac:dyDescent="0.25">
      <c r="J103" s="25"/>
      <c r="P103" s="25"/>
    </row>
    <row r="104" spans="1:16" x14ac:dyDescent="0.25">
      <c r="J104" s="25"/>
      <c r="P104" s="25"/>
    </row>
    <row r="105" spans="1:16" x14ac:dyDescent="0.25">
      <c r="J105" s="25"/>
      <c r="P105" s="25"/>
    </row>
    <row r="106" spans="1:16" x14ac:dyDescent="0.25">
      <c r="J106" s="25"/>
      <c r="P106" s="25"/>
    </row>
    <row r="107" spans="1:16" x14ac:dyDescent="0.25">
      <c r="J107" s="25"/>
      <c r="P107" s="25"/>
    </row>
    <row r="108" spans="1:16" x14ac:dyDescent="0.25">
      <c r="J108" s="25"/>
      <c r="P108" s="25"/>
    </row>
    <row r="109" spans="1:16" x14ac:dyDescent="0.25">
      <c r="J109" s="25"/>
      <c r="P109" s="25"/>
    </row>
    <row r="110" spans="1:16" x14ac:dyDescent="0.25">
      <c r="J110" s="25"/>
      <c r="P110" s="25"/>
    </row>
    <row r="111" spans="1:16" x14ac:dyDescent="0.25">
      <c r="J111" s="25"/>
      <c r="P111" s="25"/>
    </row>
    <row r="112" spans="1:16" x14ac:dyDescent="0.25">
      <c r="J112" s="25"/>
      <c r="P112" s="25"/>
    </row>
    <row r="121" ht="15.75" customHeight="1" x14ac:dyDescent="0.25"/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" right="0.7" top="0.75" bottom="0.75" header="0.3" footer="0.3"/>
  <pageSetup paperSize="9" scale="29" fitToHeight="0" orientation="landscape" r:id="rId1"/>
  <headerFooter>
    <oddFooter>&amp;R&amp;P/&amp;N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2022-01-07T19:58:49Z</cp:lastPrinted>
  <dcterms:created xsi:type="dcterms:W3CDTF">2021-08-10T14:38:52Z</dcterms:created>
  <dcterms:modified xsi:type="dcterms:W3CDTF">2022-01-07T19:59:53Z</dcterms:modified>
</cp:coreProperties>
</file>