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2\Ejecuciones\12. Diciembre\OAI\"/>
    </mc:Choice>
  </mc:AlternateContent>
  <bookViews>
    <workbookView xWindow="-120" yWindow="-120" windowWidth="29040" windowHeight="15720"/>
  </bookViews>
  <sheets>
    <sheet name="P2 Presupuesto Aprobado-Ejec " sheetId="1" r:id="rId1"/>
  </sheets>
  <externalReferences>
    <externalReference r:id="rId2"/>
  </externalReferences>
  <definedNames>
    <definedName name="_0000___N_A">'[1]Gastos  '!#REF!</definedName>
    <definedName name="_xlnm._FilterDatabase" localSheetId="0" hidden="1">'P2 Presupuesto Aprobado-Ejec '!$A$8:$S$74</definedName>
    <definedName name="MONTO">#REF!</definedName>
    <definedName name="_xlnm.Print_Titles" localSheetId="0">'P2 Presupuesto Aprobado-Ejec '!$8:$9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1" i="1" l="1"/>
  <c r="D80" i="1" s="1"/>
  <c r="C80" i="1"/>
  <c r="C76" i="1" s="1"/>
  <c r="C37" i="1" l="1"/>
  <c r="D65" i="1"/>
  <c r="D55" i="1"/>
  <c r="D56" i="1"/>
  <c r="D57" i="1"/>
  <c r="D58" i="1"/>
  <c r="D59" i="1"/>
  <c r="D60" i="1"/>
  <c r="D61" i="1"/>
  <c r="D62" i="1"/>
  <c r="D54" i="1"/>
  <c r="D45" i="1"/>
  <c r="D44" i="1"/>
  <c r="D43" i="1"/>
  <c r="D42" i="1"/>
  <c r="D41" i="1"/>
  <c r="D40" i="1"/>
  <c r="D39" i="1"/>
  <c r="D38" i="1"/>
  <c r="D29" i="1"/>
  <c r="D30" i="1"/>
  <c r="D31" i="1"/>
  <c r="D32" i="1"/>
  <c r="D33" i="1"/>
  <c r="D34" i="1"/>
  <c r="D35" i="1"/>
  <c r="D36" i="1"/>
  <c r="D28" i="1"/>
  <c r="D19" i="1"/>
  <c r="D20" i="1"/>
  <c r="D21" i="1"/>
  <c r="D22" i="1"/>
  <c r="D23" i="1"/>
  <c r="D24" i="1"/>
  <c r="D25" i="1"/>
  <c r="D26" i="1"/>
  <c r="D18" i="1"/>
  <c r="D13" i="1"/>
  <c r="D14" i="1"/>
  <c r="D15" i="1"/>
  <c r="D16" i="1"/>
  <c r="D12" i="1"/>
  <c r="Q61" i="1" l="1"/>
  <c r="B11" i="1" l="1"/>
  <c r="Q12" i="1"/>
  <c r="C63" i="1"/>
  <c r="C27" i="1"/>
  <c r="C17" i="1"/>
  <c r="C53" i="1" l="1"/>
  <c r="C11" i="1"/>
  <c r="C10" i="1" s="1"/>
  <c r="C85" i="1" l="1"/>
  <c r="Q65" i="1"/>
  <c r="F80" i="1"/>
  <c r="G80" i="1"/>
  <c r="H80" i="1"/>
  <c r="I80" i="1"/>
  <c r="J80" i="1"/>
  <c r="K80" i="1"/>
  <c r="L80" i="1"/>
  <c r="M80" i="1"/>
  <c r="N80" i="1"/>
  <c r="O80" i="1"/>
  <c r="P80" i="1"/>
  <c r="E80" i="1"/>
  <c r="B80" i="1"/>
  <c r="H63" i="1" l="1"/>
  <c r="Q57" i="1"/>
  <c r="Q58" i="1"/>
  <c r="Q56" i="1"/>
  <c r="Q55" i="1"/>
  <c r="Q54" i="1"/>
  <c r="Q59" i="1"/>
  <c r="Q60" i="1"/>
  <c r="Q62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29" i="1"/>
  <c r="Q30" i="1"/>
  <c r="Q31" i="1"/>
  <c r="Q32" i="1"/>
  <c r="Q33" i="1"/>
  <c r="Q34" i="1"/>
  <c r="Q35" i="1"/>
  <c r="Q36" i="1"/>
  <c r="Q28" i="1"/>
  <c r="Q26" i="1"/>
  <c r="Q25" i="1"/>
  <c r="Q18" i="1"/>
  <c r="O77" i="1" l="1"/>
  <c r="O76" i="1" s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3" i="1"/>
  <c r="Q14" i="1"/>
  <c r="Q15" i="1"/>
  <c r="Q16" i="1"/>
  <c r="B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9" i="1"/>
  <c r="Q20" i="1"/>
  <c r="Q21" i="1"/>
  <c r="Q22" i="1"/>
  <c r="Q23" i="1"/>
  <c r="Q24" i="1"/>
  <c r="B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B37" i="1"/>
  <c r="E37" i="1"/>
  <c r="F37" i="1"/>
  <c r="G37" i="1"/>
  <c r="H37" i="1"/>
  <c r="I37" i="1"/>
  <c r="J37" i="1"/>
  <c r="K37" i="1"/>
  <c r="L37" i="1"/>
  <c r="M37" i="1"/>
  <c r="N37" i="1"/>
  <c r="O37" i="1"/>
  <c r="P37" i="1"/>
  <c r="Q38" i="1"/>
  <c r="B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B63" i="1"/>
  <c r="D63" i="1"/>
  <c r="E63" i="1"/>
  <c r="F63" i="1"/>
  <c r="G63" i="1"/>
  <c r="I63" i="1"/>
  <c r="J63" i="1"/>
  <c r="K63" i="1"/>
  <c r="L63" i="1"/>
  <c r="M63" i="1"/>
  <c r="N63" i="1"/>
  <c r="O63" i="1"/>
  <c r="P63" i="1"/>
  <c r="Q64" i="1"/>
  <c r="Q66" i="1"/>
  <c r="Q67" i="1"/>
  <c r="Q69" i="1"/>
  <c r="Q70" i="1"/>
  <c r="Q71" i="1"/>
  <c r="Q72" i="1"/>
  <c r="Q73" i="1"/>
  <c r="Q74" i="1"/>
  <c r="B77" i="1"/>
  <c r="B76" i="1" s="1"/>
  <c r="D77" i="1"/>
  <c r="D76" i="1" s="1"/>
  <c r="E77" i="1"/>
  <c r="E76" i="1" s="1"/>
  <c r="F77" i="1"/>
  <c r="F76" i="1" s="1"/>
  <c r="G77" i="1"/>
  <c r="G76" i="1" s="1"/>
  <c r="H77" i="1"/>
  <c r="H76" i="1" s="1"/>
  <c r="I77" i="1"/>
  <c r="I76" i="1" s="1"/>
  <c r="J77" i="1"/>
  <c r="J76" i="1" s="1"/>
  <c r="K77" i="1"/>
  <c r="K76" i="1" s="1"/>
  <c r="L77" i="1"/>
  <c r="L76" i="1" s="1"/>
  <c r="M77" i="1"/>
  <c r="M76" i="1" s="1"/>
  <c r="N77" i="1"/>
  <c r="N76" i="1" s="1"/>
  <c r="P77" i="1"/>
  <c r="P76" i="1" s="1"/>
  <c r="Q78" i="1"/>
  <c r="Q79" i="1"/>
  <c r="Q81" i="1"/>
  <c r="Q80" i="1" s="1"/>
  <c r="Q82" i="1"/>
  <c r="Q83" i="1"/>
  <c r="Q84" i="1"/>
  <c r="E10" i="1" l="1"/>
  <c r="K10" i="1"/>
  <c r="K85" i="1" s="1"/>
  <c r="H10" i="1"/>
  <c r="H85" i="1" s="1"/>
  <c r="F10" i="1"/>
  <c r="F85" i="1" s="1"/>
  <c r="E85" i="1"/>
  <c r="M10" i="1"/>
  <c r="M85" i="1" s="1"/>
  <c r="G10" i="1"/>
  <c r="G85" i="1" s="1"/>
  <c r="L10" i="1"/>
  <c r="L85" i="1" s="1"/>
  <c r="P10" i="1"/>
  <c r="P85" i="1" s="1"/>
  <c r="J10" i="1"/>
  <c r="J85" i="1" s="1"/>
  <c r="N10" i="1"/>
  <c r="N85" i="1" s="1"/>
  <c r="B10" i="1"/>
  <c r="B85" i="1" s="1"/>
  <c r="I10" i="1"/>
  <c r="I85" i="1" s="1"/>
  <c r="O10" i="1"/>
  <c r="O85" i="1" s="1"/>
  <c r="Q63" i="1"/>
  <c r="Q68" i="1"/>
  <c r="Q11" i="1"/>
  <c r="Q77" i="1"/>
  <c r="Q37" i="1"/>
  <c r="Q53" i="1"/>
  <c r="Q27" i="1"/>
  <c r="Q17" i="1"/>
  <c r="Q76" i="1" l="1"/>
  <c r="Q10" i="1"/>
  <c r="Q85" i="1" l="1"/>
  <c r="D37" i="1"/>
  <c r="D10" i="1" s="1"/>
  <c r="D85" i="1" s="1"/>
</calcChain>
</file>

<file path=xl/sharedStrings.xml><?xml version="1.0" encoding="utf-8"?>
<sst xmlns="http://schemas.openxmlformats.org/spreadsheetml/2006/main" count="100" uniqueCount="100">
  <si>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</si>
  <si>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</si>
  <si>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</si>
  <si>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</si>
  <si>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</si>
  <si>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</si>
  <si>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</si>
  <si>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</si>
  <si>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</si>
  <si>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</si>
  <si>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</si>
  <si>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</si>
  <si>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</si>
  <si>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</si>
  <si>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</si>
  <si>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</si>
  <si>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</si>
  <si>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</si>
  <si>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</si>
  <si>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</si>
  <si>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</si>
  <si>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</si>
  <si>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</si>
  <si>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</si>
  <si>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</si>
  <si>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</si>
  <si>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</si>
  <si>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</si>
  <si>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</si>
  <si>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</si>
  <si>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</si>
  <si>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</si>
  <si>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</si>
  <si>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</si>
  <si>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</si>
  <si>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</si>
  <si>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</si>
  <si>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</si>
  <si>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</si>
  <si>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</si>
  <si>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</si>
  <si>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</si>
  <si>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</si>
  <si>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</si>
  <si>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</si>
  <si>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</si>
  <si>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</si>
  <si>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</si>
  <si>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</si>
  <si>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</si>
  <si>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</si>
  <si>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</si>
  <si>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</si>
  <si>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</si>
  <si>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</si>
  <si>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</si>
  <si>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</si>
  <si>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</si>
  <si>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</si>
  <si>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</si>
  <si>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</si>
  <si>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</si>
  <si>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</si>
  <si>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</si>
  <si>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</si>
  <si>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</si>
  <si>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</si>
  <si>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</si>
  <si>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</si>
  <si>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</si>
  <si>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</si>
  <si>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</si>
  <si>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</si>
  <si>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</si>
  <si>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</si>
  <si>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</si>
  <si>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</si>
  <si>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</si>
  <si>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</si>
  <si>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</si>
  <si>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</si>
  <si>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</si>
  <si>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</si>
  <si>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</si>
  <si>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</si>
  <si>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</si>
  <si>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</si>
  <si>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</si>
  <si>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</si>
  <si>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</si>
  <si>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</si>
  <si>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</si>
  <si>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</si>
  <si>
    <t>2.8 - ADQUISICIÓN DE ACTIVOS FINANCIEROS CON FINES DE POLÍTICA</t>
  </si>
  <si>
    <t>4.1.1 - INCREMENTO DE ACTIVOS FINANCIEROS CORRIENTES</t>
  </si>
  <si>
    <t>4.1.2 - INCREMENTO DE ACTIVOS FINANCIEROS NO CORRIENTES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</si>
  <si>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</si>
  <si>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</si>
  <si>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</si>
  <si>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Modificaciones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</si>
</sst>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Font="1"/>
    <xf numFmtId="0" fontId="5" fillId="0" borderId="0" xfId="0" applyFont="1" applyAlignment="1">
      <alignment horizontal="center" vertical="top" wrapText="1" readingOrder="1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43" fontId="6" fillId="3" borderId="6" xfId="1" applyFont="1" applyFill="1" applyBorder="1" applyAlignment="1">
      <alignment horizontal="center"/>
    </xf>
    <xf numFmtId="43" fontId="6" fillId="3" borderId="5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0" xfId="0" applyFont="1" applyAlignment="1">
      <alignment horizontal="left" indent="1"/>
    </xf>
    <xf numFmtId="43" fontId="0" fillId="0" borderId="0" xfId="1" applyFont="1"/>
    <xf numFmtId="43" fontId="0" fillId="0" borderId="0" xfId="0" applyNumberFormat="1" applyFont="1"/>
    <xf numFmtId="0" fontId="6" fillId="2" borderId="2" xfId="0" applyFont="1" applyFill="1" applyBorder="1" applyAlignment="1">
      <alignment vertical="center"/>
    </xf>
    <xf numFmtId="0" fontId="2" fillId="0" borderId="0" xfId="0" applyFont="1"/>
    <xf numFmtId="0" fontId="0" fillId="0" borderId="0" xfId="0" applyFont="1" applyAlignment="1">
      <alignment wrapText="1"/>
    </xf>
    <xf numFmtId="43" fontId="0" fillId="0" borderId="0" xfId="1" applyFont="1" applyBorder="1"/>
    <xf numFmtId="43" fontId="5" fillId="0" borderId="0" xfId="1" applyFont="1" applyAlignment="1">
      <alignment horizontal="center" vertical="top" wrapText="1" readingOrder="1"/>
    </xf>
    <xf numFmtId="43" fontId="9" fillId="4" borderId="0" xfId="1" applyFont="1" applyFill="1" applyBorder="1" applyAlignment="1">
      <alignment horizontal="center"/>
    </xf>
    <xf numFmtId="164" fontId="5" fillId="0" borderId="0" xfId="1" applyNumberFormat="1" applyFont="1" applyAlignment="1">
      <alignment horizontal="center" vertical="top" wrapText="1" readingOrder="1"/>
    </xf>
    <xf numFmtId="164" fontId="7" fillId="0" borderId="3" xfId="1" applyNumberFormat="1" applyFont="1" applyBorder="1"/>
    <xf numFmtId="164" fontId="7" fillId="0" borderId="0" xfId="1" applyNumberFormat="1" applyFont="1"/>
    <xf numFmtId="164" fontId="8" fillId="0" borderId="0" xfId="1" applyNumberFormat="1" applyFont="1"/>
    <xf numFmtId="164" fontId="8" fillId="0" borderId="0" xfId="1" applyNumberFormat="1" applyFont="1" applyFill="1"/>
    <xf numFmtId="164" fontId="6" fillId="2" borderId="2" xfId="1" applyNumberFormat="1" applyFont="1" applyFill="1" applyBorder="1"/>
    <xf numFmtId="164" fontId="0" fillId="0" borderId="0" xfId="1" applyNumberFormat="1" applyFont="1"/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0" xfId="0" applyFont="1" applyAlignment="1"/>
    <xf numFmtId="0" fontId="0" fillId="0" borderId="0" xfId="0" applyFont="1" applyBorder="1"/>
    <xf numFmtId="164" fontId="0" fillId="0" borderId="0" xfId="1" applyNumberFormat="1" applyFont="1" applyBorder="1"/>
    <xf numFmtId="0" fontId="0" fillId="0" borderId="0" xfId="0" applyFont="1" applyFill="1"/>
    <xf numFmtId="43" fontId="0" fillId="0" borderId="0" xfId="1" applyFont="1" applyFill="1" applyBorder="1"/>
    <xf numFmtId="0" fontId="0" fillId="0" borderId="0" xfId="0" applyFont="1" applyFill="1" applyBorder="1"/>
    <xf numFmtId="43" fontId="10" fillId="0" borderId="0" xfId="1" applyFont="1" applyFill="1" applyBorder="1"/>
    <xf numFmtId="0" fontId="10" fillId="0" borderId="0" xfId="0" applyFont="1" applyFill="1" applyBorder="1"/>
    <xf numFmtId="43" fontId="0" fillId="0" borderId="0" xfId="0" applyNumberFormat="1" applyFont="1" applyFill="1" applyBorder="1"/>
    <xf numFmtId="0" fontId="8" fillId="0" borderId="0" xfId="0" applyFont="1" applyFill="1" applyAlignment="1">
      <alignment horizontal="left" indent="2"/>
    </xf>
    <xf numFmtId="164" fontId="12" fillId="0" borderId="3" xfId="1" applyNumberFormat="1" applyFont="1" applyFill="1" applyBorder="1"/>
    <xf numFmtId="164" fontId="12" fillId="0" borderId="0" xfId="1" applyNumberFormat="1" applyFont="1" applyFill="1"/>
    <xf numFmtId="164" fontId="13" fillId="0" borderId="0" xfId="1" applyNumberFormat="1" applyFont="1" applyFill="1"/>
    <xf numFmtId="43" fontId="14" fillId="0" borderId="0" xfId="1" applyFont="1" applyFill="1" applyBorder="1" applyAlignment="1"/>
    <xf numFmtId="43" fontId="15" fillId="0" borderId="0" xfId="1" applyFont="1" applyFill="1" applyBorder="1"/>
    <xf numFmtId="165" fontId="0" fillId="0" borderId="0" xfId="1" applyNumberFormat="1" applyFont="1"/>
    <xf numFmtId="165" fontId="0" fillId="0" borderId="0" xfId="1" applyNumberFormat="1" applyFont="1" applyBorder="1"/>
    <xf numFmtId="4" fontId="0" fillId="0" borderId="0" xfId="0" applyNumberFormat="1" applyFont="1"/>
    <xf numFmtId="0" fontId="0" fillId="0" borderId="0" xfId="0" applyFont="1" applyAlignment="1">
      <alignment horizontal="right"/>
    </xf>
    <xf numFmtId="4" fontId="0" fillId="0" borderId="0" xfId="0" applyNumberFormat="1"/>
    <xf numFmtId="43" fontId="16" fillId="0" borderId="0" xfId="1" applyFont="1"/>
    <xf numFmtId="43" fontId="17" fillId="0" borderId="0" xfId="1" applyFont="1"/>
    <xf numFmtId="43" fontId="0" fillId="0" borderId="0" xfId="1" applyFont="1" applyFill="1"/>
    <xf numFmtId="164" fontId="7" fillId="0" borderId="0" xfId="1" applyNumberFormat="1" applyFont="1" applyFill="1"/>
    <xf numFmtId="164" fontId="8" fillId="0" borderId="4" xfId="1" applyNumberFormat="1" applyFont="1" applyFill="1" applyBorder="1"/>
    <xf numFmtId="164" fontId="0" fillId="0" borderId="0" xfId="0" applyNumberFormat="1" applyFont="1"/>
    <xf numFmtId="43" fontId="18" fillId="0" borderId="0" xfId="1" applyFont="1"/>
    <xf numFmtId="0" fontId="7" fillId="0" borderId="0" xfId="0" applyFont="1" applyFill="1" applyAlignment="1">
      <alignment horizontal="left" indent="1"/>
    </xf>
    <xf numFmtId="0" fontId="7" fillId="0" borderId="3" xfId="0" applyFont="1" applyFill="1" applyBorder="1" applyAlignment="1">
      <alignment horizontal="left"/>
    </xf>
    <xf numFmtId="164" fontId="7" fillId="0" borderId="3" xfId="1" applyNumberFormat="1" applyFont="1" applyFill="1" applyBorder="1"/>
    <xf numFmtId="164" fontId="0" fillId="0" borderId="0" xfId="0" applyNumberFormat="1" applyFont="1" applyFill="1"/>
    <xf numFmtId="0" fontId="3" fillId="0" borderId="0" xfId="0" applyFont="1" applyAlignment="1">
      <alignment horizontal="center" vertical="top" wrapText="1" readingOrder="1"/>
    </xf>
    <xf numFmtId="0" fontId="6" fillId="3" borderId="1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3" fillId="0" borderId="11" xfId="0" applyFont="1" applyBorder="1" applyAlignment="1">
      <alignment horizontal="center" vertical="top" wrapText="1" readingOrder="1"/>
    </xf>
    <xf numFmtId="0" fontId="6" fillId="2" borderId="5" xfId="0" applyFont="1" applyFill="1" applyBorder="1" applyAlignment="1">
      <alignment horizontal="left" vertical="center"/>
    </xf>
    <xf numFmtId="164" fontId="6" fillId="2" borderId="5" xfId="1" applyNumberFormat="1" applyFont="1" applyFill="1" applyBorder="1" applyAlignment="1">
      <alignment horizontal="center" vertical="center" wrapText="1"/>
    </xf>
    <xf numFmtId="164" fontId="6" fillId="2" borderId="7" xfId="1" applyNumberFormat="1" applyFont="1" applyFill="1" applyBorder="1" applyAlignment="1">
      <alignment horizontal="center" vertical="center" wrapText="1"/>
    </xf>
    <xf numFmtId="43" fontId="6" fillId="2" borderId="5" xfId="1" applyFont="1" applyFill="1" applyBorder="1" applyAlignment="1">
      <alignment horizontal="center" vertical="center" wrapText="1"/>
    </xf>
    <xf numFmtId="43" fontId="6" fillId="2" borderId="7" xfId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114300</xdr:rowOff>
    </xdr:from>
    <xdr:ext cx="1954530" cy="942975"/>
    <xdr:pic>
      <xdr:nvPicPr>
        <xdr:cNvPr id="2" name="Imagen 1" descr="logo-02">
          <a:extLst>
            <a:ext uri="{FF2B5EF4-FFF2-40B4-BE49-F238E27FC236}">
              <a16:creationId xmlns:a16="http://schemas.microsoft.com/office/drawing/2014/main" id="{B97B9EF5-6EE6-469F-9695-60BE1AC35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04800"/>
          <a:ext cx="1954530" cy="942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15</xdr:col>
      <xdr:colOff>1476375</xdr:colOff>
      <xdr:row>1</xdr:row>
      <xdr:rowOff>200025</xdr:rowOff>
    </xdr:from>
    <xdr:to>
      <xdr:col>16</xdr:col>
      <xdr:colOff>1056977</xdr:colOff>
      <xdr:row>5</xdr:row>
      <xdr:rowOff>9525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66872D02-52BC-4C9B-84CB-763851C93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390525"/>
          <a:ext cx="1133177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516732</xdr:colOff>
      <xdr:row>107</xdr:row>
      <xdr:rowOff>35719</xdr:rowOff>
    </xdr:from>
    <xdr:to>
      <xdr:col>0</xdr:col>
      <xdr:colOff>3849424</xdr:colOff>
      <xdr:row>108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516732" y="22764750"/>
          <a:ext cx="3332692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47625</xdr:colOff>
      <xdr:row>106</xdr:row>
      <xdr:rowOff>83344</xdr:rowOff>
    </xdr:from>
    <xdr:to>
      <xdr:col>16</xdr:col>
      <xdr:colOff>1269205</xdr:colOff>
      <xdr:row>108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3858875" y="22502813"/>
          <a:ext cx="6460330" cy="14525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2338388</xdr:colOff>
      <xdr:row>94</xdr:row>
      <xdr:rowOff>35719</xdr:rowOff>
    </xdr:from>
    <xdr:to>
      <xdr:col>2</xdr:col>
      <xdr:colOff>1071563</xdr:colOff>
      <xdr:row>100</xdr:row>
      <xdr:rowOff>88636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2338388" y="23026688"/>
          <a:ext cx="3078956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704850</xdr:colOff>
      <xdr:row>94</xdr:row>
      <xdr:rowOff>23813</xdr:rowOff>
    </xdr:from>
    <xdr:to>
      <xdr:col>6</xdr:col>
      <xdr:colOff>1138238</xdr:colOff>
      <xdr:row>100</xdr:row>
      <xdr:rowOff>76730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11420475" y="22633782"/>
          <a:ext cx="3052763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476248</xdr:colOff>
      <xdr:row>93</xdr:row>
      <xdr:rowOff>109537</xdr:rowOff>
    </xdr:from>
    <xdr:to>
      <xdr:col>16</xdr:col>
      <xdr:colOff>261936</xdr:colOff>
      <xdr:row>100</xdr:row>
      <xdr:rowOff>109537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20359686" y="22529006"/>
          <a:ext cx="3488531" cy="1333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7.%20Julio/1.%20EJECUCION%20PRESUPUESTARI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21"/>
  <sheetViews>
    <sheetView showGridLines="0" tabSelected="1" topLeftCell="F1" zoomScaleNormal="100" workbookViewId="0">
      <pane ySplit="9" topLeftCell="A10" activePane="bottomLeft" state="frozen"/>
      <selection pane="bottomLeft" activeCell="Q87" sqref="Q87"/>
    </sheetView>
  </sheetViews>
  <sheetFormatPr baseColWidth="10" defaultColWidth="11.42578125" defaultRowHeight="15" x14ac:dyDescent="0.25"/>
  <cols>
    <col min="1" max="1" width="99.42578125" style="1" customWidth="1"/>
    <col min="2" max="2" width="28.28515625" style="23" customWidth="1"/>
    <col min="3" max="3" width="26.85546875" style="23" customWidth="1"/>
    <col min="4" max="4" width="30" style="1" customWidth="1"/>
    <col min="5" max="5" width="20.7109375" style="9" customWidth="1"/>
    <col min="6" max="6" width="18.5703125" style="1" customWidth="1"/>
    <col min="7" max="10" width="19.5703125" style="1" customWidth="1"/>
    <col min="11" max="11" width="19.5703125" style="9" customWidth="1"/>
    <col min="12" max="12" width="19.5703125" style="1" customWidth="1"/>
    <col min="13" max="13" width="17.42578125" style="1" bestFit="1" customWidth="1"/>
    <col min="14" max="14" width="19.140625" style="1" customWidth="1"/>
    <col min="15" max="15" width="19.5703125" style="1" customWidth="1"/>
    <col min="16" max="16" width="19.5703125" style="1" bestFit="1" customWidth="1"/>
    <col min="17" max="17" width="21" style="9" customWidth="1"/>
    <col min="18" max="18" width="20.28515625" style="1" customWidth="1"/>
    <col min="19" max="19" width="17.85546875" style="1" bestFit="1" customWidth="1"/>
    <col min="20" max="20" width="18.85546875" style="1" bestFit="1" customWidth="1"/>
    <col min="21" max="16384" width="11.42578125" style="1"/>
  </cols>
  <sheetData>
    <row r="2" spans="1:19" ht="28.5" customHeight="1" x14ac:dyDescent="0.25">
      <c r="A2" s="62" t="s">
        <v>92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9" ht="21" customHeight="1" x14ac:dyDescent="0.25">
      <c r="A3" s="64" t="s">
        <v>91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</row>
    <row r="4" spans="1:19" ht="23.25" x14ac:dyDescent="0.25">
      <c r="A4" s="70">
        <v>2022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</row>
    <row r="5" spans="1:19" ht="23.25" x14ac:dyDescent="0.25">
      <c r="A5" s="64" t="s">
        <v>90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</row>
    <row r="6" spans="1:19" ht="23.25" x14ac:dyDescent="0.25">
      <c r="A6" s="58" t="s">
        <v>89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</row>
    <row r="7" spans="1:19" ht="15.75" customHeight="1" x14ac:dyDescent="0.25">
      <c r="A7" s="2"/>
      <c r="B7" s="17"/>
      <c r="C7" s="17"/>
      <c r="D7" s="2"/>
      <c r="E7" s="15"/>
      <c r="F7" s="2"/>
      <c r="G7" s="2"/>
      <c r="H7" s="2"/>
      <c r="I7" s="15"/>
      <c r="J7" s="2"/>
      <c r="K7" s="2"/>
      <c r="L7" s="2"/>
      <c r="M7" s="2"/>
      <c r="N7" s="2"/>
      <c r="O7" s="2"/>
      <c r="P7" s="2"/>
      <c r="Q7" s="2"/>
    </row>
    <row r="8" spans="1:19" ht="25.5" customHeight="1" x14ac:dyDescent="0.25">
      <c r="A8" s="65" t="s">
        <v>88</v>
      </c>
      <c r="B8" s="66" t="s">
        <v>87</v>
      </c>
      <c r="C8" s="68" t="s">
        <v>99</v>
      </c>
      <c r="D8" s="68" t="s">
        <v>86</v>
      </c>
      <c r="E8" s="59" t="s">
        <v>85</v>
      </c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1"/>
    </row>
    <row r="9" spans="1:19" ht="18.75" x14ac:dyDescent="0.3">
      <c r="A9" s="65"/>
      <c r="B9" s="67"/>
      <c r="C9" s="69"/>
      <c r="D9" s="69"/>
      <c r="E9" s="6" t="s">
        <v>84</v>
      </c>
      <c r="F9" s="3" t="s">
        <v>83</v>
      </c>
      <c r="G9" s="3" t="s">
        <v>82</v>
      </c>
      <c r="H9" s="3" t="s">
        <v>81</v>
      </c>
      <c r="I9" s="4" t="s">
        <v>80</v>
      </c>
      <c r="J9" s="3" t="s">
        <v>79</v>
      </c>
      <c r="K9" s="5" t="s">
        <v>78</v>
      </c>
      <c r="L9" s="3" t="s">
        <v>77</v>
      </c>
      <c r="M9" s="3" t="s">
        <v>76</v>
      </c>
      <c r="N9" s="3" t="s">
        <v>75</v>
      </c>
      <c r="O9" s="3" t="s">
        <v>74</v>
      </c>
      <c r="P9" s="4" t="s">
        <v>73</v>
      </c>
      <c r="Q9" s="6" t="s">
        <v>72</v>
      </c>
    </row>
    <row r="10" spans="1:19" ht="18.75" customHeight="1" x14ac:dyDescent="0.25">
      <c r="A10" s="7" t="s">
        <v>71</v>
      </c>
      <c r="B10" s="18">
        <f>+B11+B17+B27+B37+B46+B53+B63</f>
        <v>10210621120.5035</v>
      </c>
      <c r="C10" s="18">
        <f>+C11+C17+C27+C37+C46+C53+C63</f>
        <v>5286825942.2699986</v>
      </c>
      <c r="D10" s="18">
        <f t="shared" ref="D10:Q10" si="0">+D11+D17+D27+D37+D46+D53+D63</f>
        <v>15497447062.773499</v>
      </c>
      <c r="E10" s="18">
        <f>+E11+E17+E27+E37+E46+E53+E63</f>
        <v>885098492.07000005</v>
      </c>
      <c r="F10" s="18">
        <f t="shared" si="0"/>
        <v>360131101.68000001</v>
      </c>
      <c r="G10" s="18">
        <f t="shared" si="0"/>
        <v>807721634.97000003</v>
      </c>
      <c r="H10" s="18">
        <f t="shared" si="0"/>
        <v>825330697.32999992</v>
      </c>
      <c r="I10" s="18">
        <f t="shared" si="0"/>
        <v>994731401.65999997</v>
      </c>
      <c r="J10" s="18">
        <f t="shared" si="0"/>
        <v>1934225986.6099997</v>
      </c>
      <c r="K10" s="18">
        <f t="shared" si="0"/>
        <v>1060415980.4100001</v>
      </c>
      <c r="L10" s="18">
        <f t="shared" si="0"/>
        <v>955008976.04999995</v>
      </c>
      <c r="M10" s="18">
        <f t="shared" si="0"/>
        <v>736516858.69000006</v>
      </c>
      <c r="N10" s="18">
        <f t="shared" si="0"/>
        <v>1030276939.7999997</v>
      </c>
      <c r="O10" s="18">
        <f t="shared" si="0"/>
        <v>1454995703</v>
      </c>
      <c r="P10" s="18">
        <f t="shared" si="0"/>
        <v>1959024948.2500002</v>
      </c>
      <c r="Q10" s="56">
        <f t="shared" si="0"/>
        <v>13003478720.519999</v>
      </c>
      <c r="R10" s="9"/>
      <c r="S10" s="10"/>
    </row>
    <row r="11" spans="1:19" ht="18.75" customHeight="1" x14ac:dyDescent="0.25">
      <c r="A11" s="8" t="s">
        <v>70</v>
      </c>
      <c r="B11" s="19">
        <f>SUM(B12:B16)</f>
        <v>2182679675.5035</v>
      </c>
      <c r="C11" s="19">
        <f t="shared" ref="C11:P11" si="1">SUM(C12:C16)</f>
        <v>631638988.81000006</v>
      </c>
      <c r="D11" s="19">
        <f t="shared" si="1"/>
        <v>2814318664.3134999</v>
      </c>
      <c r="E11" s="50">
        <f t="shared" si="1"/>
        <v>198797578.19999999</v>
      </c>
      <c r="F11" s="50">
        <f t="shared" si="1"/>
        <v>98263991.559999987</v>
      </c>
      <c r="G11" s="50">
        <f t="shared" si="1"/>
        <v>180684680.51000002</v>
      </c>
      <c r="H11" s="50">
        <f t="shared" si="1"/>
        <v>168886741.53000003</v>
      </c>
      <c r="I11" s="50">
        <f t="shared" si="1"/>
        <v>231917469.93000001</v>
      </c>
      <c r="J11" s="50">
        <f t="shared" si="1"/>
        <v>174357425.20000002</v>
      </c>
      <c r="K11" s="50">
        <f t="shared" si="1"/>
        <v>260978005.11000001</v>
      </c>
      <c r="L11" s="50">
        <f t="shared" si="1"/>
        <v>195646947.44000003</v>
      </c>
      <c r="M11" s="50">
        <f t="shared" si="1"/>
        <v>231720869.34</v>
      </c>
      <c r="N11" s="50">
        <f t="shared" si="1"/>
        <v>194459171.5</v>
      </c>
      <c r="O11" s="50">
        <f t="shared" si="1"/>
        <v>204419587.23999998</v>
      </c>
      <c r="P11" s="50">
        <f t="shared" si="1"/>
        <v>636369646.58000004</v>
      </c>
      <c r="Q11" s="50">
        <f>SUM(Q12:Q16)</f>
        <v>2776502114.1399994</v>
      </c>
    </row>
    <row r="12" spans="1:19" ht="18.75" customHeight="1" x14ac:dyDescent="0.25">
      <c r="A12" s="36" t="s">
        <v>69</v>
      </c>
      <c r="B12" s="20">
        <v>1640407702.7934999</v>
      </c>
      <c r="C12" s="20">
        <v>438468669.24000001</v>
      </c>
      <c r="D12" s="21">
        <f>+B12+C12</f>
        <v>2078876372.0335</v>
      </c>
      <c r="E12" s="21">
        <v>150704364.53</v>
      </c>
      <c r="F12" s="21">
        <v>94115924.209999993</v>
      </c>
      <c r="G12" s="21">
        <v>153362089.44</v>
      </c>
      <c r="H12" s="21">
        <v>141653840.06</v>
      </c>
      <c r="I12" s="21">
        <v>161798666.46000001</v>
      </c>
      <c r="J12" s="21">
        <v>145325991.08000001</v>
      </c>
      <c r="K12" s="21">
        <v>231864514.47</v>
      </c>
      <c r="L12" s="21">
        <v>160361713.87</v>
      </c>
      <c r="M12" s="21">
        <v>159162236.31000003</v>
      </c>
      <c r="N12" s="21">
        <v>165611312.34</v>
      </c>
      <c r="O12" s="21">
        <v>169002097.84</v>
      </c>
      <c r="P12" s="21">
        <v>324529661.22000003</v>
      </c>
      <c r="Q12" s="21">
        <f>SUM(E12:P12)</f>
        <v>2057492411.8299997</v>
      </c>
    </row>
    <row r="13" spans="1:19" ht="18.75" customHeight="1" x14ac:dyDescent="0.25">
      <c r="A13" s="36" t="s">
        <v>68</v>
      </c>
      <c r="B13" s="20">
        <v>293109031</v>
      </c>
      <c r="C13" s="20">
        <v>162311159.19999999</v>
      </c>
      <c r="D13" s="21">
        <f t="shared" ref="D13:D16" si="2">+B13+C13</f>
        <v>455420190.19999999</v>
      </c>
      <c r="E13" s="21">
        <v>4100534.84</v>
      </c>
      <c r="F13" s="51">
        <v>4148067.3499999996</v>
      </c>
      <c r="G13" s="21">
        <v>5154431.7699999996</v>
      </c>
      <c r="H13" s="21">
        <v>4762885.58</v>
      </c>
      <c r="I13" s="21">
        <v>47546670.359999999</v>
      </c>
      <c r="J13" s="21">
        <v>7835955.5</v>
      </c>
      <c r="K13" s="21">
        <v>4156332.97</v>
      </c>
      <c r="L13" s="21">
        <v>11201102.859999999</v>
      </c>
      <c r="M13" s="21">
        <v>48958838.859999999</v>
      </c>
      <c r="N13" s="21">
        <v>4569773.8</v>
      </c>
      <c r="O13" s="21">
        <v>10108005.609999999</v>
      </c>
      <c r="P13" s="21">
        <v>287082195.73000002</v>
      </c>
      <c r="Q13" s="21">
        <f>SUM(E13:P13)</f>
        <v>439624795.23000002</v>
      </c>
    </row>
    <row r="14" spans="1:19" ht="18.75" customHeight="1" x14ac:dyDescent="0.25">
      <c r="A14" s="36" t="s">
        <v>67</v>
      </c>
      <c r="B14" s="20"/>
      <c r="C14" s="20"/>
      <c r="D14" s="21">
        <f t="shared" si="2"/>
        <v>0</v>
      </c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>
        <f>SUM(E14:P14)</f>
        <v>0</v>
      </c>
    </row>
    <row r="15" spans="1:19" ht="18.75" customHeight="1" x14ac:dyDescent="0.25">
      <c r="A15" s="36" t="s">
        <v>66</v>
      </c>
      <c r="B15" s="20">
        <v>10000000</v>
      </c>
      <c r="C15" s="20">
        <v>-10000000</v>
      </c>
      <c r="D15" s="21">
        <f t="shared" si="2"/>
        <v>0</v>
      </c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>
        <f>SUM(E15:P15)</f>
        <v>0</v>
      </c>
    </row>
    <row r="16" spans="1:19" ht="18.75" customHeight="1" x14ac:dyDescent="0.25">
      <c r="A16" s="36" t="s">
        <v>65</v>
      </c>
      <c r="B16" s="20">
        <v>239162941.71000001</v>
      </c>
      <c r="C16" s="20">
        <v>40859160.369999982</v>
      </c>
      <c r="D16" s="21">
        <f t="shared" si="2"/>
        <v>280022102.07999998</v>
      </c>
      <c r="E16" s="21">
        <v>43992678.829999998</v>
      </c>
      <c r="F16" s="21"/>
      <c r="G16" s="21">
        <v>22168159.300000001</v>
      </c>
      <c r="H16" s="21">
        <v>22470015.890000001</v>
      </c>
      <c r="I16" s="21">
        <v>22572133.109999999</v>
      </c>
      <c r="J16" s="21">
        <v>21195478.620000001</v>
      </c>
      <c r="K16" s="21">
        <v>24957157.670000002</v>
      </c>
      <c r="L16" s="21">
        <v>24084130.709999997</v>
      </c>
      <c r="M16" s="21">
        <v>23599794.169999998</v>
      </c>
      <c r="N16" s="21">
        <v>24278085.359999999</v>
      </c>
      <c r="O16" s="21">
        <v>25309483.789999995</v>
      </c>
      <c r="P16" s="21">
        <v>24757789.629999999</v>
      </c>
      <c r="Q16" s="21">
        <f>SUM(E16:P16)</f>
        <v>279384907.08000004</v>
      </c>
    </row>
    <row r="17" spans="1:19" ht="18.75" customHeight="1" x14ac:dyDescent="0.25">
      <c r="A17" s="54" t="s">
        <v>64</v>
      </c>
      <c r="B17" s="19">
        <f t="shared" ref="B17:Q17" si="3">SUM(B18:B26)</f>
        <v>1480489100</v>
      </c>
      <c r="C17" s="19">
        <f t="shared" si="3"/>
        <v>1106084716.26</v>
      </c>
      <c r="D17" s="50">
        <f t="shared" si="3"/>
        <v>2586573816.2600002</v>
      </c>
      <c r="E17" s="50">
        <f t="shared" si="3"/>
        <v>83538158.020000011</v>
      </c>
      <c r="F17" s="50">
        <f t="shared" si="3"/>
        <v>191424169.46000001</v>
      </c>
      <c r="G17" s="50">
        <f t="shared" si="3"/>
        <v>188851756.35999998</v>
      </c>
      <c r="H17" s="50">
        <f t="shared" si="3"/>
        <v>186776637.87</v>
      </c>
      <c r="I17" s="50">
        <f t="shared" si="3"/>
        <v>218068706.56999996</v>
      </c>
      <c r="J17" s="50">
        <f t="shared" si="3"/>
        <v>198311278.68000004</v>
      </c>
      <c r="K17" s="50">
        <f t="shared" si="3"/>
        <v>177174219.46000001</v>
      </c>
      <c r="L17" s="50">
        <f t="shared" si="3"/>
        <v>188046933.56999999</v>
      </c>
      <c r="M17" s="50">
        <f t="shared" si="3"/>
        <v>216159795.92000008</v>
      </c>
      <c r="N17" s="50">
        <f t="shared" si="3"/>
        <v>189227877.70999995</v>
      </c>
      <c r="O17" s="50">
        <f t="shared" si="3"/>
        <v>234391113.02000001</v>
      </c>
      <c r="P17" s="50">
        <f t="shared" si="3"/>
        <v>214367560.75999999</v>
      </c>
      <c r="Q17" s="50">
        <f t="shared" si="3"/>
        <v>2286338207.3999996</v>
      </c>
    </row>
    <row r="18" spans="1:19" ht="18.75" customHeight="1" x14ac:dyDescent="0.25">
      <c r="A18" s="36" t="s">
        <v>63</v>
      </c>
      <c r="B18" s="20">
        <v>1406912807</v>
      </c>
      <c r="C18" s="20">
        <v>142616387.09</v>
      </c>
      <c r="D18" s="21">
        <f>+B18+C18</f>
        <v>1549529194.0899999</v>
      </c>
      <c r="E18" s="21">
        <v>60807784.07</v>
      </c>
      <c r="F18" s="21">
        <v>128870716.48999999</v>
      </c>
      <c r="G18" s="21">
        <v>118557558.18000001</v>
      </c>
      <c r="H18" s="21">
        <v>127531295.75</v>
      </c>
      <c r="I18" s="21">
        <v>150086871.68000001</v>
      </c>
      <c r="J18" s="21">
        <v>139756038.96000001</v>
      </c>
      <c r="K18" s="21">
        <v>132167440.34</v>
      </c>
      <c r="L18" s="21">
        <v>139502518.44</v>
      </c>
      <c r="M18" s="21">
        <v>150407838.21000001</v>
      </c>
      <c r="N18" s="21">
        <v>132591176.94999999</v>
      </c>
      <c r="O18" s="21">
        <v>126951436.84999999</v>
      </c>
      <c r="P18" s="21">
        <v>129743603.2</v>
      </c>
      <c r="Q18" s="21">
        <f>SUM(E18:P18)</f>
        <v>1536974279.1200001</v>
      </c>
    </row>
    <row r="19" spans="1:19" ht="18.75" customHeight="1" x14ac:dyDescent="0.25">
      <c r="A19" s="36" t="s">
        <v>62</v>
      </c>
      <c r="B19" s="20">
        <v>3677328</v>
      </c>
      <c r="C19" s="20">
        <v>25328647.150000002</v>
      </c>
      <c r="D19" s="21">
        <f t="shared" ref="D19:D45" si="4">+B19+C19</f>
        <v>29005975.150000002</v>
      </c>
      <c r="E19" s="21">
        <v>282880.93</v>
      </c>
      <c r="F19" s="21">
        <v>3112656.28</v>
      </c>
      <c r="G19" s="21">
        <v>2331223.7999999998</v>
      </c>
      <c r="H19" s="21">
        <v>732790.82</v>
      </c>
      <c r="I19" s="21">
        <v>1209875.95</v>
      </c>
      <c r="J19" s="21">
        <v>461904.61</v>
      </c>
      <c r="K19" s="21">
        <v>67891.399999999994</v>
      </c>
      <c r="L19" s="21">
        <v>1591972.88</v>
      </c>
      <c r="M19" s="21">
        <v>2548518.5499999998</v>
      </c>
      <c r="N19" s="21">
        <v>4226927.5999999996</v>
      </c>
      <c r="O19" s="21">
        <v>4748650.7699999996</v>
      </c>
      <c r="P19" s="21">
        <v>6982681.8399999999</v>
      </c>
      <c r="Q19" s="21">
        <f t="shared" ref="Q19:Q24" si="5">SUM(E19:P19)</f>
        <v>28297975.430000003</v>
      </c>
      <c r="S19" s="52"/>
    </row>
    <row r="20" spans="1:19" ht="18.75" customHeight="1" x14ac:dyDescent="0.25">
      <c r="A20" s="36" t="s">
        <v>61</v>
      </c>
      <c r="B20" s="20">
        <v>9646503</v>
      </c>
      <c r="C20" s="20">
        <v>65586621.159999996</v>
      </c>
      <c r="D20" s="21">
        <f t="shared" si="4"/>
        <v>75233124.159999996</v>
      </c>
      <c r="E20" s="21">
        <v>7138195.3099999996</v>
      </c>
      <c r="F20" s="21">
        <v>6481995.4699999997</v>
      </c>
      <c r="G20" s="21">
        <v>6059847.6699999999</v>
      </c>
      <c r="H20" s="21">
        <v>5493400.21</v>
      </c>
      <c r="I20" s="21">
        <v>4793086.8899999997</v>
      </c>
      <c r="J20" s="21">
        <v>5973834.0199999996</v>
      </c>
      <c r="K20" s="21">
        <v>7737311.0099999998</v>
      </c>
      <c r="L20" s="21">
        <v>8760770.0299999993</v>
      </c>
      <c r="M20" s="21">
        <v>8188706.8700000001</v>
      </c>
      <c r="N20" s="21">
        <v>9839544.1699999999</v>
      </c>
      <c r="O20" s="21">
        <v>4766432.5100000007</v>
      </c>
      <c r="P20" s="21"/>
      <c r="Q20" s="21">
        <f t="shared" si="5"/>
        <v>75233124.159999996</v>
      </c>
    </row>
    <row r="21" spans="1:19" ht="18.75" customHeight="1" x14ac:dyDescent="0.25">
      <c r="A21" s="36" t="s">
        <v>60</v>
      </c>
      <c r="B21" s="20">
        <v>1252735</v>
      </c>
      <c r="C21" s="9">
        <v>7226511.1200000001</v>
      </c>
      <c r="D21" s="21">
        <f t="shared" si="4"/>
        <v>8479246.120000001</v>
      </c>
      <c r="E21" s="21">
        <v>193500</v>
      </c>
      <c r="F21" s="21">
        <v>342250</v>
      </c>
      <c r="G21" s="21">
        <v>1647221.77</v>
      </c>
      <c r="H21" s="21">
        <v>400065.36</v>
      </c>
      <c r="I21" s="21">
        <v>367234</v>
      </c>
      <c r="J21" s="21">
        <v>723662</v>
      </c>
      <c r="K21" s="21">
        <v>505290.53</v>
      </c>
      <c r="L21" s="21">
        <v>1596565.5899999999</v>
      </c>
      <c r="M21" s="21">
        <v>680057.02</v>
      </c>
      <c r="N21" s="21">
        <v>658849.59</v>
      </c>
      <c r="O21" s="21">
        <v>451840.33999999997</v>
      </c>
      <c r="P21" s="21">
        <v>640215.92000000004</v>
      </c>
      <c r="Q21" s="21">
        <f t="shared" si="5"/>
        <v>8206752.1199999992</v>
      </c>
      <c r="S21" s="52"/>
    </row>
    <row r="22" spans="1:19" ht="18.75" customHeight="1" x14ac:dyDescent="0.25">
      <c r="A22" s="36" t="s">
        <v>59</v>
      </c>
      <c r="B22" s="20">
        <v>5890650</v>
      </c>
      <c r="C22" s="20">
        <v>86658954.320000023</v>
      </c>
      <c r="D22" s="21">
        <f t="shared" si="4"/>
        <v>92549604.320000023</v>
      </c>
      <c r="E22" s="21">
        <v>117026</v>
      </c>
      <c r="F22" s="21">
        <v>3588056.7100000004</v>
      </c>
      <c r="G22" s="21">
        <v>2145621.5299999998</v>
      </c>
      <c r="H22" s="21">
        <v>4523918.1100000003</v>
      </c>
      <c r="I22" s="21">
        <v>1843480.42</v>
      </c>
      <c r="J22" s="21">
        <v>2876820.15</v>
      </c>
      <c r="K22" s="21">
        <v>2481180.4699999997</v>
      </c>
      <c r="L22" s="21">
        <v>2438187.2000000002</v>
      </c>
      <c r="M22" s="21">
        <v>7456936.3300000001</v>
      </c>
      <c r="N22" s="21">
        <v>2704214.9800000004</v>
      </c>
      <c r="O22" s="21">
        <v>38540838.18</v>
      </c>
      <c r="P22" s="21">
        <v>7706838.7700000005</v>
      </c>
      <c r="Q22" s="21">
        <f t="shared" si="5"/>
        <v>76423118.849999994</v>
      </c>
      <c r="S22" s="52"/>
    </row>
    <row r="23" spans="1:19" ht="18.75" customHeight="1" x14ac:dyDescent="0.25">
      <c r="A23" s="36" t="s">
        <v>58</v>
      </c>
      <c r="B23" s="20">
        <v>16017452</v>
      </c>
      <c r="C23" s="20">
        <v>261091494.13</v>
      </c>
      <c r="D23" s="21">
        <f t="shared" si="4"/>
        <v>277108946.13</v>
      </c>
      <c r="E23" s="21">
        <v>12758697.449999999</v>
      </c>
      <c r="F23" s="21">
        <v>15881414.82</v>
      </c>
      <c r="G23" s="21">
        <v>37891444.670000002</v>
      </c>
      <c r="H23" s="21">
        <v>25797903.600000001</v>
      </c>
      <c r="I23" s="21">
        <v>25531367.41</v>
      </c>
      <c r="J23" s="21">
        <v>15837784.35</v>
      </c>
      <c r="K23" s="21">
        <v>15053785.83</v>
      </c>
      <c r="L23" s="21">
        <v>18009081.920000002</v>
      </c>
      <c r="M23" s="21">
        <v>18515885.440000001</v>
      </c>
      <c r="N23" s="21">
        <v>16330409.560000001</v>
      </c>
      <c r="O23" s="21">
        <v>16769246.579999998</v>
      </c>
      <c r="P23" s="21">
        <v>16502208.699999999</v>
      </c>
      <c r="Q23" s="21">
        <f t="shared" si="5"/>
        <v>234879230.32999998</v>
      </c>
    </row>
    <row r="24" spans="1:19" ht="18.75" customHeight="1" x14ac:dyDescent="0.25">
      <c r="A24" s="36" t="s">
        <v>57</v>
      </c>
      <c r="B24" s="20">
        <v>4422903</v>
      </c>
      <c r="C24" s="20">
        <v>82342936.12000002</v>
      </c>
      <c r="D24" s="21">
        <f t="shared" si="4"/>
        <v>86765839.12000002</v>
      </c>
      <c r="E24" s="21">
        <v>668304.07999999996</v>
      </c>
      <c r="F24" s="21">
        <v>1192636.27</v>
      </c>
      <c r="G24" s="21">
        <v>1392416.72</v>
      </c>
      <c r="H24" s="21">
        <v>3042536.4</v>
      </c>
      <c r="I24" s="21">
        <v>1582031.15</v>
      </c>
      <c r="J24" s="21">
        <v>1437277.18</v>
      </c>
      <c r="K24" s="21">
        <v>819015.28</v>
      </c>
      <c r="L24" s="21">
        <v>3860316.25</v>
      </c>
      <c r="M24" s="21">
        <v>5607849.0800000001</v>
      </c>
      <c r="N24" s="21">
        <v>5533011.8499999996</v>
      </c>
      <c r="O24" s="21">
        <v>3287080.97</v>
      </c>
      <c r="P24" s="21">
        <v>2119816.52</v>
      </c>
      <c r="Q24" s="21">
        <f t="shared" si="5"/>
        <v>30542291.749999996</v>
      </c>
    </row>
    <row r="25" spans="1:19" ht="18.75" customHeight="1" x14ac:dyDescent="0.25">
      <c r="A25" s="36" t="s">
        <v>56</v>
      </c>
      <c r="B25" s="20">
        <v>32067341</v>
      </c>
      <c r="C25" s="20">
        <v>424177737.12</v>
      </c>
      <c r="D25" s="21">
        <f t="shared" si="4"/>
        <v>456245078.12</v>
      </c>
      <c r="E25" s="20">
        <v>1512052.18</v>
      </c>
      <c r="F25" s="20">
        <v>31412446.329999998</v>
      </c>
      <c r="G25" s="20">
        <v>18354906.539999999</v>
      </c>
      <c r="H25" s="20">
        <v>18391664.210000001</v>
      </c>
      <c r="I25" s="20">
        <v>31758968.260000002</v>
      </c>
      <c r="J25" s="20">
        <v>30770310.34</v>
      </c>
      <c r="K25" s="20">
        <v>17559906.559999999</v>
      </c>
      <c r="L25" s="20">
        <v>11824888.17</v>
      </c>
      <c r="M25" s="20">
        <v>22202914.09</v>
      </c>
      <c r="N25" s="20">
        <v>16149126.289999999</v>
      </c>
      <c r="O25" s="20">
        <v>37507003.980000004</v>
      </c>
      <c r="P25" s="20">
        <v>49812859.219999999</v>
      </c>
      <c r="Q25" s="21">
        <f>SUM(E25:P25)</f>
        <v>287257046.16999996</v>
      </c>
    </row>
    <row r="26" spans="1:19" ht="18.75" customHeight="1" x14ac:dyDescent="0.25">
      <c r="A26" s="36" t="s">
        <v>55</v>
      </c>
      <c r="B26" s="20">
        <v>601381</v>
      </c>
      <c r="C26" s="20">
        <v>11055428.050000003</v>
      </c>
      <c r="D26" s="21">
        <f t="shared" si="4"/>
        <v>11656809.050000003</v>
      </c>
      <c r="E26" s="20">
        <v>59718</v>
      </c>
      <c r="F26" s="20">
        <v>541997.09</v>
      </c>
      <c r="G26" s="20">
        <v>471515.48</v>
      </c>
      <c r="H26" s="20">
        <v>863063.41</v>
      </c>
      <c r="I26" s="20">
        <v>895790.81</v>
      </c>
      <c r="J26" s="20">
        <v>473647.07</v>
      </c>
      <c r="K26" s="20">
        <v>782398.04</v>
      </c>
      <c r="L26" s="20">
        <v>462633.08999999997</v>
      </c>
      <c r="M26" s="20">
        <v>551090.32999999996</v>
      </c>
      <c r="N26" s="20">
        <v>1194616.7200000002</v>
      </c>
      <c r="O26" s="20">
        <v>1368582.84</v>
      </c>
      <c r="P26" s="20">
        <v>859336.59</v>
      </c>
      <c r="Q26" s="21">
        <f>SUM(E26:P26)</f>
        <v>8524389.4700000007</v>
      </c>
    </row>
    <row r="27" spans="1:19" ht="18.75" customHeight="1" x14ac:dyDescent="0.25">
      <c r="A27" s="54" t="s">
        <v>54</v>
      </c>
      <c r="B27" s="19">
        <f t="shared" ref="B27:Q27" si="6">SUM(B28:B36)</f>
        <v>128533261</v>
      </c>
      <c r="C27" s="19">
        <f t="shared" si="6"/>
        <v>749510493.40999997</v>
      </c>
      <c r="D27" s="50">
        <f>SUM(D28:D36)</f>
        <v>878043754.40999997</v>
      </c>
      <c r="E27" s="50">
        <f t="shared" si="6"/>
        <v>11635982.770000001</v>
      </c>
      <c r="F27" s="19">
        <f t="shared" si="6"/>
        <v>14104398.360000001</v>
      </c>
      <c r="G27" s="19">
        <f t="shared" si="6"/>
        <v>38698583.789999999</v>
      </c>
      <c r="H27" s="19">
        <f t="shared" si="6"/>
        <v>53903126.399999999</v>
      </c>
      <c r="I27" s="19">
        <f t="shared" si="6"/>
        <v>48074113.719999999</v>
      </c>
      <c r="J27" s="19">
        <f t="shared" si="6"/>
        <v>46071565.620000005</v>
      </c>
      <c r="K27" s="19">
        <f t="shared" si="6"/>
        <v>54465602.790000007</v>
      </c>
      <c r="L27" s="19">
        <f t="shared" si="6"/>
        <v>83219119.870000005</v>
      </c>
      <c r="M27" s="19">
        <f t="shared" si="6"/>
        <v>41022902.210000001</v>
      </c>
      <c r="N27" s="19">
        <f t="shared" si="6"/>
        <v>40274081.960000001</v>
      </c>
      <c r="O27" s="19">
        <f t="shared" si="6"/>
        <v>100277818.72999999</v>
      </c>
      <c r="P27" s="19">
        <f t="shared" si="6"/>
        <v>92574602.76000002</v>
      </c>
      <c r="Q27" s="50">
        <f t="shared" si="6"/>
        <v>624321898.98000002</v>
      </c>
    </row>
    <row r="28" spans="1:19" ht="18.75" customHeight="1" x14ac:dyDescent="0.25">
      <c r="A28" s="36" t="s">
        <v>53</v>
      </c>
      <c r="B28" s="20">
        <v>1784667</v>
      </c>
      <c r="C28" s="20">
        <v>2449845.15</v>
      </c>
      <c r="D28" s="21">
        <f t="shared" si="4"/>
        <v>4234512.1500000004</v>
      </c>
      <c r="E28" s="20"/>
      <c r="F28" s="20">
        <v>196293.61</v>
      </c>
      <c r="G28" s="20">
        <v>372183.09</v>
      </c>
      <c r="H28" s="20">
        <v>254801.75</v>
      </c>
      <c r="I28" s="20">
        <v>648559.88</v>
      </c>
      <c r="J28" s="20">
        <v>249800.82</v>
      </c>
      <c r="K28" s="20">
        <v>145002.98000000001</v>
      </c>
      <c r="L28" s="20">
        <v>278028.13</v>
      </c>
      <c r="M28" s="20">
        <v>852820.97</v>
      </c>
      <c r="N28" s="20">
        <v>230320.05</v>
      </c>
      <c r="O28" s="20">
        <v>361538.04000000004</v>
      </c>
      <c r="P28" s="20">
        <v>491605.89</v>
      </c>
      <c r="Q28" s="21">
        <f>SUM(E28:P28)</f>
        <v>4080955.2100000004</v>
      </c>
    </row>
    <row r="29" spans="1:19" ht="18.75" customHeight="1" x14ac:dyDescent="0.25">
      <c r="A29" s="36" t="s">
        <v>52</v>
      </c>
      <c r="B29" s="20">
        <v>2050649</v>
      </c>
      <c r="C29" s="20">
        <v>13690104.380000001</v>
      </c>
      <c r="D29" s="21">
        <f t="shared" si="4"/>
        <v>15740753.380000001</v>
      </c>
      <c r="E29" s="20">
        <v>686544.5</v>
      </c>
      <c r="F29" s="20">
        <v>153579.99</v>
      </c>
      <c r="G29" s="20">
        <v>1490358.01</v>
      </c>
      <c r="H29" s="20">
        <v>78270</v>
      </c>
      <c r="I29" s="20">
        <v>601515.02</v>
      </c>
      <c r="J29" s="20">
        <v>2253</v>
      </c>
      <c r="K29" s="20">
        <v>6505</v>
      </c>
      <c r="L29" s="20">
        <v>17536.439999999999</v>
      </c>
      <c r="M29" s="20">
        <v>16533.849999999999</v>
      </c>
      <c r="N29" s="20">
        <v>12435</v>
      </c>
      <c r="O29" s="20">
        <v>24611</v>
      </c>
      <c r="P29" s="20">
        <v>429532.66000000003</v>
      </c>
      <c r="Q29" s="21">
        <f t="shared" ref="Q29:Q36" si="7">SUM(E29:P29)</f>
        <v>3519674.47</v>
      </c>
    </row>
    <row r="30" spans="1:19" ht="18.75" customHeight="1" x14ac:dyDescent="0.25">
      <c r="A30" s="36" t="s">
        <v>51</v>
      </c>
      <c r="B30" s="20">
        <v>1053308</v>
      </c>
      <c r="C30" s="20">
        <v>4126274.21</v>
      </c>
      <c r="D30" s="21">
        <f t="shared" si="4"/>
        <v>5179582.21</v>
      </c>
      <c r="E30" s="20">
        <v>5044.5</v>
      </c>
      <c r="F30" s="20">
        <v>109603.94</v>
      </c>
      <c r="G30" s="20">
        <v>25647.34</v>
      </c>
      <c r="H30" s="20">
        <v>494243.36</v>
      </c>
      <c r="I30" s="20">
        <v>38985.25</v>
      </c>
      <c r="J30" s="20">
        <v>93996.24</v>
      </c>
      <c r="K30" s="20">
        <v>437423.73</v>
      </c>
      <c r="L30" s="20">
        <v>71418.039999999994</v>
      </c>
      <c r="M30" s="20">
        <v>647191.26</v>
      </c>
      <c r="N30" s="20">
        <v>389738.07</v>
      </c>
      <c r="O30" s="20">
        <v>180461.65</v>
      </c>
      <c r="P30" s="20">
        <v>2095034.8399999999</v>
      </c>
      <c r="Q30" s="21">
        <f t="shared" si="7"/>
        <v>4588788.22</v>
      </c>
    </row>
    <row r="31" spans="1:19" ht="18.75" customHeight="1" x14ac:dyDescent="0.25">
      <c r="A31" s="36" t="s">
        <v>50</v>
      </c>
      <c r="B31" s="20">
        <v>416667</v>
      </c>
      <c r="C31" s="20">
        <v>73276.09</v>
      </c>
      <c r="D31" s="21">
        <f t="shared" si="4"/>
        <v>489943.08999999997</v>
      </c>
      <c r="E31" s="20"/>
      <c r="F31" s="20"/>
      <c r="G31" s="20">
        <v>27486.29</v>
      </c>
      <c r="H31" s="20">
        <v>45789.8</v>
      </c>
      <c r="I31" s="20"/>
      <c r="J31" s="20">
        <v>523.25</v>
      </c>
      <c r="K31" s="20"/>
      <c r="L31" s="20">
        <v>628.14</v>
      </c>
      <c r="M31" s="20"/>
      <c r="N31" s="20"/>
      <c r="O31" s="20">
        <v>321</v>
      </c>
      <c r="P31" s="20">
        <v>42088.41</v>
      </c>
      <c r="Q31" s="21">
        <f t="shared" si="7"/>
        <v>116836.89</v>
      </c>
    </row>
    <row r="32" spans="1:19" ht="18.75" customHeight="1" x14ac:dyDescent="0.25">
      <c r="A32" s="36" t="s">
        <v>49</v>
      </c>
      <c r="B32" s="20">
        <v>973664</v>
      </c>
      <c r="C32" s="20">
        <v>57891489.299999997</v>
      </c>
      <c r="D32" s="21">
        <f t="shared" si="4"/>
        <v>58865153.299999997</v>
      </c>
      <c r="E32" s="20">
        <v>5171341.9800000004</v>
      </c>
      <c r="F32" s="20">
        <v>724873.74</v>
      </c>
      <c r="G32" s="20">
        <v>1231820.03</v>
      </c>
      <c r="H32" s="20">
        <v>1327259.51</v>
      </c>
      <c r="I32" s="20">
        <v>1327248.6599999999</v>
      </c>
      <c r="J32" s="20">
        <v>7812459.2000000002</v>
      </c>
      <c r="K32" s="20">
        <v>1039943.9199999999</v>
      </c>
      <c r="L32" s="20">
        <v>361103.78</v>
      </c>
      <c r="M32" s="20">
        <v>494580</v>
      </c>
      <c r="N32" s="20">
        <v>12358546.09</v>
      </c>
      <c r="O32" s="20">
        <v>13767640.460000001</v>
      </c>
      <c r="P32" s="20">
        <v>4074084.03</v>
      </c>
      <c r="Q32" s="21">
        <f t="shared" si="7"/>
        <v>49690901.400000006</v>
      </c>
      <c r="R32" s="9"/>
    </row>
    <row r="33" spans="1:17" ht="18.75" customHeight="1" x14ac:dyDescent="0.25">
      <c r="A33" s="36" t="s">
        <v>48</v>
      </c>
      <c r="B33" s="20">
        <v>23310652</v>
      </c>
      <c r="C33" s="20">
        <v>213206518.44</v>
      </c>
      <c r="D33" s="21">
        <f t="shared" si="4"/>
        <v>236517170.44</v>
      </c>
      <c r="E33" s="20">
        <v>135833.79</v>
      </c>
      <c r="F33" s="20">
        <v>634864.43000000005</v>
      </c>
      <c r="G33" s="20">
        <v>16442773.470000001</v>
      </c>
      <c r="H33" s="20">
        <v>10418292.119999999</v>
      </c>
      <c r="I33" s="20">
        <v>3448432.97</v>
      </c>
      <c r="J33" s="20">
        <v>20692881.510000002</v>
      </c>
      <c r="K33" s="20">
        <v>603109.54</v>
      </c>
      <c r="L33" s="20">
        <v>27454489.039999999</v>
      </c>
      <c r="M33" s="20">
        <v>1687415.73</v>
      </c>
      <c r="N33" s="20">
        <v>818941.13000000012</v>
      </c>
      <c r="O33" s="20">
        <v>15732103.58</v>
      </c>
      <c r="P33" s="20">
        <v>7961603.6099999994</v>
      </c>
      <c r="Q33" s="21">
        <f t="shared" si="7"/>
        <v>106030740.92</v>
      </c>
    </row>
    <row r="34" spans="1:17" ht="18.75" customHeight="1" x14ac:dyDescent="0.25">
      <c r="A34" s="36" t="s">
        <v>47</v>
      </c>
      <c r="B34" s="20">
        <v>98851854</v>
      </c>
      <c r="C34" s="20">
        <v>354160075.84999996</v>
      </c>
      <c r="D34" s="21">
        <f t="shared" si="4"/>
        <v>453011929.84999996</v>
      </c>
      <c r="E34" s="20">
        <v>4761293.4000000004</v>
      </c>
      <c r="F34" s="20">
        <v>10062963.680000002</v>
      </c>
      <c r="G34" s="20">
        <v>14433411.939999999</v>
      </c>
      <c r="H34" s="20">
        <v>33481976.739999998</v>
      </c>
      <c r="I34" s="20">
        <v>38931129.009999998</v>
      </c>
      <c r="J34" s="20">
        <v>12643728.15</v>
      </c>
      <c r="K34" s="20">
        <v>49564907.530000001</v>
      </c>
      <c r="L34" s="20">
        <v>51359347.18</v>
      </c>
      <c r="M34" s="20">
        <v>23749725.370000001</v>
      </c>
      <c r="N34" s="20">
        <v>15449483.699999999</v>
      </c>
      <c r="O34" s="20">
        <v>66287570.649999999</v>
      </c>
      <c r="P34" s="20">
        <v>71748543.530000016</v>
      </c>
      <c r="Q34" s="21">
        <f t="shared" si="7"/>
        <v>392474080.88000005</v>
      </c>
    </row>
    <row r="35" spans="1:17" ht="18.75" customHeight="1" x14ac:dyDescent="0.25">
      <c r="A35" s="36" t="s">
        <v>46</v>
      </c>
      <c r="B35" s="20">
        <v>0</v>
      </c>
      <c r="C35" s="20"/>
      <c r="D35" s="21">
        <f t="shared" si="4"/>
        <v>0</v>
      </c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1">
        <f t="shared" si="7"/>
        <v>0</v>
      </c>
    </row>
    <row r="36" spans="1:17" ht="18.75" customHeight="1" x14ac:dyDescent="0.25">
      <c r="A36" s="36" t="s">
        <v>45</v>
      </c>
      <c r="B36" s="20">
        <v>91800</v>
      </c>
      <c r="C36" s="20">
        <v>103912909.99000001</v>
      </c>
      <c r="D36" s="21">
        <f t="shared" si="4"/>
        <v>104004709.99000001</v>
      </c>
      <c r="E36" s="20">
        <v>875924.6</v>
      </c>
      <c r="F36" s="20">
        <v>2222218.9700000002</v>
      </c>
      <c r="G36" s="20">
        <v>4674903.62</v>
      </c>
      <c r="H36" s="20">
        <v>7802493.1200000001</v>
      </c>
      <c r="I36" s="20">
        <v>3078242.93</v>
      </c>
      <c r="J36" s="20">
        <v>4575923.45</v>
      </c>
      <c r="K36" s="20">
        <v>2668710.09</v>
      </c>
      <c r="L36" s="20">
        <v>3676569.1200000006</v>
      </c>
      <c r="M36" s="20">
        <v>13574635.029999999</v>
      </c>
      <c r="N36" s="20">
        <v>11014617.920000004</v>
      </c>
      <c r="O36" s="20">
        <v>3923572.3499999996</v>
      </c>
      <c r="P36" s="20">
        <v>5732109.7899999991</v>
      </c>
      <c r="Q36" s="21">
        <f t="shared" si="7"/>
        <v>63819920.990000002</v>
      </c>
    </row>
    <row r="37" spans="1:17" ht="18.75" customHeight="1" x14ac:dyDescent="0.25">
      <c r="A37" s="54" t="s">
        <v>44</v>
      </c>
      <c r="B37" s="19">
        <f t="shared" ref="B37:Q37" si="8">SUM(B38:B45)</f>
        <v>2500000</v>
      </c>
      <c r="C37" s="19">
        <f t="shared" si="8"/>
        <v>16580000</v>
      </c>
      <c r="D37" s="50">
        <f t="shared" si="8"/>
        <v>19080000</v>
      </c>
      <c r="E37" s="50">
        <f t="shared" si="8"/>
        <v>80899.7</v>
      </c>
      <c r="F37" s="19">
        <f t="shared" si="8"/>
        <v>75000</v>
      </c>
      <c r="G37" s="19">
        <f t="shared" si="8"/>
        <v>75482.210000000006</v>
      </c>
      <c r="H37" s="19">
        <f t="shared" si="8"/>
        <v>958464</v>
      </c>
      <c r="I37" s="19">
        <f t="shared" si="8"/>
        <v>25000</v>
      </c>
      <c r="J37" s="19">
        <f t="shared" si="8"/>
        <v>3816000</v>
      </c>
      <c r="K37" s="19">
        <f t="shared" si="8"/>
        <v>3940500</v>
      </c>
      <c r="L37" s="19">
        <f t="shared" si="8"/>
        <v>50000</v>
      </c>
      <c r="M37" s="19">
        <f t="shared" si="8"/>
        <v>3765500</v>
      </c>
      <c r="N37" s="19">
        <f t="shared" si="8"/>
        <v>300000</v>
      </c>
      <c r="O37" s="19">
        <f t="shared" si="8"/>
        <v>3446618.09</v>
      </c>
      <c r="P37" s="19">
        <f t="shared" si="8"/>
        <v>0</v>
      </c>
      <c r="Q37" s="50">
        <f t="shared" si="8"/>
        <v>16533464</v>
      </c>
    </row>
    <row r="38" spans="1:17" ht="18.75" customHeight="1" x14ac:dyDescent="0.25">
      <c r="A38" s="36" t="s">
        <v>43</v>
      </c>
      <c r="B38" s="20">
        <v>1569100</v>
      </c>
      <c r="C38" s="20">
        <v>16580000</v>
      </c>
      <c r="D38" s="21">
        <f t="shared" si="4"/>
        <v>18149100</v>
      </c>
      <c r="E38" s="20">
        <v>80899.7</v>
      </c>
      <c r="F38" s="20">
        <v>75000</v>
      </c>
      <c r="G38" s="20">
        <v>75482.210000000006</v>
      </c>
      <c r="H38" s="20">
        <v>75000</v>
      </c>
      <c r="I38" s="20">
        <v>25000</v>
      </c>
      <c r="J38" s="20">
        <v>3816000</v>
      </c>
      <c r="K38" s="20">
        <v>3940500</v>
      </c>
      <c r="L38" s="20">
        <v>50000</v>
      </c>
      <c r="M38" s="20">
        <v>3765500</v>
      </c>
      <c r="N38" s="20">
        <v>300000</v>
      </c>
      <c r="O38" s="21">
        <v>3446618.09</v>
      </c>
      <c r="P38" s="20"/>
      <c r="Q38" s="21">
        <f t="shared" ref="Q38:Q52" si="9">SUM(E38:P38)</f>
        <v>15650000</v>
      </c>
    </row>
    <row r="39" spans="1:17" ht="18.75" customHeight="1" x14ac:dyDescent="0.25">
      <c r="A39" s="36" t="s">
        <v>42</v>
      </c>
      <c r="B39" s="20">
        <v>0</v>
      </c>
      <c r="C39" s="20"/>
      <c r="D39" s="21">
        <f t="shared" si="4"/>
        <v>0</v>
      </c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1">
        <f t="shared" si="9"/>
        <v>0</v>
      </c>
    </row>
    <row r="40" spans="1:17" ht="18.75" customHeight="1" x14ac:dyDescent="0.25">
      <c r="A40" s="36" t="s">
        <v>41</v>
      </c>
      <c r="B40" s="20">
        <v>0</v>
      </c>
      <c r="C40" s="20"/>
      <c r="D40" s="21">
        <f t="shared" si="4"/>
        <v>0</v>
      </c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1">
        <f t="shared" si="9"/>
        <v>0</v>
      </c>
    </row>
    <row r="41" spans="1:17" ht="18.75" customHeight="1" x14ac:dyDescent="0.25">
      <c r="A41" s="36" t="s">
        <v>40</v>
      </c>
      <c r="B41" s="20">
        <v>0</v>
      </c>
      <c r="C41" s="20"/>
      <c r="D41" s="21">
        <f t="shared" si="4"/>
        <v>0</v>
      </c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1">
        <f t="shared" si="9"/>
        <v>0</v>
      </c>
    </row>
    <row r="42" spans="1:17" ht="18.75" customHeight="1" x14ac:dyDescent="0.25">
      <c r="A42" s="36" t="s">
        <v>39</v>
      </c>
      <c r="B42" s="20">
        <v>0</v>
      </c>
      <c r="C42" s="20"/>
      <c r="D42" s="21">
        <f t="shared" si="4"/>
        <v>0</v>
      </c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1">
        <f t="shared" si="9"/>
        <v>0</v>
      </c>
    </row>
    <row r="43" spans="1:17" ht="18.75" customHeight="1" x14ac:dyDescent="0.25">
      <c r="A43" s="36" t="s">
        <v>38</v>
      </c>
      <c r="B43" s="20">
        <v>0</v>
      </c>
      <c r="C43" s="20"/>
      <c r="D43" s="21">
        <f t="shared" si="4"/>
        <v>0</v>
      </c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1">
        <f t="shared" si="9"/>
        <v>0</v>
      </c>
    </row>
    <row r="44" spans="1:17" ht="18.75" customHeight="1" x14ac:dyDescent="0.25">
      <c r="A44" s="36" t="s">
        <v>37</v>
      </c>
      <c r="B44" s="20">
        <v>930900</v>
      </c>
      <c r="C44" s="20"/>
      <c r="D44" s="21">
        <f t="shared" si="4"/>
        <v>930900</v>
      </c>
      <c r="E44" s="20"/>
      <c r="F44" s="20"/>
      <c r="G44" s="20"/>
      <c r="H44" s="20">
        <v>883464</v>
      </c>
      <c r="I44" s="20"/>
      <c r="J44" s="20"/>
      <c r="K44" s="20"/>
      <c r="L44" s="20"/>
      <c r="M44" s="20"/>
      <c r="N44" s="20"/>
      <c r="O44" s="20"/>
      <c r="P44" s="20"/>
      <c r="Q44" s="21">
        <f t="shared" si="9"/>
        <v>883464</v>
      </c>
    </row>
    <row r="45" spans="1:17" ht="18.75" customHeight="1" x14ac:dyDescent="0.25">
      <c r="A45" s="36" t="s">
        <v>36</v>
      </c>
      <c r="B45" s="20"/>
      <c r="C45" s="20"/>
      <c r="D45" s="20">
        <f t="shared" si="4"/>
        <v>0</v>
      </c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1">
        <f t="shared" si="9"/>
        <v>0</v>
      </c>
    </row>
    <row r="46" spans="1:17" ht="18.75" customHeight="1" x14ac:dyDescent="0.25">
      <c r="A46" s="54" t="s">
        <v>35</v>
      </c>
      <c r="B46" s="19"/>
      <c r="C46" s="19"/>
      <c r="D46" s="19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1">
        <f t="shared" si="9"/>
        <v>0</v>
      </c>
    </row>
    <row r="47" spans="1:17" ht="18.75" customHeight="1" x14ac:dyDescent="0.25">
      <c r="A47" s="36" t="s">
        <v>34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1">
        <f t="shared" si="9"/>
        <v>0</v>
      </c>
    </row>
    <row r="48" spans="1:17" ht="18.75" customHeight="1" x14ac:dyDescent="0.25">
      <c r="A48" s="36" t="s">
        <v>33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1">
        <f t="shared" si="9"/>
        <v>0</v>
      </c>
    </row>
    <row r="49" spans="1:19" ht="18.75" customHeight="1" x14ac:dyDescent="0.25">
      <c r="A49" s="36" t="s">
        <v>32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1">
        <f t="shared" si="9"/>
        <v>0</v>
      </c>
    </row>
    <row r="50" spans="1:19" ht="18.75" customHeight="1" x14ac:dyDescent="0.25">
      <c r="A50" s="36" t="s">
        <v>31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1">
        <f t="shared" si="9"/>
        <v>0</v>
      </c>
    </row>
    <row r="51" spans="1:19" ht="18.75" customHeight="1" x14ac:dyDescent="0.25">
      <c r="A51" s="36" t="s">
        <v>30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1">
        <f t="shared" si="9"/>
        <v>0</v>
      </c>
    </row>
    <row r="52" spans="1:19" ht="18.75" customHeight="1" x14ac:dyDescent="0.25">
      <c r="A52" s="36" t="s">
        <v>29</v>
      </c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1">
        <f t="shared" si="9"/>
        <v>0</v>
      </c>
    </row>
    <row r="53" spans="1:19" ht="18.75" customHeight="1" x14ac:dyDescent="0.25">
      <c r="A53" s="54" t="s">
        <v>28</v>
      </c>
      <c r="B53" s="19">
        <f t="shared" ref="B53:Q53" si="10">SUM(B54:B62)</f>
        <v>177289922</v>
      </c>
      <c r="C53" s="19">
        <f t="shared" si="10"/>
        <v>516395788.09000003</v>
      </c>
      <c r="D53" s="19">
        <f>SUM(D54:D62)</f>
        <v>693685710.09000003</v>
      </c>
      <c r="E53" s="50">
        <f t="shared" si="10"/>
        <v>302462.78999999998</v>
      </c>
      <c r="F53" s="19">
        <f t="shared" si="10"/>
        <v>14578346.640000001</v>
      </c>
      <c r="G53" s="19">
        <f t="shared" si="10"/>
        <v>9515684.620000001</v>
      </c>
      <c r="H53" s="19">
        <f t="shared" si="10"/>
        <v>1744378.8699999999</v>
      </c>
      <c r="I53" s="19">
        <f t="shared" si="10"/>
        <v>55178870.109999999</v>
      </c>
      <c r="J53" s="19">
        <f t="shared" si="10"/>
        <v>62997.84</v>
      </c>
      <c r="K53" s="19">
        <f t="shared" si="10"/>
        <v>13754782.010000002</v>
      </c>
      <c r="L53" s="19">
        <f t="shared" si="10"/>
        <v>7043870.4399999995</v>
      </c>
      <c r="M53" s="19">
        <f t="shared" si="10"/>
        <v>32246134.739999998</v>
      </c>
      <c r="N53" s="19">
        <f t="shared" si="10"/>
        <v>3411861.92</v>
      </c>
      <c r="O53" s="19">
        <f t="shared" si="10"/>
        <v>100885781.04000001</v>
      </c>
      <c r="P53" s="19">
        <f t="shared" si="10"/>
        <v>44413284.649999999</v>
      </c>
      <c r="Q53" s="50">
        <f t="shared" si="10"/>
        <v>283138455.66999996</v>
      </c>
    </row>
    <row r="54" spans="1:19" ht="18.75" customHeight="1" x14ac:dyDescent="0.25">
      <c r="A54" s="36" t="s">
        <v>27</v>
      </c>
      <c r="B54" s="20">
        <v>15000000</v>
      </c>
      <c r="C54" s="20">
        <v>132708817.73999999</v>
      </c>
      <c r="D54" s="21">
        <f t="shared" ref="D54:D62" si="11">+B54+C54</f>
        <v>147708817.74000001</v>
      </c>
      <c r="E54" s="20">
        <v>60529.79</v>
      </c>
      <c r="F54" s="20">
        <v>12296217.15</v>
      </c>
      <c r="G54" s="20">
        <v>3633921.27</v>
      </c>
      <c r="H54" s="20">
        <v>141130.48000000001</v>
      </c>
      <c r="I54" s="20">
        <v>317673.99</v>
      </c>
      <c r="J54" s="20"/>
      <c r="K54" s="20">
        <v>436968.16</v>
      </c>
      <c r="L54" s="20">
        <v>734399.97</v>
      </c>
      <c r="M54" s="20"/>
      <c r="N54" s="20">
        <v>139830</v>
      </c>
      <c r="O54" s="20">
        <v>24411384.460000001</v>
      </c>
      <c r="P54" s="20">
        <v>6502007.2300000004</v>
      </c>
      <c r="Q54" s="21">
        <f>SUM(E54:P54)</f>
        <v>48674062.5</v>
      </c>
    </row>
    <row r="55" spans="1:19" ht="18.75" customHeight="1" x14ac:dyDescent="0.25">
      <c r="A55" s="36" t="s">
        <v>26</v>
      </c>
      <c r="B55" s="20"/>
      <c r="C55" s="20">
        <v>8757444</v>
      </c>
      <c r="D55" s="21">
        <f t="shared" si="11"/>
        <v>8757444</v>
      </c>
      <c r="E55" s="20"/>
      <c r="F55" s="20"/>
      <c r="G55" s="20"/>
      <c r="H55" s="20"/>
      <c r="I55" s="20"/>
      <c r="J55" s="20">
        <v>62997.84</v>
      </c>
      <c r="K55" s="20"/>
      <c r="L55" s="20"/>
      <c r="M55" s="20"/>
      <c r="N55" s="20"/>
      <c r="O55" s="20"/>
      <c r="P55" s="20"/>
      <c r="Q55" s="21">
        <f>SUM(E55:P55)</f>
        <v>62997.84</v>
      </c>
    </row>
    <row r="56" spans="1:19" ht="18.75" customHeight="1" x14ac:dyDescent="0.25">
      <c r="A56" s="36" t="s">
        <v>25</v>
      </c>
      <c r="B56" s="20">
        <v>10000000</v>
      </c>
      <c r="C56" s="20">
        <v>5070283.07</v>
      </c>
      <c r="D56" s="21">
        <f t="shared" si="11"/>
        <v>15070283.07</v>
      </c>
      <c r="E56" s="20"/>
      <c r="F56" s="20">
        <v>1020438.97</v>
      </c>
      <c r="G56" s="20"/>
      <c r="H56" s="20"/>
      <c r="I56" s="20">
        <v>151533</v>
      </c>
      <c r="J56" s="20"/>
      <c r="K56" s="20">
        <v>23860.02</v>
      </c>
      <c r="L56" s="20">
        <v>196647</v>
      </c>
      <c r="M56" s="20">
        <v>112351.1</v>
      </c>
      <c r="N56" s="20">
        <v>2925901.93</v>
      </c>
      <c r="O56" s="20">
        <v>181890.87</v>
      </c>
      <c r="P56" s="20">
        <v>37335.199999999997</v>
      </c>
      <c r="Q56" s="21">
        <f>SUM(E56:P56)</f>
        <v>4649958.0900000008</v>
      </c>
    </row>
    <row r="57" spans="1:19" ht="18.75" customHeight="1" x14ac:dyDescent="0.25">
      <c r="A57" s="36" t="s">
        <v>24</v>
      </c>
      <c r="B57" s="20">
        <v>110000000</v>
      </c>
      <c r="C57" s="20">
        <v>62324655.030000001</v>
      </c>
      <c r="D57" s="21">
        <f t="shared" si="11"/>
        <v>172324655.03</v>
      </c>
      <c r="E57" s="20"/>
      <c r="F57" s="20"/>
      <c r="G57" s="20"/>
      <c r="H57" s="20">
        <v>146095.59</v>
      </c>
      <c r="I57" s="20"/>
      <c r="J57" s="20"/>
      <c r="K57" s="20"/>
      <c r="L57" s="20"/>
      <c r="M57" s="20"/>
      <c r="N57" s="20"/>
      <c r="O57" s="20">
        <v>26859960</v>
      </c>
      <c r="P57" s="20">
        <v>36271000</v>
      </c>
      <c r="Q57" s="21">
        <f t="shared" ref="Q57:Q58" si="12">SUM(E57:P57)</f>
        <v>63277055.590000004</v>
      </c>
    </row>
    <row r="58" spans="1:19" ht="18.75" customHeight="1" x14ac:dyDescent="0.25">
      <c r="A58" s="36" t="s">
        <v>23</v>
      </c>
      <c r="B58" s="20">
        <v>42289922</v>
      </c>
      <c r="C58" s="20">
        <v>112134076.52000001</v>
      </c>
      <c r="D58" s="21">
        <f t="shared" si="11"/>
        <v>154423998.52000001</v>
      </c>
      <c r="E58" s="20">
        <v>241933</v>
      </c>
      <c r="F58" s="20">
        <v>1254634.52</v>
      </c>
      <c r="G58" s="20">
        <v>1225168.1499999999</v>
      </c>
      <c r="H58" s="20">
        <v>162398.17000000001</v>
      </c>
      <c r="I58" s="20">
        <v>25228576.839999996</v>
      </c>
      <c r="J58" s="20"/>
      <c r="K58" s="20">
        <v>1237619.08</v>
      </c>
      <c r="L58" s="20">
        <v>6054023.4699999997</v>
      </c>
      <c r="M58" s="20">
        <v>2354689.69</v>
      </c>
      <c r="N58" s="20">
        <v>346129.99</v>
      </c>
      <c r="O58" s="20">
        <v>19014188.48</v>
      </c>
      <c r="P58" s="20">
        <v>1602942.22</v>
      </c>
      <c r="Q58" s="21">
        <f t="shared" si="12"/>
        <v>58722303.609999999</v>
      </c>
    </row>
    <row r="59" spans="1:19" ht="18.75" customHeight="1" x14ac:dyDescent="0.25">
      <c r="A59" s="36" t="s">
        <v>22</v>
      </c>
      <c r="B59" s="20">
        <v>0</v>
      </c>
      <c r="C59" s="20">
        <v>53882510.25</v>
      </c>
      <c r="D59" s="21">
        <f t="shared" si="11"/>
        <v>53882510.25</v>
      </c>
      <c r="E59" s="20"/>
      <c r="F59" s="20"/>
      <c r="G59" s="20">
        <v>3057748.39</v>
      </c>
      <c r="H59" s="20"/>
      <c r="I59" s="20">
        <v>2717034.96</v>
      </c>
      <c r="J59" s="20"/>
      <c r="K59" s="20">
        <v>2534062.4300000002</v>
      </c>
      <c r="L59" s="20"/>
      <c r="M59" s="20">
        <v>22217493.949999999</v>
      </c>
      <c r="N59" s="20"/>
      <c r="O59" s="20">
        <v>8209142</v>
      </c>
      <c r="P59" s="20"/>
      <c r="Q59" s="21">
        <f t="shared" ref="Q59:Q62" si="13">SUM(E59:P59)</f>
        <v>38735481.729999997</v>
      </c>
    </row>
    <row r="60" spans="1:19" ht="18.75" customHeight="1" x14ac:dyDescent="0.25">
      <c r="A60" s="36" t="s">
        <v>21</v>
      </c>
      <c r="B60" s="20">
        <v>0</v>
      </c>
      <c r="C60" s="20"/>
      <c r="D60" s="21">
        <f t="shared" si="11"/>
        <v>0</v>
      </c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1">
        <f t="shared" si="13"/>
        <v>0</v>
      </c>
    </row>
    <row r="61" spans="1:19" ht="18.75" customHeight="1" x14ac:dyDescent="0.25">
      <c r="A61" s="36" t="s">
        <v>20</v>
      </c>
      <c r="B61" s="20"/>
      <c r="C61" s="20">
        <v>58999871</v>
      </c>
      <c r="D61" s="21">
        <f t="shared" si="11"/>
        <v>58999871</v>
      </c>
      <c r="E61" s="20"/>
      <c r="F61" s="20"/>
      <c r="G61" s="20">
        <v>781711.41</v>
      </c>
      <c r="H61" s="20"/>
      <c r="I61" s="20"/>
      <c r="J61" s="20"/>
      <c r="K61" s="20">
        <v>559600</v>
      </c>
      <c r="M61" s="20">
        <v>7385600</v>
      </c>
      <c r="N61" s="20"/>
      <c r="O61" s="20">
        <v>7084924.75</v>
      </c>
      <c r="P61" s="20"/>
      <c r="Q61" s="21">
        <f>SUM(E61:P61)</f>
        <v>15811836.16</v>
      </c>
    </row>
    <row r="62" spans="1:19" ht="18.75" customHeight="1" x14ac:dyDescent="0.25">
      <c r="A62" s="36" t="s">
        <v>19</v>
      </c>
      <c r="B62" s="20">
        <v>0</v>
      </c>
      <c r="C62" s="20">
        <v>82518130.480000004</v>
      </c>
      <c r="D62" s="21">
        <f t="shared" si="11"/>
        <v>82518130.480000004</v>
      </c>
      <c r="E62" s="20"/>
      <c r="F62" s="20">
        <v>7056</v>
      </c>
      <c r="G62" s="20">
        <v>817135.4</v>
      </c>
      <c r="H62" s="20">
        <v>1294754.6299999999</v>
      </c>
      <c r="I62" s="20">
        <v>26764051.32</v>
      </c>
      <c r="J62" s="20"/>
      <c r="K62" s="20">
        <v>8962672.3200000003</v>
      </c>
      <c r="L62" s="20">
        <v>58800</v>
      </c>
      <c r="M62" s="20">
        <v>176000</v>
      </c>
      <c r="N62" s="20"/>
      <c r="O62" s="20">
        <v>15124290.48</v>
      </c>
      <c r="P62" s="20"/>
      <c r="Q62" s="21">
        <f t="shared" si="13"/>
        <v>53204760.150000006</v>
      </c>
    </row>
    <row r="63" spans="1:19" ht="18.75" customHeight="1" x14ac:dyDescent="0.25">
      <c r="A63" s="54" t="s">
        <v>18</v>
      </c>
      <c r="B63" s="19">
        <f t="shared" ref="B63:P63" si="14">SUM(B64:B67)</f>
        <v>6239129162</v>
      </c>
      <c r="C63" s="19">
        <f t="shared" si="14"/>
        <v>2266615955.6999984</v>
      </c>
      <c r="D63" s="50">
        <f t="shared" si="14"/>
        <v>8505745117.6999989</v>
      </c>
      <c r="E63" s="19">
        <f t="shared" si="14"/>
        <v>590743410.59000003</v>
      </c>
      <c r="F63" s="19">
        <f t="shared" si="14"/>
        <v>41685195.660000004</v>
      </c>
      <c r="G63" s="19">
        <f t="shared" si="14"/>
        <v>389895447.48000002</v>
      </c>
      <c r="H63" s="19">
        <f>SUM(H64:H67)</f>
        <v>413061348.65999997</v>
      </c>
      <c r="I63" s="19">
        <f t="shared" si="14"/>
        <v>441467241.32999992</v>
      </c>
      <c r="J63" s="19">
        <f t="shared" si="14"/>
        <v>1511606719.2699997</v>
      </c>
      <c r="K63" s="19">
        <f t="shared" si="14"/>
        <v>550102871.03999996</v>
      </c>
      <c r="L63" s="19">
        <f t="shared" si="14"/>
        <v>481002104.72999996</v>
      </c>
      <c r="M63" s="19">
        <f t="shared" si="14"/>
        <v>211601656.48000002</v>
      </c>
      <c r="N63" s="19">
        <f t="shared" si="14"/>
        <v>602603946.7099998</v>
      </c>
      <c r="O63" s="19">
        <f t="shared" si="14"/>
        <v>811574784.88000011</v>
      </c>
      <c r="P63" s="19">
        <f t="shared" si="14"/>
        <v>971299853.50000024</v>
      </c>
      <c r="Q63" s="50">
        <f>SUM(Q64:Q67)</f>
        <v>7016644580.3299999</v>
      </c>
    </row>
    <row r="64" spans="1:19" ht="18.75" customHeight="1" x14ac:dyDescent="0.25">
      <c r="A64" s="36" t="s">
        <v>17</v>
      </c>
      <c r="B64" s="20"/>
      <c r="C64" s="20"/>
      <c r="D64" s="21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1">
        <f>SUM(E64:P64)</f>
        <v>0</v>
      </c>
      <c r="R64" s="52"/>
      <c r="S64" s="52"/>
    </row>
    <row r="65" spans="1:19" ht="18.75" customHeight="1" x14ac:dyDescent="0.25">
      <c r="A65" s="36" t="s">
        <v>16</v>
      </c>
      <c r="B65" s="21">
        <v>6239129162</v>
      </c>
      <c r="C65" s="21">
        <v>2266615955.6999984</v>
      </c>
      <c r="D65" s="21">
        <f t="shared" ref="D65" si="15">+B65+C65</f>
        <v>8505745117.6999989</v>
      </c>
      <c r="E65" s="21">
        <v>590743410.59000003</v>
      </c>
      <c r="F65" s="20">
        <v>41685195.660000004</v>
      </c>
      <c r="G65" s="20">
        <v>389895447.48000002</v>
      </c>
      <c r="H65" s="21">
        <v>413061348.65999997</v>
      </c>
      <c r="I65" s="20">
        <v>441467241.32999992</v>
      </c>
      <c r="J65" s="21">
        <v>1511606719.2699997</v>
      </c>
      <c r="K65" s="20">
        <v>550102871.03999996</v>
      </c>
      <c r="L65" s="20">
        <v>481002104.72999996</v>
      </c>
      <c r="M65" s="20">
        <v>211601656.48000002</v>
      </c>
      <c r="N65" s="20">
        <v>602603946.7099998</v>
      </c>
      <c r="O65" s="20">
        <v>811574784.88000011</v>
      </c>
      <c r="P65" s="20">
        <v>971299853.50000024</v>
      </c>
      <c r="Q65" s="21">
        <f>SUM(E65:P65)</f>
        <v>7016644580.3299999</v>
      </c>
      <c r="R65" s="9"/>
      <c r="S65" s="10"/>
    </row>
    <row r="66" spans="1:19" ht="18.75" customHeight="1" x14ac:dyDescent="0.25">
      <c r="A66" s="36" t="s">
        <v>15</v>
      </c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>
        <f>SUM(E66:P66)</f>
        <v>0</v>
      </c>
    </row>
    <row r="67" spans="1:19" ht="18.75" customHeight="1" x14ac:dyDescent="0.25">
      <c r="A67" s="36" t="s">
        <v>14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>
        <f>SUM(E67:P67)</f>
        <v>0</v>
      </c>
    </row>
    <row r="68" spans="1:19" ht="18.75" customHeight="1" x14ac:dyDescent="0.25">
      <c r="A68" s="54" t="s">
        <v>93</v>
      </c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>
        <f t="shared" ref="Q68" si="16">SUM(Q69:Q70)</f>
        <v>0</v>
      </c>
    </row>
    <row r="69" spans="1:19" ht="18.75" customHeight="1" x14ac:dyDescent="0.25">
      <c r="A69" s="36" t="s">
        <v>13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>
        <f t="shared" ref="Q69:Q74" si="17">SUM(E69:P69)</f>
        <v>0</v>
      </c>
    </row>
    <row r="70" spans="1:19" ht="18.75" customHeight="1" x14ac:dyDescent="0.25">
      <c r="A70" s="36" t="s">
        <v>12</v>
      </c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>
        <f t="shared" si="17"/>
        <v>0</v>
      </c>
    </row>
    <row r="71" spans="1:19" ht="18.75" customHeight="1" x14ac:dyDescent="0.25">
      <c r="A71" s="54" t="s">
        <v>11</v>
      </c>
      <c r="B71" s="19"/>
      <c r="C71" s="19"/>
      <c r="D71" s="19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>
        <f t="shared" si="17"/>
        <v>0</v>
      </c>
    </row>
    <row r="72" spans="1:19" ht="18.75" customHeight="1" x14ac:dyDescent="0.25">
      <c r="A72" s="36" t="s">
        <v>10</v>
      </c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>
        <f t="shared" si="17"/>
        <v>0</v>
      </c>
    </row>
    <row r="73" spans="1:19" ht="18.75" customHeight="1" x14ac:dyDescent="0.25">
      <c r="A73" s="36" t="s">
        <v>9</v>
      </c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>
        <f t="shared" si="17"/>
        <v>0</v>
      </c>
    </row>
    <row r="74" spans="1:19" ht="18.75" customHeight="1" x14ac:dyDescent="0.25">
      <c r="A74" s="36" t="s">
        <v>8</v>
      </c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>
        <f t="shared" si="17"/>
        <v>0</v>
      </c>
    </row>
    <row r="75" spans="1:19" ht="18.75" customHeight="1" x14ac:dyDescent="0.25">
      <c r="A75" s="36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</row>
    <row r="76" spans="1:19" ht="18.75" customHeight="1" x14ac:dyDescent="0.25">
      <c r="A76" s="55" t="s">
        <v>7</v>
      </c>
      <c r="B76" s="18">
        <f t="shared" ref="B76:Q76" si="18">SUM(B77+B80+B83)</f>
        <v>0</v>
      </c>
      <c r="C76" s="18">
        <f t="shared" si="18"/>
        <v>159064758.58000001</v>
      </c>
      <c r="D76" s="18">
        <f t="shared" si="18"/>
        <v>159064758.58000001</v>
      </c>
      <c r="E76" s="37">
        <f t="shared" si="18"/>
        <v>115063895.2</v>
      </c>
      <c r="F76" s="37">
        <f t="shared" si="18"/>
        <v>0</v>
      </c>
      <c r="G76" s="37">
        <f t="shared" si="18"/>
        <v>0</v>
      </c>
      <c r="H76" s="37">
        <f t="shared" si="18"/>
        <v>1643932.74</v>
      </c>
      <c r="I76" s="37">
        <f t="shared" si="18"/>
        <v>0</v>
      </c>
      <c r="J76" s="37">
        <f t="shared" si="18"/>
        <v>885838.2</v>
      </c>
      <c r="K76" s="37">
        <f t="shared" si="18"/>
        <v>21801727.16</v>
      </c>
      <c r="L76" s="37">
        <f t="shared" si="18"/>
        <v>0</v>
      </c>
      <c r="M76" s="37">
        <f t="shared" si="18"/>
        <v>19669365.280000001</v>
      </c>
      <c r="N76" s="37">
        <f t="shared" si="18"/>
        <v>0</v>
      </c>
      <c r="O76" s="37">
        <f t="shared" si="18"/>
        <v>0</v>
      </c>
      <c r="P76" s="37">
        <f t="shared" si="18"/>
        <v>0</v>
      </c>
      <c r="Q76" s="37">
        <f t="shared" si="18"/>
        <v>159064758.58000001</v>
      </c>
    </row>
    <row r="77" spans="1:19" ht="18.75" customHeight="1" x14ac:dyDescent="0.25">
      <c r="A77" s="54" t="s">
        <v>6</v>
      </c>
      <c r="B77" s="19">
        <f t="shared" ref="B77:Q77" si="19">SUM(B78:B79)</f>
        <v>0</v>
      </c>
      <c r="C77" s="19"/>
      <c r="D77" s="19">
        <f t="shared" si="19"/>
        <v>0</v>
      </c>
      <c r="E77" s="38">
        <f t="shared" si="19"/>
        <v>0</v>
      </c>
      <c r="F77" s="38">
        <f t="shared" si="19"/>
        <v>0</v>
      </c>
      <c r="G77" s="38">
        <f t="shared" si="19"/>
        <v>0</v>
      </c>
      <c r="H77" s="38">
        <f t="shared" si="19"/>
        <v>0</v>
      </c>
      <c r="I77" s="38">
        <f t="shared" si="19"/>
        <v>0</v>
      </c>
      <c r="J77" s="38">
        <f t="shared" si="19"/>
        <v>0</v>
      </c>
      <c r="K77" s="38">
        <f t="shared" si="19"/>
        <v>0</v>
      </c>
      <c r="L77" s="38">
        <f t="shared" si="19"/>
        <v>0</v>
      </c>
      <c r="M77" s="38">
        <f t="shared" si="19"/>
        <v>0</v>
      </c>
      <c r="N77" s="38">
        <f t="shared" si="19"/>
        <v>0</v>
      </c>
      <c r="O77" s="38">
        <f>SUM(O78:O79)</f>
        <v>0</v>
      </c>
      <c r="P77" s="38">
        <f t="shared" si="19"/>
        <v>0</v>
      </c>
      <c r="Q77" s="38">
        <f t="shared" si="19"/>
        <v>0</v>
      </c>
      <c r="R77" s="52"/>
      <c r="S77" s="52"/>
    </row>
    <row r="78" spans="1:19" s="30" customFormat="1" ht="18.75" customHeight="1" x14ac:dyDescent="0.25">
      <c r="A78" s="36" t="s">
        <v>94</v>
      </c>
      <c r="B78" s="21"/>
      <c r="C78" s="21"/>
      <c r="D78" s="21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>
        <f t="shared" ref="Q78:Q84" si="20">SUM(E78:P78)</f>
        <v>0</v>
      </c>
      <c r="R78" s="57"/>
    </row>
    <row r="79" spans="1:19" ht="18.75" customHeight="1" x14ac:dyDescent="0.25">
      <c r="A79" s="36" t="s">
        <v>95</v>
      </c>
      <c r="B79" s="20"/>
      <c r="C79" s="20"/>
      <c r="D79" s="20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>
        <f t="shared" si="20"/>
        <v>0</v>
      </c>
      <c r="R79" s="52"/>
    </row>
    <row r="80" spans="1:19" ht="18.75" customHeight="1" x14ac:dyDescent="0.25">
      <c r="A80" s="54" t="s">
        <v>5</v>
      </c>
      <c r="B80" s="19">
        <f t="shared" ref="B80:D80" si="21">SUM(B81:B82)</f>
        <v>0</v>
      </c>
      <c r="C80" s="19">
        <f t="shared" si="21"/>
        <v>159064758.58000001</v>
      </c>
      <c r="D80" s="19">
        <f t="shared" si="21"/>
        <v>159064758.58000001</v>
      </c>
      <c r="E80" s="19">
        <f>+E81</f>
        <v>115063895.2</v>
      </c>
      <c r="F80" s="19">
        <f t="shared" ref="F80:Q80" si="22">+F81</f>
        <v>0</v>
      </c>
      <c r="G80" s="19">
        <f t="shared" si="22"/>
        <v>0</v>
      </c>
      <c r="H80" s="19">
        <f t="shared" si="22"/>
        <v>1643932.74</v>
      </c>
      <c r="I80" s="19">
        <f>+I81</f>
        <v>0</v>
      </c>
      <c r="J80" s="19">
        <f>+J81</f>
        <v>885838.2</v>
      </c>
      <c r="K80" s="19">
        <f t="shared" si="22"/>
        <v>21801727.16</v>
      </c>
      <c r="L80" s="19">
        <f t="shared" si="22"/>
        <v>0</v>
      </c>
      <c r="M80" s="19">
        <f t="shared" si="22"/>
        <v>19669365.280000001</v>
      </c>
      <c r="N80" s="19">
        <f t="shared" si="22"/>
        <v>0</v>
      </c>
      <c r="O80" s="19">
        <f t="shared" si="22"/>
        <v>0</v>
      </c>
      <c r="P80" s="19">
        <f t="shared" si="22"/>
        <v>0</v>
      </c>
      <c r="Q80" s="19">
        <f t="shared" si="22"/>
        <v>159064758.58000001</v>
      </c>
    </row>
    <row r="81" spans="1:20" s="30" customFormat="1" ht="18.75" customHeight="1" x14ac:dyDescent="0.25">
      <c r="A81" s="36" t="s">
        <v>4</v>
      </c>
      <c r="B81" s="21"/>
      <c r="C81" s="21">
        <v>159064758.58000001</v>
      </c>
      <c r="D81" s="21">
        <f t="shared" ref="D81" si="23">+B81+C81</f>
        <v>159064758.58000001</v>
      </c>
      <c r="E81" s="39">
        <v>115063895.2</v>
      </c>
      <c r="F81" s="21"/>
      <c r="G81" s="21"/>
      <c r="H81" s="21">
        <v>1643932.74</v>
      </c>
      <c r="I81" s="21"/>
      <c r="J81" s="21">
        <v>885838.2</v>
      </c>
      <c r="K81" s="21">
        <v>21801727.16</v>
      </c>
      <c r="L81" s="21"/>
      <c r="M81" s="21">
        <v>19669365.280000001</v>
      </c>
      <c r="N81" s="21"/>
      <c r="O81" s="21"/>
      <c r="P81" s="21"/>
      <c r="Q81" s="21">
        <f t="shared" si="20"/>
        <v>159064758.58000001</v>
      </c>
      <c r="R81" s="57"/>
    </row>
    <row r="82" spans="1:20" ht="18.75" customHeight="1" x14ac:dyDescent="0.25">
      <c r="A82" s="36" t="s">
        <v>3</v>
      </c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>
        <f t="shared" si="20"/>
        <v>0</v>
      </c>
    </row>
    <row r="83" spans="1:20" ht="18.75" customHeight="1" x14ac:dyDescent="0.25">
      <c r="A83" s="54" t="s">
        <v>2</v>
      </c>
      <c r="B83" s="19"/>
      <c r="C83" s="19"/>
      <c r="D83" s="19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>
        <f t="shared" si="20"/>
        <v>0</v>
      </c>
    </row>
    <row r="84" spans="1:20" ht="18.75" customHeight="1" x14ac:dyDescent="0.25">
      <c r="A84" s="36" t="s">
        <v>1</v>
      </c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>
        <f t="shared" si="20"/>
        <v>0</v>
      </c>
    </row>
    <row r="85" spans="1:20" s="12" customFormat="1" ht="18.75" customHeight="1" x14ac:dyDescent="0.3">
      <c r="A85" s="11" t="s">
        <v>0</v>
      </c>
      <c r="B85" s="22">
        <f>+B10+B76</f>
        <v>10210621120.5035</v>
      </c>
      <c r="C85" s="22">
        <f>+C10+C76</f>
        <v>5445890700.8499985</v>
      </c>
      <c r="D85" s="22">
        <f t="shared" ref="D85:Q85" si="24">+D10+D76</f>
        <v>15656511821.353498</v>
      </c>
      <c r="E85" s="22">
        <f t="shared" si="24"/>
        <v>1000162387.2700001</v>
      </c>
      <c r="F85" s="22">
        <f t="shared" si="24"/>
        <v>360131101.68000001</v>
      </c>
      <c r="G85" s="22">
        <f t="shared" si="24"/>
        <v>807721634.97000003</v>
      </c>
      <c r="H85" s="22">
        <f t="shared" si="24"/>
        <v>826974630.06999993</v>
      </c>
      <c r="I85" s="22">
        <f t="shared" si="24"/>
        <v>994731401.65999997</v>
      </c>
      <c r="J85" s="22">
        <f t="shared" si="24"/>
        <v>1935111824.8099997</v>
      </c>
      <c r="K85" s="22">
        <f t="shared" si="24"/>
        <v>1082217707.5700002</v>
      </c>
      <c r="L85" s="22">
        <f t="shared" si="24"/>
        <v>955008976.04999995</v>
      </c>
      <c r="M85" s="22">
        <f t="shared" si="24"/>
        <v>756186223.97000003</v>
      </c>
      <c r="N85" s="22">
        <f t="shared" si="24"/>
        <v>1030276939.7999997</v>
      </c>
      <c r="O85" s="22">
        <f t="shared" si="24"/>
        <v>1454995703</v>
      </c>
      <c r="P85" s="22">
        <f t="shared" si="24"/>
        <v>1959024948.2500002</v>
      </c>
      <c r="Q85" s="22">
        <f t="shared" si="24"/>
        <v>13162543479.099998</v>
      </c>
      <c r="S85" s="53"/>
    </row>
    <row r="86" spans="1:20" ht="15.75" thickBot="1" x14ac:dyDescent="0.3">
      <c r="A86" s="27"/>
      <c r="E86" s="31"/>
      <c r="F86" s="32"/>
      <c r="G86" s="32"/>
      <c r="H86" s="32"/>
      <c r="I86" s="32"/>
      <c r="J86" s="32"/>
      <c r="K86" s="31"/>
      <c r="L86" s="32"/>
      <c r="M86" s="32"/>
      <c r="N86" s="32"/>
      <c r="O86" s="32"/>
      <c r="P86" s="32"/>
      <c r="Q86" s="31"/>
    </row>
    <row r="87" spans="1:20" ht="36.75" customHeight="1" thickBot="1" x14ac:dyDescent="0.3">
      <c r="A87" s="24" t="s">
        <v>96</v>
      </c>
      <c r="D87" s="9"/>
      <c r="E87" s="40"/>
      <c r="F87" s="40"/>
      <c r="G87" s="40"/>
      <c r="H87" s="40"/>
      <c r="I87" s="40"/>
      <c r="J87" s="40"/>
      <c r="K87" s="40"/>
      <c r="L87" s="41"/>
      <c r="M87" s="33"/>
      <c r="N87" s="33"/>
      <c r="O87" s="33"/>
      <c r="P87" s="34"/>
      <c r="Q87" s="33"/>
      <c r="S87" s="53"/>
      <c r="T87" s="10"/>
    </row>
    <row r="88" spans="1:20" ht="41.25" customHeight="1" thickBot="1" x14ac:dyDescent="0.3">
      <c r="A88" s="25" t="s">
        <v>97</v>
      </c>
      <c r="D88" s="16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5"/>
      <c r="R88" s="52"/>
      <c r="S88" s="10"/>
    </row>
    <row r="89" spans="1:20" ht="54.75" customHeight="1" thickBot="1" x14ac:dyDescent="0.3">
      <c r="A89" s="26" t="s">
        <v>98</v>
      </c>
      <c r="D89" s="16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</row>
    <row r="90" spans="1:20" ht="15.75" x14ac:dyDescent="0.25">
      <c r="A90" s="13"/>
      <c r="D90" s="16"/>
      <c r="G90" s="10"/>
      <c r="K90" s="1"/>
      <c r="Q90" s="1"/>
    </row>
    <row r="91" spans="1:20" x14ac:dyDescent="0.25">
      <c r="C91" s="1"/>
      <c r="D91" s="42"/>
      <c r="E91" s="1"/>
      <c r="J91" s="14"/>
      <c r="K91" s="1"/>
      <c r="P91" s="14"/>
      <c r="Q91" s="1"/>
    </row>
    <row r="92" spans="1:20" x14ac:dyDescent="0.25">
      <c r="C92" s="1"/>
      <c r="D92" s="42"/>
      <c r="E92" s="1"/>
      <c r="J92" s="14"/>
      <c r="K92" s="1"/>
      <c r="P92" s="14"/>
      <c r="Q92" s="1"/>
    </row>
    <row r="93" spans="1:20" x14ac:dyDescent="0.25">
      <c r="C93" s="1"/>
      <c r="D93" s="42"/>
      <c r="E93" s="1"/>
      <c r="J93" s="14"/>
      <c r="K93" s="1"/>
      <c r="P93" s="14"/>
      <c r="Q93" s="1"/>
    </row>
    <row r="94" spans="1:20" x14ac:dyDescent="0.25">
      <c r="C94" s="1"/>
      <c r="D94" s="42"/>
      <c r="E94" s="1"/>
      <c r="J94" s="14"/>
      <c r="K94" s="1"/>
      <c r="P94" s="14"/>
      <c r="Q94" s="1"/>
    </row>
    <row r="95" spans="1:20" x14ac:dyDescent="0.25">
      <c r="C95" s="1"/>
      <c r="D95" s="42"/>
      <c r="E95" s="1"/>
      <c r="J95" s="14"/>
      <c r="K95" s="1"/>
      <c r="P95" s="14"/>
      <c r="Q95" s="1"/>
    </row>
    <row r="96" spans="1:20" x14ac:dyDescent="0.25">
      <c r="C96" s="1"/>
      <c r="D96" s="42"/>
      <c r="E96" s="1"/>
      <c r="J96" s="14"/>
      <c r="K96" s="1"/>
      <c r="P96" s="14"/>
      <c r="Q96" s="1"/>
    </row>
    <row r="97" spans="1:17" x14ac:dyDescent="0.25">
      <c r="C97" s="1"/>
      <c r="D97" s="42"/>
      <c r="E97" s="1"/>
      <c r="J97" s="14"/>
      <c r="K97" s="1"/>
      <c r="P97" s="14"/>
      <c r="Q97" s="1"/>
    </row>
    <row r="98" spans="1:17" s="28" customFormat="1" x14ac:dyDescent="0.25">
      <c r="B98" s="29"/>
      <c r="D98" s="43"/>
      <c r="J98" s="14"/>
      <c r="P98" s="14"/>
    </row>
    <row r="99" spans="1:17" x14ac:dyDescent="0.25">
      <c r="C99" s="1"/>
      <c r="D99" s="42"/>
      <c r="E99" s="1"/>
      <c r="J99" s="9"/>
      <c r="K99" s="1"/>
      <c r="P99" s="9"/>
      <c r="Q99" s="1"/>
    </row>
    <row r="100" spans="1:17" x14ac:dyDescent="0.25">
      <c r="C100" s="1"/>
      <c r="D100" s="42"/>
      <c r="E100" s="1"/>
      <c r="J100" s="9"/>
      <c r="K100" s="1"/>
      <c r="P100" s="9"/>
      <c r="Q100" s="1"/>
    </row>
    <row r="101" spans="1:17" x14ac:dyDescent="0.25">
      <c r="C101" s="1"/>
      <c r="D101" s="42"/>
      <c r="E101" s="1"/>
      <c r="J101" s="9"/>
      <c r="K101" s="1"/>
      <c r="P101" s="9"/>
      <c r="Q101" s="1"/>
    </row>
    <row r="102" spans="1:17" x14ac:dyDescent="0.25">
      <c r="C102" s="1"/>
      <c r="D102" s="42"/>
      <c r="E102" s="1"/>
      <c r="J102" s="9"/>
      <c r="K102" s="1"/>
      <c r="P102" s="9"/>
      <c r="Q102" s="1"/>
    </row>
    <row r="103" spans="1:17" x14ac:dyDescent="0.25">
      <c r="C103" s="1"/>
      <c r="D103" s="42"/>
      <c r="E103" s="1"/>
      <c r="J103" s="9"/>
      <c r="K103" s="1"/>
      <c r="P103" s="9"/>
      <c r="Q103" s="1"/>
    </row>
    <row r="104" spans="1:17" x14ac:dyDescent="0.25">
      <c r="C104" s="1"/>
      <c r="D104" s="42"/>
      <c r="E104" s="1"/>
      <c r="J104" s="9"/>
      <c r="K104" s="1"/>
      <c r="P104" s="9"/>
      <c r="Q104" s="1"/>
    </row>
    <row r="105" spans="1:17" x14ac:dyDescent="0.25">
      <c r="C105" s="1"/>
      <c r="D105" s="42"/>
      <c r="E105" s="1"/>
      <c r="J105" s="9"/>
      <c r="K105" s="1"/>
      <c r="P105" s="9"/>
      <c r="Q105" s="1"/>
    </row>
    <row r="106" spans="1:17" x14ac:dyDescent="0.25">
      <c r="A106" s="45"/>
      <c r="J106" s="9"/>
      <c r="K106" s="1"/>
      <c r="P106" s="9"/>
      <c r="Q106" s="1"/>
    </row>
    <row r="107" spans="1:17" ht="24.75" customHeight="1" x14ac:dyDescent="0.25">
      <c r="B107" s="1"/>
      <c r="C107" s="1"/>
      <c r="E107" s="1"/>
      <c r="G107" s="44"/>
      <c r="K107" s="14"/>
      <c r="Q107" s="14"/>
    </row>
    <row r="108" spans="1:17" x14ac:dyDescent="0.25">
      <c r="A108" s="45"/>
      <c r="E108" s="47"/>
      <c r="K108" s="14"/>
      <c r="Q108" s="14"/>
    </row>
    <row r="109" spans="1:17" x14ac:dyDescent="0.25">
      <c r="E109" s="49"/>
    </row>
    <row r="110" spans="1:17" x14ac:dyDescent="0.25">
      <c r="B110" s="1"/>
      <c r="C110" s="1"/>
      <c r="E110" s="1"/>
    </row>
    <row r="111" spans="1:17" x14ac:dyDescent="0.25">
      <c r="A111" s="45"/>
      <c r="D111" s="9"/>
      <c r="E111" s="46"/>
    </row>
    <row r="112" spans="1:17" x14ac:dyDescent="0.25">
      <c r="E112" s="48"/>
    </row>
    <row r="114" spans="1:5" x14ac:dyDescent="0.25">
      <c r="A114" s="45"/>
      <c r="E114" s="46"/>
    </row>
    <row r="115" spans="1:5" x14ac:dyDescent="0.25">
      <c r="A115" s="45"/>
    </row>
    <row r="116" spans="1:5" x14ac:dyDescent="0.25">
      <c r="A116" s="45"/>
      <c r="E116" s="47"/>
    </row>
    <row r="117" spans="1:5" x14ac:dyDescent="0.25">
      <c r="A117" s="45"/>
      <c r="E117" s="46"/>
    </row>
    <row r="118" spans="1:5" x14ac:dyDescent="0.25">
      <c r="A118" s="45"/>
      <c r="E118" s="46"/>
    </row>
    <row r="119" spans="1:5" x14ac:dyDescent="0.25">
      <c r="A119" s="45"/>
      <c r="E119" s="46"/>
    </row>
    <row r="120" spans="1:5" x14ac:dyDescent="0.25">
      <c r="A120" s="45"/>
      <c r="E120" s="46"/>
    </row>
    <row r="121" spans="1:5" x14ac:dyDescent="0.25">
      <c r="A121" s="45"/>
    </row>
  </sheetData>
  <mergeCells count="10">
    <mergeCell ref="A6:Q6"/>
    <mergeCell ref="E8:Q8"/>
    <mergeCell ref="A2:Q2"/>
    <mergeCell ref="A3:Q3"/>
    <mergeCell ref="A8:A9"/>
    <mergeCell ref="B8:B9"/>
    <mergeCell ref="D8:D9"/>
    <mergeCell ref="A4:Q4"/>
    <mergeCell ref="A5:Q5"/>
    <mergeCell ref="C8:C9"/>
  </mergeCells>
  <pageMargins left="0.25" right="0.25" top="0.75" bottom="0.75" header="0.3" footer="0.3"/>
  <pageSetup paperSize="5" scale="41" fitToHeight="0" orientation="landscape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Somalia Odeida Rodriguez De Jesús</cp:lastModifiedBy>
  <cp:lastPrinted>2023-01-10T14:38:50Z</cp:lastPrinted>
  <dcterms:created xsi:type="dcterms:W3CDTF">2021-08-10T14:38:52Z</dcterms:created>
  <dcterms:modified xsi:type="dcterms:W3CDTF">2023-01-24T17:58:55Z</dcterms:modified>
</cp:coreProperties>
</file>