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6. Junio\OAI\"/>
    </mc:Choice>
  </mc:AlternateContent>
  <xr:revisionPtr revIDLastSave="0" documentId="13_ncr:1_{0C688C64-81D1-4393-A500-FED685095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1" l="1"/>
  <c r="C27" i="1"/>
  <c r="C17" i="1"/>
  <c r="C53" i="1" l="1"/>
  <c r="C11" i="1"/>
  <c r="Q65" i="1" l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1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Q12" i="1"/>
  <c r="O77" i="1" l="1"/>
  <c r="O76" i="1" s="1"/>
  <c r="O85" i="1" s="1"/>
  <c r="D11" i="1"/>
  <c r="B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3" i="1" s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E85" i="1" s="1"/>
  <c r="F77" i="1"/>
  <c r="F76" i="1" s="1"/>
  <c r="F85" i="1" s="1"/>
  <c r="G77" i="1"/>
  <c r="G76" i="1" s="1"/>
  <c r="G85" i="1" s="1"/>
  <c r="H77" i="1"/>
  <c r="H76" i="1" s="1"/>
  <c r="H85" i="1" s="1"/>
  <c r="I77" i="1"/>
  <c r="I76" i="1" s="1"/>
  <c r="I85" i="1" s="1"/>
  <c r="J77" i="1"/>
  <c r="J76" i="1" s="1"/>
  <c r="J85" i="1" s="1"/>
  <c r="K77" i="1"/>
  <c r="K76" i="1" s="1"/>
  <c r="K85" i="1" s="1"/>
  <c r="L77" i="1"/>
  <c r="L76" i="1" s="1"/>
  <c r="L85" i="1" s="1"/>
  <c r="M77" i="1"/>
  <c r="M76" i="1" s="1"/>
  <c r="M85" i="1" s="1"/>
  <c r="N77" i="1"/>
  <c r="N76" i="1" s="1"/>
  <c r="N85" i="1" s="1"/>
  <c r="P77" i="1"/>
  <c r="P76" i="1" s="1"/>
  <c r="P85" i="1" s="1"/>
  <c r="Q78" i="1"/>
  <c r="Q79" i="1"/>
  <c r="Q81" i="1"/>
  <c r="Q80" i="1" s="1"/>
  <c r="Q82" i="1"/>
  <c r="Q83" i="1"/>
  <c r="Q84" i="1"/>
  <c r="Q68" i="1" l="1"/>
  <c r="Q11" i="1"/>
  <c r="Q77" i="1"/>
  <c r="Q76" i="1" s="1"/>
  <c r="Q85" i="1" s="1"/>
  <c r="B85" i="1"/>
  <c r="D85" i="1"/>
  <c r="Q37" i="1"/>
  <c r="Q53" i="1"/>
  <c r="Q27" i="1"/>
  <c r="Q17" i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<sst xmlns="http://schemas.openxmlformats.org/spreadsheetml/2006/main" count="100" uniqueCount="100">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</sst>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/>
    <xf numFmtId="43" fontId="7" fillId="0" borderId="3" xfId="1" applyFont="1" applyBorder="1"/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top" wrapText="1" readingOrder="1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0" xfId="1" applyNumberFormat="1" applyFont="1"/>
    <xf numFmtId="165" fontId="8" fillId="0" borderId="0" xfId="1" applyNumberFormat="1" applyFont="1" applyFill="1"/>
    <xf numFmtId="165" fontId="6" fillId="2" borderId="2" xfId="1" applyNumberFormat="1" applyFont="1" applyFill="1" applyBorder="1"/>
    <xf numFmtId="165" fontId="0" fillId="0" borderId="0" xfId="1" applyNumberFormat="1" applyFont="1"/>
    <xf numFmtId="165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5" fontId="0" fillId="0" borderId="0" xfId="1" applyNumberFormat="1" applyFont="1" applyBorder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2" fillId="0" borderId="0" xfId="1" applyFont="1" applyFill="1" applyBorder="1" applyAlignment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5" fontId="13" fillId="0" borderId="3" xfId="1" applyNumberFormat="1" applyFont="1" applyFill="1" applyBorder="1"/>
    <xf numFmtId="165" fontId="13" fillId="0" borderId="0" xfId="1" applyNumberFormat="1" applyFont="1" applyFill="1"/>
    <xf numFmtId="165" fontId="14" fillId="0" borderId="0" xfId="1" applyNumberFormat="1" applyFont="1" applyFill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92</xdr:row>
      <xdr:rowOff>35719</xdr:rowOff>
    </xdr:from>
    <xdr:to>
      <xdr:col>0</xdr:col>
      <xdr:colOff>3849424</xdr:colOff>
      <xdr:row>98</xdr:row>
      <xdr:rowOff>88636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404812</xdr:colOff>
      <xdr:row>92</xdr:row>
      <xdr:rowOff>50006</xdr:rowOff>
    </xdr:from>
    <xdr:to>
      <xdr:col>5</xdr:col>
      <xdr:colOff>250031</xdr:colOff>
      <xdr:row>98</xdr:row>
      <xdr:rowOff>102923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7239000" y="22779037"/>
          <a:ext cx="3131344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916780</xdr:colOff>
      <xdr:row>91</xdr:row>
      <xdr:rowOff>83344</xdr:rowOff>
    </xdr:from>
    <xdr:to>
      <xdr:col>16</xdr:col>
      <xdr:colOff>828673</xdr:colOff>
      <xdr:row>98</xdr:row>
      <xdr:rowOff>83344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715999" y="22502813"/>
          <a:ext cx="4126705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2"/>
  <sheetViews>
    <sheetView showGridLines="0" tabSelected="1" zoomScale="80" zoomScaleNormal="80" workbookViewId="0">
      <pane ySplit="9" topLeftCell="A19" activePane="bottomLeft" state="frozen"/>
      <selection pane="bottomLeft" activeCell="T34" sqref="T34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6" customWidth="1"/>
    <col min="3" max="3" width="19.28515625" style="26" hidden="1" customWidth="1"/>
    <col min="4" max="4" width="30" style="1" hidden="1" customWidth="1"/>
    <col min="5" max="5" width="21.140625" style="12" bestFit="1" customWidth="1"/>
    <col min="6" max="6" width="19.140625" style="1" bestFit="1" customWidth="1"/>
    <col min="7" max="10" width="21.140625" style="1" bestFit="1" customWidth="1"/>
    <col min="11" max="11" width="8.140625" style="12" hidden="1" customWidth="1"/>
    <col min="12" max="12" width="9.85546875" style="1" hidden="1" customWidth="1"/>
    <col min="13" max="13" width="14.5703125" style="1" hidden="1" customWidth="1"/>
    <col min="14" max="14" width="10.5703125" style="1" hidden="1" customWidth="1"/>
    <col min="15" max="15" width="14.5703125" style="1" hidden="1" customWidth="1"/>
    <col min="16" max="16" width="13" style="1" hidden="1" customWidth="1"/>
    <col min="17" max="17" width="19.5703125" style="12" bestFit="1" customWidth="1"/>
    <col min="18" max="18" width="16" style="1" bestFit="1" customWidth="1"/>
    <col min="19" max="16384" width="11.42578125" style="1"/>
  </cols>
  <sheetData>
    <row r="2" spans="1:17" ht="28.5" customHeight="1" x14ac:dyDescent="0.25">
      <c r="A2" s="49" t="s">
        <v>92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1" customHeight="1" x14ac:dyDescent="0.25">
      <c r="A3" s="51" t="s">
        <v>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23.25" x14ac:dyDescent="0.25">
      <c r="A4" s="57">
        <v>2022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ht="23.25" x14ac:dyDescent="0.25">
      <c r="A5" s="51" t="s">
        <v>90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23.25" x14ac:dyDescent="0.25">
      <c r="A6" s="45" t="s">
        <v>89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15.75" customHeight="1" x14ac:dyDescent="0.25">
      <c r="A7" s="2"/>
      <c r="B7" s="20"/>
      <c r="C7" s="20"/>
      <c r="D7" s="2"/>
      <c r="E7" s="18"/>
      <c r="F7" s="2"/>
      <c r="G7" s="2"/>
      <c r="H7" s="2"/>
      <c r="I7" s="18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5">
      <c r="A8" s="52" t="s">
        <v>88</v>
      </c>
      <c r="B8" s="53" t="s">
        <v>87</v>
      </c>
      <c r="C8" s="55" t="s">
        <v>99</v>
      </c>
      <c r="D8" s="55" t="s">
        <v>86</v>
      </c>
      <c r="E8" s="46" t="s">
        <v>85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7" ht="18.75" x14ac:dyDescent="0.3">
      <c r="A9" s="52"/>
      <c r="B9" s="54"/>
      <c r="C9" s="56"/>
      <c r="D9" s="56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7" ht="18.75" customHeight="1" x14ac:dyDescent="0.25">
      <c r="A10" s="7" t="s">
        <v>71</v>
      </c>
      <c r="B10" s="21"/>
      <c r="C10" s="21"/>
      <c r="D10" s="8"/>
      <c r="E10" s="9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9"/>
    </row>
    <row r="11" spans="1:17" ht="18.75" customHeight="1" x14ac:dyDescent="0.25">
      <c r="A11" s="10" t="s">
        <v>70</v>
      </c>
      <c r="B11" s="22">
        <f t="shared" ref="B11:P11" si="0">SUM(B12:B16)</f>
        <v>2182679675.5035</v>
      </c>
      <c r="C11" s="22">
        <f t="shared" si="0"/>
        <v>609780046.49650002</v>
      </c>
      <c r="D11" s="22">
        <f t="shared" si="0"/>
        <v>2792459722</v>
      </c>
      <c r="E11" s="22">
        <f t="shared" si="0"/>
        <v>198797578.19999999</v>
      </c>
      <c r="F11" s="22">
        <f t="shared" si="0"/>
        <v>160110187.03999996</v>
      </c>
      <c r="G11" s="22">
        <f t="shared" si="0"/>
        <v>180684680.51000002</v>
      </c>
      <c r="H11" s="22">
        <f t="shared" si="0"/>
        <v>177349531.85000002</v>
      </c>
      <c r="I11" s="22">
        <f t="shared" si="0"/>
        <v>231917469.93000001</v>
      </c>
      <c r="J11" s="22">
        <f t="shared" si="0"/>
        <v>174357425.20000002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2">
        <f t="shared" si="0"/>
        <v>0</v>
      </c>
      <c r="P11" s="22">
        <f t="shared" si="0"/>
        <v>0</v>
      </c>
      <c r="Q11" s="22">
        <f>SUM(Q12:Q16)</f>
        <v>1123216872.73</v>
      </c>
    </row>
    <row r="12" spans="1:17" ht="18.75" customHeight="1" x14ac:dyDescent="0.25">
      <c r="A12" s="11" t="s">
        <v>69</v>
      </c>
      <c r="B12" s="23">
        <v>1640407702.7934999</v>
      </c>
      <c r="C12" s="23">
        <v>430134480.20650005</v>
      </c>
      <c r="D12" s="23">
        <v>2070542183</v>
      </c>
      <c r="E12" s="23">
        <v>150704364.53</v>
      </c>
      <c r="F12" s="23">
        <v>155962119.68999997</v>
      </c>
      <c r="G12" s="23">
        <v>153362089.44</v>
      </c>
      <c r="H12" s="23">
        <v>149966620.38</v>
      </c>
      <c r="I12" s="23">
        <v>161798666.46000001</v>
      </c>
      <c r="J12" s="23">
        <v>145325991.08000001</v>
      </c>
      <c r="K12" s="23"/>
      <c r="L12" s="23"/>
      <c r="M12" s="23"/>
      <c r="N12" s="23"/>
      <c r="O12" s="23"/>
      <c r="P12" s="23"/>
      <c r="Q12" s="23">
        <f>SUM(E12:P12)</f>
        <v>917119851.58000004</v>
      </c>
    </row>
    <row r="13" spans="1:17" ht="18.75" customHeight="1" x14ac:dyDescent="0.25">
      <c r="A13" s="11" t="s">
        <v>68</v>
      </c>
      <c r="B13" s="23">
        <v>293109031</v>
      </c>
      <c r="C13" s="23">
        <v>131194671</v>
      </c>
      <c r="D13" s="23">
        <v>424303702</v>
      </c>
      <c r="E13" s="23">
        <v>4100534.84</v>
      </c>
      <c r="F13" s="27">
        <v>4148067.3499999996</v>
      </c>
      <c r="G13" s="23">
        <v>5154431.7699999996</v>
      </c>
      <c r="H13" s="23">
        <v>4912895.58</v>
      </c>
      <c r="I13" s="23">
        <v>47546670.359999999</v>
      </c>
      <c r="J13" s="23">
        <v>7835955.5</v>
      </c>
      <c r="K13" s="23"/>
      <c r="L13" s="23"/>
      <c r="M13" s="23"/>
      <c r="N13" s="23"/>
      <c r="O13" s="23"/>
      <c r="P13" s="23"/>
      <c r="Q13" s="23">
        <f>SUM(E13:P13)</f>
        <v>73698555.400000006</v>
      </c>
    </row>
    <row r="14" spans="1:17" ht="18.75" customHeight="1" x14ac:dyDescent="0.25">
      <c r="A14" s="11" t="s">
        <v>67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f>SUM(E14:P14)</f>
        <v>0</v>
      </c>
    </row>
    <row r="15" spans="1:17" ht="18.75" customHeight="1" x14ac:dyDescent="0.25">
      <c r="A15" s="11" t="s">
        <v>66</v>
      </c>
      <c r="B15" s="23">
        <v>10000000</v>
      </c>
      <c r="C15" s="23"/>
      <c r="D15" s="23">
        <v>10000000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>
        <f>SUM(E15:P15)</f>
        <v>0</v>
      </c>
    </row>
    <row r="16" spans="1:17" ht="18.75" customHeight="1" x14ac:dyDescent="0.25">
      <c r="A16" s="11" t="s">
        <v>65</v>
      </c>
      <c r="B16" s="23">
        <v>239162941.71000001</v>
      </c>
      <c r="C16" s="23">
        <v>48450895.289999992</v>
      </c>
      <c r="D16" s="23">
        <v>287613837</v>
      </c>
      <c r="E16" s="23">
        <v>43992678.829999998</v>
      </c>
      <c r="F16" s="23"/>
      <c r="G16" s="23">
        <v>22168159.300000001</v>
      </c>
      <c r="H16" s="23">
        <v>22470015.890000001</v>
      </c>
      <c r="I16" s="23">
        <v>22572133.109999999</v>
      </c>
      <c r="J16" s="23">
        <v>21195478.620000001</v>
      </c>
      <c r="K16" s="23"/>
      <c r="L16" s="23"/>
      <c r="M16" s="23"/>
      <c r="N16" s="23"/>
      <c r="O16" s="23"/>
      <c r="P16" s="23"/>
      <c r="Q16" s="23">
        <f>SUM(E16:P16)</f>
        <v>132398465.75</v>
      </c>
    </row>
    <row r="17" spans="1:18" ht="18.75" customHeight="1" x14ac:dyDescent="0.25">
      <c r="A17" s="10" t="s">
        <v>64</v>
      </c>
      <c r="B17" s="22">
        <f t="shared" ref="B17:Q17" si="1">SUM(B18:B26)</f>
        <v>1480489100</v>
      </c>
      <c r="C17" s="22">
        <f t="shared" si="1"/>
        <v>99436000</v>
      </c>
      <c r="D17" s="22">
        <f t="shared" si="1"/>
        <v>1579925100</v>
      </c>
      <c r="E17" s="22">
        <f t="shared" si="1"/>
        <v>83538158.020000011</v>
      </c>
      <c r="F17" s="22">
        <f t="shared" si="1"/>
        <v>191424169.46000001</v>
      </c>
      <c r="G17" s="22">
        <f t="shared" si="1"/>
        <v>189043882.67999998</v>
      </c>
      <c r="H17" s="22">
        <f t="shared" si="1"/>
        <v>186584511.54999998</v>
      </c>
      <c r="I17" s="22">
        <f t="shared" si="1"/>
        <v>212971736.94999996</v>
      </c>
      <c r="J17" s="22">
        <f t="shared" si="1"/>
        <v>203408248.31000003</v>
      </c>
      <c r="K17" s="22">
        <f t="shared" si="1"/>
        <v>0</v>
      </c>
      <c r="L17" s="22">
        <f t="shared" si="1"/>
        <v>0</v>
      </c>
      <c r="M17" s="22">
        <f t="shared" si="1"/>
        <v>0</v>
      </c>
      <c r="N17" s="22">
        <f t="shared" si="1"/>
        <v>0</v>
      </c>
      <c r="O17" s="22">
        <f t="shared" si="1"/>
        <v>0</v>
      </c>
      <c r="P17" s="22">
        <f t="shared" si="1"/>
        <v>0</v>
      </c>
      <c r="Q17" s="22">
        <f t="shared" si="1"/>
        <v>1066970706.9699999</v>
      </c>
    </row>
    <row r="18" spans="1:18" ht="18.75" customHeight="1" x14ac:dyDescent="0.25">
      <c r="A18" s="11" t="s">
        <v>63</v>
      </c>
      <c r="B18" s="23">
        <v>1406912807</v>
      </c>
      <c r="C18" s="23"/>
      <c r="D18" s="23">
        <v>1406912807</v>
      </c>
      <c r="E18" s="23">
        <v>60807784.07</v>
      </c>
      <c r="F18" s="23">
        <v>128870716.48999999</v>
      </c>
      <c r="G18" s="23">
        <v>118557558.18000001</v>
      </c>
      <c r="H18" s="23">
        <v>127531295.75</v>
      </c>
      <c r="I18" s="23">
        <v>144989902.06</v>
      </c>
      <c r="J18" s="23">
        <v>144853008.59</v>
      </c>
      <c r="K18" s="23"/>
      <c r="L18" s="23"/>
      <c r="M18" s="23"/>
      <c r="N18" s="23"/>
      <c r="O18" s="23"/>
      <c r="P18" s="23"/>
      <c r="Q18" s="23">
        <f>SUM(E18:P18)</f>
        <v>725610265.13999999</v>
      </c>
    </row>
    <row r="19" spans="1:18" ht="18.75" customHeight="1" x14ac:dyDescent="0.25">
      <c r="A19" s="11" t="s">
        <v>62</v>
      </c>
      <c r="B19" s="23">
        <v>3677328</v>
      </c>
      <c r="C19" s="23"/>
      <c r="D19" s="23">
        <v>3677328</v>
      </c>
      <c r="E19" s="23">
        <v>282880.93</v>
      </c>
      <c r="F19" s="23">
        <v>3112656.28</v>
      </c>
      <c r="G19" s="23">
        <v>2331223.7999999998</v>
      </c>
      <c r="H19" s="23">
        <v>732790.82</v>
      </c>
      <c r="I19" s="23">
        <v>1209875.95</v>
      </c>
      <c r="J19" s="23">
        <v>461904.61</v>
      </c>
      <c r="K19" s="23"/>
      <c r="L19" s="23"/>
      <c r="M19" s="23"/>
      <c r="N19" s="23"/>
      <c r="O19" s="23"/>
      <c r="P19" s="23"/>
      <c r="Q19" s="23">
        <f t="shared" ref="Q19:Q24" si="2">SUM(E19:P19)</f>
        <v>8131332.3900000006</v>
      </c>
    </row>
    <row r="20" spans="1:18" ht="18.75" customHeight="1" x14ac:dyDescent="0.25">
      <c r="A20" s="11" t="s">
        <v>61</v>
      </c>
      <c r="B20" s="23">
        <v>9646503</v>
      </c>
      <c r="C20" s="23"/>
      <c r="D20" s="23">
        <v>9646503</v>
      </c>
      <c r="E20" s="23">
        <v>7138195.3099999996</v>
      </c>
      <c r="F20" s="23">
        <v>6481995.4699999997</v>
      </c>
      <c r="G20" s="23">
        <v>6059847.6699999999</v>
      </c>
      <c r="H20" s="23">
        <v>5493400.21</v>
      </c>
      <c r="I20" s="23">
        <v>4793086.8899999997</v>
      </c>
      <c r="J20" s="23">
        <v>5973834.0199999996</v>
      </c>
      <c r="K20" s="23"/>
      <c r="L20" s="23"/>
      <c r="M20" s="23"/>
      <c r="N20" s="23"/>
      <c r="O20" s="23"/>
      <c r="P20" s="23"/>
      <c r="Q20" s="23">
        <f t="shared" si="2"/>
        <v>35940359.57</v>
      </c>
    </row>
    <row r="21" spans="1:18" ht="18.75" customHeight="1" x14ac:dyDescent="0.25">
      <c r="A21" s="11" t="s">
        <v>60</v>
      </c>
      <c r="B21" s="23">
        <v>1252735</v>
      </c>
      <c r="C21" s="23"/>
      <c r="D21" s="23">
        <v>1252735</v>
      </c>
      <c r="E21" s="23">
        <v>193500</v>
      </c>
      <c r="F21" s="23">
        <v>342250</v>
      </c>
      <c r="G21" s="23">
        <v>1647221.77</v>
      </c>
      <c r="H21" s="23">
        <v>400065.36</v>
      </c>
      <c r="I21" s="23">
        <v>367234</v>
      </c>
      <c r="J21" s="23">
        <v>723662</v>
      </c>
      <c r="K21" s="23"/>
      <c r="L21" s="23"/>
      <c r="M21" s="23"/>
      <c r="N21" s="23"/>
      <c r="O21" s="23"/>
      <c r="P21" s="23"/>
      <c r="Q21" s="23">
        <f t="shared" si="2"/>
        <v>3673933.13</v>
      </c>
    </row>
    <row r="22" spans="1:18" ht="18.75" customHeight="1" x14ac:dyDescent="0.25">
      <c r="A22" s="11" t="s">
        <v>59</v>
      </c>
      <c r="B22" s="23">
        <v>5890650</v>
      </c>
      <c r="C22" s="23">
        <v>55500000</v>
      </c>
      <c r="D22" s="23">
        <v>61390650</v>
      </c>
      <c r="E22" s="23">
        <v>117026</v>
      </c>
      <c r="F22" s="23">
        <v>3588056.7100000004</v>
      </c>
      <c r="G22" s="23">
        <v>2145621.5299999998</v>
      </c>
      <c r="H22" s="23">
        <v>4523918.1100000003</v>
      </c>
      <c r="I22" s="23">
        <v>1843480.42</v>
      </c>
      <c r="J22" s="23">
        <v>2876820.15</v>
      </c>
      <c r="K22" s="23"/>
      <c r="L22" s="23"/>
      <c r="M22" s="23"/>
      <c r="N22" s="23"/>
      <c r="O22" s="23"/>
      <c r="P22" s="23"/>
      <c r="Q22" s="23">
        <f t="shared" si="2"/>
        <v>15094922.920000002</v>
      </c>
    </row>
    <row r="23" spans="1:18" ht="18.75" customHeight="1" x14ac:dyDescent="0.25">
      <c r="A23" s="11" t="s">
        <v>58</v>
      </c>
      <c r="B23" s="23">
        <v>16017452</v>
      </c>
      <c r="C23" s="23"/>
      <c r="D23" s="23">
        <v>16017452</v>
      </c>
      <c r="E23" s="23">
        <v>12758697.449999999</v>
      </c>
      <c r="F23" s="23">
        <v>15881414.82</v>
      </c>
      <c r="G23" s="23">
        <v>37891444.670000002</v>
      </c>
      <c r="H23" s="23">
        <v>25797903.600000001</v>
      </c>
      <c r="I23" s="23">
        <v>25531367.41</v>
      </c>
      <c r="J23" s="23">
        <v>15837784.35</v>
      </c>
      <c r="K23" s="23"/>
      <c r="L23" s="23"/>
      <c r="M23" s="23"/>
      <c r="N23" s="23"/>
      <c r="O23" s="23"/>
      <c r="P23" s="23"/>
      <c r="Q23" s="23">
        <f t="shared" si="2"/>
        <v>133698612.29999998</v>
      </c>
    </row>
    <row r="24" spans="1:18" ht="18.75" customHeight="1" x14ac:dyDescent="0.25">
      <c r="A24" s="11" t="s">
        <v>57</v>
      </c>
      <c r="B24" s="23">
        <v>4422903</v>
      </c>
      <c r="C24" s="23">
        <v>43936000</v>
      </c>
      <c r="D24" s="23">
        <v>48358903</v>
      </c>
      <c r="E24" s="23">
        <v>668304.07999999996</v>
      </c>
      <c r="F24" s="23">
        <v>1192636.27</v>
      </c>
      <c r="G24" s="23">
        <v>1392416.72</v>
      </c>
      <c r="H24" s="23">
        <v>3042536.4</v>
      </c>
      <c r="I24" s="23">
        <v>1582031.15</v>
      </c>
      <c r="J24" s="23">
        <v>1437277.18</v>
      </c>
      <c r="K24" s="23"/>
      <c r="L24" s="23"/>
      <c r="M24" s="23"/>
      <c r="N24" s="23"/>
      <c r="O24" s="23"/>
      <c r="P24" s="23"/>
      <c r="Q24" s="23">
        <f t="shared" si="2"/>
        <v>9315201.8000000007</v>
      </c>
    </row>
    <row r="25" spans="1:18" ht="18.75" customHeight="1" x14ac:dyDescent="0.25">
      <c r="A25" s="11" t="s">
        <v>56</v>
      </c>
      <c r="B25" s="23">
        <v>32067341</v>
      </c>
      <c r="C25" s="23"/>
      <c r="D25" s="23">
        <v>32067341</v>
      </c>
      <c r="E25" s="23">
        <v>1512052.18</v>
      </c>
      <c r="F25" s="23">
        <v>31412446.329999998</v>
      </c>
      <c r="G25" s="23">
        <v>18547032.859999999</v>
      </c>
      <c r="H25" s="23">
        <v>18199537.890000001</v>
      </c>
      <c r="I25" s="23">
        <v>31758968.260000002</v>
      </c>
      <c r="J25" s="23">
        <v>30770310.34</v>
      </c>
      <c r="K25" s="23"/>
      <c r="L25" s="23"/>
      <c r="M25" s="23"/>
      <c r="N25" s="23"/>
      <c r="O25" s="23"/>
      <c r="P25" s="23"/>
      <c r="Q25" s="23">
        <f>SUM(E25:P25)</f>
        <v>132200347.86</v>
      </c>
    </row>
    <row r="26" spans="1:18" ht="18.75" customHeight="1" x14ac:dyDescent="0.25">
      <c r="A26" s="11" t="s">
        <v>55</v>
      </c>
      <c r="B26" s="23">
        <v>601381</v>
      </c>
      <c r="C26" s="23"/>
      <c r="D26" s="23">
        <v>601381</v>
      </c>
      <c r="E26" s="23">
        <v>59718</v>
      </c>
      <c r="F26" s="23">
        <v>541997.09</v>
      </c>
      <c r="G26" s="23">
        <v>471515.48</v>
      </c>
      <c r="H26" s="23">
        <v>863063.41</v>
      </c>
      <c r="I26" s="23">
        <v>895790.81</v>
      </c>
      <c r="J26" s="23">
        <v>473647.07</v>
      </c>
      <c r="K26" s="23"/>
      <c r="L26" s="23"/>
      <c r="M26" s="23"/>
      <c r="N26" s="23"/>
      <c r="O26" s="23"/>
      <c r="P26" s="23"/>
      <c r="Q26" s="23">
        <f>SUM(E26:P26)</f>
        <v>3305731.86</v>
      </c>
    </row>
    <row r="27" spans="1:18" ht="18.75" customHeight="1" x14ac:dyDescent="0.25">
      <c r="A27" s="10" t="s">
        <v>54</v>
      </c>
      <c r="B27" s="22">
        <f t="shared" ref="B27:Q27" si="3">SUM(B28:B36)</f>
        <v>128533261</v>
      </c>
      <c r="C27" s="22">
        <f t="shared" si="3"/>
        <v>356553851</v>
      </c>
      <c r="D27" s="22">
        <f>SUM(D28:D36)</f>
        <v>485087112</v>
      </c>
      <c r="E27" s="22">
        <f t="shared" si="3"/>
        <v>11635982.770000001</v>
      </c>
      <c r="F27" s="22">
        <f t="shared" si="3"/>
        <v>14104398.360000001</v>
      </c>
      <c r="G27" s="22">
        <f t="shared" si="3"/>
        <v>38698583.789999999</v>
      </c>
      <c r="H27" s="22">
        <f t="shared" si="3"/>
        <v>53903126.399999999</v>
      </c>
      <c r="I27" s="22">
        <f t="shared" si="3"/>
        <v>48074113.719999999</v>
      </c>
      <c r="J27" s="22">
        <f t="shared" si="3"/>
        <v>46095666.820000008</v>
      </c>
      <c r="K27" s="22">
        <f t="shared" si="3"/>
        <v>0</v>
      </c>
      <c r="L27" s="22">
        <f t="shared" si="3"/>
        <v>0</v>
      </c>
      <c r="M27" s="22">
        <f t="shared" si="3"/>
        <v>0</v>
      </c>
      <c r="N27" s="22">
        <f t="shared" si="3"/>
        <v>0</v>
      </c>
      <c r="O27" s="22">
        <f t="shared" si="3"/>
        <v>0</v>
      </c>
      <c r="P27" s="22">
        <f t="shared" si="3"/>
        <v>0</v>
      </c>
      <c r="Q27" s="22">
        <f t="shared" si="3"/>
        <v>212511871.86000001</v>
      </c>
    </row>
    <row r="28" spans="1:18" ht="18.75" customHeight="1" x14ac:dyDescent="0.25">
      <c r="A28" s="11" t="s">
        <v>53</v>
      </c>
      <c r="B28" s="23">
        <v>1784667</v>
      </c>
      <c r="C28" s="23"/>
      <c r="D28" s="23">
        <v>1784667</v>
      </c>
      <c r="E28" s="23"/>
      <c r="F28" s="23">
        <v>196293.61</v>
      </c>
      <c r="G28" s="23">
        <v>372183.09</v>
      </c>
      <c r="H28" s="23">
        <v>254801.75</v>
      </c>
      <c r="I28" s="23">
        <v>648559.88</v>
      </c>
      <c r="J28" s="23">
        <v>273902.02</v>
      </c>
      <c r="K28" s="23"/>
      <c r="L28" s="23"/>
      <c r="M28" s="23"/>
      <c r="N28" s="23"/>
      <c r="O28" s="23"/>
      <c r="P28" s="23"/>
      <c r="Q28" s="23">
        <f>SUM(E28:P28)</f>
        <v>1745740.35</v>
      </c>
    </row>
    <row r="29" spans="1:18" ht="18.75" customHeight="1" x14ac:dyDescent="0.25">
      <c r="A29" s="11" t="s">
        <v>52</v>
      </c>
      <c r="B29" s="23">
        <v>2050649</v>
      </c>
      <c r="C29" s="23"/>
      <c r="D29" s="23">
        <v>2050649</v>
      </c>
      <c r="E29" s="23">
        <v>686544.5</v>
      </c>
      <c r="F29" s="23">
        <v>153579.99</v>
      </c>
      <c r="G29" s="23">
        <v>1490358.01</v>
      </c>
      <c r="H29" s="23">
        <v>78270</v>
      </c>
      <c r="I29" s="23">
        <v>601515.02</v>
      </c>
      <c r="J29" s="23">
        <v>2253</v>
      </c>
      <c r="K29" s="23"/>
      <c r="L29" s="23"/>
      <c r="M29" s="23"/>
      <c r="N29" s="23"/>
      <c r="O29" s="23"/>
      <c r="P29" s="23"/>
      <c r="Q29" s="23">
        <f t="shared" ref="Q29:Q36" si="4">SUM(E29:P29)</f>
        <v>3012520.52</v>
      </c>
    </row>
    <row r="30" spans="1:18" ht="18.75" customHeight="1" x14ac:dyDescent="0.25">
      <c r="A30" s="11" t="s">
        <v>51</v>
      </c>
      <c r="B30" s="23">
        <v>1053308</v>
      </c>
      <c r="C30" s="23"/>
      <c r="D30" s="23">
        <v>1053308</v>
      </c>
      <c r="E30" s="23">
        <v>5044.5</v>
      </c>
      <c r="F30" s="23">
        <v>109603.94</v>
      </c>
      <c r="G30" s="23">
        <v>25647.34</v>
      </c>
      <c r="H30" s="23">
        <v>494243.36</v>
      </c>
      <c r="I30" s="23">
        <v>38985.25</v>
      </c>
      <c r="J30" s="23">
        <v>93996.24</v>
      </c>
      <c r="K30" s="23"/>
      <c r="L30" s="23"/>
      <c r="M30" s="23"/>
      <c r="N30" s="23"/>
      <c r="O30" s="23"/>
      <c r="P30" s="23"/>
      <c r="Q30" s="23">
        <f t="shared" si="4"/>
        <v>767520.63</v>
      </c>
    </row>
    <row r="31" spans="1:18" ht="18.75" customHeight="1" x14ac:dyDescent="0.25">
      <c r="A31" s="11" t="s">
        <v>50</v>
      </c>
      <c r="B31" s="23">
        <v>416667</v>
      </c>
      <c r="C31" s="23"/>
      <c r="D31" s="23">
        <v>416667</v>
      </c>
      <c r="E31" s="23"/>
      <c r="F31" s="23"/>
      <c r="G31" s="23">
        <v>27486.29</v>
      </c>
      <c r="H31" s="23">
        <v>45789.8</v>
      </c>
      <c r="I31" s="23"/>
      <c r="J31" s="23">
        <v>523.25</v>
      </c>
      <c r="K31" s="23"/>
      <c r="L31" s="23"/>
      <c r="M31" s="23"/>
      <c r="N31" s="23"/>
      <c r="O31" s="23"/>
      <c r="P31" s="23"/>
      <c r="Q31" s="23">
        <f t="shared" si="4"/>
        <v>73799.34</v>
      </c>
    </row>
    <row r="32" spans="1:18" ht="18.75" customHeight="1" x14ac:dyDescent="0.25">
      <c r="A32" s="11" t="s">
        <v>49</v>
      </c>
      <c r="B32" s="23">
        <v>973664</v>
      </c>
      <c r="C32" s="23">
        <v>67850478</v>
      </c>
      <c r="D32" s="23">
        <v>68824142</v>
      </c>
      <c r="E32" s="23">
        <v>5171341.9800000004</v>
      </c>
      <c r="F32" s="23">
        <v>724873.74</v>
      </c>
      <c r="G32" s="23">
        <v>1231820.03</v>
      </c>
      <c r="H32" s="23">
        <v>1327259.51</v>
      </c>
      <c r="I32" s="23">
        <v>1327248.6599999999</v>
      </c>
      <c r="J32" s="23">
        <v>7812459.2000000002</v>
      </c>
      <c r="K32" s="23"/>
      <c r="L32" s="23"/>
      <c r="M32" s="23"/>
      <c r="N32" s="23"/>
      <c r="O32" s="23"/>
      <c r="P32" s="23"/>
      <c r="Q32" s="23">
        <f t="shared" si="4"/>
        <v>17595003.120000001</v>
      </c>
      <c r="R32" s="12"/>
    </row>
    <row r="33" spans="1:17" ht="18.75" customHeight="1" x14ac:dyDescent="0.25">
      <c r="A33" s="11" t="s">
        <v>48</v>
      </c>
      <c r="B33" s="23">
        <v>23310652</v>
      </c>
      <c r="C33" s="23">
        <v>70886689</v>
      </c>
      <c r="D33" s="23">
        <v>94197341</v>
      </c>
      <c r="E33" s="23">
        <v>135833.79</v>
      </c>
      <c r="F33" s="23">
        <v>634864.43000000005</v>
      </c>
      <c r="G33" s="23">
        <v>16442773.470000001</v>
      </c>
      <c r="H33" s="23">
        <v>10418292.119999999</v>
      </c>
      <c r="I33" s="23">
        <v>3448432.97</v>
      </c>
      <c r="J33" s="23">
        <v>20692881.510000002</v>
      </c>
      <c r="K33" s="23"/>
      <c r="L33" s="23"/>
      <c r="M33" s="23"/>
      <c r="N33" s="23"/>
      <c r="O33" s="23"/>
      <c r="P33" s="23"/>
      <c r="Q33" s="23">
        <f t="shared" si="4"/>
        <v>51773078.290000007</v>
      </c>
    </row>
    <row r="34" spans="1:17" ht="18.75" customHeight="1" x14ac:dyDescent="0.25">
      <c r="A34" s="11" t="s">
        <v>47</v>
      </c>
      <c r="B34" s="23">
        <v>98851854</v>
      </c>
      <c r="C34" s="23">
        <v>105688375</v>
      </c>
      <c r="D34" s="23">
        <v>204540229</v>
      </c>
      <c r="E34" s="23">
        <v>4761293.4000000004</v>
      </c>
      <c r="F34" s="23">
        <v>10062963.680000002</v>
      </c>
      <c r="G34" s="23">
        <v>14433411.939999999</v>
      </c>
      <c r="H34" s="23">
        <v>33481976.739999998</v>
      </c>
      <c r="I34" s="23">
        <v>38931129.009999998</v>
      </c>
      <c r="J34" s="23">
        <v>12643728.15</v>
      </c>
      <c r="K34" s="23"/>
      <c r="L34" s="23"/>
      <c r="M34" s="23"/>
      <c r="N34" s="23"/>
      <c r="O34" s="23"/>
      <c r="P34" s="23"/>
      <c r="Q34" s="23">
        <f t="shared" si="4"/>
        <v>114314502.92000002</v>
      </c>
    </row>
    <row r="35" spans="1:17" ht="18.75" customHeight="1" x14ac:dyDescent="0.25">
      <c r="A35" s="11" t="s">
        <v>46</v>
      </c>
      <c r="B35" s="23">
        <v>0</v>
      </c>
      <c r="C35" s="23"/>
      <c r="D35" s="2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>
        <f t="shared" si="4"/>
        <v>0</v>
      </c>
    </row>
    <row r="36" spans="1:17" ht="18.75" customHeight="1" x14ac:dyDescent="0.25">
      <c r="A36" s="11" t="s">
        <v>45</v>
      </c>
      <c r="B36" s="23">
        <v>91800</v>
      </c>
      <c r="C36" s="23">
        <v>112128309</v>
      </c>
      <c r="D36" s="23">
        <v>112220109</v>
      </c>
      <c r="E36" s="23">
        <v>875924.6</v>
      </c>
      <c r="F36" s="23">
        <v>2222218.9700000002</v>
      </c>
      <c r="G36" s="23">
        <v>4674903.62</v>
      </c>
      <c r="H36" s="23">
        <v>7802493.1200000001</v>
      </c>
      <c r="I36" s="23">
        <v>3078242.93</v>
      </c>
      <c r="J36" s="23">
        <v>4575923.45</v>
      </c>
      <c r="K36" s="23"/>
      <c r="L36" s="23"/>
      <c r="M36" s="23"/>
      <c r="N36" s="23"/>
      <c r="O36" s="23"/>
      <c r="P36" s="23"/>
      <c r="Q36" s="23">
        <f t="shared" si="4"/>
        <v>23229706.690000001</v>
      </c>
    </row>
    <row r="37" spans="1:17" ht="18.75" customHeight="1" x14ac:dyDescent="0.25">
      <c r="A37" s="10" t="s">
        <v>44</v>
      </c>
      <c r="B37" s="22">
        <f t="shared" ref="B37:Q37" si="5">SUM(B38:B45)</f>
        <v>2500000</v>
      </c>
      <c r="C37" s="22"/>
      <c r="D37" s="22">
        <f t="shared" si="5"/>
        <v>2500000</v>
      </c>
      <c r="E37" s="22">
        <f t="shared" si="5"/>
        <v>80899.7</v>
      </c>
      <c r="F37" s="22">
        <f t="shared" si="5"/>
        <v>75000</v>
      </c>
      <c r="G37" s="22">
        <f t="shared" si="5"/>
        <v>75482.210000000006</v>
      </c>
      <c r="H37" s="22">
        <f t="shared" si="5"/>
        <v>958464</v>
      </c>
      <c r="I37" s="22">
        <f t="shared" si="5"/>
        <v>25000</v>
      </c>
      <c r="J37" s="22">
        <f t="shared" si="5"/>
        <v>3816000</v>
      </c>
      <c r="K37" s="22">
        <f t="shared" si="5"/>
        <v>0</v>
      </c>
      <c r="L37" s="22">
        <f t="shared" si="5"/>
        <v>0</v>
      </c>
      <c r="M37" s="22">
        <f t="shared" si="5"/>
        <v>0</v>
      </c>
      <c r="N37" s="22">
        <f t="shared" si="5"/>
        <v>0</v>
      </c>
      <c r="O37" s="22">
        <f t="shared" si="5"/>
        <v>0</v>
      </c>
      <c r="P37" s="22">
        <f t="shared" si="5"/>
        <v>0</v>
      </c>
      <c r="Q37" s="22">
        <f t="shared" si="5"/>
        <v>5030845.91</v>
      </c>
    </row>
    <row r="38" spans="1:17" ht="18.75" customHeight="1" x14ac:dyDescent="0.25">
      <c r="A38" s="11" t="s">
        <v>43</v>
      </c>
      <c r="B38" s="23">
        <v>1569100</v>
      </c>
      <c r="C38" s="23"/>
      <c r="D38" s="23">
        <v>1569100</v>
      </c>
      <c r="E38" s="23">
        <v>80899.7</v>
      </c>
      <c r="F38" s="23">
        <v>75000</v>
      </c>
      <c r="G38" s="23">
        <v>75482.210000000006</v>
      </c>
      <c r="H38" s="23">
        <v>75000</v>
      </c>
      <c r="I38" s="23">
        <v>25000</v>
      </c>
      <c r="J38" s="23">
        <v>3816000</v>
      </c>
      <c r="K38" s="23"/>
      <c r="L38" s="23"/>
      <c r="M38" s="23"/>
      <c r="N38" s="23"/>
      <c r="O38" s="23"/>
      <c r="P38" s="23"/>
      <c r="Q38" s="23">
        <f t="shared" ref="Q38:Q52" si="6">SUM(E38:P38)</f>
        <v>4147381.91</v>
      </c>
    </row>
    <row r="39" spans="1:17" ht="18.75" customHeight="1" x14ac:dyDescent="0.25">
      <c r="A39" s="11" t="s">
        <v>42</v>
      </c>
      <c r="B39" s="23">
        <v>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>
        <f t="shared" si="6"/>
        <v>0</v>
      </c>
    </row>
    <row r="40" spans="1:17" ht="18.75" customHeight="1" x14ac:dyDescent="0.25">
      <c r="A40" s="11" t="s">
        <v>41</v>
      </c>
      <c r="B40" s="23">
        <v>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>
        <f t="shared" si="6"/>
        <v>0</v>
      </c>
    </row>
    <row r="41" spans="1:17" ht="18.75" customHeight="1" x14ac:dyDescent="0.25">
      <c r="A41" s="11" t="s">
        <v>40</v>
      </c>
      <c r="B41" s="23">
        <v>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>
        <f t="shared" si="6"/>
        <v>0</v>
      </c>
    </row>
    <row r="42" spans="1:17" ht="18.75" customHeight="1" x14ac:dyDescent="0.25">
      <c r="A42" s="11" t="s">
        <v>39</v>
      </c>
      <c r="B42" s="23">
        <v>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>
        <f t="shared" si="6"/>
        <v>0</v>
      </c>
    </row>
    <row r="43" spans="1:17" ht="18.75" customHeight="1" x14ac:dyDescent="0.25">
      <c r="A43" s="11" t="s">
        <v>38</v>
      </c>
      <c r="B43" s="23">
        <v>0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>
        <f t="shared" si="6"/>
        <v>0</v>
      </c>
    </row>
    <row r="44" spans="1:17" ht="18.75" customHeight="1" x14ac:dyDescent="0.25">
      <c r="A44" s="11" t="s">
        <v>37</v>
      </c>
      <c r="B44" s="23">
        <v>930900</v>
      </c>
      <c r="C44" s="23"/>
      <c r="D44" s="23">
        <v>930900</v>
      </c>
      <c r="E44" s="23"/>
      <c r="F44" s="23"/>
      <c r="G44" s="23"/>
      <c r="H44" s="23">
        <v>883464</v>
      </c>
      <c r="I44" s="23"/>
      <c r="J44" s="23"/>
      <c r="K44" s="23"/>
      <c r="L44" s="23"/>
      <c r="M44" s="23"/>
      <c r="N44" s="23"/>
      <c r="O44" s="23"/>
      <c r="P44" s="23"/>
      <c r="Q44" s="23">
        <f t="shared" si="6"/>
        <v>883464</v>
      </c>
    </row>
    <row r="45" spans="1:17" ht="18.75" customHeight="1" x14ac:dyDescent="0.25">
      <c r="A45" s="11" t="s">
        <v>36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>
        <f t="shared" si="6"/>
        <v>0</v>
      </c>
    </row>
    <row r="46" spans="1:17" ht="18.75" customHeight="1" x14ac:dyDescent="0.25">
      <c r="A46" s="10" t="s">
        <v>35</v>
      </c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>
        <f t="shared" si="6"/>
        <v>0</v>
      </c>
    </row>
    <row r="47" spans="1:17" ht="18.75" customHeight="1" x14ac:dyDescent="0.25">
      <c r="A47" s="11" t="s">
        <v>34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>
        <f t="shared" si="6"/>
        <v>0</v>
      </c>
    </row>
    <row r="48" spans="1:17" ht="18.75" customHeight="1" x14ac:dyDescent="0.25">
      <c r="A48" s="11" t="s">
        <v>33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>
        <f t="shared" si="6"/>
        <v>0</v>
      </c>
    </row>
    <row r="49" spans="1:17" ht="18.75" customHeight="1" x14ac:dyDescent="0.25">
      <c r="A49" s="11" t="s">
        <v>32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>
        <f t="shared" si="6"/>
        <v>0</v>
      </c>
    </row>
    <row r="50" spans="1:17" ht="18.75" customHeight="1" x14ac:dyDescent="0.25">
      <c r="A50" s="11" t="s">
        <v>31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>
        <f t="shared" si="6"/>
        <v>0</v>
      </c>
    </row>
    <row r="51" spans="1:17" ht="18.75" customHeight="1" x14ac:dyDescent="0.25">
      <c r="A51" s="11" t="s">
        <v>30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>
        <f t="shared" si="6"/>
        <v>0</v>
      </c>
    </row>
    <row r="52" spans="1:17" ht="18.75" customHeight="1" x14ac:dyDescent="0.25">
      <c r="A52" s="11" t="s">
        <v>29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>
        <f t="shared" si="6"/>
        <v>0</v>
      </c>
    </row>
    <row r="53" spans="1:17" ht="18.75" customHeight="1" x14ac:dyDescent="0.25">
      <c r="A53" s="10" t="s">
        <v>28</v>
      </c>
      <c r="B53" s="22">
        <f t="shared" ref="B53:Q53" si="7">SUM(B54:B62)</f>
        <v>177289922</v>
      </c>
      <c r="C53" s="22">
        <f t="shared" si="7"/>
        <v>274421752</v>
      </c>
      <c r="D53" s="22">
        <f>SUM(D54:D62)</f>
        <v>451711674</v>
      </c>
      <c r="E53" s="22">
        <f t="shared" si="7"/>
        <v>302462.78999999998</v>
      </c>
      <c r="F53" s="22">
        <f t="shared" si="7"/>
        <v>14578346.640000001</v>
      </c>
      <c r="G53" s="22">
        <f t="shared" si="7"/>
        <v>9515684.620000001</v>
      </c>
      <c r="H53" s="22">
        <f t="shared" si="7"/>
        <v>1744378.87</v>
      </c>
      <c r="I53" s="22">
        <f t="shared" si="7"/>
        <v>16564008.09</v>
      </c>
      <c r="J53" s="22">
        <f t="shared" si="7"/>
        <v>38677859.859999999</v>
      </c>
      <c r="K53" s="22">
        <f t="shared" si="7"/>
        <v>0</v>
      </c>
      <c r="L53" s="22">
        <f t="shared" si="7"/>
        <v>0</v>
      </c>
      <c r="M53" s="22">
        <f t="shared" si="7"/>
        <v>0</v>
      </c>
      <c r="N53" s="22">
        <f t="shared" si="7"/>
        <v>0</v>
      </c>
      <c r="O53" s="22">
        <f t="shared" si="7"/>
        <v>0</v>
      </c>
      <c r="P53" s="22">
        <f t="shared" si="7"/>
        <v>0</v>
      </c>
      <c r="Q53" s="22">
        <f t="shared" si="7"/>
        <v>81382740.870000005</v>
      </c>
    </row>
    <row r="54" spans="1:17" ht="18.75" customHeight="1" x14ac:dyDescent="0.25">
      <c r="A54" s="11" t="s">
        <v>27</v>
      </c>
      <c r="B54" s="23">
        <v>15000000</v>
      </c>
      <c r="C54" s="23">
        <v>84633000</v>
      </c>
      <c r="D54" s="23">
        <v>99633000</v>
      </c>
      <c r="E54" s="23">
        <v>60529.79</v>
      </c>
      <c r="F54" s="23">
        <v>12296217.15</v>
      </c>
      <c r="G54" s="23">
        <v>3633921.27</v>
      </c>
      <c r="H54" s="23">
        <v>141130.48000000001</v>
      </c>
      <c r="I54" s="23">
        <v>47151.99</v>
      </c>
      <c r="J54" s="23">
        <v>270522</v>
      </c>
      <c r="K54" s="23"/>
      <c r="L54" s="23"/>
      <c r="M54" s="23"/>
      <c r="N54" s="23"/>
      <c r="O54" s="23"/>
      <c r="P54" s="23"/>
      <c r="Q54" s="23">
        <f>SUM(E54:P54)</f>
        <v>16449472.68</v>
      </c>
    </row>
    <row r="55" spans="1:17" ht="18.75" customHeight="1" x14ac:dyDescent="0.25">
      <c r="A55" s="11" t="s">
        <v>26</v>
      </c>
      <c r="B55" s="23"/>
      <c r="C55" s="23">
        <v>8757444</v>
      </c>
      <c r="D55" s="23">
        <v>8757444</v>
      </c>
      <c r="E55" s="23"/>
      <c r="F55" s="23"/>
      <c r="G55" s="23"/>
      <c r="H55" s="23"/>
      <c r="I55" s="23"/>
      <c r="J55" s="23">
        <v>62997.84</v>
      </c>
      <c r="K55" s="23"/>
      <c r="L55" s="23"/>
      <c r="M55" s="23"/>
      <c r="N55" s="23"/>
      <c r="O55" s="23"/>
      <c r="P55" s="23"/>
      <c r="Q55" s="23">
        <f>SUM(E55:P55)</f>
        <v>62997.84</v>
      </c>
    </row>
    <row r="56" spans="1:17" ht="18.75" customHeight="1" x14ac:dyDescent="0.25">
      <c r="A56" s="11" t="s">
        <v>25</v>
      </c>
      <c r="B56" s="23">
        <v>10000000</v>
      </c>
      <c r="C56" s="23"/>
      <c r="D56" s="23">
        <v>10000000</v>
      </c>
      <c r="E56" s="23"/>
      <c r="F56" s="23">
        <v>1020438.97</v>
      </c>
      <c r="G56" s="23"/>
      <c r="H56" s="23"/>
      <c r="I56" s="23">
        <v>151533</v>
      </c>
      <c r="J56" s="23"/>
      <c r="K56" s="23"/>
      <c r="L56" s="23"/>
      <c r="M56" s="23"/>
      <c r="N56" s="23"/>
      <c r="O56" s="23"/>
      <c r="P56" s="23"/>
      <c r="Q56" s="23">
        <f>SUM(E56:P56)</f>
        <v>1171971.97</v>
      </c>
    </row>
    <row r="57" spans="1:17" ht="18.75" customHeight="1" x14ac:dyDescent="0.25">
      <c r="A57" s="11" t="s">
        <v>24</v>
      </c>
      <c r="B57" s="23">
        <v>110000000</v>
      </c>
      <c r="C57" s="23">
        <v>115000</v>
      </c>
      <c r="D57" s="23">
        <v>110115000</v>
      </c>
      <c r="E57" s="23"/>
      <c r="F57" s="23"/>
      <c r="G57" s="23"/>
      <c r="H57" s="23">
        <v>146095.59</v>
      </c>
      <c r="I57" s="23"/>
      <c r="J57" s="23"/>
      <c r="K57" s="23"/>
      <c r="L57" s="23"/>
      <c r="M57" s="23"/>
      <c r="N57" s="23"/>
      <c r="O57" s="23"/>
      <c r="P57" s="23"/>
      <c r="Q57" s="24">
        <f t="shared" ref="Q57:Q58" si="8">SUM(E57:P57)</f>
        <v>146095.59</v>
      </c>
    </row>
    <row r="58" spans="1:17" ht="18.75" customHeight="1" x14ac:dyDescent="0.25">
      <c r="A58" s="11" t="s">
        <v>23</v>
      </c>
      <c r="B58" s="23">
        <v>42289922</v>
      </c>
      <c r="C58" s="23">
        <v>76196359</v>
      </c>
      <c r="D58" s="23">
        <v>118486281</v>
      </c>
      <c r="E58" s="23">
        <v>241933</v>
      </c>
      <c r="F58" s="23">
        <v>1254634.52</v>
      </c>
      <c r="G58" s="23">
        <v>1225168.1499999999</v>
      </c>
      <c r="H58" s="23">
        <v>162398.17000000001</v>
      </c>
      <c r="I58" s="23">
        <v>1478267.1</v>
      </c>
      <c r="J58" s="23">
        <v>23750309.739999998</v>
      </c>
      <c r="K58" s="23"/>
      <c r="L58" s="23"/>
      <c r="M58" s="23"/>
      <c r="N58" s="23"/>
      <c r="O58" s="23"/>
      <c r="P58" s="23"/>
      <c r="Q58" s="23">
        <f t="shared" si="8"/>
        <v>28112710.68</v>
      </c>
    </row>
    <row r="59" spans="1:17" ht="18.75" customHeight="1" x14ac:dyDescent="0.25">
      <c r="A59" s="11" t="s">
        <v>22</v>
      </c>
      <c r="B59" s="23">
        <v>0</v>
      </c>
      <c r="C59" s="23">
        <v>48220078</v>
      </c>
      <c r="D59" s="23">
        <v>48220078</v>
      </c>
      <c r="E59" s="23"/>
      <c r="F59" s="23"/>
      <c r="G59" s="23">
        <v>3057748.39</v>
      </c>
      <c r="H59" s="23"/>
      <c r="I59" s="23"/>
      <c r="J59" s="23">
        <v>2717034.96</v>
      </c>
      <c r="K59" s="23"/>
      <c r="L59" s="23"/>
      <c r="M59" s="23"/>
      <c r="N59" s="23"/>
      <c r="O59" s="23"/>
      <c r="P59" s="23"/>
      <c r="Q59" s="23">
        <f t="shared" ref="Q59:Q62" si="9">SUM(E59:P59)</f>
        <v>5774783.3499999996</v>
      </c>
    </row>
    <row r="60" spans="1:17" ht="18.75" customHeight="1" x14ac:dyDescent="0.25">
      <c r="A60" s="11" t="s">
        <v>21</v>
      </c>
      <c r="B60" s="23"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>
        <f t="shared" si="9"/>
        <v>0</v>
      </c>
    </row>
    <row r="61" spans="1:17" ht="18.75" customHeight="1" x14ac:dyDescent="0.25">
      <c r="A61" s="11" t="s">
        <v>20</v>
      </c>
      <c r="B61" s="23"/>
      <c r="C61" s="23">
        <v>36499871</v>
      </c>
      <c r="D61" s="23">
        <v>36499871</v>
      </c>
      <c r="E61" s="23"/>
      <c r="F61" s="23"/>
      <c r="G61" s="23">
        <v>781711.41</v>
      </c>
      <c r="H61" s="23">
        <v>482022.63</v>
      </c>
      <c r="I61" s="23"/>
      <c r="J61" s="23"/>
      <c r="K61" s="23"/>
      <c r="L61" s="23"/>
      <c r="M61" s="23"/>
      <c r="N61" s="23"/>
      <c r="O61" s="23"/>
      <c r="P61" s="23"/>
      <c r="Q61" s="23">
        <f t="shared" si="9"/>
        <v>1263734.04</v>
      </c>
    </row>
    <row r="62" spans="1:17" ht="18.75" customHeight="1" x14ac:dyDescent="0.25">
      <c r="A62" s="11" t="s">
        <v>19</v>
      </c>
      <c r="B62" s="23">
        <v>0</v>
      </c>
      <c r="C62" s="23">
        <v>20000000</v>
      </c>
      <c r="D62" s="23">
        <v>20000000</v>
      </c>
      <c r="E62" s="23"/>
      <c r="F62" s="23">
        <v>7056</v>
      </c>
      <c r="G62" s="23">
        <v>817135.4</v>
      </c>
      <c r="H62" s="23">
        <v>812732</v>
      </c>
      <c r="I62" s="23">
        <v>14887056</v>
      </c>
      <c r="J62" s="23">
        <v>11876995.32</v>
      </c>
      <c r="K62" s="23"/>
      <c r="L62" s="23"/>
      <c r="M62" s="23"/>
      <c r="N62" s="23"/>
      <c r="O62" s="23"/>
      <c r="P62" s="23"/>
      <c r="Q62" s="23">
        <f t="shared" si="9"/>
        <v>28400974.719999999</v>
      </c>
    </row>
    <row r="63" spans="1:17" ht="18.75" customHeight="1" x14ac:dyDescent="0.25">
      <c r="A63" s="10" t="s">
        <v>18</v>
      </c>
      <c r="B63" s="22">
        <f t="shared" ref="B63:P63" si="10">SUM(B64:B67)</f>
        <v>6239129162</v>
      </c>
      <c r="C63" s="22">
        <f t="shared" si="10"/>
        <v>-1340191649</v>
      </c>
      <c r="D63" s="22">
        <f t="shared" si="10"/>
        <v>4898937513</v>
      </c>
      <c r="E63" s="22">
        <f t="shared" si="10"/>
        <v>713166872.63</v>
      </c>
      <c r="F63" s="22">
        <f t="shared" si="10"/>
        <v>54594430.719999999</v>
      </c>
      <c r="G63" s="22">
        <f t="shared" si="10"/>
        <v>471328500.19</v>
      </c>
      <c r="H63" s="22">
        <f>SUM(H64:H67)</f>
        <v>920613506.91000032</v>
      </c>
      <c r="I63" s="22">
        <f t="shared" si="10"/>
        <v>554177864.40999997</v>
      </c>
      <c r="J63" s="22">
        <f t="shared" si="10"/>
        <v>1620915682.6300001</v>
      </c>
      <c r="K63" s="22">
        <f t="shared" si="10"/>
        <v>0</v>
      </c>
      <c r="L63" s="22">
        <f t="shared" si="10"/>
        <v>0</v>
      </c>
      <c r="M63" s="22">
        <f t="shared" si="10"/>
        <v>0</v>
      </c>
      <c r="N63" s="22">
        <f t="shared" si="10"/>
        <v>0</v>
      </c>
      <c r="O63" s="22">
        <f t="shared" si="10"/>
        <v>0</v>
      </c>
      <c r="P63" s="22">
        <f t="shared" si="10"/>
        <v>0</v>
      </c>
      <c r="Q63" s="22">
        <f>SUM(Q64:Q67)</f>
        <v>4334796857.4899998</v>
      </c>
    </row>
    <row r="64" spans="1:17" ht="18.75" customHeight="1" x14ac:dyDescent="0.25">
      <c r="A64" s="11" t="s">
        <v>17</v>
      </c>
      <c r="B64" s="23"/>
      <c r="C64" s="23"/>
      <c r="D64" s="23"/>
      <c r="E64" s="23"/>
      <c r="F64" s="23"/>
      <c r="G64" s="23"/>
      <c r="H64" s="23">
        <v>400358.33</v>
      </c>
      <c r="I64" s="23"/>
      <c r="J64" s="23"/>
      <c r="K64" s="23"/>
      <c r="L64" s="23"/>
      <c r="M64" s="23"/>
      <c r="N64" s="23"/>
      <c r="O64" s="23"/>
      <c r="P64" s="23"/>
      <c r="Q64" s="23">
        <f>SUM(E64:P64)</f>
        <v>400358.33</v>
      </c>
    </row>
    <row r="65" spans="1:18" ht="18.75" customHeight="1" x14ac:dyDescent="0.25">
      <c r="A65" s="11" t="s">
        <v>16</v>
      </c>
      <c r="B65" s="24">
        <v>6239129162</v>
      </c>
      <c r="C65" s="24">
        <v>-1340191649</v>
      </c>
      <c r="D65" s="23">
        <v>4898937513</v>
      </c>
      <c r="E65" s="23">
        <v>713166872.63</v>
      </c>
      <c r="F65" s="23">
        <v>54594430.719999999</v>
      </c>
      <c r="G65" s="23">
        <v>471328500.19</v>
      </c>
      <c r="H65" s="24">
        <v>920213148.58000028</v>
      </c>
      <c r="I65" s="23">
        <v>554177864.40999997</v>
      </c>
      <c r="J65" s="24">
        <v>1620915682.6300001</v>
      </c>
      <c r="K65" s="23"/>
      <c r="L65" s="23"/>
      <c r="M65" s="23"/>
      <c r="N65" s="23"/>
      <c r="O65" s="23"/>
      <c r="P65" s="23"/>
      <c r="Q65" s="23">
        <f>SUM(E65:P65)</f>
        <v>4334396499.1599998</v>
      </c>
      <c r="R65" s="12"/>
    </row>
    <row r="66" spans="1:18" ht="18.75" customHeight="1" x14ac:dyDescent="0.25">
      <c r="A66" s="11" t="s">
        <v>15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>
        <f>SUM(E66:P66)</f>
        <v>0</v>
      </c>
    </row>
    <row r="67" spans="1:18" ht="18.75" customHeight="1" x14ac:dyDescent="0.25">
      <c r="A67" s="11" t="s">
        <v>14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>
        <f>SUM(E67:P67)</f>
        <v>0</v>
      </c>
    </row>
    <row r="68" spans="1:18" ht="18.75" customHeight="1" x14ac:dyDescent="0.25">
      <c r="A68" s="10" t="s">
        <v>93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>
        <f t="shared" ref="Q68" si="11">SUM(Q69:Q70)</f>
        <v>0</v>
      </c>
    </row>
    <row r="69" spans="1:18" ht="18.75" customHeight="1" x14ac:dyDescent="0.25">
      <c r="A69" s="11" t="s">
        <v>13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>
        <f t="shared" ref="Q69:Q74" si="12">SUM(E69:P69)</f>
        <v>0</v>
      </c>
    </row>
    <row r="70" spans="1:18" ht="18.75" customHeight="1" x14ac:dyDescent="0.25">
      <c r="A70" s="11" t="s">
        <v>12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>
        <f t="shared" si="12"/>
        <v>0</v>
      </c>
    </row>
    <row r="71" spans="1:18" ht="18.75" customHeight="1" x14ac:dyDescent="0.25">
      <c r="A71" s="10" t="s">
        <v>11</v>
      </c>
      <c r="B71" s="22"/>
      <c r="C71" s="22"/>
      <c r="D71" s="22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>
        <f t="shared" si="12"/>
        <v>0</v>
      </c>
    </row>
    <row r="72" spans="1:18" ht="18.75" customHeight="1" x14ac:dyDescent="0.25">
      <c r="A72" s="11" t="s">
        <v>10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>
        <f t="shared" si="12"/>
        <v>0</v>
      </c>
    </row>
    <row r="73" spans="1:18" ht="18.75" customHeight="1" x14ac:dyDescent="0.25">
      <c r="A73" s="11" t="s">
        <v>9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>
        <f t="shared" si="12"/>
        <v>0</v>
      </c>
    </row>
    <row r="74" spans="1:18" ht="18.75" customHeight="1" x14ac:dyDescent="0.25">
      <c r="A74" s="11" t="s">
        <v>8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>
        <f t="shared" si="12"/>
        <v>0</v>
      </c>
    </row>
    <row r="75" spans="1:18" ht="18.75" customHeight="1" x14ac:dyDescent="0.25">
      <c r="A75" s="1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8" ht="18.75" customHeight="1" x14ac:dyDescent="0.25">
      <c r="A76" s="7" t="s">
        <v>7</v>
      </c>
      <c r="B76" s="21">
        <f t="shared" ref="B76:Q76" si="13">SUM(B77+B80+B83)</f>
        <v>0</v>
      </c>
      <c r="C76" s="21"/>
      <c r="D76" s="21">
        <f t="shared" si="13"/>
        <v>0</v>
      </c>
      <c r="E76" s="42">
        <f t="shared" si="13"/>
        <v>293259077.08999997</v>
      </c>
      <c r="F76" s="42">
        <f t="shared" si="13"/>
        <v>9701076.7799999993</v>
      </c>
      <c r="G76" s="42">
        <f t="shared" si="13"/>
        <v>1333770543.73</v>
      </c>
      <c r="H76" s="42">
        <f t="shared" si="13"/>
        <v>1643932.74</v>
      </c>
      <c r="I76" s="42">
        <f t="shared" si="13"/>
        <v>678637899.85000002</v>
      </c>
      <c r="J76" s="42">
        <f t="shared" si="13"/>
        <v>885838.2</v>
      </c>
      <c r="K76" s="42">
        <f t="shared" si="13"/>
        <v>0</v>
      </c>
      <c r="L76" s="42">
        <f t="shared" si="13"/>
        <v>0</v>
      </c>
      <c r="M76" s="42">
        <f t="shared" si="13"/>
        <v>0</v>
      </c>
      <c r="N76" s="42">
        <f t="shared" si="13"/>
        <v>0</v>
      </c>
      <c r="O76" s="42">
        <f t="shared" si="13"/>
        <v>0</v>
      </c>
      <c r="P76" s="42">
        <f t="shared" si="13"/>
        <v>0</v>
      </c>
      <c r="Q76" s="42">
        <f t="shared" si="13"/>
        <v>2317898368.3899999</v>
      </c>
    </row>
    <row r="77" spans="1:18" ht="18.75" customHeight="1" x14ac:dyDescent="0.25">
      <c r="A77" s="10" t="s">
        <v>6</v>
      </c>
      <c r="B77" s="22">
        <f t="shared" ref="B77:Q77" si="14">SUM(B78:B79)</f>
        <v>0</v>
      </c>
      <c r="C77" s="22"/>
      <c r="D77" s="22">
        <f t="shared" si="14"/>
        <v>0</v>
      </c>
      <c r="E77" s="43">
        <f t="shared" si="14"/>
        <v>187896258.66999999</v>
      </c>
      <c r="F77" s="43">
        <f t="shared" si="14"/>
        <v>0</v>
      </c>
      <c r="G77" s="43">
        <f t="shared" si="14"/>
        <v>1333770543.73</v>
      </c>
      <c r="H77" s="43">
        <f t="shared" si="14"/>
        <v>0</v>
      </c>
      <c r="I77" s="43">
        <f t="shared" si="14"/>
        <v>678637899.85000002</v>
      </c>
      <c r="J77" s="43">
        <f t="shared" si="14"/>
        <v>0</v>
      </c>
      <c r="K77" s="43">
        <f t="shared" si="14"/>
        <v>0</v>
      </c>
      <c r="L77" s="43">
        <f t="shared" si="14"/>
        <v>0</v>
      </c>
      <c r="M77" s="43">
        <f t="shared" si="14"/>
        <v>0</v>
      </c>
      <c r="N77" s="43">
        <f t="shared" si="14"/>
        <v>0</v>
      </c>
      <c r="O77" s="43">
        <f>SUM(O78:O79)</f>
        <v>0</v>
      </c>
      <c r="P77" s="43">
        <f t="shared" si="14"/>
        <v>0</v>
      </c>
      <c r="Q77" s="43">
        <f t="shared" si="14"/>
        <v>2200304702.25</v>
      </c>
    </row>
    <row r="78" spans="1:18" s="34" customFormat="1" ht="18.75" customHeight="1" x14ac:dyDescent="0.25">
      <c r="A78" s="41" t="s">
        <v>94</v>
      </c>
      <c r="B78" s="24"/>
      <c r="C78" s="24"/>
      <c r="D78" s="24"/>
      <c r="E78" s="44">
        <v>187896258.66999999</v>
      </c>
      <c r="F78" s="44">
        <v>0</v>
      </c>
      <c r="G78" s="44">
        <v>1333770543.73</v>
      </c>
      <c r="H78" s="44">
        <v>0</v>
      </c>
      <c r="I78" s="44">
        <v>678637899.85000002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f t="shared" ref="Q78:Q84" si="15">SUM(E78:P78)</f>
        <v>2200304702.25</v>
      </c>
    </row>
    <row r="79" spans="1:18" ht="18.75" customHeight="1" x14ac:dyDescent="0.25">
      <c r="A79" s="11" t="s">
        <v>95</v>
      </c>
      <c r="B79" s="23"/>
      <c r="C79" s="23"/>
      <c r="D79" s="2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>
        <f t="shared" si="15"/>
        <v>0</v>
      </c>
    </row>
    <row r="80" spans="1:18" ht="18.75" customHeight="1" x14ac:dyDescent="0.25">
      <c r="A80" s="10" t="s">
        <v>5</v>
      </c>
      <c r="B80" s="22">
        <f t="shared" ref="B80" si="16">SUM(B81:B82)</f>
        <v>0</v>
      </c>
      <c r="C80" s="22"/>
      <c r="D80" s="22">
        <v>0</v>
      </c>
      <c r="E80" s="22">
        <f>+E81</f>
        <v>105362818.42</v>
      </c>
      <c r="F80" s="22">
        <f t="shared" ref="F80:Q80" si="17">+F81</f>
        <v>9701076.7799999993</v>
      </c>
      <c r="G80" s="22">
        <f t="shared" si="17"/>
        <v>0</v>
      </c>
      <c r="H80" s="22">
        <f t="shared" si="17"/>
        <v>1643932.74</v>
      </c>
      <c r="I80" s="22">
        <f>+I81</f>
        <v>0</v>
      </c>
      <c r="J80" s="22">
        <f>+J81</f>
        <v>885838.2</v>
      </c>
      <c r="K80" s="22">
        <f t="shared" si="17"/>
        <v>0</v>
      </c>
      <c r="L80" s="22">
        <f t="shared" si="17"/>
        <v>0</v>
      </c>
      <c r="M80" s="22">
        <f t="shared" si="17"/>
        <v>0</v>
      </c>
      <c r="N80" s="22">
        <f t="shared" si="17"/>
        <v>0</v>
      </c>
      <c r="O80" s="22">
        <f t="shared" si="17"/>
        <v>0</v>
      </c>
      <c r="P80" s="22">
        <f t="shared" si="17"/>
        <v>0</v>
      </c>
      <c r="Q80" s="22">
        <f t="shared" si="17"/>
        <v>117593666.14</v>
      </c>
    </row>
    <row r="81" spans="1:17" ht="18.75" customHeight="1" x14ac:dyDescent="0.25">
      <c r="A81" s="11" t="s">
        <v>4</v>
      </c>
      <c r="B81" s="23"/>
      <c r="C81" s="23"/>
      <c r="D81" s="23"/>
      <c r="E81" s="23">
        <v>105362818.42</v>
      </c>
      <c r="F81" s="23">
        <v>9701076.7799999993</v>
      </c>
      <c r="G81" s="23"/>
      <c r="H81" s="23">
        <v>1643932.74</v>
      </c>
      <c r="I81" s="23"/>
      <c r="J81" s="23">
        <v>885838.2</v>
      </c>
      <c r="K81" s="23"/>
      <c r="L81" s="23"/>
      <c r="M81" s="23"/>
      <c r="N81" s="23"/>
      <c r="O81" s="23"/>
      <c r="P81" s="23"/>
      <c r="Q81" s="23">
        <f t="shared" si="15"/>
        <v>117593666.14</v>
      </c>
    </row>
    <row r="82" spans="1:17" ht="18.75" customHeight="1" x14ac:dyDescent="0.25">
      <c r="A82" s="11" t="s">
        <v>3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>
        <f t="shared" si="15"/>
        <v>0</v>
      </c>
    </row>
    <row r="83" spans="1:17" ht="18.75" customHeight="1" x14ac:dyDescent="0.25">
      <c r="A83" s="10" t="s">
        <v>2</v>
      </c>
      <c r="B83" s="22"/>
      <c r="C83" s="22"/>
      <c r="D83" s="22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>
        <f t="shared" si="15"/>
        <v>0</v>
      </c>
    </row>
    <row r="84" spans="1:17" ht="18.75" customHeight="1" x14ac:dyDescent="0.25">
      <c r="A84" s="11" t="s">
        <v>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>
        <f t="shared" si="15"/>
        <v>0</v>
      </c>
    </row>
    <row r="85" spans="1:17" s="15" customFormat="1" ht="18.75" customHeight="1" x14ac:dyDescent="0.3">
      <c r="A85" s="14" t="s">
        <v>0</v>
      </c>
      <c r="B85" s="25">
        <f t="shared" ref="B85:D85" si="18">SUM(B11+B17+B27+B37+B46+B53+B63+B68+B71+B76)</f>
        <v>10210621120.5035</v>
      </c>
      <c r="C85" s="25"/>
      <c r="D85" s="25">
        <f t="shared" si="18"/>
        <v>10210621121</v>
      </c>
      <c r="E85" s="25">
        <f>SUM(E11+E17+E27+E37+E46+E53+E63+E68+E71+E76)</f>
        <v>1300781031.2</v>
      </c>
      <c r="F85" s="25">
        <f t="shared" ref="F85:Q85" si="19">SUM(F11+F17+F27+F37+F46+F53+F63+F68+F71+F76)</f>
        <v>444587609</v>
      </c>
      <c r="G85" s="25">
        <f t="shared" si="19"/>
        <v>2223117357.73</v>
      </c>
      <c r="H85" s="25">
        <f t="shared" si="19"/>
        <v>1342797452.3200004</v>
      </c>
      <c r="I85" s="25">
        <f t="shared" si="19"/>
        <v>1742368092.9499998</v>
      </c>
      <c r="J85" s="25">
        <f>SUM(J11+J17+J27+J37+J46+J53+J63+J68+J71+J76)</f>
        <v>2088156721.0200002</v>
      </c>
      <c r="K85" s="25">
        <f t="shared" si="19"/>
        <v>0</v>
      </c>
      <c r="L85" s="25">
        <f t="shared" si="19"/>
        <v>0</v>
      </c>
      <c r="M85" s="25">
        <f t="shared" si="19"/>
        <v>0</v>
      </c>
      <c r="N85" s="25">
        <f t="shared" si="19"/>
        <v>0</v>
      </c>
      <c r="O85" s="25">
        <f t="shared" si="19"/>
        <v>0</v>
      </c>
      <c r="P85" s="25">
        <f t="shared" si="19"/>
        <v>0</v>
      </c>
      <c r="Q85" s="25">
        <f t="shared" si="19"/>
        <v>9141808264.2199993</v>
      </c>
    </row>
    <row r="86" spans="1:17" ht="15.75" thickBot="1" x14ac:dyDescent="0.3">
      <c r="A86" s="31"/>
      <c r="E86" s="35"/>
      <c r="F86" s="36"/>
      <c r="G86" s="36"/>
      <c r="H86" s="36"/>
      <c r="I86" s="36"/>
      <c r="J86" s="36"/>
      <c r="K86" s="35"/>
      <c r="L86" s="36"/>
      <c r="M86" s="36"/>
      <c r="N86" s="36"/>
      <c r="O86" s="36"/>
      <c r="P86" s="36"/>
      <c r="Q86" s="35"/>
    </row>
    <row r="87" spans="1:17" ht="26.25" customHeight="1" thickBot="1" x14ac:dyDescent="0.3">
      <c r="A87" s="28" t="s">
        <v>96</v>
      </c>
      <c r="D87" s="12"/>
      <c r="E87" s="37"/>
      <c r="F87" s="37"/>
      <c r="G87" s="37"/>
      <c r="H87" s="37"/>
      <c r="I87" s="37"/>
      <c r="J87" s="37"/>
      <c r="K87" s="37"/>
      <c r="L87" s="38"/>
      <c r="M87" s="38"/>
      <c r="N87" s="38"/>
      <c r="O87" s="38"/>
      <c r="P87" s="39"/>
      <c r="Q87" s="38"/>
    </row>
    <row r="88" spans="1:17" ht="33.75" customHeight="1" thickBot="1" x14ac:dyDescent="0.3">
      <c r="A88" s="29" t="s">
        <v>97</v>
      </c>
      <c r="D88" s="19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40"/>
    </row>
    <row r="89" spans="1:17" ht="39.75" thickBot="1" x14ac:dyDescent="0.3">
      <c r="A89" s="30" t="s">
        <v>98</v>
      </c>
      <c r="D89" s="19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</row>
    <row r="90" spans="1:17" ht="15.75" x14ac:dyDescent="0.25">
      <c r="A90" s="16"/>
      <c r="D90" s="19"/>
      <c r="G90" s="13"/>
      <c r="K90" s="1"/>
      <c r="Q90" s="1"/>
    </row>
    <row r="91" spans="1:17" x14ac:dyDescent="0.25">
      <c r="K91" s="17"/>
      <c r="Q91" s="17"/>
    </row>
    <row r="92" spans="1:17" ht="24.75" customHeight="1" x14ac:dyDescent="0.25">
      <c r="K92" s="17"/>
      <c r="Q92" s="17"/>
    </row>
    <row r="93" spans="1:17" x14ac:dyDescent="0.25">
      <c r="K93" s="17"/>
      <c r="Q93" s="17"/>
    </row>
    <row r="96" spans="1:17" s="32" customFormat="1" x14ac:dyDescent="0.25">
      <c r="B96" s="33"/>
      <c r="C96" s="33"/>
      <c r="E96" s="17"/>
      <c r="K96" s="17"/>
      <c r="Q96" s="17"/>
    </row>
    <row r="97" spans="2:17" s="32" customFormat="1" x14ac:dyDescent="0.25">
      <c r="B97" s="33"/>
      <c r="C97" s="33"/>
      <c r="E97" s="17"/>
      <c r="K97" s="17"/>
      <c r="Q97" s="17"/>
    </row>
    <row r="98" spans="2:17" s="32" customFormat="1" x14ac:dyDescent="0.25">
      <c r="B98" s="33"/>
      <c r="C98" s="33"/>
      <c r="E98" s="17"/>
      <c r="K98" s="17"/>
      <c r="Q98" s="17"/>
    </row>
    <row r="99" spans="2:17" s="32" customFormat="1" x14ac:dyDescent="0.25">
      <c r="B99" s="33"/>
      <c r="C99" s="33"/>
      <c r="E99" s="17"/>
      <c r="K99" s="17"/>
      <c r="Q99" s="17"/>
    </row>
    <row r="100" spans="2:17" s="32" customFormat="1" x14ac:dyDescent="0.25">
      <c r="B100" s="33"/>
      <c r="C100" s="33"/>
      <c r="E100" s="17"/>
      <c r="K100" s="17"/>
      <c r="Q100" s="17"/>
    </row>
    <row r="101" spans="2:17" s="32" customFormat="1" x14ac:dyDescent="0.25">
      <c r="B101" s="33"/>
      <c r="C101" s="33"/>
      <c r="E101" s="17"/>
      <c r="K101" s="17"/>
      <c r="Q101" s="17"/>
    </row>
    <row r="102" spans="2:17" s="32" customFormat="1" x14ac:dyDescent="0.25">
      <c r="B102" s="33"/>
      <c r="C102" s="33"/>
      <c r="E102" s="17"/>
      <c r="K102" s="17"/>
      <c r="Q102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7" right="0.7" top="0.75" bottom="0.75" header="0.3" footer="0.3"/>
  <pageSetup scale="43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2022-06-10T12:08:03Z</cp:lastPrinted>
  <dcterms:created xsi:type="dcterms:W3CDTF">2021-08-10T14:38:52Z</dcterms:created>
  <dcterms:modified xsi:type="dcterms:W3CDTF">2022-07-07T14:39:38Z</dcterms:modified>
</cp:coreProperties>
</file>