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6. Jun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I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37" i="1"/>
  <c r="Q27" i="1"/>
  <c r="Q17" i="1"/>
  <c r="Q10" i="1" s="1"/>
  <c r="Q76" i="1" l="1"/>
  <c r="Q85" i="1" s="1"/>
  <c r="D37" i="1" l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<sst xmlns="http://schemas.openxmlformats.org/spreadsheetml/2006/main" count="100" uniqueCount="100">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</sst>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2009775</xdr:colOff>
      <xdr:row>95</xdr:row>
      <xdr:rowOff>9525</xdr:rowOff>
    </xdr:from>
    <xdr:to>
      <xdr:col>1</xdr:col>
      <xdr:colOff>1557337</xdr:colOff>
      <xdr:row>101</xdr:row>
      <xdr:rowOff>62442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09775" y="23607713"/>
          <a:ext cx="617934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452437</xdr:colOff>
      <xdr:row>95</xdr:row>
      <xdr:rowOff>35720</xdr:rowOff>
    </xdr:from>
    <xdr:to>
      <xdr:col>5</xdr:col>
      <xdr:colOff>142874</xdr:colOff>
      <xdr:row>101</xdr:row>
      <xdr:rowOff>88637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513218" y="23633908"/>
          <a:ext cx="309562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452437</xdr:colOff>
      <xdr:row>94</xdr:row>
      <xdr:rowOff>88105</xdr:rowOff>
    </xdr:from>
    <xdr:to>
      <xdr:col>9</xdr:col>
      <xdr:colOff>892969</xdr:colOff>
      <xdr:row>101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014031" y="23495793"/>
          <a:ext cx="3357563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zoomScale="80" zoomScaleNormal="80" workbookViewId="0">
      <pane ySplit="9" topLeftCell="A10" activePane="bottomLeft" state="frozen"/>
      <selection pane="bottomLeft" activeCell="A6" sqref="A6:Q6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44" customWidth="1"/>
    <col min="3" max="3" width="23.28515625" style="44" hidden="1" customWidth="1"/>
    <col min="4" max="4" width="30" style="6" customWidth="1"/>
    <col min="5" max="5" width="21" style="44" customWidth="1"/>
    <col min="6" max="7" width="23.28515625" style="6" customWidth="1"/>
    <col min="8" max="8" width="20.5703125" style="6" customWidth="1"/>
    <col min="9" max="9" width="23.140625" style="6" customWidth="1"/>
    <col min="10" max="10" width="23.5703125" style="6" customWidth="1"/>
    <col min="11" max="11" width="18.28515625" style="44" hidden="1" customWidth="1"/>
    <col min="12" max="12" width="13.5703125" style="6" hidden="1" customWidth="1"/>
    <col min="13" max="13" width="16.42578125" style="6" hidden="1" customWidth="1"/>
    <col min="14" max="14" width="12.28515625" style="6" hidden="1" customWidth="1"/>
    <col min="15" max="15" width="16.42578125" style="6" hidden="1" customWidth="1"/>
    <col min="16" max="16" width="14.7109375" style="6" hidden="1" customWidth="1"/>
    <col min="17" max="17" width="23.28515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3622112960.8999996</v>
      </c>
      <c r="D10" s="30">
        <f t="shared" ref="D10:P10" si="0">+D11+D17+D27+D37+D46+D53+D63</f>
        <v>13472420937.899998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1222563541.4499998</v>
      </c>
      <c r="H10" s="30">
        <f t="shared" si="0"/>
        <v>813092349.51999998</v>
      </c>
      <c r="I10" s="30">
        <f t="shared" si="0"/>
        <v>1239735953.0799999</v>
      </c>
      <c r="J10" s="30">
        <f t="shared" si="0"/>
        <v>1478091632.98</v>
      </c>
      <c r="K10" s="30">
        <f t="shared" si="0"/>
        <v>0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31">
        <f>+Q11+Q17+Q27+Q37+Q46+Q53+Q63</f>
        <v>6506462553.2099991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1080299943.49</v>
      </c>
      <c r="D11" s="32">
        <f t="shared" si="1"/>
        <v>2642274157.4899998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>SUM(I12:I16)</f>
        <v>195300046.03</v>
      </c>
      <c r="J11" s="33">
        <f t="shared" si="1"/>
        <v>184850134.12</v>
      </c>
      <c r="K11" s="33">
        <f t="shared" si="1"/>
        <v>0</v>
      </c>
      <c r="L11" s="33">
        <f t="shared" si="1"/>
        <v>0</v>
      </c>
      <c r="M11" s="33">
        <f t="shared" si="1"/>
        <v>0</v>
      </c>
      <c r="N11" s="33">
        <f t="shared" si="1"/>
        <v>0</v>
      </c>
      <c r="O11" s="33">
        <f t="shared" si="1"/>
        <v>0</v>
      </c>
      <c r="P11" s="33">
        <f t="shared" si="1"/>
        <v>0</v>
      </c>
      <c r="Q11" s="33">
        <f>SUM(Q12:Q16)</f>
        <v>1158840306.9199998</v>
      </c>
    </row>
    <row r="12" spans="1:19" ht="18.75" customHeight="1" x14ac:dyDescent="0.25">
      <c r="A12" s="17" t="s">
        <v>69</v>
      </c>
      <c r="B12" s="34">
        <v>1128967309</v>
      </c>
      <c r="C12" s="34">
        <v>866073976.5</v>
      </c>
      <c r="D12" s="34">
        <f>+B12+C12</f>
        <v>1995041285.5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55">
        <v>156553018.16</v>
      </c>
      <c r="K12" s="36"/>
      <c r="L12" s="36"/>
      <c r="M12" s="36"/>
      <c r="N12" s="36"/>
      <c r="O12" s="36"/>
      <c r="P12" s="36"/>
      <c r="Q12" s="36">
        <f>SUM(E12:P12)</f>
        <v>987236499.75999987</v>
      </c>
    </row>
    <row r="13" spans="1:19" ht="18.75" customHeight="1" x14ac:dyDescent="0.25">
      <c r="A13" s="17" t="s">
        <v>68</v>
      </c>
      <c r="B13" s="34">
        <v>286488908</v>
      </c>
      <c r="C13" s="34">
        <v>84292207.489999995</v>
      </c>
      <c r="D13" s="34">
        <f>+B13+C13</f>
        <v>370781115.49000001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55">
        <v>4384381.03</v>
      </c>
      <c r="K13" s="36"/>
      <c r="L13" s="36"/>
      <c r="M13" s="36"/>
      <c r="N13" s="36"/>
      <c r="O13" s="36"/>
      <c r="P13" s="36"/>
      <c r="Q13" s="36">
        <f>SUM(E13:P13)</f>
        <v>26431542.500000004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4">
        <v>129933759.49999997</v>
      </c>
      <c r="D16" s="34">
        <f t="shared" si="2"/>
        <v>276451756.5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55">
        <v>23912734.93</v>
      </c>
      <c r="K16" s="36"/>
      <c r="L16" s="36"/>
      <c r="M16" s="36"/>
      <c r="N16" s="36"/>
      <c r="O16" s="36"/>
      <c r="P16" s="36"/>
      <c r="Q16" s="36">
        <f>SUM(E16:P16)</f>
        <v>145172264.66</v>
      </c>
    </row>
    <row r="17" spans="1:19" ht="18.75" customHeight="1" x14ac:dyDescent="0.25">
      <c r="A17" s="21" t="s">
        <v>64</v>
      </c>
      <c r="B17" s="32">
        <f t="shared" ref="B17:Q17" si="3">SUM(B18:B26)</f>
        <v>2139452785</v>
      </c>
      <c r="C17" s="32">
        <f t="shared" si="3"/>
        <v>200617904.06999999</v>
      </c>
      <c r="D17" s="33">
        <f t="shared" si="3"/>
        <v>2340070689.0700002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196669076.09</v>
      </c>
      <c r="I17" s="33">
        <f t="shared" si="3"/>
        <v>89961133.699999988</v>
      </c>
      <c r="J17" s="33">
        <f t="shared" si="3"/>
        <v>205467367.81999996</v>
      </c>
      <c r="K17" s="33">
        <f t="shared" si="3"/>
        <v>0</v>
      </c>
      <c r="L17" s="33">
        <f t="shared" si="3"/>
        <v>0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1084280862.9199998</v>
      </c>
    </row>
    <row r="18" spans="1:19" ht="18.75" customHeight="1" x14ac:dyDescent="0.25">
      <c r="A18" s="17" t="s">
        <v>63</v>
      </c>
      <c r="B18" s="34">
        <v>1554559853</v>
      </c>
      <c r="C18" s="34"/>
      <c r="D18" s="34">
        <f>+B18+C18</f>
        <v>1554559853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34975677.079999998</v>
      </c>
      <c r="J18" s="55">
        <v>133498560.02</v>
      </c>
      <c r="K18" s="36"/>
      <c r="L18" s="36"/>
      <c r="M18" s="36"/>
      <c r="N18" s="36"/>
      <c r="O18" s="36"/>
      <c r="P18" s="36"/>
      <c r="Q18" s="36">
        <f>SUM(E18:P18)</f>
        <v>750488289.39999998</v>
      </c>
    </row>
    <row r="19" spans="1:19" ht="18.75" customHeight="1" x14ac:dyDescent="0.25">
      <c r="A19" s="17" t="s">
        <v>62</v>
      </c>
      <c r="B19" s="34">
        <v>57479997</v>
      </c>
      <c r="C19" s="34">
        <v>16287012</v>
      </c>
      <c r="D19" s="34">
        <f t="shared" ref="D19:D26" si="4">+B19+C19</f>
        <v>73767009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55">
        <v>4287888.5599999996</v>
      </c>
      <c r="K19" s="36"/>
      <c r="L19" s="36"/>
      <c r="M19" s="36"/>
      <c r="N19" s="36"/>
      <c r="O19" s="36"/>
      <c r="P19" s="36"/>
      <c r="Q19" s="36">
        <f>SUM(E19:P19)</f>
        <v>19378814.469999999</v>
      </c>
      <c r="S19" s="19"/>
    </row>
    <row r="20" spans="1:19" ht="18.75" customHeight="1" x14ac:dyDescent="0.25">
      <c r="A20" s="17" t="s">
        <v>61</v>
      </c>
      <c r="B20" s="34">
        <v>35343090</v>
      </c>
      <c r="C20" s="34"/>
      <c r="D20" s="34">
        <f t="shared" si="4"/>
        <v>35343090</v>
      </c>
      <c r="E20" s="55">
        <v>6850983.8399999999</v>
      </c>
      <c r="F20" s="34"/>
      <c r="G20" s="36"/>
      <c r="H20" s="36"/>
      <c r="I20" s="55">
        <v>21010285.75</v>
      </c>
      <c r="J20" s="55">
        <v>5479860.9400000004</v>
      </c>
      <c r="K20" s="36"/>
      <c r="L20" s="36"/>
      <c r="M20" s="36"/>
      <c r="N20" s="36"/>
      <c r="O20" s="36"/>
      <c r="P20" s="36"/>
      <c r="Q20" s="36">
        <f>SUM(E20:P20)</f>
        <v>33341130.530000001</v>
      </c>
    </row>
    <row r="21" spans="1:19" ht="18.75" customHeight="1" x14ac:dyDescent="0.25">
      <c r="A21" s="17" t="s">
        <v>60</v>
      </c>
      <c r="B21" s="34">
        <v>11240816</v>
      </c>
      <c r="C21" s="34">
        <v>1154047.3799999999</v>
      </c>
      <c r="D21" s="34">
        <f t="shared" si="4"/>
        <v>12394863.379999999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209541.66</v>
      </c>
      <c r="J21" s="55">
        <v>159541.66</v>
      </c>
      <c r="K21" s="36"/>
      <c r="L21" s="36"/>
      <c r="M21" s="36"/>
      <c r="N21" s="36"/>
      <c r="O21" s="36"/>
      <c r="P21" s="36"/>
      <c r="Q21" s="36">
        <f t="shared" ref="Q21:Q24" si="5">SUM(E21:P21)</f>
        <v>1986517.9599999997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30001070</v>
      </c>
      <c r="D22" s="34">
        <f t="shared" si="4"/>
        <v>108688838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2217900.9500000002</v>
      </c>
      <c r="J22" s="55">
        <v>4463133.43</v>
      </c>
      <c r="K22" s="36"/>
      <c r="L22" s="36"/>
      <c r="M22" s="36"/>
      <c r="N22" s="36"/>
      <c r="O22" s="36"/>
      <c r="P22" s="36"/>
      <c r="Q22" s="36">
        <f t="shared" si="5"/>
        <v>17501373.689999998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20000000</v>
      </c>
      <c r="D23" s="34">
        <f t="shared" si="4"/>
        <v>196258166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55">
        <v>23320643.559999999</v>
      </c>
      <c r="K23" s="36"/>
      <c r="L23" s="36"/>
      <c r="M23" s="36"/>
      <c r="N23" s="36"/>
      <c r="O23" s="36"/>
      <c r="P23" s="36"/>
      <c r="Q23" s="36">
        <f t="shared" si="5"/>
        <v>155063653.53999999</v>
      </c>
    </row>
    <row r="24" spans="1:19" ht="18.75" customHeight="1" x14ac:dyDescent="0.25">
      <c r="A24" s="17" t="s">
        <v>57</v>
      </c>
      <c r="B24" s="34">
        <v>62372432</v>
      </c>
      <c r="C24" s="34">
        <v>40238675.719999999</v>
      </c>
      <c r="D24" s="34">
        <f t="shared" si="4"/>
        <v>102611107.72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55">
        <v>16404288.949999999</v>
      </c>
      <c r="K24" s="36"/>
      <c r="L24" s="36"/>
      <c r="M24" s="36"/>
      <c r="N24" s="36"/>
      <c r="O24" s="36"/>
      <c r="P24" s="36"/>
      <c r="Q24" s="36">
        <f t="shared" si="5"/>
        <v>40634431.400000006</v>
      </c>
    </row>
    <row r="25" spans="1:19" ht="18.75" customHeight="1" x14ac:dyDescent="0.25">
      <c r="A25" s="17" t="s">
        <v>56</v>
      </c>
      <c r="B25" s="34">
        <v>154324465</v>
      </c>
      <c r="C25" s="34">
        <v>90210326.280000001</v>
      </c>
      <c r="D25" s="34">
        <f t="shared" si="4"/>
        <v>244534791.28</v>
      </c>
      <c r="E25" s="55">
        <v>840920.58</v>
      </c>
      <c r="F25" s="55">
        <v>11855850</v>
      </c>
      <c r="G25" s="55">
        <v>10960426.859999999</v>
      </c>
      <c r="H25" s="55">
        <v>7420104.9400000004</v>
      </c>
      <c r="I25" s="55">
        <v>16483882.300000001</v>
      </c>
      <c r="J25" s="55">
        <v>16696373</v>
      </c>
      <c r="K25" s="38"/>
      <c r="L25" s="38"/>
      <c r="M25" s="38"/>
      <c r="N25" s="38"/>
      <c r="O25" s="38"/>
      <c r="P25" s="38"/>
      <c r="Q25" s="36">
        <f>SUM(E25:P25)</f>
        <v>64257557.68</v>
      </c>
    </row>
    <row r="26" spans="1:19" ht="18.75" customHeight="1" x14ac:dyDescent="0.25">
      <c r="A26" s="17" t="s">
        <v>55</v>
      </c>
      <c r="B26" s="34">
        <v>9186198</v>
      </c>
      <c r="C26" s="34">
        <v>2726772.69</v>
      </c>
      <c r="D26" s="34">
        <f t="shared" si="4"/>
        <v>11912970.689999999</v>
      </c>
      <c r="E26" s="55">
        <v>125157.2</v>
      </c>
      <c r="F26" s="55"/>
      <c r="G26" s="35">
        <v>232820.61</v>
      </c>
      <c r="H26" s="55">
        <v>114038.74</v>
      </c>
      <c r="I26" s="55"/>
      <c r="J26" s="55">
        <v>1157077.7</v>
      </c>
      <c r="K26" s="38"/>
      <c r="L26" s="38"/>
      <c r="M26" s="38"/>
      <c r="N26" s="38"/>
      <c r="O26" s="38"/>
      <c r="P26" s="38"/>
      <c r="Q26" s="36">
        <f>SUM(E26:P26)</f>
        <v>1629094.25</v>
      </c>
    </row>
    <row r="27" spans="1:19" ht="18.75" customHeight="1" x14ac:dyDescent="0.25">
      <c r="A27" s="21" t="s">
        <v>54</v>
      </c>
      <c r="B27" s="32">
        <f t="shared" ref="B27:Q27" si="6">SUM(B28:B36)</f>
        <v>553195693</v>
      </c>
      <c r="C27" s="32">
        <f t="shared" si="6"/>
        <v>308134527.23000002</v>
      </c>
      <c r="D27" s="33">
        <f>SUM(D28:D36)</f>
        <v>861330220.23000002</v>
      </c>
      <c r="E27" s="33">
        <f>SUM(E28:E36)</f>
        <v>2498563.39</v>
      </c>
      <c r="F27" s="33">
        <f t="shared" si="6"/>
        <v>43755092.920000002</v>
      </c>
      <c r="G27" s="33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39345074.069999993</v>
      </c>
      <c r="K27" s="32">
        <f t="shared" si="6"/>
        <v>0</v>
      </c>
      <c r="L27" s="32">
        <f t="shared" si="6"/>
        <v>0</v>
      </c>
      <c r="M27" s="32">
        <f t="shared" si="6"/>
        <v>0</v>
      </c>
      <c r="N27" s="32">
        <f t="shared" si="6"/>
        <v>0</v>
      </c>
      <c r="O27" s="32">
        <f t="shared" si="6"/>
        <v>0</v>
      </c>
      <c r="P27" s="32">
        <f t="shared" si="6"/>
        <v>0</v>
      </c>
      <c r="Q27" s="33">
        <f t="shared" si="6"/>
        <v>241118362.17000002</v>
      </c>
    </row>
    <row r="28" spans="1:19" ht="18.75" customHeight="1" x14ac:dyDescent="0.25">
      <c r="A28" s="17" t="s">
        <v>53</v>
      </c>
      <c r="B28" s="34">
        <v>11356259</v>
      </c>
      <c r="C28" s="34">
        <v>41300</v>
      </c>
      <c r="D28" s="34">
        <f>+B28+C28</f>
        <v>11397559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55">
        <v>46200</v>
      </c>
      <c r="K28" s="38"/>
      <c r="L28" s="38"/>
      <c r="M28" s="38"/>
      <c r="N28" s="38"/>
      <c r="O28" s="38"/>
      <c r="P28" s="38"/>
      <c r="Q28" s="36">
        <f>SUM(E28:P28)</f>
        <v>1275303.43</v>
      </c>
    </row>
    <row r="29" spans="1:19" ht="18.75" customHeight="1" x14ac:dyDescent="0.25">
      <c r="A29" s="17" t="s">
        <v>52</v>
      </c>
      <c r="B29" s="34">
        <v>8303894</v>
      </c>
      <c r="C29" s="34">
        <v>6490000</v>
      </c>
      <c r="D29" s="34">
        <f t="shared" ref="D29:D36" si="7">+B29+C29</f>
        <v>14793894</v>
      </c>
      <c r="E29" s="34"/>
      <c r="F29" s="34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6">
        <f t="shared" ref="Q29:Q35" si="8">SUM(E29:P29)</f>
        <v>0</v>
      </c>
    </row>
    <row r="30" spans="1:19" ht="18.75" customHeight="1" x14ac:dyDescent="0.25">
      <c r="A30" s="17" t="s">
        <v>51</v>
      </c>
      <c r="B30" s="34">
        <v>12030593</v>
      </c>
      <c r="C30" s="34">
        <v>-36000</v>
      </c>
      <c r="D30" s="34">
        <f t="shared" si="7"/>
        <v>11994593</v>
      </c>
      <c r="E30" s="34">
        <v>28131.5</v>
      </c>
      <c r="F30" s="34"/>
      <c r="G30" s="35">
        <v>216612.6</v>
      </c>
      <c r="H30" s="38"/>
      <c r="I30" s="55">
        <v>341401.38</v>
      </c>
      <c r="J30" s="55">
        <v>49149</v>
      </c>
      <c r="K30" s="38"/>
      <c r="L30" s="38"/>
      <c r="M30" s="38"/>
      <c r="N30" s="38"/>
      <c r="O30" s="38"/>
      <c r="P30" s="38"/>
      <c r="Q30" s="36">
        <f t="shared" si="8"/>
        <v>635294.48</v>
      </c>
    </row>
    <row r="31" spans="1:19" ht="18.75" customHeight="1" x14ac:dyDescent="0.25">
      <c r="A31" s="17" t="s">
        <v>50</v>
      </c>
      <c r="B31" s="34">
        <v>5000000</v>
      </c>
      <c r="C31" s="34">
        <v>8483684</v>
      </c>
      <c r="D31" s="34">
        <f t="shared" si="7"/>
        <v>13483684</v>
      </c>
      <c r="E31" s="34"/>
      <c r="F31" s="34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6">
        <f t="shared" si="8"/>
        <v>0</v>
      </c>
    </row>
    <row r="32" spans="1:19" ht="18.75" customHeight="1" x14ac:dyDescent="0.25">
      <c r="A32" s="17" t="s">
        <v>49</v>
      </c>
      <c r="B32" s="34">
        <v>97418300</v>
      </c>
      <c r="C32" s="34">
        <v>-1852720.1699999981</v>
      </c>
      <c r="D32" s="34">
        <f t="shared" si="7"/>
        <v>95565579.829999998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55">
        <v>3156001.27</v>
      </c>
      <c r="K32" s="38"/>
      <c r="L32" s="38"/>
      <c r="M32" s="38"/>
      <c r="N32" s="38"/>
      <c r="O32" s="38"/>
      <c r="P32" s="38"/>
      <c r="Q32" s="36">
        <f t="shared" si="8"/>
        <v>24284056.93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114555297.56</v>
      </c>
      <c r="D33" s="34">
        <f t="shared" si="7"/>
        <v>151825740.56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55">
        <v>2194564</v>
      </c>
      <c r="K33" s="38"/>
      <c r="L33" s="38"/>
      <c r="M33" s="38"/>
      <c r="N33" s="38"/>
      <c r="O33" s="38"/>
      <c r="P33" s="38"/>
      <c r="Q33" s="36">
        <f t="shared" si="8"/>
        <v>67908514.840000004</v>
      </c>
    </row>
    <row r="34" spans="1:17" ht="18.75" customHeight="1" x14ac:dyDescent="0.25">
      <c r="A34" s="17" t="s">
        <v>47</v>
      </c>
      <c r="B34" s="34">
        <v>323183418</v>
      </c>
      <c r="C34" s="34">
        <v>95325220.039999992</v>
      </c>
      <c r="D34" s="34">
        <f t="shared" si="7"/>
        <v>418508638.03999996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55">
        <v>33899159.799999997</v>
      </c>
      <c r="K34" s="38"/>
      <c r="L34" s="38"/>
      <c r="M34" s="38"/>
      <c r="N34" s="38"/>
      <c r="O34" s="38"/>
      <c r="P34" s="38"/>
      <c r="Q34" s="36">
        <f t="shared" si="8"/>
        <v>127959312.05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85127745.800000012</v>
      </c>
      <c r="D36" s="34">
        <f t="shared" si="7"/>
        <v>143760531.80000001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38"/>
      <c r="L36" s="38"/>
      <c r="M36" s="38"/>
      <c r="N36" s="38"/>
      <c r="O36" s="38"/>
      <c r="P36" s="38"/>
      <c r="Q36" s="36">
        <f>SUM(E36:P36)</f>
        <v>19055880.439999998</v>
      </c>
    </row>
    <row r="37" spans="1:17" ht="18.75" customHeight="1" x14ac:dyDescent="0.25">
      <c r="A37" s="21" t="s">
        <v>44</v>
      </c>
      <c r="B37" s="32">
        <f t="shared" ref="B37:Q37" si="9">SUM(B38:B45)</f>
        <v>40416309</v>
      </c>
      <c r="C37" s="32">
        <f t="shared" si="9"/>
        <v>800000</v>
      </c>
      <c r="D37" s="33">
        <f t="shared" si="9"/>
        <v>41216309</v>
      </c>
      <c r="E37" s="33">
        <f t="shared" si="9"/>
        <v>0</v>
      </c>
      <c r="F37" s="32">
        <f t="shared" si="9"/>
        <v>0</v>
      </c>
      <c r="G37" s="33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300000</v>
      </c>
      <c r="K37" s="32">
        <f t="shared" si="9"/>
        <v>0</v>
      </c>
      <c r="L37" s="32">
        <f t="shared" si="9"/>
        <v>0</v>
      </c>
      <c r="M37" s="32">
        <f t="shared" si="9"/>
        <v>0</v>
      </c>
      <c r="N37" s="32">
        <f t="shared" si="9"/>
        <v>0</v>
      </c>
      <c r="O37" s="32">
        <f t="shared" si="9"/>
        <v>0</v>
      </c>
      <c r="P37" s="32">
        <f t="shared" si="9"/>
        <v>0</v>
      </c>
      <c r="Q37" s="33">
        <f t="shared" si="9"/>
        <v>1050000</v>
      </c>
    </row>
    <row r="38" spans="1:17" ht="18.75" customHeight="1" x14ac:dyDescent="0.25">
      <c r="A38" s="17" t="s">
        <v>43</v>
      </c>
      <c r="B38" s="34">
        <v>39485409</v>
      </c>
      <c r="C38" s="34">
        <v>500000</v>
      </c>
      <c r="D38" s="34">
        <f>+B38+C38</f>
        <v>39985409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38"/>
      <c r="N38" s="38"/>
      <c r="O38" s="36"/>
      <c r="P38" s="38"/>
      <c r="Q38" s="36">
        <f t="shared" ref="Q38:Q52" si="10">SUM(E38:P38)</f>
        <v>750000</v>
      </c>
    </row>
    <row r="39" spans="1:17" ht="18.75" customHeight="1" x14ac:dyDescent="0.25">
      <c r="A39" s="17" t="s">
        <v>42</v>
      </c>
      <c r="B39" s="38">
        <v>0</v>
      </c>
      <c r="C39" s="38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34">
        <v>300000</v>
      </c>
      <c r="D40" s="34">
        <f t="shared" si="11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M40" s="38"/>
      <c r="N40" s="38"/>
      <c r="O40" s="38"/>
      <c r="P40" s="38"/>
      <c r="Q40" s="36">
        <f t="shared" si="10"/>
        <v>300000</v>
      </c>
    </row>
    <row r="41" spans="1:17" ht="18.75" customHeight="1" x14ac:dyDescent="0.25">
      <c r="A41" s="17" t="s">
        <v>40</v>
      </c>
      <c r="B41" s="38">
        <v>0</v>
      </c>
      <c r="C41" s="38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8">
        <v>0</v>
      </c>
      <c r="C42" s="38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8">
        <v>0</v>
      </c>
      <c r="C43" s="38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6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6">
        <f t="shared" si="10"/>
        <v>0</v>
      </c>
    </row>
    <row r="45" spans="1:17" ht="18.75" customHeight="1" x14ac:dyDescent="0.25">
      <c r="A45" s="17" t="s">
        <v>36</v>
      </c>
      <c r="B45" s="38">
        <v>0</v>
      </c>
      <c r="C45" s="38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2">
        <v>0</v>
      </c>
      <c r="C46" s="32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8">
        <v>0</v>
      </c>
      <c r="C47" s="38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8">
        <v>0</v>
      </c>
      <c r="C48" s="38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8">
        <v>0</v>
      </c>
      <c r="C49" s="38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8">
        <v>0</v>
      </c>
      <c r="C50" s="38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8">
        <v>0</v>
      </c>
      <c r="C51" s="38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8">
        <v>0</v>
      </c>
      <c r="C52" s="38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2">
        <f t="shared" ref="B53:P53" si="12">SUM(B54:B62)</f>
        <v>330000000</v>
      </c>
      <c r="C53" s="32">
        <f t="shared" si="12"/>
        <v>268618331.66000003</v>
      </c>
      <c r="D53" s="32">
        <f>SUM(D54:D62)</f>
        <v>598618331.66000009</v>
      </c>
      <c r="E53" s="33">
        <f t="shared" si="12"/>
        <v>0</v>
      </c>
      <c r="F53" s="32">
        <f t="shared" si="12"/>
        <v>50384469</v>
      </c>
      <c r="G53" s="32">
        <f t="shared" si="12"/>
        <v>79881857.769999996</v>
      </c>
      <c r="H53" s="32">
        <f t="shared" si="12"/>
        <v>291594.84999999998</v>
      </c>
      <c r="I53" s="32">
        <f t="shared" si="12"/>
        <v>57264164.259999998</v>
      </c>
      <c r="J53" s="32">
        <f t="shared" si="12"/>
        <v>8576325</v>
      </c>
      <c r="K53" s="32">
        <f t="shared" si="12"/>
        <v>0</v>
      </c>
      <c r="L53" s="32">
        <f t="shared" si="12"/>
        <v>0</v>
      </c>
      <c r="M53" s="32">
        <f t="shared" si="12"/>
        <v>0</v>
      </c>
      <c r="N53" s="32">
        <f t="shared" si="12"/>
        <v>0</v>
      </c>
      <c r="O53" s="32">
        <f t="shared" si="12"/>
        <v>0</v>
      </c>
      <c r="P53" s="32">
        <f t="shared" si="12"/>
        <v>0</v>
      </c>
      <c r="Q53" s="33">
        <f>SUM(Q54:Q62)</f>
        <v>196398410.88</v>
      </c>
    </row>
    <row r="54" spans="1:19" ht="18.75" customHeight="1" x14ac:dyDescent="0.25">
      <c r="A54" s="17" t="s">
        <v>27</v>
      </c>
      <c r="B54" s="34">
        <v>35000000</v>
      </c>
      <c r="C54" s="34">
        <v>37833969.870000005</v>
      </c>
      <c r="D54" s="34">
        <f>+B54+C54</f>
        <v>72833969.870000005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836325</v>
      </c>
      <c r="K54" s="38"/>
      <c r="L54" s="38"/>
      <c r="M54" s="38"/>
      <c r="N54" s="38"/>
      <c r="O54" s="38"/>
      <c r="P54" s="38"/>
      <c r="Q54" s="36">
        <f>SUM(E54:P54)</f>
        <v>6056632.3499999996</v>
      </c>
    </row>
    <row r="55" spans="1:19" ht="18.75" customHeight="1" x14ac:dyDescent="0.25">
      <c r="A55" s="17" t="s">
        <v>26</v>
      </c>
      <c r="B55" s="34"/>
      <c r="C55" s="34">
        <v>9679240.2200000007</v>
      </c>
      <c r="D55" s="34">
        <f t="shared" ref="D55:D62" si="13">+B55+C55</f>
        <v>9679240.2200000007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12522611.17</v>
      </c>
      <c r="D56" s="34">
        <f t="shared" si="13"/>
        <v>32522611.170000002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6">
        <f>SUM(E56:P56)</f>
        <v>0</v>
      </c>
    </row>
    <row r="57" spans="1:19" ht="18.75" customHeight="1" x14ac:dyDescent="0.25">
      <c r="A57" s="17" t="s">
        <v>24</v>
      </c>
      <c r="B57" s="34">
        <v>176420491</v>
      </c>
      <c r="C57" s="34">
        <v>13021260.600000001</v>
      </c>
      <c r="D57" s="34">
        <f t="shared" si="13"/>
        <v>189441751.59999999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75943018.550000012</v>
      </c>
      <c r="D58" s="34">
        <f t="shared" si="13"/>
        <v>174522527.55000001</v>
      </c>
      <c r="E58" s="38"/>
      <c r="F58" s="55">
        <v>2591870</v>
      </c>
      <c r="G58" s="55">
        <v>76575681.099999994</v>
      </c>
      <c r="H58" s="38"/>
      <c r="I58" s="55">
        <v>19390930.559999999</v>
      </c>
      <c r="J58" s="38"/>
      <c r="K58" s="38"/>
      <c r="L58" s="38"/>
      <c r="M58" s="38"/>
      <c r="N58" s="38"/>
      <c r="O58" s="38"/>
      <c r="P58" s="38"/>
      <c r="Q58" s="36">
        <f t="shared" si="14"/>
        <v>98558481.659999996</v>
      </c>
    </row>
    <row r="59" spans="1:19" ht="18.75" customHeight="1" x14ac:dyDescent="0.25">
      <c r="A59" s="17" t="s">
        <v>22</v>
      </c>
      <c r="B59" s="34">
        <v>0</v>
      </c>
      <c r="C59" s="38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8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43365383.530000001</v>
      </c>
      <c r="D61" s="34">
        <f t="shared" si="13"/>
        <v>43365383.530000001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76252847.719999999</v>
      </c>
      <c r="D62" s="34">
        <f t="shared" si="13"/>
        <v>76252847.719999999</v>
      </c>
      <c r="E62" s="38"/>
      <c r="F62" s="38"/>
      <c r="G62" s="38"/>
      <c r="H62" s="38"/>
      <c r="I62" s="55">
        <v>35500000</v>
      </c>
      <c r="J62" s="55">
        <v>7740000</v>
      </c>
      <c r="K62" s="38"/>
      <c r="L62" s="38"/>
      <c r="M62" s="38"/>
      <c r="N62" s="38"/>
      <c r="O62" s="38"/>
      <c r="P62" s="38"/>
      <c r="Q62" s="36">
        <f t="shared" si="15"/>
        <v>43240000</v>
      </c>
    </row>
    <row r="63" spans="1:19" ht="18.75" customHeight="1" x14ac:dyDescent="0.25">
      <c r="A63" s="21" t="s">
        <v>18</v>
      </c>
      <c r="B63" s="32">
        <f t="shared" ref="B63:P63" si="16">SUM(B64:B67)</f>
        <v>5225268976</v>
      </c>
      <c r="C63" s="32">
        <f t="shared" si="16"/>
        <v>1763642254.4499996</v>
      </c>
      <c r="D63" s="33">
        <f t="shared" si="16"/>
        <v>6988911230.4499998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1039552731.97</v>
      </c>
      <c r="K63" s="32">
        <f t="shared" si="16"/>
        <v>0</v>
      </c>
      <c r="L63" s="32">
        <f t="shared" si="16"/>
        <v>0</v>
      </c>
      <c r="M63" s="32">
        <f t="shared" si="16"/>
        <v>0</v>
      </c>
      <c r="N63" s="32">
        <f t="shared" si="16"/>
        <v>0</v>
      </c>
      <c r="O63" s="32">
        <f t="shared" si="16"/>
        <v>0</v>
      </c>
      <c r="P63" s="32">
        <f t="shared" si="16"/>
        <v>0</v>
      </c>
      <c r="Q63" s="33">
        <f>SUM(Q64:Q67)</f>
        <v>3824774610.3199997</v>
      </c>
    </row>
    <row r="64" spans="1:19" ht="18.75" customHeight="1" x14ac:dyDescent="0.25">
      <c r="A64" s="17" t="s">
        <v>17</v>
      </c>
      <c r="B64" s="36"/>
      <c r="C64" s="34">
        <v>582000</v>
      </c>
      <c r="D64" s="34">
        <f>+B64+C64</f>
        <v>582000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1763060254.4499996</v>
      </c>
      <c r="D65" s="34">
        <f>+B65+C65</f>
        <v>6988329230.4499998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38"/>
      <c r="L65" s="38"/>
      <c r="M65" s="38"/>
      <c r="N65" s="38"/>
      <c r="O65" s="38"/>
      <c r="P65" s="38"/>
      <c r="Q65" s="36">
        <f>SUM(E65:P65)</f>
        <v>3824774610.3199997</v>
      </c>
      <c r="R65" s="5"/>
      <c r="S65" s="6"/>
    </row>
    <row r="66" spans="1:19" ht="18.75" customHeight="1" x14ac:dyDescent="0.25">
      <c r="A66" s="17" t="s">
        <v>15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2"/>
      <c r="C71" s="32"/>
      <c r="D71" s="3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0">
        <f t="shared" ref="B76:Q76" si="19">SUM(B77+B80+B83)</f>
        <v>100000000</v>
      </c>
      <c r="C76" s="30">
        <f t="shared" si="19"/>
        <v>-52663233</v>
      </c>
      <c r="D76" s="30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 t="shared" si="19"/>
        <v>35131868.590000004</v>
      </c>
    </row>
    <row r="77" spans="1:19" ht="18.75" customHeight="1" x14ac:dyDescent="0.25">
      <c r="A77" s="21" t="s">
        <v>6</v>
      </c>
      <c r="B77" s="32">
        <f t="shared" ref="B77:Q77" si="20">SUM(B78:B79)</f>
        <v>0</v>
      </c>
      <c r="C77" s="32"/>
      <c r="D77" s="32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8"/>
      <c r="C79" s="38"/>
      <c r="D79" s="3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2">
        <f t="shared" ref="B80:D80" si="22">SUM(B81:B82)</f>
        <v>100000000</v>
      </c>
      <c r="C80" s="32">
        <f t="shared" si="22"/>
        <v>-52663233</v>
      </c>
      <c r="D80" s="32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2"/>
      <c r="C83" s="32"/>
      <c r="D83" s="32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3569449727.8999996</v>
      </c>
      <c r="D85" s="43">
        <f t="shared" ref="D85:P85" si="24">+D10+D76</f>
        <v>13519757704.899998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1222563541.4499998</v>
      </c>
      <c r="H85" s="43">
        <f t="shared" si="24"/>
        <v>813092349.51999998</v>
      </c>
      <c r="I85" s="43">
        <f t="shared" si="24"/>
        <v>1239735953.0799999</v>
      </c>
      <c r="J85" s="43">
        <f t="shared" si="24"/>
        <v>1478091632.98</v>
      </c>
      <c r="K85" s="43">
        <f t="shared" si="24"/>
        <v>0</v>
      </c>
      <c r="L85" s="43">
        <f t="shared" si="24"/>
        <v>0</v>
      </c>
      <c r="M85" s="43">
        <f t="shared" si="24"/>
        <v>0</v>
      </c>
      <c r="N85" s="43">
        <f t="shared" si="24"/>
        <v>0</v>
      </c>
      <c r="O85" s="43">
        <f t="shared" si="24"/>
        <v>0</v>
      </c>
      <c r="P85" s="43">
        <f t="shared" si="24"/>
        <v>0</v>
      </c>
      <c r="Q85" s="43">
        <f>+Q10+Q76</f>
        <v>6541594421.7999992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x14ac:dyDescent="0.25">
      <c r="C94" s="6"/>
      <c r="D94" s="44"/>
      <c r="E94" s="6"/>
      <c r="J94" s="51"/>
      <c r="K94" s="6"/>
      <c r="P94" s="51"/>
      <c r="Q94" s="6"/>
    </row>
    <row r="95" spans="1:20" x14ac:dyDescent="0.25">
      <c r="C95" s="6"/>
      <c r="D95" s="44"/>
      <c r="E95" s="6"/>
      <c r="J95" s="51"/>
      <c r="K95" s="6"/>
      <c r="P95" s="51"/>
      <c r="Q95" s="6"/>
    </row>
    <row r="96" spans="1:20" x14ac:dyDescent="0.25">
      <c r="C96" s="6"/>
      <c r="D96" s="44"/>
      <c r="E96" s="6"/>
      <c r="J96" s="51"/>
      <c r="K96" s="6"/>
      <c r="P96" s="51"/>
      <c r="Q96" s="6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74803149606299202" bottom="0.74803149606299202" header="0.31496062992126" footer="0.31496062992126"/>
  <pageSetup scale="43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2023-07-06T18:42:47Z</cp:lastPrinted>
  <dcterms:created xsi:type="dcterms:W3CDTF">2021-08-10T14:38:52Z</dcterms:created>
  <dcterms:modified xsi:type="dcterms:W3CDTF">2023-07-06T18:42:54Z</dcterms:modified>
</cp:coreProperties>
</file>