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3.Marz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81" i="1" l="1"/>
  <c r="D65" i="1"/>
  <c r="D59" i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0" i="1" l="1"/>
  <c r="C80" i="1"/>
  <c r="C76" i="1" s="1"/>
  <c r="C37" i="1" l="1"/>
  <c r="Q61" i="1" l="1"/>
  <c r="B11" i="1" l="1"/>
  <c r="Q12" i="1"/>
  <c r="C63" i="1"/>
  <c r="C27" i="1"/>
  <c r="C17" i="1"/>
  <c r="C53" i="1" l="1"/>
  <c r="C11" i="1"/>
  <c r="C10" i="1" l="1"/>
  <c r="C85" i="1" s="1"/>
  <c r="Q65" i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O77" i="1" l="1"/>
  <c r="O76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78" i="1"/>
  <c r="Q79" i="1"/>
  <c r="Q81" i="1"/>
  <c r="Q80" i="1" s="1"/>
  <c r="Q82" i="1"/>
  <c r="Q83" i="1"/>
  <c r="Q84" i="1"/>
  <c r="E10" i="1" l="1"/>
  <c r="E85" i="1" s="1"/>
  <c r="K10" i="1"/>
  <c r="K85" i="1" s="1"/>
  <c r="H10" i="1"/>
  <c r="H85" i="1" s="1"/>
  <c r="F10" i="1"/>
  <c r="F85" i="1" s="1"/>
  <c r="M10" i="1"/>
  <c r="M85" i="1" s="1"/>
  <c r="G10" i="1"/>
  <c r="G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3" i="1"/>
  <c r="Q68" i="1"/>
  <c r="Q11" i="1"/>
  <c r="Q77" i="1"/>
  <c r="Q37" i="1"/>
  <c r="Q53" i="1"/>
  <c r="Q27" i="1"/>
  <c r="Q17" i="1"/>
  <c r="Q76" i="1" l="1"/>
  <c r="Q10" i="1"/>
  <c r="Q85" i="1" l="1"/>
  <c r="D37" i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<sst xmlns="http://schemas.openxmlformats.org/spreadsheetml/2006/main" count="100" uniqueCount="100">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</sst>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0" fillId="0" borderId="0" xfId="0" applyNumberFormat="1" applyFont="1" applyFill="1"/>
    <xf numFmtId="0" fontId="3" fillId="0" borderId="0" xfId="0" applyFont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3" borderId="9" xfId="0" applyNumberFormat="1" applyFont="1" applyFill="1" applyBorder="1" applyAlignment="1">
      <alignment horizontal="center" vertical="center"/>
    </xf>
    <xf numFmtId="43" fontId="6" fillId="3" borderId="8" xfId="0" applyNumberFormat="1" applyFont="1" applyFill="1" applyBorder="1" applyAlignment="1">
      <alignment horizontal="center" vertical="center"/>
    </xf>
    <xf numFmtId="43" fontId="6" fillId="3" borderId="7" xfId="0" applyNumberFormat="1" applyFont="1" applyFill="1" applyBorder="1" applyAlignment="1">
      <alignment horizontal="center" vertical="center"/>
    </xf>
    <xf numFmtId="43" fontId="6" fillId="2" borderId="6" xfId="1" applyNumberFormat="1" applyFont="1" applyFill="1" applyBorder="1" applyAlignment="1">
      <alignment horizontal="center" vertical="center" wrapText="1"/>
    </xf>
    <xf numFmtId="43" fontId="6" fillId="3" borderId="4" xfId="1" applyNumberFormat="1" applyFont="1" applyFill="1" applyBorder="1" applyAlignment="1">
      <alignment horizontal="center"/>
    </xf>
    <xf numFmtId="43" fontId="6" fillId="3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" fillId="0" borderId="0" xfId="1" applyNumberFormat="1" applyFont="1" applyFill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6" fillId="2" borderId="2" xfId="1" applyNumberFormat="1" applyFont="1" applyFill="1" applyBorder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121</xdr:row>
      <xdr:rowOff>35719</xdr:rowOff>
    </xdr:from>
    <xdr:to>
      <xdr:col>0</xdr:col>
      <xdr:colOff>3849424</xdr:colOff>
      <xdr:row>122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120</xdr:row>
      <xdr:rowOff>83344</xdr:rowOff>
    </xdr:from>
    <xdr:to>
      <xdr:col>16</xdr:col>
      <xdr:colOff>1269205</xdr:colOff>
      <xdr:row>122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108</xdr:row>
      <xdr:rowOff>35719</xdr:rowOff>
    </xdr:from>
    <xdr:to>
      <xdr:col>2</xdr:col>
      <xdr:colOff>1071563</xdr:colOff>
      <xdr:row>114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108</xdr:row>
      <xdr:rowOff>23813</xdr:rowOff>
    </xdr:from>
    <xdr:to>
      <xdr:col>6</xdr:col>
      <xdr:colOff>1138238</xdr:colOff>
      <xdr:row>114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107</xdr:row>
      <xdr:rowOff>109537</xdr:rowOff>
    </xdr:from>
    <xdr:to>
      <xdr:col>16</xdr:col>
      <xdr:colOff>261936</xdr:colOff>
      <xdr:row>114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2271713</xdr:colOff>
      <xdr:row>97</xdr:row>
      <xdr:rowOff>140494</xdr:rowOff>
    </xdr:from>
    <xdr:to>
      <xdr:col>1</xdr:col>
      <xdr:colOff>1819275</xdr:colOff>
      <xdr:row>104</xdr:row>
      <xdr:rowOff>2911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271713" y="24124444"/>
          <a:ext cx="617696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1847850</xdr:colOff>
      <xdr:row>98</xdr:row>
      <xdr:rowOff>166688</xdr:rowOff>
    </xdr:from>
    <xdr:to>
      <xdr:col>5</xdr:col>
      <xdr:colOff>1328738</xdr:colOff>
      <xdr:row>105</xdr:row>
      <xdr:rowOff>29105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915775" y="24341138"/>
          <a:ext cx="288131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447673</xdr:colOff>
      <xdr:row>97</xdr:row>
      <xdr:rowOff>52387</xdr:rowOff>
    </xdr:from>
    <xdr:to>
      <xdr:col>16</xdr:col>
      <xdr:colOff>233361</xdr:colOff>
      <xdr:row>104</xdr:row>
      <xdr:rowOff>52387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07298" y="24036337"/>
          <a:ext cx="6138863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35"/>
  <sheetViews>
    <sheetView showGridLines="0" tabSelected="1" zoomScaleNormal="100" workbookViewId="0">
      <pane ySplit="9" topLeftCell="A70" activePane="bottomLeft" state="frozen"/>
      <selection pane="bottomLeft" activeCell="C126" sqref="C126"/>
    </sheetView>
  </sheetViews>
  <sheetFormatPr baseColWidth="10" defaultColWidth="11.42578125" defaultRowHeight="15" x14ac:dyDescent="0.25"/>
  <cols>
    <col min="1" max="1" width="99.42578125" style="1" customWidth="1"/>
    <col min="2" max="2" width="28.28515625" style="56" customWidth="1"/>
    <col min="3" max="3" width="23.28515625" style="56" bestFit="1" customWidth="1"/>
    <col min="4" max="4" width="30" style="6" customWidth="1"/>
    <col min="5" max="5" width="21" style="56" bestFit="1" customWidth="1"/>
    <col min="6" max="7" width="23.28515625" style="6" bestFit="1" customWidth="1"/>
    <col min="8" max="8" width="8.5703125" style="6" bestFit="1" customWidth="1"/>
    <col min="9" max="9" width="9.42578125" style="6" bestFit="1" customWidth="1"/>
    <col min="10" max="10" width="8.85546875" style="6" bestFit="1" customWidth="1"/>
    <col min="11" max="11" width="8.140625" style="56" bestFit="1" customWidth="1"/>
    <col min="12" max="12" width="11.5703125" style="6" bestFit="1" customWidth="1"/>
    <col min="13" max="13" width="16.42578125" style="6" bestFit="1" customWidth="1"/>
    <col min="14" max="14" width="12.28515625" style="6" bestFit="1" customWidth="1"/>
    <col min="15" max="15" width="16.42578125" style="6" bestFit="1" customWidth="1"/>
    <col min="16" max="16" width="14.7109375" style="6" bestFit="1" customWidth="1"/>
    <col min="17" max="17" width="23.28515625" style="56" bestFit="1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25" t="s">
        <v>92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 ht="21" customHeight="1" x14ac:dyDescent="0.25">
      <c r="A3" s="27" t="s">
        <v>91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9" ht="23.25" x14ac:dyDescent="0.25">
      <c r="A4" s="29">
        <v>2023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9" ht="23.25" x14ac:dyDescent="0.25">
      <c r="A5" s="27" t="s">
        <v>90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23.25" x14ac:dyDescent="0.25">
      <c r="A6" s="24" t="s">
        <v>89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9" ht="15.75" customHeight="1" x14ac:dyDescent="0.25">
      <c r="A7" s="2"/>
      <c r="B7" s="31"/>
      <c r="C7" s="31"/>
      <c r="D7" s="32"/>
      <c r="E7" s="31"/>
      <c r="F7" s="32"/>
      <c r="G7" s="32"/>
      <c r="H7" s="32"/>
      <c r="I7" s="31"/>
      <c r="J7" s="32"/>
      <c r="K7" s="32"/>
      <c r="L7" s="32"/>
      <c r="M7" s="32"/>
      <c r="N7" s="32"/>
      <c r="O7" s="32"/>
      <c r="P7" s="32"/>
      <c r="Q7" s="32"/>
    </row>
    <row r="8" spans="1:19" ht="25.5" customHeight="1" x14ac:dyDescent="0.25">
      <c r="A8" s="28" t="s">
        <v>88</v>
      </c>
      <c r="B8" s="33" t="s">
        <v>87</v>
      </c>
      <c r="C8" s="33" t="s">
        <v>99</v>
      </c>
      <c r="D8" s="33" t="s">
        <v>86</v>
      </c>
      <c r="E8" s="34" t="s">
        <v>85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6"/>
    </row>
    <row r="9" spans="1:19" ht="18.75" x14ac:dyDescent="0.3">
      <c r="A9" s="28"/>
      <c r="B9" s="37"/>
      <c r="C9" s="37"/>
      <c r="D9" s="37"/>
      <c r="E9" s="38" t="s">
        <v>84</v>
      </c>
      <c r="F9" s="39" t="s">
        <v>83</v>
      </c>
      <c r="G9" s="39" t="s">
        <v>82</v>
      </c>
      <c r="H9" s="39" t="s">
        <v>81</v>
      </c>
      <c r="I9" s="40" t="s">
        <v>80</v>
      </c>
      <c r="J9" s="39" t="s">
        <v>79</v>
      </c>
      <c r="K9" s="41" t="s">
        <v>78</v>
      </c>
      <c r="L9" s="39" t="s">
        <v>77</v>
      </c>
      <c r="M9" s="39" t="s">
        <v>76</v>
      </c>
      <c r="N9" s="39" t="s">
        <v>75</v>
      </c>
      <c r="O9" s="39" t="s">
        <v>74</v>
      </c>
      <c r="P9" s="40" t="s">
        <v>73</v>
      </c>
      <c r="Q9" s="38" t="s">
        <v>72</v>
      </c>
    </row>
    <row r="10" spans="1:19" ht="18.75" customHeight="1" x14ac:dyDescent="0.25">
      <c r="A10" s="3" t="s">
        <v>71</v>
      </c>
      <c r="B10" s="42">
        <f>+B11+B17+B27+B37+B46+B53+B63</f>
        <v>9850307977</v>
      </c>
      <c r="C10" s="42">
        <f>+C11+C17+C27+C37+C46+C53+C63</f>
        <v>1785518326.5599999</v>
      </c>
      <c r="D10" s="42">
        <f t="shared" ref="D10:Q10" si="0">+D11+D17+D27+D37+D46+D53+D63</f>
        <v>11635826303.560001</v>
      </c>
      <c r="E10" s="42">
        <f>+E11+E17+E27+E37+E46+E53+E63</f>
        <v>330341815.13999999</v>
      </c>
      <c r="F10" s="42">
        <f t="shared" si="0"/>
        <v>1422637261.04</v>
      </c>
      <c r="G10" s="42">
        <f t="shared" si="0"/>
        <v>1218375077.01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0</v>
      </c>
      <c r="L10" s="42">
        <f t="shared" si="0"/>
        <v>0</v>
      </c>
      <c r="M10" s="42">
        <f t="shared" si="0"/>
        <v>0</v>
      </c>
      <c r="N10" s="42">
        <f t="shared" si="0"/>
        <v>0</v>
      </c>
      <c r="O10" s="42">
        <f t="shared" si="0"/>
        <v>0</v>
      </c>
      <c r="P10" s="42">
        <f t="shared" si="0"/>
        <v>0</v>
      </c>
      <c r="Q10" s="43">
        <f t="shared" si="0"/>
        <v>2971354153.1899996</v>
      </c>
      <c r="R10" s="5"/>
      <c r="S10" s="6"/>
    </row>
    <row r="11" spans="1:19" ht="18.75" customHeight="1" x14ac:dyDescent="0.25">
      <c r="A11" s="4" t="s">
        <v>70</v>
      </c>
      <c r="B11" s="44">
        <f>SUM(B12:B16)</f>
        <v>1561974214</v>
      </c>
      <c r="C11" s="44">
        <f t="shared" ref="C11:P11" si="1">SUM(C12:C16)</f>
        <v>180599943.49000001</v>
      </c>
      <c r="D11" s="44">
        <f t="shared" si="1"/>
        <v>1742574157.49</v>
      </c>
      <c r="E11" s="45">
        <f t="shared" si="1"/>
        <v>190621885.63</v>
      </c>
      <c r="F11" s="45">
        <f t="shared" si="1"/>
        <v>190736550.00999999</v>
      </c>
      <c r="G11" s="45">
        <f t="shared" si="1"/>
        <v>211905848.72</v>
      </c>
      <c r="H11" s="45">
        <f t="shared" si="1"/>
        <v>0</v>
      </c>
      <c r="I11" s="45">
        <f t="shared" si="1"/>
        <v>0</v>
      </c>
      <c r="J11" s="45">
        <f t="shared" si="1"/>
        <v>0</v>
      </c>
      <c r="K11" s="45">
        <f t="shared" si="1"/>
        <v>0</v>
      </c>
      <c r="L11" s="45">
        <f t="shared" si="1"/>
        <v>0</v>
      </c>
      <c r="M11" s="45">
        <f t="shared" si="1"/>
        <v>0</v>
      </c>
      <c r="N11" s="45">
        <f t="shared" si="1"/>
        <v>0</v>
      </c>
      <c r="O11" s="45">
        <f t="shared" si="1"/>
        <v>0</v>
      </c>
      <c r="P11" s="45">
        <f t="shared" si="1"/>
        <v>0</v>
      </c>
      <c r="Q11" s="45">
        <f>SUM(Q12:Q16)</f>
        <v>593264284.3599999</v>
      </c>
    </row>
    <row r="12" spans="1:19" ht="18.75" customHeight="1" x14ac:dyDescent="0.25">
      <c r="A12" s="17" t="s">
        <v>69</v>
      </c>
      <c r="B12" s="46">
        <v>1128967309</v>
      </c>
      <c r="C12" s="46">
        <v>38190984.739999995</v>
      </c>
      <c r="D12" s="46">
        <f>+B12+C12</f>
        <v>1167158293.74</v>
      </c>
      <c r="E12" s="46">
        <v>161673728.56999999</v>
      </c>
      <c r="F12" s="47">
        <v>161503704.75999999</v>
      </c>
      <c r="G12" s="47">
        <v>183335065.97999999</v>
      </c>
      <c r="H12" s="48"/>
      <c r="I12" s="48"/>
      <c r="J12" s="48"/>
      <c r="K12" s="48"/>
      <c r="L12" s="48"/>
      <c r="M12" s="48"/>
      <c r="N12" s="48"/>
      <c r="O12" s="48"/>
      <c r="P12" s="48"/>
      <c r="Q12" s="48">
        <f>SUM(E12:P12)</f>
        <v>506512499.30999994</v>
      </c>
    </row>
    <row r="13" spans="1:19" ht="18.75" customHeight="1" x14ac:dyDescent="0.25">
      <c r="A13" s="17" t="s">
        <v>68</v>
      </c>
      <c r="B13" s="46">
        <v>286488908</v>
      </c>
      <c r="C13" s="46">
        <v>142408958.75</v>
      </c>
      <c r="D13" s="46">
        <f>+B13+C13</f>
        <v>428897866.75</v>
      </c>
      <c r="E13" s="46">
        <v>4352544</v>
      </c>
      <c r="F13" s="46">
        <v>4644934.1900000004</v>
      </c>
      <c r="G13" s="47">
        <v>4226544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f>SUM(E13:P13)</f>
        <v>13224022.190000001</v>
      </c>
    </row>
    <row r="14" spans="1:19" ht="18.75" customHeight="1" x14ac:dyDescent="0.25">
      <c r="A14" s="17" t="s">
        <v>67</v>
      </c>
      <c r="B14" s="49"/>
      <c r="C14" s="50"/>
      <c r="D14" s="46">
        <f t="shared" ref="D14:D16" si="2">+B14+C14</f>
        <v>0</v>
      </c>
      <c r="E14" s="46"/>
      <c r="F14" s="46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>
        <f>SUM(E14:P14)</f>
        <v>0</v>
      </c>
    </row>
    <row r="15" spans="1:19" ht="18.75" customHeight="1" x14ac:dyDescent="0.25">
      <c r="A15" s="17" t="s">
        <v>66</v>
      </c>
      <c r="B15" s="51"/>
      <c r="C15" s="50"/>
      <c r="D15" s="46">
        <f t="shared" si="2"/>
        <v>0</v>
      </c>
      <c r="E15" s="46"/>
      <c r="F15" s="46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>
        <f>SUM(E15:P15)</f>
        <v>0</v>
      </c>
    </row>
    <row r="16" spans="1:19" ht="18.75" customHeight="1" x14ac:dyDescent="0.25">
      <c r="A16" s="17" t="s">
        <v>65</v>
      </c>
      <c r="B16" s="46">
        <v>146517997</v>
      </c>
      <c r="C16" s="50"/>
      <c r="D16" s="46">
        <f t="shared" si="2"/>
        <v>146517997</v>
      </c>
      <c r="E16" s="46">
        <v>24595613.059999999</v>
      </c>
      <c r="F16" s="46">
        <v>24587911.059999995</v>
      </c>
      <c r="G16" s="47">
        <v>24344238.739999998</v>
      </c>
      <c r="H16" s="48"/>
      <c r="I16" s="48"/>
      <c r="J16" s="48"/>
      <c r="K16" s="48"/>
      <c r="L16" s="48"/>
      <c r="M16" s="48"/>
      <c r="N16" s="48"/>
      <c r="O16" s="48"/>
      <c r="P16" s="48"/>
      <c r="Q16" s="48">
        <f>SUM(E16:P16)</f>
        <v>73527762.859999985</v>
      </c>
    </row>
    <row r="17" spans="1:19" ht="18.75" customHeight="1" x14ac:dyDescent="0.25">
      <c r="A17" s="21" t="s">
        <v>64</v>
      </c>
      <c r="B17" s="44">
        <f t="shared" ref="B17:Q17" si="3">SUM(B18:B26)</f>
        <v>2139452785</v>
      </c>
      <c r="C17" s="44">
        <f t="shared" si="3"/>
        <v>123117411.36999999</v>
      </c>
      <c r="D17" s="45">
        <f t="shared" si="3"/>
        <v>2262570196.3700004</v>
      </c>
      <c r="E17" s="45">
        <f t="shared" si="3"/>
        <v>137221366.12</v>
      </c>
      <c r="F17" s="45">
        <f t="shared" si="3"/>
        <v>180207067.74000001</v>
      </c>
      <c r="G17" s="45">
        <f t="shared" si="3"/>
        <v>222388776.07999998</v>
      </c>
      <c r="H17" s="45">
        <f t="shared" si="3"/>
        <v>0</v>
      </c>
      <c r="I17" s="45">
        <f t="shared" si="3"/>
        <v>0</v>
      </c>
      <c r="J17" s="45">
        <f t="shared" si="3"/>
        <v>0</v>
      </c>
      <c r="K17" s="45">
        <f t="shared" si="3"/>
        <v>0</v>
      </c>
      <c r="L17" s="45">
        <f t="shared" si="3"/>
        <v>0</v>
      </c>
      <c r="M17" s="45">
        <f t="shared" si="3"/>
        <v>0</v>
      </c>
      <c r="N17" s="45">
        <f t="shared" si="3"/>
        <v>0</v>
      </c>
      <c r="O17" s="45">
        <f t="shared" si="3"/>
        <v>0</v>
      </c>
      <c r="P17" s="45">
        <f t="shared" si="3"/>
        <v>0</v>
      </c>
      <c r="Q17" s="45">
        <f t="shared" si="3"/>
        <v>539817209.93999994</v>
      </c>
    </row>
    <row r="18" spans="1:19" ht="18.75" customHeight="1" x14ac:dyDescent="0.25">
      <c r="A18" s="17" t="s">
        <v>63</v>
      </c>
      <c r="B18" s="46">
        <v>1554559853</v>
      </c>
      <c r="C18" s="46"/>
      <c r="D18" s="46">
        <f>+B18+C18</f>
        <v>1554559853</v>
      </c>
      <c r="E18" s="46">
        <v>128945015.95</v>
      </c>
      <c r="F18" s="46">
        <v>96926156.49000001</v>
      </c>
      <c r="G18" s="47">
        <v>147153136.58000001</v>
      </c>
      <c r="H18" s="48"/>
      <c r="I18" s="48"/>
      <c r="J18" s="48"/>
      <c r="K18" s="48"/>
      <c r="L18" s="48"/>
      <c r="M18" s="48"/>
      <c r="N18" s="48"/>
      <c r="O18" s="48"/>
      <c r="P18" s="48"/>
      <c r="Q18" s="48">
        <f>SUM(E18:P18)</f>
        <v>373024309.01999998</v>
      </c>
    </row>
    <row r="19" spans="1:19" ht="18.75" customHeight="1" x14ac:dyDescent="0.25">
      <c r="A19" s="17" t="s">
        <v>62</v>
      </c>
      <c r="B19" s="46">
        <v>57479997</v>
      </c>
      <c r="C19" s="46">
        <v>16287012</v>
      </c>
      <c r="D19" s="46">
        <f t="shared" ref="D19:D26" si="4">+B19+C19</f>
        <v>73767009</v>
      </c>
      <c r="E19" s="46">
        <v>33934.519999999997</v>
      </c>
      <c r="F19" s="46"/>
      <c r="G19" s="47">
        <v>8041088.21</v>
      </c>
      <c r="H19" s="48"/>
      <c r="I19" s="48"/>
      <c r="J19" s="48"/>
      <c r="K19" s="48"/>
      <c r="L19" s="48"/>
      <c r="M19" s="48"/>
      <c r="N19" s="48"/>
      <c r="O19" s="48"/>
      <c r="P19" s="48"/>
      <c r="Q19" s="48">
        <f t="shared" ref="Q19:Q24" si="5">SUM(E19:P19)</f>
        <v>8075022.7299999995</v>
      </c>
      <c r="S19" s="19"/>
    </row>
    <row r="20" spans="1:19" ht="18.75" customHeight="1" x14ac:dyDescent="0.25">
      <c r="A20" s="17" t="s">
        <v>61</v>
      </c>
      <c r="B20" s="46">
        <v>35343090</v>
      </c>
      <c r="C20" s="46"/>
      <c r="D20" s="46">
        <f t="shared" si="4"/>
        <v>35343090</v>
      </c>
      <c r="E20" s="46">
        <v>6850983.8399999999</v>
      </c>
      <c r="F20" s="46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>
        <f t="shared" si="5"/>
        <v>6850983.8399999999</v>
      </c>
    </row>
    <row r="21" spans="1:19" ht="18.75" customHeight="1" x14ac:dyDescent="0.25">
      <c r="A21" s="17" t="s">
        <v>60</v>
      </c>
      <c r="B21" s="46">
        <v>11240816</v>
      </c>
      <c r="C21" s="46">
        <v>2000000</v>
      </c>
      <c r="D21" s="46">
        <f t="shared" si="4"/>
        <v>13240816</v>
      </c>
      <c r="E21" s="46">
        <v>39268</v>
      </c>
      <c r="F21" s="47">
        <v>69541.66</v>
      </c>
      <c r="G21" s="47">
        <v>1439083.32</v>
      </c>
      <c r="H21" s="48"/>
      <c r="I21" s="48"/>
      <c r="J21" s="48"/>
      <c r="K21" s="48"/>
      <c r="L21" s="48"/>
      <c r="M21" s="48"/>
      <c r="N21" s="48"/>
      <c r="O21" s="48"/>
      <c r="P21" s="48"/>
      <c r="Q21" s="48">
        <f t="shared" si="5"/>
        <v>1547892.98</v>
      </c>
      <c r="S21" s="19"/>
    </row>
    <row r="22" spans="1:19" ht="18.75" customHeight="1" x14ac:dyDescent="0.25">
      <c r="A22" s="17" t="s">
        <v>59</v>
      </c>
      <c r="B22" s="46">
        <v>78687768</v>
      </c>
      <c r="C22" s="46">
        <v>38400000</v>
      </c>
      <c r="D22" s="46">
        <f t="shared" si="4"/>
        <v>117087768</v>
      </c>
      <c r="E22" s="46">
        <v>135421.6</v>
      </c>
      <c r="F22" s="47">
        <v>4265952.67</v>
      </c>
      <c r="G22" s="47">
        <v>3953827.41</v>
      </c>
      <c r="H22" s="48"/>
      <c r="I22" s="48"/>
      <c r="J22" s="48"/>
      <c r="K22" s="48"/>
      <c r="L22" s="48"/>
      <c r="M22" s="48"/>
      <c r="N22" s="48"/>
      <c r="O22" s="48"/>
      <c r="P22" s="48"/>
      <c r="Q22" s="48">
        <f t="shared" si="5"/>
        <v>8355201.6799999997</v>
      </c>
      <c r="S22" s="19"/>
    </row>
    <row r="23" spans="1:19" ht="18.75" customHeight="1" x14ac:dyDescent="0.25">
      <c r="A23" s="17" t="s">
        <v>58</v>
      </c>
      <c r="B23" s="46">
        <v>176258166</v>
      </c>
      <c r="C23" s="46">
        <v>20000000</v>
      </c>
      <c r="D23" s="46">
        <f t="shared" si="4"/>
        <v>196258166</v>
      </c>
      <c r="E23" s="46"/>
      <c r="F23" s="46">
        <v>63810275.82</v>
      </c>
      <c r="G23" s="47">
        <v>39208671.549999997</v>
      </c>
      <c r="H23" s="48"/>
      <c r="I23" s="48"/>
      <c r="J23" s="48"/>
      <c r="K23" s="48"/>
      <c r="L23" s="48"/>
      <c r="M23" s="48"/>
      <c r="N23" s="48"/>
      <c r="O23" s="48"/>
      <c r="P23" s="48"/>
      <c r="Q23" s="48">
        <f t="shared" si="5"/>
        <v>103018947.37</v>
      </c>
    </row>
    <row r="24" spans="1:19" ht="18.75" customHeight="1" x14ac:dyDescent="0.25">
      <c r="A24" s="17" t="s">
        <v>57</v>
      </c>
      <c r="B24" s="46">
        <v>62372432</v>
      </c>
      <c r="C24" s="46">
        <v>7248257.8000000007</v>
      </c>
      <c r="D24" s="46">
        <f t="shared" si="4"/>
        <v>69620689.799999997</v>
      </c>
      <c r="E24" s="46">
        <v>250664.43</v>
      </c>
      <c r="F24" s="47">
        <v>3279291.1</v>
      </c>
      <c r="G24" s="47">
        <v>10981421.539999999</v>
      </c>
      <c r="H24" s="48"/>
      <c r="I24" s="48"/>
      <c r="J24" s="48"/>
      <c r="K24" s="48"/>
      <c r="L24" s="48"/>
      <c r="M24" s="48"/>
      <c r="N24" s="48"/>
      <c r="O24" s="48"/>
      <c r="P24" s="48"/>
      <c r="Q24" s="48">
        <f t="shared" si="5"/>
        <v>14511377.07</v>
      </c>
    </row>
    <row r="25" spans="1:19" ht="18.75" customHeight="1" x14ac:dyDescent="0.25">
      <c r="A25" s="17" t="s">
        <v>56</v>
      </c>
      <c r="B25" s="46">
        <v>154324465</v>
      </c>
      <c r="C25" s="46">
        <v>38949321.5</v>
      </c>
      <c r="D25" s="46">
        <f t="shared" si="4"/>
        <v>193273786.5</v>
      </c>
      <c r="E25" s="46">
        <v>840920.58</v>
      </c>
      <c r="F25" s="47">
        <v>11855850</v>
      </c>
      <c r="G25" s="47">
        <v>11378726.859999999</v>
      </c>
      <c r="H25" s="50"/>
      <c r="I25" s="50"/>
      <c r="J25" s="50"/>
      <c r="K25" s="50"/>
      <c r="L25" s="50"/>
      <c r="M25" s="50"/>
      <c r="N25" s="50"/>
      <c r="O25" s="50"/>
      <c r="P25" s="50"/>
      <c r="Q25" s="48">
        <f>SUM(E25:P25)</f>
        <v>24075497.439999998</v>
      </c>
    </row>
    <row r="26" spans="1:19" ht="18.75" customHeight="1" x14ac:dyDescent="0.25">
      <c r="A26" s="17" t="s">
        <v>55</v>
      </c>
      <c r="B26" s="46">
        <v>9186198</v>
      </c>
      <c r="C26" s="46">
        <v>232820.07</v>
      </c>
      <c r="D26" s="46">
        <f t="shared" si="4"/>
        <v>9419018.0700000003</v>
      </c>
      <c r="E26" s="46">
        <v>125157.2</v>
      </c>
      <c r="F26" s="46"/>
      <c r="G26" s="47">
        <v>232820.61</v>
      </c>
      <c r="H26" s="50"/>
      <c r="I26" s="50"/>
      <c r="J26" s="50"/>
      <c r="K26" s="50"/>
      <c r="L26" s="50"/>
      <c r="M26" s="50"/>
      <c r="N26" s="50"/>
      <c r="O26" s="50"/>
      <c r="P26" s="50"/>
      <c r="Q26" s="48">
        <f>SUM(E26:P26)</f>
        <v>357977.81</v>
      </c>
    </row>
    <row r="27" spans="1:19" ht="18.75" customHeight="1" x14ac:dyDescent="0.25">
      <c r="A27" s="21" t="s">
        <v>54</v>
      </c>
      <c r="B27" s="44">
        <f t="shared" ref="B27:Q27" si="6">SUM(B28:B36)</f>
        <v>553195693</v>
      </c>
      <c r="C27" s="44">
        <f t="shared" si="6"/>
        <v>322280791.85000002</v>
      </c>
      <c r="D27" s="45">
        <f>SUM(D28:D36)</f>
        <v>875476484.85000002</v>
      </c>
      <c r="E27" s="45">
        <f>SUM(E28:E36)</f>
        <v>2498563.39</v>
      </c>
      <c r="F27" s="44">
        <f t="shared" si="6"/>
        <v>43755092.920000002</v>
      </c>
      <c r="G27" s="44">
        <f t="shared" si="6"/>
        <v>100521776.85000001</v>
      </c>
      <c r="H27" s="44">
        <f t="shared" si="6"/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4">
        <f t="shared" si="6"/>
        <v>0</v>
      </c>
      <c r="M27" s="44">
        <f t="shared" si="6"/>
        <v>0</v>
      </c>
      <c r="N27" s="44">
        <f t="shared" si="6"/>
        <v>0</v>
      </c>
      <c r="O27" s="44">
        <f t="shared" si="6"/>
        <v>0</v>
      </c>
      <c r="P27" s="44">
        <f t="shared" si="6"/>
        <v>0</v>
      </c>
      <c r="Q27" s="45">
        <f t="shared" si="6"/>
        <v>146775433.16</v>
      </c>
    </row>
    <row r="28" spans="1:19" ht="18.75" customHeight="1" x14ac:dyDescent="0.25">
      <c r="A28" s="17" t="s">
        <v>53</v>
      </c>
      <c r="B28" s="46">
        <v>11356259</v>
      </c>
      <c r="C28" s="46">
        <v>41300</v>
      </c>
      <c r="D28" s="46">
        <f>+B28+C28</f>
        <v>11397559</v>
      </c>
      <c r="E28" s="46">
        <v>65148.79</v>
      </c>
      <c r="F28" s="47">
        <v>35940</v>
      </c>
      <c r="G28" s="47">
        <v>1071314.6399999999</v>
      </c>
      <c r="H28" s="50"/>
      <c r="I28" s="50"/>
      <c r="J28" s="50"/>
      <c r="K28" s="50"/>
      <c r="L28" s="50"/>
      <c r="M28" s="50"/>
      <c r="N28" s="50"/>
      <c r="O28" s="50"/>
      <c r="P28" s="50"/>
      <c r="Q28" s="48">
        <f>SUM(E28:P28)</f>
        <v>1172403.43</v>
      </c>
    </row>
    <row r="29" spans="1:19" ht="18.75" customHeight="1" x14ac:dyDescent="0.25">
      <c r="A29" s="17" t="s">
        <v>52</v>
      </c>
      <c r="B29" s="46">
        <v>8303894</v>
      </c>
      <c r="C29" s="46">
        <v>6490000</v>
      </c>
      <c r="D29" s="46">
        <f t="shared" ref="D29:D36" si="7">+B29+C29</f>
        <v>14793894</v>
      </c>
      <c r="E29" s="46"/>
      <c r="F29" s="46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48">
        <f t="shared" ref="Q29:Q35" si="8">SUM(E29:P29)</f>
        <v>0</v>
      </c>
    </row>
    <row r="30" spans="1:19" ht="18.75" customHeight="1" x14ac:dyDescent="0.25">
      <c r="A30" s="17" t="s">
        <v>51</v>
      </c>
      <c r="B30" s="46">
        <v>12030593</v>
      </c>
      <c r="C30" s="46"/>
      <c r="D30" s="46">
        <f t="shared" si="7"/>
        <v>12030593</v>
      </c>
      <c r="E30" s="46">
        <v>28131.5</v>
      </c>
      <c r="F30" s="46"/>
      <c r="G30" s="47">
        <v>216612.6</v>
      </c>
      <c r="H30" s="50"/>
      <c r="I30" s="50"/>
      <c r="J30" s="50"/>
      <c r="K30" s="50"/>
      <c r="L30" s="50"/>
      <c r="M30" s="50"/>
      <c r="N30" s="50"/>
      <c r="O30" s="50"/>
      <c r="P30" s="50"/>
      <c r="Q30" s="48">
        <f t="shared" si="8"/>
        <v>244744.1</v>
      </c>
    </row>
    <row r="31" spans="1:19" ht="18.75" customHeight="1" x14ac:dyDescent="0.25">
      <c r="A31" s="17" t="s">
        <v>50</v>
      </c>
      <c r="B31" s="46">
        <v>5000000</v>
      </c>
      <c r="C31" s="46">
        <v>28483684</v>
      </c>
      <c r="D31" s="46">
        <f t="shared" si="7"/>
        <v>33483684</v>
      </c>
      <c r="E31" s="46"/>
      <c r="F31" s="46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48">
        <f t="shared" si="8"/>
        <v>0</v>
      </c>
    </row>
    <row r="32" spans="1:19" ht="18.75" customHeight="1" x14ac:dyDescent="0.25">
      <c r="A32" s="17" t="s">
        <v>49</v>
      </c>
      <c r="B32" s="46">
        <v>97418300</v>
      </c>
      <c r="C32" s="46">
        <v>48753965.200000003</v>
      </c>
      <c r="D32" s="46">
        <f t="shared" si="7"/>
        <v>146172265.19999999</v>
      </c>
      <c r="E32" s="46">
        <v>260512.46</v>
      </c>
      <c r="F32" s="47">
        <v>1177809.9199999999</v>
      </c>
      <c r="G32" s="47">
        <v>5937912.4699999997</v>
      </c>
      <c r="H32" s="50"/>
      <c r="I32" s="50"/>
      <c r="J32" s="50"/>
      <c r="K32" s="50"/>
      <c r="L32" s="50"/>
      <c r="M32" s="50"/>
      <c r="N32" s="50"/>
      <c r="O32" s="50"/>
      <c r="P32" s="50"/>
      <c r="Q32" s="48">
        <f t="shared" si="8"/>
        <v>7376234.8499999996</v>
      </c>
      <c r="R32" s="5"/>
    </row>
    <row r="33" spans="1:17" ht="18.75" customHeight="1" x14ac:dyDescent="0.25">
      <c r="A33" s="17" t="s">
        <v>48</v>
      </c>
      <c r="B33" s="46">
        <v>37270443</v>
      </c>
      <c r="C33" s="46">
        <v>102786535</v>
      </c>
      <c r="D33" s="46">
        <f t="shared" si="7"/>
        <v>140056978</v>
      </c>
      <c r="E33" s="46">
        <v>236409.04</v>
      </c>
      <c r="F33" s="47">
        <v>37753628</v>
      </c>
      <c r="G33" s="47">
        <v>17115464.34</v>
      </c>
      <c r="H33" s="50"/>
      <c r="I33" s="50"/>
      <c r="J33" s="50"/>
      <c r="K33" s="50"/>
      <c r="L33" s="50"/>
      <c r="M33" s="50"/>
      <c r="N33" s="50"/>
      <c r="O33" s="50"/>
      <c r="P33" s="50"/>
      <c r="Q33" s="48">
        <f t="shared" si="8"/>
        <v>55105501.379999995</v>
      </c>
    </row>
    <row r="34" spans="1:17" ht="18.75" customHeight="1" x14ac:dyDescent="0.25">
      <c r="A34" s="17" t="s">
        <v>47</v>
      </c>
      <c r="B34" s="46">
        <v>323183418</v>
      </c>
      <c r="C34" s="46">
        <v>51331042.75999999</v>
      </c>
      <c r="D34" s="46">
        <f t="shared" si="7"/>
        <v>374514460.75999999</v>
      </c>
      <c r="E34" s="46">
        <v>1242445.93</v>
      </c>
      <c r="F34" s="47">
        <v>2700000</v>
      </c>
      <c r="G34" s="47">
        <v>61620114.57</v>
      </c>
      <c r="H34" s="50"/>
      <c r="I34" s="50"/>
      <c r="J34" s="50"/>
      <c r="K34" s="50"/>
      <c r="L34" s="50"/>
      <c r="M34" s="50"/>
      <c r="N34" s="50"/>
      <c r="O34" s="50"/>
      <c r="P34" s="50"/>
      <c r="Q34" s="48">
        <f t="shared" si="8"/>
        <v>65562560.5</v>
      </c>
    </row>
    <row r="35" spans="1:17" ht="18.75" customHeight="1" x14ac:dyDescent="0.25">
      <c r="A35" s="17" t="s">
        <v>46</v>
      </c>
      <c r="B35" s="46"/>
      <c r="C35" s="46"/>
      <c r="D35" s="46">
        <f t="shared" si="7"/>
        <v>0</v>
      </c>
      <c r="E35" s="46"/>
      <c r="F35" s="46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48">
        <f t="shared" si="8"/>
        <v>0</v>
      </c>
    </row>
    <row r="36" spans="1:17" ht="18.75" customHeight="1" x14ac:dyDescent="0.25">
      <c r="A36" s="17" t="s">
        <v>45</v>
      </c>
      <c r="B36" s="46">
        <v>58632786</v>
      </c>
      <c r="C36" s="46">
        <v>84394264.890000015</v>
      </c>
      <c r="D36" s="46">
        <f t="shared" si="7"/>
        <v>143027050.89000002</v>
      </c>
      <c r="E36" s="46">
        <v>665915.67000000004</v>
      </c>
      <c r="F36" s="47">
        <v>2087715</v>
      </c>
      <c r="G36" s="47">
        <v>14560358.23</v>
      </c>
      <c r="H36" s="50"/>
      <c r="I36" s="50"/>
      <c r="J36" s="50"/>
      <c r="K36" s="50"/>
      <c r="L36" s="50"/>
      <c r="M36" s="50"/>
      <c r="N36" s="50"/>
      <c r="O36" s="50"/>
      <c r="P36" s="50"/>
      <c r="Q36" s="48">
        <f>SUM(E36:P36)</f>
        <v>17313988.899999999</v>
      </c>
    </row>
    <row r="37" spans="1:17" ht="18.75" customHeight="1" x14ac:dyDescent="0.25">
      <c r="A37" s="21" t="s">
        <v>44</v>
      </c>
      <c r="B37" s="44">
        <f t="shared" ref="B37:Q37" si="9">SUM(B38:B45)</f>
        <v>40416309</v>
      </c>
      <c r="C37" s="44">
        <f t="shared" si="9"/>
        <v>500000</v>
      </c>
      <c r="D37" s="45">
        <f t="shared" si="9"/>
        <v>40916309</v>
      </c>
      <c r="E37" s="45">
        <f t="shared" si="9"/>
        <v>0</v>
      </c>
      <c r="F37" s="44">
        <f t="shared" si="9"/>
        <v>0</v>
      </c>
      <c r="G37" s="44">
        <f t="shared" si="9"/>
        <v>250000</v>
      </c>
      <c r="H37" s="44">
        <f t="shared" si="9"/>
        <v>0</v>
      </c>
      <c r="I37" s="44">
        <f t="shared" si="9"/>
        <v>0</v>
      </c>
      <c r="J37" s="44">
        <f t="shared" si="9"/>
        <v>0</v>
      </c>
      <c r="K37" s="44">
        <f t="shared" si="9"/>
        <v>0</v>
      </c>
      <c r="L37" s="44">
        <f t="shared" si="9"/>
        <v>0</v>
      </c>
      <c r="M37" s="44">
        <f t="shared" si="9"/>
        <v>0</v>
      </c>
      <c r="N37" s="44">
        <f t="shared" si="9"/>
        <v>0</v>
      </c>
      <c r="O37" s="44">
        <f t="shared" si="9"/>
        <v>0</v>
      </c>
      <c r="P37" s="44">
        <f t="shared" si="9"/>
        <v>0</v>
      </c>
      <c r="Q37" s="45">
        <f t="shared" si="9"/>
        <v>250000</v>
      </c>
    </row>
    <row r="38" spans="1:17" ht="18.75" customHeight="1" x14ac:dyDescent="0.25">
      <c r="A38" s="17" t="s">
        <v>43</v>
      </c>
      <c r="B38" s="46">
        <v>39485409</v>
      </c>
      <c r="C38" s="46">
        <v>500000</v>
      </c>
      <c r="D38" s="46">
        <f>+B38+C38</f>
        <v>39985409</v>
      </c>
      <c r="E38" s="50"/>
      <c r="F38" s="50"/>
      <c r="G38" s="47">
        <v>250000</v>
      </c>
      <c r="H38" s="50"/>
      <c r="I38" s="50"/>
      <c r="J38" s="50"/>
      <c r="K38" s="50"/>
      <c r="L38" s="50"/>
      <c r="M38" s="50"/>
      <c r="N38" s="50"/>
      <c r="O38" s="48"/>
      <c r="P38" s="50"/>
      <c r="Q38" s="48">
        <f t="shared" ref="Q38:Q52" si="10">SUM(E38:P38)</f>
        <v>250000</v>
      </c>
    </row>
    <row r="39" spans="1:17" ht="18.75" customHeight="1" x14ac:dyDescent="0.25">
      <c r="A39" s="17" t="s">
        <v>42</v>
      </c>
      <c r="B39" s="50">
        <v>0</v>
      </c>
      <c r="C39" s="50"/>
      <c r="D39" s="46">
        <f t="shared" ref="D39:D52" si="11">+B39+C39</f>
        <v>0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48">
        <f t="shared" si="10"/>
        <v>0</v>
      </c>
    </row>
    <row r="40" spans="1:17" ht="18.75" customHeight="1" x14ac:dyDescent="0.25">
      <c r="A40" s="17" t="s">
        <v>41</v>
      </c>
      <c r="B40" s="50">
        <v>0</v>
      </c>
      <c r="C40" s="50"/>
      <c r="D40" s="46">
        <f t="shared" si="11"/>
        <v>0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48">
        <f t="shared" si="10"/>
        <v>0</v>
      </c>
    </row>
    <row r="41" spans="1:17" ht="18.75" customHeight="1" x14ac:dyDescent="0.25">
      <c r="A41" s="17" t="s">
        <v>40</v>
      </c>
      <c r="B41" s="50">
        <v>0</v>
      </c>
      <c r="C41" s="50"/>
      <c r="D41" s="46">
        <f t="shared" si="11"/>
        <v>0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48">
        <f t="shared" si="10"/>
        <v>0</v>
      </c>
    </row>
    <row r="42" spans="1:17" ht="18.75" customHeight="1" x14ac:dyDescent="0.25">
      <c r="A42" s="17" t="s">
        <v>39</v>
      </c>
      <c r="B42" s="50">
        <v>0</v>
      </c>
      <c r="C42" s="50"/>
      <c r="D42" s="46">
        <f t="shared" si="11"/>
        <v>0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48">
        <f t="shared" si="10"/>
        <v>0</v>
      </c>
    </row>
    <row r="43" spans="1:17" ht="18.75" customHeight="1" x14ac:dyDescent="0.25">
      <c r="A43" s="17" t="s">
        <v>38</v>
      </c>
      <c r="B43" s="50">
        <v>0</v>
      </c>
      <c r="C43" s="50"/>
      <c r="D43" s="46">
        <f t="shared" si="11"/>
        <v>0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48">
        <f t="shared" si="10"/>
        <v>0</v>
      </c>
    </row>
    <row r="44" spans="1:17" ht="18.75" customHeight="1" x14ac:dyDescent="0.25">
      <c r="A44" s="17" t="s">
        <v>37</v>
      </c>
      <c r="B44" s="46">
        <v>930900</v>
      </c>
      <c r="C44" s="50"/>
      <c r="D44" s="46">
        <f t="shared" si="11"/>
        <v>930900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48">
        <f t="shared" si="10"/>
        <v>0</v>
      </c>
    </row>
    <row r="45" spans="1:17" ht="18.75" customHeight="1" x14ac:dyDescent="0.25">
      <c r="A45" s="17" t="s">
        <v>36</v>
      </c>
      <c r="B45" s="50">
        <v>0</v>
      </c>
      <c r="C45" s="50"/>
      <c r="D45" s="46">
        <f t="shared" si="11"/>
        <v>0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48">
        <f t="shared" si="10"/>
        <v>0</v>
      </c>
    </row>
    <row r="46" spans="1:17" ht="18.75" customHeight="1" x14ac:dyDescent="0.25">
      <c r="A46" s="21" t="s">
        <v>35</v>
      </c>
      <c r="B46" s="44">
        <v>0</v>
      </c>
      <c r="C46" s="44"/>
      <c r="D46" s="46">
        <f t="shared" si="11"/>
        <v>0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48">
        <f t="shared" si="10"/>
        <v>0</v>
      </c>
    </row>
    <row r="47" spans="1:17" ht="18.75" customHeight="1" x14ac:dyDescent="0.25">
      <c r="A47" s="17" t="s">
        <v>34</v>
      </c>
      <c r="B47" s="50">
        <v>0</v>
      </c>
      <c r="C47" s="50"/>
      <c r="D47" s="46">
        <f t="shared" si="11"/>
        <v>0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48">
        <f t="shared" si="10"/>
        <v>0</v>
      </c>
    </row>
    <row r="48" spans="1:17" ht="18.75" customHeight="1" x14ac:dyDescent="0.25">
      <c r="A48" s="17" t="s">
        <v>33</v>
      </c>
      <c r="B48" s="50">
        <v>0</v>
      </c>
      <c r="C48" s="50"/>
      <c r="D48" s="46">
        <f t="shared" si="11"/>
        <v>0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48">
        <f t="shared" si="10"/>
        <v>0</v>
      </c>
    </row>
    <row r="49" spans="1:19" ht="18.75" customHeight="1" x14ac:dyDescent="0.25">
      <c r="A49" s="17" t="s">
        <v>32</v>
      </c>
      <c r="B49" s="50">
        <v>0</v>
      </c>
      <c r="C49" s="50"/>
      <c r="D49" s="46">
        <f t="shared" si="11"/>
        <v>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48">
        <f t="shared" si="10"/>
        <v>0</v>
      </c>
    </row>
    <row r="50" spans="1:19" ht="18.75" customHeight="1" x14ac:dyDescent="0.25">
      <c r="A50" s="17" t="s">
        <v>31</v>
      </c>
      <c r="B50" s="50">
        <v>0</v>
      </c>
      <c r="C50" s="50"/>
      <c r="D50" s="46">
        <f t="shared" si="11"/>
        <v>0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48">
        <f t="shared" si="10"/>
        <v>0</v>
      </c>
    </row>
    <row r="51" spans="1:19" ht="18.75" customHeight="1" x14ac:dyDescent="0.25">
      <c r="A51" s="17" t="s">
        <v>30</v>
      </c>
      <c r="B51" s="50">
        <v>0</v>
      </c>
      <c r="C51" s="50"/>
      <c r="D51" s="46">
        <f t="shared" si="11"/>
        <v>0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48">
        <f t="shared" si="10"/>
        <v>0</v>
      </c>
    </row>
    <row r="52" spans="1:19" ht="18.75" customHeight="1" x14ac:dyDescent="0.25">
      <c r="A52" s="17" t="s">
        <v>29</v>
      </c>
      <c r="B52" s="50">
        <v>0</v>
      </c>
      <c r="C52" s="50"/>
      <c r="D52" s="46">
        <f t="shared" si="11"/>
        <v>0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48">
        <f t="shared" si="10"/>
        <v>0</v>
      </c>
    </row>
    <row r="53" spans="1:19" ht="18.75" customHeight="1" x14ac:dyDescent="0.25">
      <c r="A53" s="21" t="s">
        <v>28</v>
      </c>
      <c r="B53" s="44">
        <f t="shared" ref="B53:Q53" si="12">SUM(B54:B62)</f>
        <v>330000000</v>
      </c>
      <c r="C53" s="44">
        <f t="shared" si="12"/>
        <v>257563359.74000001</v>
      </c>
      <c r="D53" s="44">
        <f>SUM(D54:D62)</f>
        <v>587563359.74000001</v>
      </c>
      <c r="E53" s="45">
        <f t="shared" si="12"/>
        <v>0</v>
      </c>
      <c r="F53" s="44">
        <f t="shared" si="12"/>
        <v>50384469</v>
      </c>
      <c r="G53" s="44">
        <f t="shared" si="12"/>
        <v>84600677.769999996</v>
      </c>
      <c r="H53" s="44">
        <f t="shared" si="12"/>
        <v>0</v>
      </c>
      <c r="I53" s="44">
        <f t="shared" si="12"/>
        <v>0</v>
      </c>
      <c r="J53" s="44">
        <f t="shared" si="12"/>
        <v>0</v>
      </c>
      <c r="K53" s="44">
        <f t="shared" si="12"/>
        <v>0</v>
      </c>
      <c r="L53" s="44">
        <f t="shared" si="12"/>
        <v>0</v>
      </c>
      <c r="M53" s="44">
        <f t="shared" si="12"/>
        <v>0</v>
      </c>
      <c r="N53" s="44">
        <f t="shared" si="12"/>
        <v>0</v>
      </c>
      <c r="O53" s="44">
        <f t="shared" si="12"/>
        <v>0</v>
      </c>
      <c r="P53" s="44">
        <f t="shared" si="12"/>
        <v>0</v>
      </c>
      <c r="Q53" s="45">
        <f t="shared" si="12"/>
        <v>134985146.77000001</v>
      </c>
    </row>
    <row r="54" spans="1:19" ht="18.75" customHeight="1" x14ac:dyDescent="0.25">
      <c r="A54" s="17" t="s">
        <v>27</v>
      </c>
      <c r="B54" s="46">
        <v>35000000</v>
      </c>
      <c r="C54" s="46">
        <v>57739969.869999997</v>
      </c>
      <c r="D54" s="46">
        <f>+B54+C54</f>
        <v>92739969.870000005</v>
      </c>
      <c r="E54" s="50"/>
      <c r="F54" s="50"/>
      <c r="G54" s="47">
        <v>2555478.7999999998</v>
      </c>
      <c r="H54" s="50"/>
      <c r="I54" s="50"/>
      <c r="J54" s="50"/>
      <c r="K54" s="50"/>
      <c r="L54" s="50"/>
      <c r="M54" s="50"/>
      <c r="N54" s="50"/>
      <c r="O54" s="50"/>
      <c r="P54" s="50"/>
      <c r="Q54" s="48">
        <f>SUM(E54:P54)</f>
        <v>2555478.7999999998</v>
      </c>
    </row>
    <row r="55" spans="1:19" ht="18.75" customHeight="1" x14ac:dyDescent="0.25">
      <c r="A55" s="17" t="s">
        <v>26</v>
      </c>
      <c r="B55" s="46"/>
      <c r="C55" s="46">
        <v>8700000</v>
      </c>
      <c r="D55" s="46">
        <f t="shared" ref="D55:D62" si="13">+B55+C55</f>
        <v>8700000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48">
        <f>SUM(E55:P55)</f>
        <v>0</v>
      </c>
    </row>
    <row r="56" spans="1:19" ht="18.75" customHeight="1" x14ac:dyDescent="0.25">
      <c r="A56" s="17" t="s">
        <v>25</v>
      </c>
      <c r="B56" s="46">
        <v>20000000</v>
      </c>
      <c r="C56" s="46">
        <v>12652947.57</v>
      </c>
      <c r="D56" s="46">
        <f t="shared" si="13"/>
        <v>32652947.57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48">
        <f>SUM(E56:P56)</f>
        <v>0</v>
      </c>
    </row>
    <row r="57" spans="1:19" ht="18.75" customHeight="1" x14ac:dyDescent="0.25">
      <c r="A57" s="17" t="s">
        <v>24</v>
      </c>
      <c r="B57" s="46">
        <v>176420491</v>
      </c>
      <c r="C57" s="46">
        <v>30514000</v>
      </c>
      <c r="D57" s="46">
        <f t="shared" si="13"/>
        <v>206934491</v>
      </c>
      <c r="E57" s="50"/>
      <c r="F57" s="46">
        <v>28406500</v>
      </c>
      <c r="G57" s="47">
        <v>94523.71</v>
      </c>
      <c r="H57" s="50"/>
      <c r="I57" s="50"/>
      <c r="J57" s="50"/>
      <c r="K57" s="50"/>
      <c r="L57" s="50"/>
      <c r="M57" s="50"/>
      <c r="N57" s="50"/>
      <c r="O57" s="50"/>
      <c r="P57" s="50"/>
      <c r="Q57" s="48">
        <f t="shared" ref="Q57:Q58" si="14">SUM(E57:P57)</f>
        <v>28501023.710000001</v>
      </c>
    </row>
    <row r="58" spans="1:19" ht="18.75" customHeight="1" x14ac:dyDescent="0.25">
      <c r="A58" s="17" t="s">
        <v>23</v>
      </c>
      <c r="B58" s="46">
        <v>98579509</v>
      </c>
      <c r="C58" s="46">
        <v>96393018.550000012</v>
      </c>
      <c r="D58" s="46">
        <f t="shared" si="13"/>
        <v>194972527.55000001</v>
      </c>
      <c r="E58" s="50"/>
      <c r="F58" s="47">
        <v>2591870</v>
      </c>
      <c r="G58" s="47">
        <v>81294501.099999994</v>
      </c>
      <c r="H58" s="50"/>
      <c r="I58" s="50"/>
      <c r="J58" s="50"/>
      <c r="K58" s="50"/>
      <c r="L58" s="50"/>
      <c r="M58" s="50"/>
      <c r="N58" s="50"/>
      <c r="O58" s="50"/>
      <c r="P58" s="50"/>
      <c r="Q58" s="48">
        <f t="shared" si="14"/>
        <v>83886371.099999994</v>
      </c>
    </row>
    <row r="59" spans="1:19" ht="18.75" customHeight="1" x14ac:dyDescent="0.25">
      <c r="A59" s="17" t="s">
        <v>22</v>
      </c>
      <c r="B59" s="46">
        <v>0</v>
      </c>
      <c r="C59" s="50"/>
      <c r="D59" s="46">
        <f t="shared" si="13"/>
        <v>0</v>
      </c>
      <c r="E59" s="50"/>
      <c r="F59" s="46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48">
        <f t="shared" ref="Q59:Q62" si="15">SUM(E59:P59)</f>
        <v>0</v>
      </c>
    </row>
    <row r="60" spans="1:19" ht="18.75" customHeight="1" x14ac:dyDescent="0.25">
      <c r="A60" s="17" t="s">
        <v>21</v>
      </c>
      <c r="B60" s="46">
        <v>0</v>
      </c>
      <c r="C60" s="50"/>
      <c r="D60" s="46">
        <f t="shared" si="13"/>
        <v>0</v>
      </c>
      <c r="E60" s="50"/>
      <c r="F60" s="46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48">
        <f t="shared" si="15"/>
        <v>0</v>
      </c>
    </row>
    <row r="61" spans="1:19" ht="18.75" customHeight="1" x14ac:dyDescent="0.25">
      <c r="A61" s="17" t="s">
        <v>20</v>
      </c>
      <c r="B61" s="46">
        <v>0</v>
      </c>
      <c r="C61" s="46">
        <v>44344623.75</v>
      </c>
      <c r="D61" s="46">
        <f t="shared" si="13"/>
        <v>44344623.75</v>
      </c>
      <c r="E61" s="50"/>
      <c r="F61" s="46">
        <v>19386099</v>
      </c>
      <c r="G61" s="47">
        <v>656174.16</v>
      </c>
      <c r="H61" s="50"/>
      <c r="I61" s="50"/>
      <c r="J61" s="50"/>
      <c r="K61" s="50"/>
      <c r="M61" s="50"/>
      <c r="N61" s="50"/>
      <c r="O61" s="50"/>
      <c r="P61" s="50"/>
      <c r="Q61" s="48">
        <f>SUM(E61:P61)</f>
        <v>20042273.16</v>
      </c>
    </row>
    <row r="62" spans="1:19" ht="18.75" customHeight="1" x14ac:dyDescent="0.25">
      <c r="A62" s="17" t="s">
        <v>19</v>
      </c>
      <c r="B62" s="46">
        <v>0</v>
      </c>
      <c r="C62" s="46">
        <v>7218800</v>
      </c>
      <c r="D62" s="46">
        <f t="shared" si="13"/>
        <v>7218800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48">
        <f t="shared" si="15"/>
        <v>0</v>
      </c>
    </row>
    <row r="63" spans="1:19" ht="18.75" customHeight="1" x14ac:dyDescent="0.25">
      <c r="A63" s="21" t="s">
        <v>18</v>
      </c>
      <c r="B63" s="44">
        <f t="shared" ref="B63:P63" si="16">SUM(B64:B67)</f>
        <v>5225268976</v>
      </c>
      <c r="C63" s="44">
        <f t="shared" si="16"/>
        <v>901456820.10999978</v>
      </c>
      <c r="D63" s="45">
        <f t="shared" si="16"/>
        <v>6126725796.1099997</v>
      </c>
      <c r="E63" s="44">
        <f t="shared" si="16"/>
        <v>0</v>
      </c>
      <c r="F63" s="44">
        <f t="shared" si="16"/>
        <v>957554081.37</v>
      </c>
      <c r="G63" s="44">
        <f t="shared" si="16"/>
        <v>598707997.59000003</v>
      </c>
      <c r="H63" s="44">
        <f>SUM(H64:H67)</f>
        <v>0</v>
      </c>
      <c r="I63" s="44">
        <f t="shared" si="16"/>
        <v>0</v>
      </c>
      <c r="J63" s="44">
        <f t="shared" si="16"/>
        <v>0</v>
      </c>
      <c r="K63" s="44">
        <f t="shared" si="16"/>
        <v>0</v>
      </c>
      <c r="L63" s="44">
        <f t="shared" si="16"/>
        <v>0</v>
      </c>
      <c r="M63" s="44">
        <f t="shared" si="16"/>
        <v>0</v>
      </c>
      <c r="N63" s="44">
        <f t="shared" si="16"/>
        <v>0</v>
      </c>
      <c r="O63" s="44">
        <f t="shared" si="16"/>
        <v>0</v>
      </c>
      <c r="P63" s="44">
        <f t="shared" si="16"/>
        <v>0</v>
      </c>
      <c r="Q63" s="45">
        <f>SUM(Q64:Q67)</f>
        <v>1556262078.96</v>
      </c>
    </row>
    <row r="64" spans="1:19" ht="18.75" customHeight="1" x14ac:dyDescent="0.25">
      <c r="A64" s="17" t="s">
        <v>17</v>
      </c>
      <c r="B64" s="50"/>
      <c r="C64" s="50"/>
      <c r="D64" s="48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48">
        <f>SUM(E64:P64)</f>
        <v>0</v>
      </c>
      <c r="R64" s="19"/>
      <c r="S64" s="19"/>
    </row>
    <row r="65" spans="1:19" ht="18.75" customHeight="1" x14ac:dyDescent="0.25">
      <c r="A65" s="17" t="s">
        <v>16</v>
      </c>
      <c r="B65" s="46">
        <v>5225268976</v>
      </c>
      <c r="C65" s="46">
        <v>901456820.10999978</v>
      </c>
      <c r="D65" s="46">
        <f>+B65+C65</f>
        <v>6126725796.1099997</v>
      </c>
      <c r="E65" s="48"/>
      <c r="F65" s="47">
        <v>957554081.37</v>
      </c>
      <c r="G65" s="47">
        <v>598707997.59000003</v>
      </c>
      <c r="H65" s="48"/>
      <c r="I65" s="50"/>
      <c r="J65" s="48"/>
      <c r="K65" s="50"/>
      <c r="L65" s="50"/>
      <c r="M65" s="50"/>
      <c r="N65" s="50"/>
      <c r="O65" s="50"/>
      <c r="P65" s="50"/>
      <c r="Q65" s="48">
        <f>SUM(E65:P65)</f>
        <v>1556262078.96</v>
      </c>
      <c r="R65" s="5"/>
      <c r="S65" s="6"/>
    </row>
    <row r="66" spans="1:19" ht="18.75" customHeight="1" x14ac:dyDescent="0.25">
      <c r="A66" s="17" t="s">
        <v>15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>
        <f>SUM(E66:P66)</f>
        <v>0</v>
      </c>
    </row>
    <row r="67" spans="1:19" ht="18.75" customHeight="1" x14ac:dyDescent="0.25">
      <c r="A67" s="17" t="s">
        <v>14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f>SUM(E67:P67)</f>
        <v>0</v>
      </c>
    </row>
    <row r="68" spans="1:19" ht="18.75" customHeight="1" x14ac:dyDescent="0.25">
      <c r="A68" s="21" t="s">
        <v>93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>
        <f t="shared" ref="Q68" si="17">SUM(Q69:Q70)</f>
        <v>0</v>
      </c>
    </row>
    <row r="69" spans="1:19" ht="18.75" customHeight="1" x14ac:dyDescent="0.25">
      <c r="A69" s="17" t="s">
        <v>13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>
        <f t="shared" ref="Q69:Q74" si="18">SUM(E69:P69)</f>
        <v>0</v>
      </c>
    </row>
    <row r="70" spans="1:19" ht="18.75" customHeight="1" x14ac:dyDescent="0.25">
      <c r="A70" s="17" t="s">
        <v>12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>
        <f t="shared" si="18"/>
        <v>0</v>
      </c>
    </row>
    <row r="71" spans="1:19" ht="18.75" customHeight="1" x14ac:dyDescent="0.25">
      <c r="A71" s="21" t="s">
        <v>11</v>
      </c>
      <c r="B71" s="44"/>
      <c r="C71" s="44"/>
      <c r="D71" s="44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>
        <f t="shared" si="18"/>
        <v>0</v>
      </c>
    </row>
    <row r="72" spans="1:19" ht="18.75" customHeight="1" x14ac:dyDescent="0.25">
      <c r="A72" s="17" t="s">
        <v>10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>
        <f t="shared" si="18"/>
        <v>0</v>
      </c>
    </row>
    <row r="73" spans="1:19" ht="18.75" customHeight="1" x14ac:dyDescent="0.25">
      <c r="A73" s="17" t="s">
        <v>9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>
        <f t="shared" si="18"/>
        <v>0</v>
      </c>
    </row>
    <row r="74" spans="1:19" ht="18.75" customHeight="1" x14ac:dyDescent="0.25">
      <c r="A74" s="17" t="s">
        <v>8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>
        <f t="shared" si="18"/>
        <v>0</v>
      </c>
    </row>
    <row r="75" spans="1:19" ht="18.75" customHeight="1" x14ac:dyDescent="0.25">
      <c r="A75" s="17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</row>
    <row r="76" spans="1:19" ht="18.75" customHeight="1" x14ac:dyDescent="0.25">
      <c r="A76" s="22" t="s">
        <v>7</v>
      </c>
      <c r="B76" s="42">
        <f t="shared" ref="B76:Q76" si="19">SUM(B77+B80+B83)</f>
        <v>100000000</v>
      </c>
      <c r="C76" s="42">
        <f t="shared" si="19"/>
        <v>-52663233</v>
      </c>
      <c r="D76" s="42">
        <f t="shared" si="19"/>
        <v>47336767</v>
      </c>
      <c r="E76" s="52">
        <f t="shared" si="19"/>
        <v>35131868.590000004</v>
      </c>
      <c r="F76" s="52">
        <f t="shared" si="19"/>
        <v>0</v>
      </c>
      <c r="G76" s="52">
        <f t="shared" si="19"/>
        <v>0</v>
      </c>
      <c r="H76" s="52">
        <f t="shared" si="19"/>
        <v>0</v>
      </c>
      <c r="I76" s="52">
        <f t="shared" si="19"/>
        <v>0</v>
      </c>
      <c r="J76" s="52">
        <f t="shared" si="19"/>
        <v>0</v>
      </c>
      <c r="K76" s="52">
        <f t="shared" si="19"/>
        <v>0</v>
      </c>
      <c r="L76" s="52">
        <f t="shared" si="19"/>
        <v>0</v>
      </c>
      <c r="M76" s="52">
        <f t="shared" si="19"/>
        <v>0</v>
      </c>
      <c r="N76" s="52">
        <f t="shared" si="19"/>
        <v>0</v>
      </c>
      <c r="O76" s="52">
        <f t="shared" si="19"/>
        <v>0</v>
      </c>
      <c r="P76" s="52">
        <f t="shared" si="19"/>
        <v>0</v>
      </c>
      <c r="Q76" s="52">
        <f t="shared" si="19"/>
        <v>35131868.590000004</v>
      </c>
    </row>
    <row r="77" spans="1:19" ht="18.75" customHeight="1" x14ac:dyDescent="0.25">
      <c r="A77" s="21" t="s">
        <v>6</v>
      </c>
      <c r="B77" s="44">
        <f t="shared" ref="B77:Q77" si="20">SUM(B78:B79)</f>
        <v>0</v>
      </c>
      <c r="C77" s="44"/>
      <c r="D77" s="44">
        <f t="shared" si="20"/>
        <v>0</v>
      </c>
      <c r="E77" s="53">
        <f t="shared" si="20"/>
        <v>0</v>
      </c>
      <c r="F77" s="53">
        <f t="shared" si="20"/>
        <v>0</v>
      </c>
      <c r="G77" s="53">
        <f t="shared" si="20"/>
        <v>0</v>
      </c>
      <c r="H77" s="53">
        <f t="shared" si="20"/>
        <v>0</v>
      </c>
      <c r="I77" s="53">
        <f t="shared" si="20"/>
        <v>0</v>
      </c>
      <c r="J77" s="53">
        <f t="shared" si="20"/>
        <v>0</v>
      </c>
      <c r="K77" s="53">
        <f t="shared" si="20"/>
        <v>0</v>
      </c>
      <c r="L77" s="53">
        <f t="shared" si="20"/>
        <v>0</v>
      </c>
      <c r="M77" s="53">
        <f t="shared" si="20"/>
        <v>0</v>
      </c>
      <c r="N77" s="53">
        <f t="shared" si="20"/>
        <v>0</v>
      </c>
      <c r="O77" s="53">
        <f>SUM(O78:O79)</f>
        <v>0</v>
      </c>
      <c r="P77" s="53">
        <f t="shared" si="20"/>
        <v>0</v>
      </c>
      <c r="Q77" s="53">
        <f t="shared" si="20"/>
        <v>0</v>
      </c>
      <c r="R77" s="19"/>
      <c r="S77" s="19"/>
    </row>
    <row r="78" spans="1:19" s="15" customFormat="1" ht="18.75" customHeight="1" x14ac:dyDescent="0.25">
      <c r="A78" s="17" t="s">
        <v>94</v>
      </c>
      <c r="B78" s="48"/>
      <c r="C78" s="48"/>
      <c r="D78" s="48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>
        <f t="shared" ref="Q78:Q84" si="21">SUM(E78:P78)</f>
        <v>0</v>
      </c>
      <c r="R78" s="23"/>
    </row>
    <row r="79" spans="1:19" ht="18.75" customHeight="1" x14ac:dyDescent="0.25">
      <c r="A79" s="17" t="s">
        <v>95</v>
      </c>
      <c r="B79" s="50"/>
      <c r="C79" s="50"/>
      <c r="D79" s="50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>
        <f t="shared" si="21"/>
        <v>0</v>
      </c>
      <c r="R79" s="19"/>
    </row>
    <row r="80" spans="1:19" ht="18.75" customHeight="1" x14ac:dyDescent="0.25">
      <c r="A80" s="21" t="s">
        <v>5</v>
      </c>
      <c r="B80" s="44">
        <f t="shared" ref="B80:D80" si="22">SUM(B81:B82)</f>
        <v>100000000</v>
      </c>
      <c r="C80" s="44">
        <f t="shared" si="22"/>
        <v>-52663233</v>
      </c>
      <c r="D80" s="44">
        <f t="shared" si="22"/>
        <v>47336767</v>
      </c>
      <c r="E80" s="44">
        <f>+E81</f>
        <v>35131868.590000004</v>
      </c>
      <c r="F80" s="44">
        <f t="shared" ref="F80:Q80" si="23">+F81</f>
        <v>0</v>
      </c>
      <c r="G80" s="44">
        <f t="shared" si="23"/>
        <v>0</v>
      </c>
      <c r="H80" s="44">
        <f t="shared" si="23"/>
        <v>0</v>
      </c>
      <c r="I80" s="44">
        <f>+I81</f>
        <v>0</v>
      </c>
      <c r="J80" s="44">
        <f>+J81</f>
        <v>0</v>
      </c>
      <c r="K80" s="44">
        <f t="shared" si="23"/>
        <v>0</v>
      </c>
      <c r="L80" s="44">
        <f t="shared" si="23"/>
        <v>0</v>
      </c>
      <c r="M80" s="44">
        <f t="shared" si="23"/>
        <v>0</v>
      </c>
      <c r="N80" s="44">
        <f t="shared" si="23"/>
        <v>0</v>
      </c>
      <c r="O80" s="44">
        <f t="shared" si="23"/>
        <v>0</v>
      </c>
      <c r="P80" s="44">
        <f t="shared" si="23"/>
        <v>0</v>
      </c>
      <c r="Q80" s="44">
        <f t="shared" si="23"/>
        <v>35131868.590000004</v>
      </c>
    </row>
    <row r="81" spans="1:20" s="15" customFormat="1" ht="18.75" customHeight="1" x14ac:dyDescent="0.25">
      <c r="A81" s="17" t="s">
        <v>4</v>
      </c>
      <c r="B81" s="46">
        <v>100000000</v>
      </c>
      <c r="C81" s="48">
        <v>-52663233</v>
      </c>
      <c r="D81" s="46">
        <f>+B81+C81</f>
        <v>47336767</v>
      </c>
      <c r="E81" s="46">
        <v>35131868.590000004</v>
      </c>
      <c r="F81" s="46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>
        <f t="shared" si="21"/>
        <v>35131868.590000004</v>
      </c>
      <c r="R81" s="23"/>
    </row>
    <row r="82" spans="1:20" ht="18.75" customHeight="1" x14ac:dyDescent="0.25">
      <c r="A82" s="17" t="s">
        <v>3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>
        <f t="shared" si="21"/>
        <v>0</v>
      </c>
    </row>
    <row r="83" spans="1:20" ht="18.75" customHeight="1" x14ac:dyDescent="0.25">
      <c r="A83" s="21" t="s">
        <v>2</v>
      </c>
      <c r="B83" s="44"/>
      <c r="C83" s="44"/>
      <c r="D83" s="44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>
        <f t="shared" si="21"/>
        <v>0</v>
      </c>
    </row>
    <row r="84" spans="1:20" ht="18.75" customHeight="1" x14ac:dyDescent="0.25">
      <c r="A84" s="17" t="s">
        <v>1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>
        <f t="shared" si="21"/>
        <v>0</v>
      </c>
    </row>
    <row r="85" spans="1:20" s="8" customFormat="1" ht="18.75" customHeight="1" x14ac:dyDescent="0.3">
      <c r="A85" s="7" t="s">
        <v>0</v>
      </c>
      <c r="B85" s="55">
        <f>+B10+B76</f>
        <v>9950307977</v>
      </c>
      <c r="C85" s="55">
        <f>+C10+C76</f>
        <v>1732855093.5599999</v>
      </c>
      <c r="D85" s="55">
        <f t="shared" ref="D85:Q85" si="24">+D10+D76</f>
        <v>11683163070.560001</v>
      </c>
      <c r="E85" s="55">
        <f t="shared" si="24"/>
        <v>365473683.73000002</v>
      </c>
      <c r="F85" s="55">
        <f t="shared" si="24"/>
        <v>1422637261.04</v>
      </c>
      <c r="G85" s="55">
        <f t="shared" si="24"/>
        <v>1218375077.01</v>
      </c>
      <c r="H85" s="55">
        <f t="shared" si="24"/>
        <v>0</v>
      </c>
      <c r="I85" s="55">
        <f t="shared" si="24"/>
        <v>0</v>
      </c>
      <c r="J85" s="55">
        <f t="shared" si="24"/>
        <v>0</v>
      </c>
      <c r="K85" s="55">
        <f t="shared" si="24"/>
        <v>0</v>
      </c>
      <c r="L85" s="55">
        <f t="shared" si="24"/>
        <v>0</v>
      </c>
      <c r="M85" s="55">
        <f t="shared" si="24"/>
        <v>0</v>
      </c>
      <c r="N85" s="55">
        <f t="shared" si="24"/>
        <v>0</v>
      </c>
      <c r="O85" s="55">
        <f t="shared" si="24"/>
        <v>0</v>
      </c>
      <c r="P85" s="55">
        <f t="shared" si="24"/>
        <v>0</v>
      </c>
      <c r="Q85" s="55">
        <f t="shared" si="24"/>
        <v>3006486021.7799997</v>
      </c>
      <c r="S85" s="20"/>
    </row>
    <row r="86" spans="1:20" ht="15.75" thickBot="1" x14ac:dyDescent="0.3">
      <c r="A86" s="13"/>
      <c r="E86" s="57"/>
      <c r="F86" s="16"/>
      <c r="G86" s="16"/>
      <c r="H86" s="16"/>
      <c r="I86" s="16"/>
      <c r="J86" s="16"/>
      <c r="K86" s="57"/>
      <c r="L86" s="16"/>
      <c r="M86" s="16"/>
      <c r="N86" s="16"/>
      <c r="O86" s="16"/>
      <c r="P86" s="16"/>
      <c r="Q86" s="57"/>
    </row>
    <row r="87" spans="1:20" ht="36.75" customHeight="1" thickBot="1" x14ac:dyDescent="0.3">
      <c r="A87" s="10" t="s">
        <v>96</v>
      </c>
      <c r="D87" s="56"/>
      <c r="E87" s="58"/>
      <c r="F87" s="47"/>
      <c r="G87" s="58"/>
      <c r="H87" s="58"/>
      <c r="I87" s="58"/>
      <c r="J87" s="58"/>
      <c r="K87" s="58"/>
      <c r="L87" s="59"/>
      <c r="M87" s="60"/>
      <c r="N87" s="60"/>
      <c r="O87" s="60"/>
      <c r="P87" s="61"/>
      <c r="Q87" s="60"/>
      <c r="S87" s="20"/>
      <c r="T87" s="6"/>
    </row>
    <row r="88" spans="1:20" ht="41.25" customHeight="1" thickBot="1" x14ac:dyDescent="0.3">
      <c r="A88" s="11" t="s">
        <v>97</v>
      </c>
      <c r="D88" s="62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16"/>
      <c r="R88" s="19"/>
      <c r="S88" s="6"/>
    </row>
    <row r="89" spans="1:20" ht="54.75" customHeight="1" thickBot="1" x14ac:dyDescent="0.3">
      <c r="A89" s="12" t="s">
        <v>98</v>
      </c>
      <c r="D89" s="62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20" ht="15.75" x14ac:dyDescent="0.25">
      <c r="A90" s="9"/>
      <c r="D90" s="62"/>
      <c r="K90" s="6"/>
      <c r="Q90" s="6"/>
    </row>
    <row r="91" spans="1:20" x14ac:dyDescent="0.25">
      <c r="C91" s="6"/>
      <c r="D91" s="56"/>
      <c r="E91" s="6"/>
      <c r="J91" s="63"/>
      <c r="K91" s="6"/>
      <c r="P91" s="63"/>
      <c r="Q91" s="6"/>
    </row>
    <row r="92" spans="1:20" x14ac:dyDescent="0.25">
      <c r="C92" s="6"/>
      <c r="D92" s="56"/>
      <c r="E92" s="6"/>
      <c r="J92" s="63"/>
      <c r="K92" s="6"/>
      <c r="P92" s="63"/>
      <c r="Q92" s="6"/>
    </row>
    <row r="93" spans="1:20" x14ac:dyDescent="0.25">
      <c r="C93" s="6"/>
      <c r="D93" s="56"/>
      <c r="E93" s="6"/>
      <c r="J93" s="63"/>
      <c r="K93" s="6"/>
      <c r="P93" s="63"/>
      <c r="Q93" s="6"/>
    </row>
    <row r="94" spans="1:20" x14ac:dyDescent="0.25">
      <c r="C94" s="6"/>
      <c r="D94" s="56"/>
      <c r="E94" s="6"/>
      <c r="J94" s="63"/>
      <c r="K94" s="6"/>
      <c r="P94" s="63"/>
      <c r="Q94" s="6"/>
    </row>
    <row r="95" spans="1:20" x14ac:dyDescent="0.25">
      <c r="C95" s="6"/>
      <c r="D95" s="56"/>
      <c r="E95" s="6"/>
      <c r="J95" s="63"/>
      <c r="K95" s="6"/>
      <c r="P95" s="63"/>
      <c r="Q95" s="6"/>
    </row>
    <row r="96" spans="1:20" x14ac:dyDescent="0.25">
      <c r="C96" s="6"/>
      <c r="D96" s="56"/>
      <c r="E96" s="6"/>
      <c r="J96" s="63"/>
      <c r="K96" s="6"/>
      <c r="P96" s="63"/>
      <c r="Q96" s="6"/>
    </row>
    <row r="97" spans="2:17" x14ac:dyDescent="0.25">
      <c r="C97" s="6"/>
      <c r="D97" s="56"/>
      <c r="E97" s="6"/>
      <c r="J97" s="63"/>
      <c r="K97" s="6"/>
      <c r="P97" s="63"/>
      <c r="Q97" s="6"/>
    </row>
    <row r="98" spans="2:17" x14ac:dyDescent="0.25">
      <c r="C98" s="6"/>
      <c r="D98" s="56"/>
      <c r="E98" s="6"/>
      <c r="J98" s="63"/>
      <c r="K98" s="6"/>
      <c r="P98" s="63"/>
      <c r="Q98" s="6"/>
    </row>
    <row r="99" spans="2:17" s="14" customFormat="1" x14ac:dyDescent="0.25">
      <c r="B99" s="63"/>
      <c r="C99" s="64"/>
      <c r="D99" s="63"/>
      <c r="E99" s="64"/>
      <c r="F99" s="64"/>
      <c r="G99" s="64"/>
      <c r="H99" s="64"/>
      <c r="I99" s="64"/>
      <c r="J99" s="63"/>
      <c r="K99" s="64"/>
      <c r="L99" s="64"/>
      <c r="M99" s="64"/>
      <c r="N99" s="64"/>
      <c r="O99" s="64"/>
      <c r="P99" s="63"/>
      <c r="Q99" s="64"/>
    </row>
    <row r="100" spans="2:17" x14ac:dyDescent="0.25">
      <c r="C100" s="6"/>
      <c r="D100" s="56"/>
      <c r="E100" s="6"/>
      <c r="J100" s="56"/>
      <c r="K100" s="6"/>
      <c r="P100" s="56"/>
      <c r="Q100" s="6"/>
    </row>
    <row r="101" spans="2:17" s="14" customFormat="1" x14ac:dyDescent="0.25">
      <c r="B101" s="63"/>
      <c r="C101" s="64"/>
      <c r="D101" s="63"/>
      <c r="E101" s="64"/>
      <c r="F101" s="64"/>
      <c r="G101" s="64"/>
      <c r="H101" s="64"/>
      <c r="I101" s="64"/>
      <c r="J101" s="63"/>
      <c r="K101" s="64"/>
      <c r="L101" s="64"/>
      <c r="M101" s="64"/>
      <c r="N101" s="64"/>
      <c r="O101" s="64"/>
      <c r="P101" s="63"/>
      <c r="Q101" s="64"/>
    </row>
    <row r="102" spans="2:17" s="14" customFormat="1" x14ac:dyDescent="0.25">
      <c r="B102" s="63"/>
      <c r="C102" s="64"/>
      <c r="D102" s="63"/>
      <c r="E102" s="64"/>
      <c r="F102" s="64"/>
      <c r="G102" s="64"/>
      <c r="H102" s="64"/>
      <c r="I102" s="64"/>
      <c r="J102" s="63"/>
      <c r="K102" s="64"/>
      <c r="L102" s="64"/>
      <c r="M102" s="64"/>
      <c r="N102" s="64"/>
      <c r="O102" s="64"/>
      <c r="P102" s="63"/>
      <c r="Q102" s="64"/>
    </row>
    <row r="103" spans="2:17" s="14" customFormat="1" x14ac:dyDescent="0.25">
      <c r="B103" s="63"/>
      <c r="C103" s="64"/>
      <c r="D103" s="63"/>
      <c r="E103" s="64"/>
      <c r="F103" s="64"/>
      <c r="G103" s="64"/>
      <c r="H103" s="64"/>
      <c r="I103" s="64"/>
      <c r="J103" s="63"/>
      <c r="K103" s="64"/>
      <c r="L103" s="64"/>
      <c r="M103" s="64"/>
      <c r="N103" s="64"/>
      <c r="O103" s="64"/>
      <c r="P103" s="63"/>
      <c r="Q103" s="64"/>
    </row>
    <row r="104" spans="2:17" s="14" customFormat="1" x14ac:dyDescent="0.25">
      <c r="B104" s="63"/>
      <c r="C104" s="64"/>
      <c r="D104" s="63"/>
      <c r="E104" s="64"/>
      <c r="F104" s="64"/>
      <c r="G104" s="64"/>
      <c r="H104" s="64"/>
      <c r="I104" s="64"/>
      <c r="J104" s="63"/>
      <c r="K104" s="64"/>
      <c r="L104" s="64"/>
      <c r="M104" s="64"/>
      <c r="N104" s="64"/>
      <c r="O104" s="64"/>
      <c r="P104" s="63"/>
      <c r="Q104" s="64"/>
    </row>
    <row r="105" spans="2:17" s="14" customFormat="1" x14ac:dyDescent="0.25">
      <c r="B105" s="63"/>
      <c r="C105" s="64"/>
      <c r="D105" s="63"/>
      <c r="E105" s="64"/>
      <c r="F105" s="64"/>
      <c r="G105" s="64"/>
      <c r="H105" s="64"/>
      <c r="I105" s="64"/>
      <c r="J105" s="63"/>
      <c r="K105" s="64"/>
      <c r="L105" s="64"/>
      <c r="M105" s="64"/>
      <c r="N105" s="64"/>
      <c r="O105" s="64"/>
      <c r="P105" s="63"/>
      <c r="Q105" s="64"/>
    </row>
    <row r="106" spans="2:17" x14ac:dyDescent="0.25">
      <c r="C106" s="6"/>
      <c r="D106" s="56"/>
      <c r="E106" s="6"/>
      <c r="J106" s="56"/>
      <c r="K106" s="6"/>
      <c r="P106" s="56"/>
      <c r="Q106" s="6"/>
    </row>
    <row r="107" spans="2:17" x14ac:dyDescent="0.25">
      <c r="C107" s="6"/>
      <c r="D107" s="56"/>
      <c r="E107" s="6"/>
      <c r="J107" s="63"/>
      <c r="K107" s="6"/>
      <c r="P107" s="63"/>
      <c r="Q107" s="6"/>
    </row>
    <row r="108" spans="2:17" x14ac:dyDescent="0.25">
      <c r="C108" s="6"/>
      <c r="D108" s="56"/>
      <c r="E108" s="6"/>
      <c r="J108" s="63"/>
      <c r="K108" s="6"/>
      <c r="P108" s="63"/>
      <c r="Q108" s="6"/>
    </row>
    <row r="109" spans="2:17" x14ac:dyDescent="0.25">
      <c r="C109" s="6"/>
      <c r="D109" s="56"/>
      <c r="E109" s="6"/>
      <c r="J109" s="63"/>
      <c r="K109" s="6"/>
      <c r="P109" s="63"/>
      <c r="Q109" s="6"/>
    </row>
    <row r="110" spans="2:17" hidden="1" x14ac:dyDescent="0.25">
      <c r="C110" s="6"/>
      <c r="D110" s="56"/>
      <c r="E110" s="6"/>
      <c r="J110" s="63"/>
      <c r="K110" s="6"/>
      <c r="P110" s="63"/>
      <c r="Q110" s="6"/>
    </row>
    <row r="111" spans="2:17" hidden="1" x14ac:dyDescent="0.25">
      <c r="C111" s="6"/>
      <c r="D111" s="56"/>
      <c r="E111" s="6"/>
      <c r="J111" s="63"/>
      <c r="K111" s="6"/>
      <c r="P111" s="63"/>
      <c r="Q111" s="6"/>
    </row>
    <row r="112" spans="2:17" s="14" customFormat="1" hidden="1" x14ac:dyDescent="0.25">
      <c r="B112" s="63"/>
      <c r="C112" s="64"/>
      <c r="D112" s="63"/>
      <c r="E112" s="64"/>
      <c r="F112" s="64"/>
      <c r="G112" s="64"/>
      <c r="H112" s="64"/>
      <c r="I112" s="64"/>
      <c r="J112" s="63"/>
      <c r="K112" s="64"/>
      <c r="L112" s="64"/>
      <c r="M112" s="64"/>
      <c r="N112" s="64"/>
      <c r="O112" s="64"/>
      <c r="P112" s="63"/>
      <c r="Q112" s="64"/>
    </row>
    <row r="113" spans="1:17" hidden="1" x14ac:dyDescent="0.25">
      <c r="C113" s="6"/>
      <c r="D113" s="56"/>
      <c r="E113" s="6"/>
      <c r="J113" s="56"/>
      <c r="K113" s="6"/>
      <c r="P113" s="56"/>
      <c r="Q113" s="6"/>
    </row>
    <row r="114" spans="1:17" hidden="1" x14ac:dyDescent="0.25">
      <c r="C114" s="6"/>
      <c r="D114" s="56"/>
      <c r="E114" s="6"/>
      <c r="J114" s="56"/>
      <c r="K114" s="6"/>
      <c r="P114" s="56"/>
      <c r="Q114" s="6"/>
    </row>
    <row r="115" spans="1:17" hidden="1" x14ac:dyDescent="0.25">
      <c r="C115" s="6"/>
      <c r="D115" s="56"/>
      <c r="E115" s="6"/>
      <c r="J115" s="56"/>
      <c r="K115" s="6"/>
      <c r="P115" s="56"/>
      <c r="Q115" s="6"/>
    </row>
    <row r="116" spans="1:17" hidden="1" x14ac:dyDescent="0.25">
      <c r="C116" s="6"/>
      <c r="D116" s="56"/>
      <c r="E116" s="6"/>
      <c r="J116" s="56"/>
      <c r="K116" s="6"/>
      <c r="P116" s="56"/>
      <c r="Q116" s="6"/>
    </row>
    <row r="117" spans="1:17" hidden="1" x14ac:dyDescent="0.25">
      <c r="C117" s="6"/>
      <c r="D117" s="56"/>
      <c r="E117" s="6"/>
      <c r="J117" s="56"/>
      <c r="K117" s="6"/>
      <c r="P117" s="56"/>
      <c r="Q117" s="6"/>
    </row>
    <row r="118" spans="1:17" hidden="1" x14ac:dyDescent="0.25">
      <c r="C118" s="6"/>
      <c r="D118" s="56"/>
      <c r="E118" s="6"/>
      <c r="J118" s="56"/>
      <c r="K118" s="6"/>
      <c r="P118" s="56"/>
      <c r="Q118" s="6"/>
    </row>
    <row r="119" spans="1:17" hidden="1" x14ac:dyDescent="0.25">
      <c r="C119" s="6"/>
      <c r="D119" s="56"/>
      <c r="E119" s="6"/>
      <c r="J119" s="56"/>
      <c r="K119" s="6"/>
      <c r="P119" s="56"/>
      <c r="Q119" s="6"/>
    </row>
    <row r="120" spans="1:17" hidden="1" x14ac:dyDescent="0.25">
      <c r="A120" s="18"/>
      <c r="J120" s="56"/>
      <c r="K120" s="6"/>
      <c r="P120" s="56"/>
      <c r="Q120" s="6"/>
    </row>
    <row r="121" spans="1:17" ht="24.75" hidden="1" customHeight="1" x14ac:dyDescent="0.25">
      <c r="B121" s="6"/>
      <c r="C121" s="6"/>
      <c r="E121" s="6"/>
      <c r="K121" s="63"/>
      <c r="Q121" s="63"/>
    </row>
    <row r="122" spans="1:17" hidden="1" x14ac:dyDescent="0.25">
      <c r="A122" s="18"/>
      <c r="E122" s="65"/>
      <c r="K122" s="63"/>
      <c r="Q122" s="63"/>
    </row>
    <row r="123" spans="1:17" x14ac:dyDescent="0.25">
      <c r="E123" s="49"/>
    </row>
    <row r="124" spans="1:17" x14ac:dyDescent="0.25">
      <c r="B124" s="6"/>
      <c r="C124" s="6"/>
      <c r="E124" s="6"/>
    </row>
    <row r="125" spans="1:17" x14ac:dyDescent="0.25">
      <c r="A125" s="18"/>
      <c r="D125" s="56"/>
      <c r="E125" s="47"/>
    </row>
    <row r="126" spans="1:17" x14ac:dyDescent="0.25">
      <c r="E126" s="66"/>
    </row>
    <row r="128" spans="1:17" x14ac:dyDescent="0.25">
      <c r="A128" s="18"/>
      <c r="E128" s="47"/>
    </row>
    <row r="129" spans="1:5" x14ac:dyDescent="0.25">
      <c r="A129" s="18"/>
    </row>
    <row r="130" spans="1:5" x14ac:dyDescent="0.25">
      <c r="A130" s="18"/>
      <c r="E130" s="65"/>
    </row>
    <row r="131" spans="1:5" x14ac:dyDescent="0.25">
      <c r="A131" s="18"/>
      <c r="E131" s="47"/>
    </row>
    <row r="132" spans="1:5" x14ac:dyDescent="0.25">
      <c r="A132" s="18"/>
      <c r="E132" s="47"/>
    </row>
    <row r="133" spans="1:5" x14ac:dyDescent="0.25">
      <c r="A133" s="18"/>
      <c r="E133" s="47"/>
    </row>
    <row r="134" spans="1:5" x14ac:dyDescent="0.25">
      <c r="A134" s="18"/>
      <c r="E134" s="47"/>
    </row>
    <row r="135" spans="1:5" x14ac:dyDescent="0.25">
      <c r="A135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.7" right="0.7" top="0.75" bottom="0.75" header="0.3" footer="0.3"/>
  <pageSetup scale="32" fitToHeight="0" orientation="landscape" r:id="rId1"/>
  <headerFooter>
    <oddFooter>&amp;R&amp;P/&amp;N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2023-04-04T15:31:13Z</cp:lastPrinted>
  <dcterms:created xsi:type="dcterms:W3CDTF">2021-08-10T14:38:52Z</dcterms:created>
  <dcterms:modified xsi:type="dcterms:W3CDTF">2023-04-04T15:34:42Z</dcterms:modified>
</cp:coreProperties>
</file>