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aps-fs-05\docs_compartidos$\Presupuesto\Respaldo de carpeta compartida local\Carpeta Compartida\2022\Ejecuciones\5. Mayo\"/>
    </mc:Choice>
  </mc:AlternateContent>
  <xr:revisionPtr revIDLastSave="0" documentId="13_ncr:1_{261A277E-C0F4-43CF-B214-B6842D72924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2 Presupuesto Aprobado-Ejec " sheetId="1" r:id="rId1"/>
  </sheets>
  <externalReferences>
    <externalReference r:id="rId2"/>
  </externalReferences>
  <definedNames>
    <definedName name="_0000___N_A">'[1]Gastos  '!#REF!</definedName>
    <definedName name="MONTO">#REF!</definedName>
    <definedName name="_xlnm.Print_Titles" localSheetId="0">'P2 Presupuesto Aprobado-Ejec '!$8:$9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89" i="1" l="1"/>
  <c r="J89" i="1"/>
  <c r="K89" i="1"/>
  <c r="L89" i="1"/>
  <c r="M89" i="1"/>
  <c r="N89" i="1"/>
  <c r="O89" i="1"/>
  <c r="P63" i="1" l="1"/>
  <c r="P65" i="1"/>
  <c r="G65" i="1" l="1"/>
  <c r="G63" i="1"/>
  <c r="E80" i="1"/>
  <c r="F80" i="1"/>
  <c r="G80" i="1"/>
  <c r="H80" i="1"/>
  <c r="I80" i="1"/>
  <c r="J80" i="1"/>
  <c r="K80" i="1"/>
  <c r="L80" i="1"/>
  <c r="M80" i="1"/>
  <c r="N80" i="1"/>
  <c r="O80" i="1"/>
  <c r="D80" i="1"/>
  <c r="B80" i="1"/>
  <c r="P57" i="1" l="1"/>
  <c r="P58" i="1"/>
  <c r="P56" i="1"/>
  <c r="P55" i="1"/>
  <c r="P54" i="1"/>
  <c r="P59" i="1"/>
  <c r="P60" i="1"/>
  <c r="P61" i="1"/>
  <c r="P62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29" i="1"/>
  <c r="P30" i="1"/>
  <c r="P31" i="1"/>
  <c r="P32" i="1"/>
  <c r="P33" i="1"/>
  <c r="P34" i="1"/>
  <c r="P35" i="1"/>
  <c r="P36" i="1"/>
  <c r="P28" i="1"/>
  <c r="P26" i="1"/>
  <c r="P25" i="1"/>
  <c r="P18" i="1"/>
  <c r="P12" i="1"/>
  <c r="N77" i="1" l="1"/>
  <c r="N76" i="1" s="1"/>
  <c r="C11" i="1"/>
  <c r="B11" i="1"/>
  <c r="D11" i="1"/>
  <c r="E11" i="1"/>
  <c r="F11" i="1"/>
  <c r="G11" i="1"/>
  <c r="H11" i="1"/>
  <c r="I11" i="1"/>
  <c r="J11" i="1"/>
  <c r="K11" i="1"/>
  <c r="L11" i="1"/>
  <c r="M11" i="1"/>
  <c r="N11" i="1"/>
  <c r="O11" i="1"/>
  <c r="P13" i="1"/>
  <c r="P14" i="1"/>
  <c r="P15" i="1"/>
  <c r="P16" i="1"/>
  <c r="B17" i="1"/>
  <c r="C17" i="1"/>
  <c r="D17" i="1"/>
  <c r="E17" i="1"/>
  <c r="F17" i="1"/>
  <c r="G17" i="1"/>
  <c r="H17" i="1"/>
  <c r="I17" i="1"/>
  <c r="J17" i="1"/>
  <c r="K17" i="1"/>
  <c r="L17" i="1"/>
  <c r="M17" i="1"/>
  <c r="N17" i="1"/>
  <c r="O17" i="1"/>
  <c r="P19" i="1"/>
  <c r="P20" i="1"/>
  <c r="P21" i="1"/>
  <c r="P22" i="1"/>
  <c r="P23" i="1"/>
  <c r="P24" i="1"/>
  <c r="B27" i="1"/>
  <c r="C27" i="1"/>
  <c r="D27" i="1"/>
  <c r="E27" i="1"/>
  <c r="F27" i="1"/>
  <c r="G27" i="1"/>
  <c r="H27" i="1"/>
  <c r="I27" i="1"/>
  <c r="J27" i="1"/>
  <c r="K27" i="1"/>
  <c r="L27" i="1"/>
  <c r="M27" i="1"/>
  <c r="N27" i="1"/>
  <c r="O27" i="1"/>
  <c r="B37" i="1"/>
  <c r="C37" i="1"/>
  <c r="D37" i="1"/>
  <c r="E37" i="1"/>
  <c r="F37" i="1"/>
  <c r="G37" i="1"/>
  <c r="H37" i="1"/>
  <c r="I37" i="1"/>
  <c r="J37" i="1"/>
  <c r="K37" i="1"/>
  <c r="L37" i="1"/>
  <c r="M37" i="1"/>
  <c r="N37" i="1"/>
  <c r="O37" i="1"/>
  <c r="P38" i="1"/>
  <c r="B53" i="1"/>
  <c r="C53" i="1"/>
  <c r="D53" i="1"/>
  <c r="E53" i="1"/>
  <c r="F53" i="1"/>
  <c r="G53" i="1"/>
  <c r="H53" i="1"/>
  <c r="I53" i="1"/>
  <c r="J53" i="1"/>
  <c r="K53" i="1"/>
  <c r="L53" i="1"/>
  <c r="M53" i="1"/>
  <c r="N53" i="1"/>
  <c r="O53" i="1"/>
  <c r="B63" i="1"/>
  <c r="C63" i="1"/>
  <c r="D63" i="1"/>
  <c r="E63" i="1"/>
  <c r="F63" i="1"/>
  <c r="H63" i="1"/>
  <c r="I63" i="1"/>
  <c r="J63" i="1"/>
  <c r="K63" i="1"/>
  <c r="L63" i="1"/>
  <c r="M63" i="1"/>
  <c r="N63" i="1"/>
  <c r="O63" i="1"/>
  <c r="P64" i="1"/>
  <c r="P66" i="1"/>
  <c r="P67" i="1"/>
  <c r="P69" i="1"/>
  <c r="P70" i="1"/>
  <c r="P71" i="1"/>
  <c r="P72" i="1"/>
  <c r="P73" i="1"/>
  <c r="P74" i="1"/>
  <c r="B77" i="1"/>
  <c r="B76" i="1" s="1"/>
  <c r="C77" i="1"/>
  <c r="C76" i="1" s="1"/>
  <c r="D77" i="1"/>
  <c r="D76" i="1" s="1"/>
  <c r="E77" i="1"/>
  <c r="E76" i="1" s="1"/>
  <c r="F77" i="1"/>
  <c r="F76" i="1" s="1"/>
  <c r="G77" i="1"/>
  <c r="G76" i="1" s="1"/>
  <c r="H77" i="1"/>
  <c r="H76" i="1" s="1"/>
  <c r="I77" i="1"/>
  <c r="I76" i="1" s="1"/>
  <c r="J77" i="1"/>
  <c r="J76" i="1" s="1"/>
  <c r="K77" i="1"/>
  <c r="K76" i="1" s="1"/>
  <c r="L77" i="1"/>
  <c r="L76" i="1" s="1"/>
  <c r="M77" i="1"/>
  <c r="M76" i="1" s="1"/>
  <c r="O77" i="1"/>
  <c r="O76" i="1" s="1"/>
  <c r="P78" i="1"/>
  <c r="P79" i="1"/>
  <c r="P81" i="1"/>
  <c r="P80" i="1" s="1"/>
  <c r="P82" i="1"/>
  <c r="P83" i="1"/>
  <c r="P84" i="1"/>
  <c r="D85" i="1" l="1"/>
  <c r="P68" i="1"/>
  <c r="P11" i="1"/>
  <c r="O85" i="1"/>
  <c r="L85" i="1"/>
  <c r="M85" i="1"/>
  <c r="N85" i="1"/>
  <c r="K85" i="1"/>
  <c r="J85" i="1"/>
  <c r="I85" i="1"/>
  <c r="H85" i="1"/>
  <c r="G85" i="1"/>
  <c r="F85" i="1"/>
  <c r="E85" i="1"/>
  <c r="P77" i="1"/>
  <c r="P76" i="1" s="1"/>
  <c r="B85" i="1"/>
  <c r="C85" i="1"/>
  <c r="P37" i="1"/>
  <c r="P53" i="1"/>
  <c r="P27" i="1"/>
  <c r="P17" i="1"/>
  <c r="P85" i="1" l="1"/>
</calcChain>
</file>

<file path=xl/sharedStrings.xml><?xml version="1.0" encoding="utf-8"?>
<sst xmlns="http://schemas.openxmlformats.org/spreadsheetml/2006/main" count="99" uniqueCount="99">
  <si>
    <t>Total general</t>
  </si>
  <si>
    <t>4.3.5 - DISMINUCIÓN DEPÓSITOS FONDOS DE TERCEROS</t>
  </si>
  <si>
    <t>4.3 - DISMINUCIÓN DE FONDOS DE TERCEROS</t>
  </si>
  <si>
    <t>4.2.2 - DISMINUCIÓN DE PASIVOS NO CORRIENTES</t>
  </si>
  <si>
    <t>4.2.1 - DISMINUCIÓN DE PASIVOS CORRIENTES</t>
  </si>
  <si>
    <t>4.2 - DISMINUCIÓN DE PASIVOS</t>
  </si>
  <si>
    <t>4.1 - INCREMENTO DE ACTIVOS FINANCIEROS</t>
  </si>
  <si>
    <t>4 - APLICACIONES FINANCIERAS</t>
  </si>
  <si>
    <t>2.9.4 - COMISIONES Y OTROS GASTOS BANCARIOS DE LA DEUDA PÚBLICA</t>
  </si>
  <si>
    <t>2.9.2 - INTERESES DE LA DEUDA PUBLICA EXTERNA</t>
  </si>
  <si>
    <t>2.9.1 - INTERESES DE LA DEUDA PÚBLICA INTERNA</t>
  </si>
  <si>
    <t>2.9 - GASTOS FINANCIEROS</t>
  </si>
  <si>
    <t>2.8.2 - ADQUISICIÓN DE TÍTULOS VALORES REPRESENTATIVOS DE DEUDA</t>
  </si>
  <si>
    <t>2.8.1 - CONCESIÓN DE PRESTAMOS</t>
  </si>
  <si>
    <t>2.7.4 - GASTOS QUE SE ASIGNARÁN DURANTE EL EJERCICIO PARA INVERSIÓN (ART. 32 Y 33 LEY 423-06)</t>
  </si>
  <si>
    <t>2.7.3 - CONSTRUCCIONES EN BIENES CONCESIONADOS</t>
  </si>
  <si>
    <t>2.7.2 - INFRAESTRUCTURA</t>
  </si>
  <si>
    <t>2.7.1 - OBRAS EN EDIFICACIONES</t>
  </si>
  <si>
    <t>2.7 - OBRAS</t>
  </si>
  <si>
    <t>2.6.9 - EDIFICIOS, ESTRUCTURAS, TIERRAS, TERRENOS Y OBJETOS DE VALOR</t>
  </si>
  <si>
    <t>2.6.8 - BIENES INTANGIBLES</t>
  </si>
  <si>
    <t>2.6.7 - ACTIVOS BIOLÓGICOS</t>
  </si>
  <si>
    <t>2.6.6 - EQUIPOS DE DEFENSA Y SEGURIDAD</t>
  </si>
  <si>
    <t>2.6.5 - MAQUINARIA, OTROS EQUIPOS Y HERRAMIENTAS</t>
  </si>
  <si>
    <t>2.6.4 - VEHÍCULOS Y EQUIPO DE TRANSPORTE, TRACCIÓN Y ELEVACIÓN</t>
  </si>
  <si>
    <t>2.6.3 - EQUIPO E INSTRUMENTAL, CIENTÍFICO Y LABORATORIO</t>
  </si>
  <si>
    <t>2.6.2 - MOBILIARIO Y EQUIPO AUDIOVISUAL, RECREATIVO Y EDUCACIONAL</t>
  </si>
  <si>
    <t>2.6.1 - MOBILIARIO Y EQUIPO</t>
  </si>
  <si>
    <t>2.6 - BIENES MUEBLES, INMUEBLES E INTANGIBLES</t>
  </si>
  <si>
    <t>2.5.9 - TRANSFERENCIAS DE CAPITAL A OTRAS INSTITUCIONES PÚBLICAS</t>
  </si>
  <si>
    <t>2.5.6 - TRANSFERENCIAS DE CAPITAL AL SECTOR EXTERNO</t>
  </si>
  <si>
    <t>2.5.4 - TRANSFERENCIAS DE CAPITAL  A EMPRESAS PÚBLICAS NO FINANCIERAS</t>
  </si>
  <si>
    <t>2.5.3 - TRANSFERENCIAS DE CAPITAL A GOBIERNOS GENERALES LOCALES</t>
  </si>
  <si>
    <t>2.5.2 - TRANSFERENCIAS DE CAPITAL AL GOBIERNO GENERAL  NACIONAL</t>
  </si>
  <si>
    <t>2.5.1 - TRANSFERENCIAS DE CAPITAL AL SECTOR PRIVADO</t>
  </si>
  <si>
    <t>2.5 - TRANSFERENCIAS DE CAPITAL</t>
  </si>
  <si>
    <t>2.4.9 - TRANSFERENCIAS CORRIENTES A OTRAS INSTITUCIONES PÚBLICAS</t>
  </si>
  <si>
    <t>2.4.7 - TRANSFERENCIAS CORRIENTES AL SECTOR EXTERNO</t>
  </si>
  <si>
    <t>2.4.6 - SUBVENCIONES</t>
  </si>
  <si>
    <t>2.4.5 - TRANSFERENCIAS CORRIENTES A INSTITUCIONES PÚBLICAS FINANCIERAS</t>
  </si>
  <si>
    <t>2.4.4 - TRANSFERENCIAS CORRIENTES A EMPRESAS PÚBLICAS NO FINANCIERAS</t>
  </si>
  <si>
    <t>2.4.3 - TRANSFERENCIAS CORRIENTES A GOBIERNOS GENERALES LOCALES</t>
  </si>
  <si>
    <t>2.4.2 - TRANSFERENCIAS CORRIENTES AL  GOBIERNO GENERAL NACIONAL</t>
  </si>
  <si>
    <t>2.4.1 - TRANSFERENCIAS CORRIENTES AL SECTOR PRIVADO</t>
  </si>
  <si>
    <t>2.4 - TRANSFERENCIAS CORRIENTES</t>
  </si>
  <si>
    <t>2.3.9 - PRODUCTOS Y ÚTILES VARIOS</t>
  </si>
  <si>
    <t>2.3.8 - GASTOS QUE SE ASIGNARÁN DURANTE EL EJERCICIO (ART. 32 Y 33 LEY 423-06)</t>
  </si>
  <si>
    <t>2.3.7 - COMBUSTIBLES, LUBRICANTES, PRODUCTOS QUÍMICOS Y CONEXOS</t>
  </si>
  <si>
    <t>2.3.6 - PRODUCTOS DE MINERALES, METÁLICOS Y NO METÁLICOS</t>
  </si>
  <si>
    <t>2.3.5 - PRODUCTOS DE CUERO, CAUCHO Y PLÁSTICO</t>
  </si>
  <si>
    <t>2.3.4 - PRODUCTOS FARMACÉUTICOS</t>
  </si>
  <si>
    <t>2.3.3 - PRODUCTOS DE PAPEL, CARTÓN E IMPRESOS</t>
  </si>
  <si>
    <t>2.3.2 - TEXTILES Y VESTUARIOS</t>
  </si>
  <si>
    <t>2.3.1 - ALIMENTOS Y PRODUCTOS AGROFORESTALES</t>
  </si>
  <si>
    <t>2.3 - MATERIALES Y SUMINISTROS</t>
  </si>
  <si>
    <t>2.2.9 - OTRAS CONTRATACIONES DE SERVICIOS</t>
  </si>
  <si>
    <t>2.2.8 - OTROS SERVICIOS NO INCLUIDOS EN CONCEPTOS ANTERIORES</t>
  </si>
  <si>
    <t>2.2.7 - SERVICIOS DE CONSERVACIÓN, REPARACIONES MENORES E INSTALACIONES TEMPORALES</t>
  </si>
  <si>
    <t>2.2.6 - SEGUROS</t>
  </si>
  <si>
    <t>2.2.5 - ALQUILERES Y RENTAS</t>
  </si>
  <si>
    <t>2.2.4 - TRANSPORTE Y ALMACENAJE</t>
  </si>
  <si>
    <t>2.2.3 - VIÁTICOS</t>
  </si>
  <si>
    <t>2.2.2 - PUBLICIDAD, IMPRESIÓN Y ENCUADERNACIÓN</t>
  </si>
  <si>
    <t>2.2.1 - SERVICIOS BÁSICOS</t>
  </si>
  <si>
    <t>2.2 - CONTRATACIÓN DE SERVICIOS</t>
  </si>
  <si>
    <t>2.1.5 - CONTRIBUCIONES A LA SEGURIDAD SOCIAL</t>
  </si>
  <si>
    <t>2.1.4 - GRATIFICACIONES Y BONIFICACIONES</t>
  </si>
  <si>
    <t>2.1.3 - DIETAS Y GASTOS DE REPRESENTACIÓN</t>
  </si>
  <si>
    <t>2.1.2 - SOBRESUELDOS</t>
  </si>
  <si>
    <t>2.1.1 - REMUNERACIONES</t>
  </si>
  <si>
    <t>2.1 - REMUNERACIONES Y CONTRIBUCIONES</t>
  </si>
  <si>
    <t>2 - GASTOS</t>
  </si>
  <si>
    <t xml:space="preserve">Total </t>
  </si>
  <si>
    <t>Diciembre</t>
  </si>
  <si>
    <t xml:space="preserve">Noviembre </t>
  </si>
  <si>
    <t>Octubre</t>
  </si>
  <si>
    <t>Septiembre</t>
  </si>
  <si>
    <t xml:space="preserve">Agosto </t>
  </si>
  <si>
    <t>Julio</t>
  </si>
  <si>
    <t>Junio</t>
  </si>
  <si>
    <t>Mayo</t>
  </si>
  <si>
    <t>Abril</t>
  </si>
  <si>
    <t>Marzo</t>
  </si>
  <si>
    <t>Febrero</t>
  </si>
  <si>
    <t xml:space="preserve">Enero </t>
  </si>
  <si>
    <t xml:space="preserve">Gasto devengado </t>
  </si>
  <si>
    <t>Presupuesto Modificado</t>
  </si>
  <si>
    <t>Presupuesto Aprobado</t>
  </si>
  <si>
    <t>DETALLE</t>
  </si>
  <si>
    <t>En RD$</t>
  </si>
  <si>
    <t xml:space="preserve">Ejecución de Gasto y Aplicaciones financieras </t>
  </si>
  <si>
    <t>INSTITUTO NACIONAL DE AGUAS POTABLES Y ALCANTARILLADOS</t>
  </si>
  <si>
    <t>MINISTERIO DE SALUD PUBLICA</t>
  </si>
  <si>
    <t>2.8 - ADQUISICIÓN DE ACTIVOS FINANCIEROS CON FINES DE POLÍTICA</t>
  </si>
  <si>
    <t>4.1.1 - INCREMENTO DE ACTIVOS FINANCIEROS CORRIENTES</t>
  </si>
  <si>
    <t>4.1.2 - INCREMENTO DE ACTIVOS FINANCIEROS NO CORRIENTES</t>
  </si>
  <si>
    <r>
      <rPr>
        <b/>
        <sz val="10"/>
        <color theme="1"/>
        <rFont val="Calibri"/>
        <family val="2"/>
        <scheme val="minor"/>
      </rPr>
      <t>Presupuesto aprobado:</t>
    </r>
    <r>
      <rPr>
        <sz val="10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</si>
  <si>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0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</si>
  <si>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0"/>
        <color theme="1"/>
        <rFont val="Calibri"/>
        <family val="2"/>
        <scheme val="minor"/>
      </rPr>
      <t>Total devengado:</t>
    </r>
    <r>
      <rPr>
        <sz val="10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</si>
</sst>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rgb="FF000000"/>
      <name val="Calibri"/>
      <family val="2"/>
      <scheme val="minor"/>
    </font>
    <font>
      <sz val="18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 Light"/>
      <family val="2"/>
      <scheme val="maj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0" fillId="0" borderId="0" xfId="0" applyFont="1"/>
    <xf numFmtId="0" fontId="5" fillId="0" borderId="0" xfId="0" applyFont="1" applyAlignment="1">
      <alignment horizontal="center" vertical="top" wrapText="1" readingOrder="1"/>
    </xf>
    <xf numFmtId="0" fontId="6" fillId="3" borderId="5" xfId="0" applyFont="1" applyFill="1" applyBorder="1" applyAlignment="1">
      <alignment horizontal="center"/>
    </xf>
    <xf numFmtId="0" fontId="6" fillId="3" borderId="6" xfId="0" applyFont="1" applyFill="1" applyBorder="1" applyAlignment="1">
      <alignment horizontal="center"/>
    </xf>
    <xf numFmtId="43" fontId="6" fillId="3" borderId="6" xfId="1" applyFont="1" applyFill="1" applyBorder="1" applyAlignment="1">
      <alignment horizontal="center"/>
    </xf>
    <xf numFmtId="43" fontId="6" fillId="3" borderId="5" xfId="1" applyFont="1" applyFill="1" applyBorder="1" applyAlignment="1">
      <alignment horizontal="center"/>
    </xf>
    <xf numFmtId="0" fontId="7" fillId="0" borderId="3" xfId="0" applyFont="1" applyBorder="1" applyAlignment="1">
      <alignment horizontal="left"/>
    </xf>
    <xf numFmtId="164" fontId="7" fillId="0" borderId="3" xfId="0" applyNumberFormat="1" applyFont="1" applyBorder="1"/>
    <xf numFmtId="43" fontId="7" fillId="0" borderId="3" xfId="1" applyFont="1" applyBorder="1"/>
    <xf numFmtId="0" fontId="7" fillId="0" borderId="0" xfId="0" applyFont="1" applyAlignment="1">
      <alignment horizontal="left" indent="1"/>
    </xf>
    <xf numFmtId="43" fontId="7" fillId="0" borderId="0" xfId="1" applyFont="1"/>
    <xf numFmtId="0" fontId="8" fillId="0" borderId="0" xfId="0" applyFont="1" applyAlignment="1">
      <alignment horizontal="left" indent="2"/>
    </xf>
    <xf numFmtId="43" fontId="8" fillId="0" borderId="0" xfId="1" applyFont="1"/>
    <xf numFmtId="43" fontId="0" fillId="0" borderId="0" xfId="1" applyFont="1"/>
    <xf numFmtId="43" fontId="0" fillId="0" borderId="0" xfId="0" applyNumberFormat="1" applyFont="1"/>
    <xf numFmtId="0" fontId="6" fillId="2" borderId="2" xfId="0" applyFont="1" applyFill="1" applyBorder="1" applyAlignment="1">
      <alignment vertical="center"/>
    </xf>
    <xf numFmtId="43" fontId="6" fillId="2" borderId="2" xfId="1" applyFont="1" applyFill="1" applyBorder="1"/>
    <xf numFmtId="0" fontId="2" fillId="0" borderId="0" xfId="0" applyFont="1"/>
    <xf numFmtId="0" fontId="0" fillId="0" borderId="0" xfId="0" applyFont="1" applyAlignment="1">
      <alignment wrapText="1"/>
    </xf>
    <xf numFmtId="43" fontId="0" fillId="0" borderId="0" xfId="1" applyFont="1" applyBorder="1"/>
    <xf numFmtId="43" fontId="5" fillId="0" borderId="0" xfId="1" applyFont="1" applyAlignment="1">
      <alignment horizontal="center" vertical="top" wrapText="1" readingOrder="1"/>
    </xf>
    <xf numFmtId="43" fontId="9" fillId="4" borderId="0" xfId="1" applyFont="1" applyFill="1" applyBorder="1" applyAlignment="1">
      <alignment horizontal="center"/>
    </xf>
    <xf numFmtId="165" fontId="5" fillId="0" borderId="0" xfId="1" applyNumberFormat="1" applyFont="1" applyAlignment="1">
      <alignment horizontal="center" vertical="top" wrapText="1" readingOrder="1"/>
    </xf>
    <xf numFmtId="165" fontId="7" fillId="0" borderId="3" xfId="1" applyNumberFormat="1" applyFont="1" applyBorder="1"/>
    <xf numFmtId="165" fontId="7" fillId="0" borderId="0" xfId="1" applyNumberFormat="1" applyFont="1"/>
    <xf numFmtId="165" fontId="8" fillId="0" borderId="0" xfId="1" applyNumberFormat="1" applyFont="1"/>
    <xf numFmtId="165" fontId="8" fillId="0" borderId="0" xfId="1" applyNumberFormat="1" applyFont="1" applyFill="1"/>
    <xf numFmtId="165" fontId="6" fillId="2" borderId="2" xfId="1" applyNumberFormat="1" applyFont="1" applyFill="1" applyBorder="1"/>
    <xf numFmtId="165" fontId="0" fillId="0" borderId="0" xfId="1" applyNumberFormat="1" applyFont="1"/>
    <xf numFmtId="165" fontId="8" fillId="0" borderId="4" xfId="1" applyNumberFormat="1" applyFont="1" applyBorder="1"/>
    <xf numFmtId="0" fontId="10" fillId="0" borderId="1" xfId="0" applyFont="1" applyBorder="1" applyAlignment="1">
      <alignment vertical="center"/>
    </xf>
    <xf numFmtId="0" fontId="11" fillId="0" borderId="1" xfId="0" applyFont="1" applyBorder="1" applyAlignment="1">
      <alignment wrapText="1"/>
    </xf>
    <xf numFmtId="0" fontId="10" fillId="0" borderId="1" xfId="0" applyFont="1" applyBorder="1" applyAlignment="1">
      <alignment wrapText="1"/>
    </xf>
    <xf numFmtId="0" fontId="10" fillId="0" borderId="0" xfId="0" applyFont="1" applyAlignment="1"/>
    <xf numFmtId="0" fontId="0" fillId="0" borderId="0" xfId="0" applyFont="1" applyBorder="1"/>
    <xf numFmtId="165" fontId="0" fillId="0" borderId="0" xfId="1" applyNumberFormat="1" applyFont="1" applyBorder="1"/>
    <xf numFmtId="0" fontId="3" fillId="0" borderId="0" xfId="0" applyFont="1" applyAlignment="1">
      <alignment horizontal="center" vertical="top" wrapText="1" readingOrder="1"/>
    </xf>
    <xf numFmtId="0" fontId="6" fillId="3" borderId="10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 readingOrder="1"/>
    </xf>
    <xf numFmtId="0" fontId="3" fillId="0" borderId="0" xfId="0" applyFont="1" applyAlignment="1">
      <alignment horizontal="center" vertical="center" wrapText="1" readingOrder="1"/>
    </xf>
    <xf numFmtId="0" fontId="3" fillId="0" borderId="11" xfId="0" applyFont="1" applyBorder="1" applyAlignment="1">
      <alignment horizontal="center" vertical="top" wrapText="1" readingOrder="1"/>
    </xf>
    <xf numFmtId="0" fontId="6" fillId="2" borderId="5" xfId="0" applyFont="1" applyFill="1" applyBorder="1" applyAlignment="1">
      <alignment horizontal="left" vertical="center"/>
    </xf>
    <xf numFmtId="165" fontId="6" fillId="2" borderId="5" xfId="1" applyNumberFormat="1" applyFont="1" applyFill="1" applyBorder="1" applyAlignment="1">
      <alignment horizontal="center" vertical="center" wrapText="1"/>
    </xf>
    <xf numFmtId="165" fontId="6" fillId="2" borderId="7" xfId="1" applyNumberFormat="1" applyFont="1" applyFill="1" applyBorder="1" applyAlignment="1">
      <alignment horizontal="center" vertical="center" wrapText="1"/>
    </xf>
    <xf numFmtId="43" fontId="6" fillId="2" borderId="5" xfId="1" applyFont="1" applyFill="1" applyBorder="1" applyAlignment="1">
      <alignment horizontal="center" vertical="center" wrapText="1"/>
    </xf>
    <xf numFmtId="43" fontId="6" fillId="2" borderId="7" xfId="1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123825</xdr:colOff>
      <xdr:row>1</xdr:row>
      <xdr:rowOff>114300</xdr:rowOff>
    </xdr:from>
    <xdr:ext cx="1954530" cy="942975"/>
    <xdr:pic>
      <xdr:nvPicPr>
        <xdr:cNvPr id="2" name="Imagen 1" descr="logo-02">
          <a:extLst>
            <a:ext uri="{FF2B5EF4-FFF2-40B4-BE49-F238E27FC236}">
              <a16:creationId xmlns:a16="http://schemas.microsoft.com/office/drawing/2014/main" id="{B97B9EF5-6EE6-469F-9695-60BE1AC35F5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7825" y="304800"/>
          <a:ext cx="1954530" cy="942975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14</xdr:col>
      <xdr:colOff>1476375</xdr:colOff>
      <xdr:row>1</xdr:row>
      <xdr:rowOff>200025</xdr:rowOff>
    </xdr:from>
    <xdr:to>
      <xdr:col>15</xdr:col>
      <xdr:colOff>1056977</xdr:colOff>
      <xdr:row>5</xdr:row>
      <xdr:rowOff>9525</xdr:rowOff>
    </xdr:to>
    <xdr:pic>
      <xdr:nvPicPr>
        <xdr:cNvPr id="3" name="3 Imagen">
          <a:extLst>
            <a:ext uri="{FF2B5EF4-FFF2-40B4-BE49-F238E27FC236}">
              <a16:creationId xmlns:a16="http://schemas.microsoft.com/office/drawing/2014/main" id="{66872D02-52BC-4C9B-84CB-763851C938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77350" y="390525"/>
          <a:ext cx="1133177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516732</xdr:colOff>
      <xdr:row>92</xdr:row>
      <xdr:rowOff>35719</xdr:rowOff>
    </xdr:from>
    <xdr:to>
      <xdr:col>0</xdr:col>
      <xdr:colOff>3849424</xdr:colOff>
      <xdr:row>98</xdr:row>
      <xdr:rowOff>88636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E3C93DF9-8D66-4C15-9B12-E9A1484489A1}"/>
            </a:ext>
          </a:extLst>
        </xdr:cNvPr>
        <xdr:cNvSpPr txBox="1">
          <a:spLocks noChangeArrowheads="1"/>
        </xdr:cNvSpPr>
      </xdr:nvSpPr>
      <xdr:spPr bwMode="auto">
        <a:xfrm>
          <a:off x="516732" y="22764750"/>
          <a:ext cx="3332692" cy="1195917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b" upright="1"/>
        <a:lstStyle/>
        <a:p>
          <a:pPr algn="ctr" rtl="1">
            <a:defRPr sz="1000"/>
          </a:pPr>
          <a:endParaRPr lang="es-ES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es-ES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________________________________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Deyris Reyes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Encargada de</a:t>
          </a:r>
          <a:r>
            <a:rPr lang="es-ES" sz="14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P</a:t>
          </a: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resupuesto</a:t>
          </a:r>
          <a:endParaRPr lang="es-ES" sz="9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1143000</xdr:colOff>
      <xdr:row>92</xdr:row>
      <xdr:rowOff>38100</xdr:rowOff>
    </xdr:from>
    <xdr:to>
      <xdr:col>3</xdr:col>
      <xdr:colOff>309563</xdr:colOff>
      <xdr:row>98</xdr:row>
      <xdr:rowOff>91017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EA21B47D-1CFE-4B35-B086-260954409229}"/>
            </a:ext>
          </a:extLst>
        </xdr:cNvPr>
        <xdr:cNvSpPr txBox="1">
          <a:spLocks noChangeArrowheads="1"/>
        </xdr:cNvSpPr>
      </xdr:nvSpPr>
      <xdr:spPr bwMode="auto">
        <a:xfrm>
          <a:off x="7977188" y="22767131"/>
          <a:ext cx="3048000" cy="1195917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b" upright="1"/>
        <a:lstStyle/>
        <a:p>
          <a:pPr algn="ctr" rtl="1">
            <a:defRPr sz="1000"/>
          </a:pPr>
          <a:endParaRPr lang="es-ES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es-ES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________________________________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Francia Aquino Ledesma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Directora</a:t>
          </a:r>
          <a:r>
            <a:rPr lang="es-ES" sz="14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Financiera</a:t>
          </a:r>
          <a:endParaRPr lang="es-ES" sz="9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5</xdr:col>
      <xdr:colOff>416718</xdr:colOff>
      <xdr:row>91</xdr:row>
      <xdr:rowOff>95250</xdr:rowOff>
    </xdr:from>
    <xdr:to>
      <xdr:col>15</xdr:col>
      <xdr:colOff>269080</xdr:colOff>
      <xdr:row>98</xdr:row>
      <xdr:rowOff>95250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B44E6EAF-7F49-441A-811E-2EF5C1E85D59}"/>
            </a:ext>
          </a:extLst>
        </xdr:cNvPr>
        <xdr:cNvSpPr txBox="1">
          <a:spLocks noChangeArrowheads="1"/>
        </xdr:cNvSpPr>
      </xdr:nvSpPr>
      <xdr:spPr bwMode="auto">
        <a:xfrm>
          <a:off x="13608843" y="22514719"/>
          <a:ext cx="3781425" cy="1452562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b" upright="1"/>
        <a:lstStyle/>
        <a:p>
          <a:pPr algn="ctr" rtl="1">
            <a:defRPr sz="1000"/>
          </a:pPr>
          <a:endParaRPr lang="es-ES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es-ES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________________________________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Wellington</a:t>
          </a:r>
          <a:r>
            <a:rPr lang="es-ES" sz="14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Arnaud Bisonó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Director Ejecutivo </a:t>
          </a:r>
          <a:endParaRPr lang="es-ES" sz="9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esupuesto/Respaldo%20de%20carpeta%20compartida%20local/Carpeta%20Compartida/2021/Ejecuciones/7.%20Julio/1.%20EJECUCION%20PRESUPUESTARIA%20JULIO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gresos"/>
      <sheetName val="Gastos  "/>
      <sheetName val="Variaciones 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Q102"/>
  <sheetViews>
    <sheetView showGridLines="0" tabSelected="1" zoomScale="80" zoomScaleNormal="80" workbookViewId="0">
      <pane ySplit="9" topLeftCell="A70" activePane="bottomLeft" state="frozen"/>
      <selection pane="bottomLeft" activeCell="D63" sqref="D63:H64"/>
    </sheetView>
  </sheetViews>
  <sheetFormatPr baseColWidth="10" defaultColWidth="11.42578125" defaultRowHeight="15" x14ac:dyDescent="0.25"/>
  <cols>
    <col min="1" max="1" width="102.42578125" style="1" bestFit="1" customWidth="1"/>
    <col min="2" max="2" width="28.28515625" style="29" customWidth="1"/>
    <col min="3" max="3" width="30" style="1" customWidth="1"/>
    <col min="4" max="4" width="19.5703125" style="14" bestFit="1" customWidth="1"/>
    <col min="5" max="5" width="17.42578125" style="1" bestFit="1" customWidth="1"/>
    <col min="6" max="8" width="19.5703125" style="1" bestFit="1" customWidth="1"/>
    <col min="9" max="9" width="18.5703125" style="1" hidden="1" customWidth="1"/>
    <col min="10" max="10" width="18.5703125" style="14" hidden="1" customWidth="1"/>
    <col min="11" max="15" width="18.5703125" style="1" hidden="1" customWidth="1"/>
    <col min="16" max="16" width="23.28515625" style="14" bestFit="1" customWidth="1"/>
    <col min="17" max="17" width="16" style="1" bestFit="1" customWidth="1"/>
    <col min="18" max="16384" width="11.42578125" style="1"/>
  </cols>
  <sheetData>
    <row r="2" spans="1:16" ht="28.5" customHeight="1" x14ac:dyDescent="0.25">
      <c r="A2" s="41" t="s">
        <v>92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</row>
    <row r="3" spans="1:16" ht="21" customHeight="1" x14ac:dyDescent="0.25">
      <c r="A3" s="43" t="s">
        <v>91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</row>
    <row r="4" spans="1:16" ht="23.25" x14ac:dyDescent="0.25">
      <c r="A4" s="49">
        <v>2022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</row>
    <row r="5" spans="1:16" ht="23.25" x14ac:dyDescent="0.25">
      <c r="A5" s="43" t="s">
        <v>90</v>
      </c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</row>
    <row r="6" spans="1:16" ht="23.25" x14ac:dyDescent="0.25">
      <c r="A6" s="37" t="s">
        <v>89</v>
      </c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</row>
    <row r="7" spans="1:16" ht="15.75" customHeight="1" x14ac:dyDescent="0.25">
      <c r="A7" s="2"/>
      <c r="B7" s="23"/>
      <c r="C7" s="2"/>
      <c r="D7" s="21"/>
      <c r="E7" s="2"/>
      <c r="F7" s="2"/>
      <c r="G7" s="2"/>
      <c r="H7" s="21"/>
      <c r="I7" s="2"/>
      <c r="J7" s="2"/>
      <c r="K7" s="2"/>
      <c r="L7" s="2"/>
      <c r="M7" s="2"/>
      <c r="N7" s="2"/>
      <c r="O7" s="2"/>
      <c r="P7" s="2"/>
    </row>
    <row r="8" spans="1:16" ht="25.5" customHeight="1" x14ac:dyDescent="0.25">
      <c r="A8" s="44" t="s">
        <v>88</v>
      </c>
      <c r="B8" s="45" t="s">
        <v>87</v>
      </c>
      <c r="C8" s="47" t="s">
        <v>86</v>
      </c>
      <c r="D8" s="38" t="s">
        <v>85</v>
      </c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40"/>
    </row>
    <row r="9" spans="1:16" ht="18.75" x14ac:dyDescent="0.3">
      <c r="A9" s="44"/>
      <c r="B9" s="46"/>
      <c r="C9" s="48"/>
      <c r="D9" s="6" t="s">
        <v>84</v>
      </c>
      <c r="E9" s="3" t="s">
        <v>83</v>
      </c>
      <c r="F9" s="3" t="s">
        <v>82</v>
      </c>
      <c r="G9" s="3" t="s">
        <v>81</v>
      </c>
      <c r="H9" s="4" t="s">
        <v>80</v>
      </c>
      <c r="I9" s="3" t="s">
        <v>79</v>
      </c>
      <c r="J9" s="5" t="s">
        <v>78</v>
      </c>
      <c r="K9" s="3" t="s">
        <v>77</v>
      </c>
      <c r="L9" s="3" t="s">
        <v>76</v>
      </c>
      <c r="M9" s="3" t="s">
        <v>75</v>
      </c>
      <c r="N9" s="3" t="s">
        <v>74</v>
      </c>
      <c r="O9" s="4" t="s">
        <v>73</v>
      </c>
      <c r="P9" s="6" t="s">
        <v>72</v>
      </c>
    </row>
    <row r="10" spans="1:16" ht="18.75" customHeight="1" x14ac:dyDescent="0.25">
      <c r="A10" s="7" t="s">
        <v>71</v>
      </c>
      <c r="B10" s="24"/>
      <c r="C10" s="8"/>
      <c r="D10" s="9"/>
      <c r="E10" s="8"/>
      <c r="F10" s="8"/>
      <c r="G10" s="8"/>
      <c r="H10" s="8"/>
      <c r="I10" s="8"/>
      <c r="J10" s="9"/>
      <c r="K10" s="8"/>
      <c r="L10" s="8"/>
      <c r="M10" s="8"/>
      <c r="N10" s="8"/>
      <c r="O10" s="8"/>
      <c r="P10" s="9"/>
    </row>
    <row r="11" spans="1:16" ht="18.75" customHeight="1" x14ac:dyDescent="0.25">
      <c r="A11" s="10" t="s">
        <v>70</v>
      </c>
      <c r="B11" s="25">
        <f t="shared" ref="B11:O11" si="0">SUM(B12:B16)</f>
        <v>2182679675.5035</v>
      </c>
      <c r="C11" s="11">
        <f t="shared" si="0"/>
        <v>0</v>
      </c>
      <c r="D11" s="25">
        <f t="shared" si="0"/>
        <v>198797578.19999999</v>
      </c>
      <c r="E11" s="25">
        <f t="shared" si="0"/>
        <v>160110187.03999996</v>
      </c>
      <c r="F11" s="25">
        <f t="shared" si="0"/>
        <v>180684680.51000002</v>
      </c>
      <c r="G11" s="25">
        <f t="shared" si="0"/>
        <v>177349531.85000002</v>
      </c>
      <c r="H11" s="25">
        <f t="shared" si="0"/>
        <v>231917469.93000001</v>
      </c>
      <c r="I11" s="25">
        <f t="shared" si="0"/>
        <v>0</v>
      </c>
      <c r="J11" s="25">
        <f t="shared" si="0"/>
        <v>0</v>
      </c>
      <c r="K11" s="25">
        <f t="shared" si="0"/>
        <v>0</v>
      </c>
      <c r="L11" s="25">
        <f t="shared" si="0"/>
        <v>0</v>
      </c>
      <c r="M11" s="25">
        <f t="shared" si="0"/>
        <v>0</v>
      </c>
      <c r="N11" s="25">
        <f t="shared" si="0"/>
        <v>0</v>
      </c>
      <c r="O11" s="25">
        <f t="shared" si="0"/>
        <v>0</v>
      </c>
      <c r="P11" s="25">
        <f>SUM(P12:P16)</f>
        <v>948859447.52999997</v>
      </c>
    </row>
    <row r="12" spans="1:16" ht="18.75" customHeight="1" x14ac:dyDescent="0.25">
      <c r="A12" s="12" t="s">
        <v>69</v>
      </c>
      <c r="B12" s="26">
        <v>1640407702.7934999</v>
      </c>
      <c r="C12" s="13"/>
      <c r="D12" s="26">
        <v>150704364.53</v>
      </c>
      <c r="E12" s="26">
        <v>155962119.68999997</v>
      </c>
      <c r="F12" s="26">
        <v>153362089.44</v>
      </c>
      <c r="G12" s="26">
        <v>149966620.38</v>
      </c>
      <c r="H12" s="26">
        <v>161798666.46000001</v>
      </c>
      <c r="I12" s="26"/>
      <c r="J12" s="26"/>
      <c r="K12" s="26"/>
      <c r="L12" s="26"/>
      <c r="M12" s="26"/>
      <c r="N12" s="26"/>
      <c r="O12" s="26"/>
      <c r="P12" s="26">
        <f>SUM(D12:O12)</f>
        <v>771793860.5</v>
      </c>
    </row>
    <row r="13" spans="1:16" ht="18.75" customHeight="1" x14ac:dyDescent="0.25">
      <c r="A13" s="12" t="s">
        <v>68</v>
      </c>
      <c r="B13" s="26">
        <v>293109031</v>
      </c>
      <c r="C13" s="13"/>
      <c r="D13" s="26">
        <v>4100534.84</v>
      </c>
      <c r="E13" s="30">
        <v>4148067.3499999996</v>
      </c>
      <c r="F13" s="26">
        <v>5154431.7699999996</v>
      </c>
      <c r="G13" s="26">
        <v>4912895.58</v>
      </c>
      <c r="H13" s="26">
        <v>47546670.359999999</v>
      </c>
      <c r="I13" s="26"/>
      <c r="J13" s="26"/>
      <c r="K13" s="26"/>
      <c r="L13" s="26"/>
      <c r="M13" s="26"/>
      <c r="N13" s="26"/>
      <c r="O13" s="26"/>
      <c r="P13" s="26">
        <f>SUM(D13:O13)</f>
        <v>65862599.899999999</v>
      </c>
    </row>
    <row r="14" spans="1:16" ht="18.75" customHeight="1" x14ac:dyDescent="0.25">
      <c r="A14" s="12" t="s">
        <v>67</v>
      </c>
      <c r="B14" s="26"/>
      <c r="C14" s="13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>
        <f>SUM(D14:O14)</f>
        <v>0</v>
      </c>
    </row>
    <row r="15" spans="1:16" ht="18.75" customHeight="1" x14ac:dyDescent="0.25">
      <c r="A15" s="12" t="s">
        <v>66</v>
      </c>
      <c r="B15" s="26">
        <v>10000000</v>
      </c>
      <c r="C15" s="13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>
        <f>SUM(D15:O15)</f>
        <v>0</v>
      </c>
    </row>
    <row r="16" spans="1:16" ht="18.75" customHeight="1" x14ac:dyDescent="0.25">
      <c r="A16" s="12" t="s">
        <v>65</v>
      </c>
      <c r="B16" s="26">
        <v>239162941.71000001</v>
      </c>
      <c r="C16" s="13"/>
      <c r="D16" s="26">
        <v>43992678.829999998</v>
      </c>
      <c r="E16" s="26"/>
      <c r="F16" s="26">
        <v>22168159.300000001</v>
      </c>
      <c r="G16" s="26">
        <v>22470015.890000001</v>
      </c>
      <c r="H16" s="26">
        <v>22572133.109999999</v>
      </c>
      <c r="I16" s="26"/>
      <c r="J16" s="26"/>
      <c r="K16" s="26"/>
      <c r="L16" s="26"/>
      <c r="M16" s="26"/>
      <c r="N16" s="26"/>
      <c r="O16" s="26"/>
      <c r="P16" s="26">
        <f>SUM(D16:O16)</f>
        <v>111202987.13</v>
      </c>
    </row>
    <row r="17" spans="1:17" ht="18.75" customHeight="1" x14ac:dyDescent="0.25">
      <c r="A17" s="10" t="s">
        <v>64</v>
      </c>
      <c r="B17" s="25">
        <f t="shared" ref="B17:P17" si="1">SUM(B18:B26)</f>
        <v>1480489100</v>
      </c>
      <c r="C17" s="11">
        <f t="shared" si="1"/>
        <v>0</v>
      </c>
      <c r="D17" s="25">
        <f t="shared" si="1"/>
        <v>83538158.020000011</v>
      </c>
      <c r="E17" s="25">
        <f t="shared" si="1"/>
        <v>191424169.46000001</v>
      </c>
      <c r="F17" s="25">
        <f t="shared" si="1"/>
        <v>189043882.67999998</v>
      </c>
      <c r="G17" s="25">
        <f t="shared" si="1"/>
        <v>186693772.39000002</v>
      </c>
      <c r="H17" s="25">
        <f t="shared" si="1"/>
        <v>212971736.94999996</v>
      </c>
      <c r="I17" s="25">
        <f t="shared" si="1"/>
        <v>0</v>
      </c>
      <c r="J17" s="25">
        <f t="shared" si="1"/>
        <v>0</v>
      </c>
      <c r="K17" s="25">
        <f t="shared" si="1"/>
        <v>0</v>
      </c>
      <c r="L17" s="25">
        <f t="shared" si="1"/>
        <v>0</v>
      </c>
      <c r="M17" s="25">
        <f t="shared" si="1"/>
        <v>0</v>
      </c>
      <c r="N17" s="25">
        <f t="shared" si="1"/>
        <v>0</v>
      </c>
      <c r="O17" s="25">
        <f t="shared" si="1"/>
        <v>0</v>
      </c>
      <c r="P17" s="25">
        <f t="shared" si="1"/>
        <v>863671719.49999976</v>
      </c>
    </row>
    <row r="18" spans="1:17" ht="18.75" customHeight="1" x14ac:dyDescent="0.25">
      <c r="A18" s="12" t="s">
        <v>63</v>
      </c>
      <c r="B18" s="26">
        <v>1406912807</v>
      </c>
      <c r="C18" s="13"/>
      <c r="D18" s="26">
        <v>60807784.07</v>
      </c>
      <c r="E18" s="26">
        <v>128870716.48999999</v>
      </c>
      <c r="F18" s="26">
        <v>118557558.18000001</v>
      </c>
      <c r="G18" s="26">
        <v>127531295.75</v>
      </c>
      <c r="H18" s="26">
        <v>144989902.06</v>
      </c>
      <c r="I18" s="26"/>
      <c r="J18" s="26"/>
      <c r="K18" s="26"/>
      <c r="L18" s="26"/>
      <c r="M18" s="26"/>
      <c r="N18" s="26"/>
      <c r="O18" s="26"/>
      <c r="P18" s="26">
        <f>SUM(D18:O18)</f>
        <v>580757256.54999995</v>
      </c>
    </row>
    <row r="19" spans="1:17" ht="18.75" customHeight="1" x14ac:dyDescent="0.25">
      <c r="A19" s="12" t="s">
        <v>62</v>
      </c>
      <c r="B19" s="26">
        <v>3677328</v>
      </c>
      <c r="C19" s="13"/>
      <c r="D19" s="26">
        <v>282880.93</v>
      </c>
      <c r="E19" s="26">
        <v>3112656.28</v>
      </c>
      <c r="F19" s="26">
        <v>2331223.7999999998</v>
      </c>
      <c r="G19" s="26">
        <v>732790.82</v>
      </c>
      <c r="H19" s="26">
        <v>1209875.95</v>
      </c>
      <c r="I19" s="26"/>
      <c r="J19" s="26"/>
      <c r="K19" s="26"/>
      <c r="L19" s="26"/>
      <c r="M19" s="26"/>
      <c r="N19" s="26"/>
      <c r="O19" s="26"/>
      <c r="P19" s="26">
        <f t="shared" ref="P19:P24" si="2">SUM(D19:O19)</f>
        <v>7669427.7800000003</v>
      </c>
    </row>
    <row r="20" spans="1:17" ht="18.75" customHeight="1" x14ac:dyDescent="0.25">
      <c r="A20" s="12" t="s">
        <v>61</v>
      </c>
      <c r="B20" s="26">
        <v>9646503</v>
      </c>
      <c r="C20" s="13"/>
      <c r="D20" s="26">
        <v>7138195.3099999996</v>
      </c>
      <c r="E20" s="26">
        <v>6481995.4699999997</v>
      </c>
      <c r="F20" s="26">
        <v>6059847.6699999999</v>
      </c>
      <c r="G20" s="26">
        <v>5493400.21</v>
      </c>
      <c r="H20" s="26">
        <v>4793086.8899999997</v>
      </c>
      <c r="I20" s="26"/>
      <c r="J20" s="26"/>
      <c r="K20" s="26"/>
      <c r="L20" s="26"/>
      <c r="M20" s="26"/>
      <c r="N20" s="26"/>
      <c r="O20" s="26"/>
      <c r="P20" s="26">
        <f t="shared" si="2"/>
        <v>29966525.550000001</v>
      </c>
    </row>
    <row r="21" spans="1:17" ht="18.75" customHeight="1" x14ac:dyDescent="0.25">
      <c r="A21" s="12" t="s">
        <v>60</v>
      </c>
      <c r="B21" s="26">
        <v>1252735</v>
      </c>
      <c r="C21" s="13"/>
      <c r="D21" s="26">
        <v>193500</v>
      </c>
      <c r="E21" s="26">
        <v>342250</v>
      </c>
      <c r="F21" s="26">
        <v>1647221.77</v>
      </c>
      <c r="G21" s="26">
        <v>400065.36</v>
      </c>
      <c r="H21" s="26">
        <v>367234</v>
      </c>
      <c r="I21" s="26"/>
      <c r="J21" s="26"/>
      <c r="K21" s="26"/>
      <c r="L21" s="26"/>
      <c r="M21" s="26"/>
      <c r="N21" s="26"/>
      <c r="O21" s="26"/>
      <c r="P21" s="26">
        <f t="shared" si="2"/>
        <v>2950271.13</v>
      </c>
    </row>
    <row r="22" spans="1:17" ht="18.75" customHeight="1" x14ac:dyDescent="0.25">
      <c r="A22" s="12" t="s">
        <v>59</v>
      </c>
      <c r="B22" s="26">
        <v>5890650</v>
      </c>
      <c r="C22" s="13"/>
      <c r="D22" s="26">
        <v>117026</v>
      </c>
      <c r="E22" s="26">
        <v>3588056.7100000004</v>
      </c>
      <c r="F22" s="26">
        <v>2145621.5299999998</v>
      </c>
      <c r="G22" s="26">
        <v>4523918.1100000003</v>
      </c>
      <c r="H22" s="26">
        <v>1843480.42</v>
      </c>
      <c r="I22" s="26"/>
      <c r="J22" s="26"/>
      <c r="K22" s="26"/>
      <c r="L22" s="26"/>
      <c r="M22" s="26"/>
      <c r="N22" s="26"/>
      <c r="O22" s="26"/>
      <c r="P22" s="26">
        <f t="shared" si="2"/>
        <v>12218102.770000001</v>
      </c>
    </row>
    <row r="23" spans="1:17" ht="18.75" customHeight="1" x14ac:dyDescent="0.25">
      <c r="A23" s="12" t="s">
        <v>58</v>
      </c>
      <c r="B23" s="26">
        <v>16017452</v>
      </c>
      <c r="C23" s="13"/>
      <c r="D23" s="26">
        <v>12758697.449999999</v>
      </c>
      <c r="E23" s="26">
        <v>15881414.82</v>
      </c>
      <c r="F23" s="26">
        <v>37891444.670000002</v>
      </c>
      <c r="G23" s="26">
        <v>25797903.600000001</v>
      </c>
      <c r="H23" s="26">
        <v>25531367.41</v>
      </c>
      <c r="I23" s="26"/>
      <c r="J23" s="26"/>
      <c r="K23" s="26"/>
      <c r="L23" s="26"/>
      <c r="M23" s="26"/>
      <c r="N23" s="26"/>
      <c r="O23" s="26"/>
      <c r="P23" s="26">
        <f t="shared" si="2"/>
        <v>117860827.94999999</v>
      </c>
    </row>
    <row r="24" spans="1:17" ht="18.75" customHeight="1" x14ac:dyDescent="0.25">
      <c r="A24" s="12" t="s">
        <v>57</v>
      </c>
      <c r="B24" s="26">
        <v>4422903</v>
      </c>
      <c r="C24" s="13"/>
      <c r="D24" s="26">
        <v>668304.07999999996</v>
      </c>
      <c r="E24" s="26">
        <v>1192636.27</v>
      </c>
      <c r="F24" s="26">
        <v>1392416.72</v>
      </c>
      <c r="G24" s="26">
        <v>3151797.24</v>
      </c>
      <c r="H24" s="26">
        <v>1582031.15</v>
      </c>
      <c r="I24" s="26"/>
      <c r="J24" s="26"/>
      <c r="K24" s="26"/>
      <c r="L24" s="26"/>
      <c r="M24" s="26"/>
      <c r="N24" s="26"/>
      <c r="O24" s="26"/>
      <c r="P24" s="26">
        <f t="shared" si="2"/>
        <v>7987185.4600000009</v>
      </c>
    </row>
    <row r="25" spans="1:17" ht="18.75" customHeight="1" x14ac:dyDescent="0.25">
      <c r="A25" s="12" t="s">
        <v>56</v>
      </c>
      <c r="B25" s="26">
        <v>32067341</v>
      </c>
      <c r="C25" s="13"/>
      <c r="D25" s="26">
        <v>1512052.18</v>
      </c>
      <c r="E25" s="26">
        <v>31412446.329999998</v>
      </c>
      <c r="F25" s="26">
        <v>18547032.859999999</v>
      </c>
      <c r="G25" s="26">
        <v>18199537.890000001</v>
      </c>
      <c r="H25" s="26">
        <v>31758968.260000002</v>
      </c>
      <c r="I25" s="26"/>
      <c r="J25" s="26"/>
      <c r="K25" s="26"/>
      <c r="L25" s="26"/>
      <c r="M25" s="26"/>
      <c r="N25" s="26"/>
      <c r="O25" s="26"/>
      <c r="P25" s="26">
        <f>SUM(D25:O25)</f>
        <v>101430037.52</v>
      </c>
    </row>
    <row r="26" spans="1:17" ht="18.75" customHeight="1" x14ac:dyDescent="0.25">
      <c r="A26" s="12" t="s">
        <v>55</v>
      </c>
      <c r="B26" s="26">
        <v>601381</v>
      </c>
      <c r="C26" s="13"/>
      <c r="D26" s="26">
        <v>59718</v>
      </c>
      <c r="E26" s="26">
        <v>541997.09</v>
      </c>
      <c r="F26" s="26">
        <v>471515.48</v>
      </c>
      <c r="G26" s="26">
        <v>863063.41</v>
      </c>
      <c r="H26" s="26">
        <v>895790.81</v>
      </c>
      <c r="I26" s="26"/>
      <c r="J26" s="26"/>
      <c r="K26" s="26"/>
      <c r="L26" s="26"/>
      <c r="M26" s="26"/>
      <c r="N26" s="26"/>
      <c r="O26" s="26"/>
      <c r="P26" s="26">
        <f>SUM(D26:O26)</f>
        <v>2832084.79</v>
      </c>
    </row>
    <row r="27" spans="1:17" ht="18.75" customHeight="1" x14ac:dyDescent="0.25">
      <c r="A27" s="10" t="s">
        <v>54</v>
      </c>
      <c r="B27" s="25">
        <f t="shared" ref="B27:P27" si="3">SUM(B28:B36)</f>
        <v>128533261</v>
      </c>
      <c r="C27" s="11">
        <f t="shared" si="3"/>
        <v>0</v>
      </c>
      <c r="D27" s="25">
        <f t="shared" si="3"/>
        <v>11635982.770000001</v>
      </c>
      <c r="E27" s="25">
        <f t="shared" si="3"/>
        <v>14104398.360000001</v>
      </c>
      <c r="F27" s="25">
        <f t="shared" si="3"/>
        <v>38698583.789999999</v>
      </c>
      <c r="G27" s="25">
        <f t="shared" si="3"/>
        <v>53903126.399999999</v>
      </c>
      <c r="H27" s="25">
        <f t="shared" si="3"/>
        <v>48074113.719999999</v>
      </c>
      <c r="I27" s="25">
        <f t="shared" si="3"/>
        <v>0</v>
      </c>
      <c r="J27" s="25">
        <f t="shared" si="3"/>
        <v>0</v>
      </c>
      <c r="K27" s="25">
        <f t="shared" si="3"/>
        <v>0</v>
      </c>
      <c r="L27" s="25">
        <f t="shared" si="3"/>
        <v>0</v>
      </c>
      <c r="M27" s="25">
        <f t="shared" si="3"/>
        <v>0</v>
      </c>
      <c r="N27" s="25">
        <f t="shared" si="3"/>
        <v>0</v>
      </c>
      <c r="O27" s="25">
        <f t="shared" si="3"/>
        <v>0</v>
      </c>
      <c r="P27" s="25">
        <f t="shared" si="3"/>
        <v>166416205.04000002</v>
      </c>
    </row>
    <row r="28" spans="1:17" ht="18.75" customHeight="1" x14ac:dyDescent="0.25">
      <c r="A28" s="12" t="s">
        <v>53</v>
      </c>
      <c r="B28" s="26">
        <v>1784667</v>
      </c>
      <c r="C28" s="13"/>
      <c r="D28" s="26"/>
      <c r="E28" s="26">
        <v>196293.61</v>
      </c>
      <c r="F28" s="26">
        <v>372183.09</v>
      </c>
      <c r="G28" s="26">
        <v>254801.75</v>
      </c>
      <c r="H28" s="26">
        <v>648559.88</v>
      </c>
      <c r="I28" s="26"/>
      <c r="J28" s="26"/>
      <c r="K28" s="26"/>
      <c r="L28" s="26"/>
      <c r="M28" s="26"/>
      <c r="N28" s="26"/>
      <c r="O28" s="26"/>
      <c r="P28" s="26">
        <f>SUM(D28:O28)</f>
        <v>1471838.33</v>
      </c>
    </row>
    <row r="29" spans="1:17" ht="18.75" customHeight="1" x14ac:dyDescent="0.25">
      <c r="A29" s="12" t="s">
        <v>52</v>
      </c>
      <c r="B29" s="26">
        <v>2050649</v>
      </c>
      <c r="C29" s="13"/>
      <c r="D29" s="26">
        <v>686544.5</v>
      </c>
      <c r="E29" s="26">
        <v>153579.99</v>
      </c>
      <c r="F29" s="26">
        <v>1490358.01</v>
      </c>
      <c r="G29" s="26">
        <v>78270</v>
      </c>
      <c r="H29" s="26">
        <v>601515.02</v>
      </c>
      <c r="I29" s="26"/>
      <c r="J29" s="26"/>
      <c r="K29" s="26"/>
      <c r="L29" s="26"/>
      <c r="M29" s="26"/>
      <c r="N29" s="26"/>
      <c r="O29" s="26"/>
      <c r="P29" s="26">
        <f t="shared" ref="P29:P36" si="4">SUM(D29:O29)</f>
        <v>3010267.52</v>
      </c>
    </row>
    <row r="30" spans="1:17" ht="18.75" customHeight="1" x14ac:dyDescent="0.25">
      <c r="A30" s="12" t="s">
        <v>51</v>
      </c>
      <c r="B30" s="26">
        <v>1053308</v>
      </c>
      <c r="C30" s="13"/>
      <c r="D30" s="26">
        <v>5044.5</v>
      </c>
      <c r="E30" s="26">
        <v>109603.94</v>
      </c>
      <c r="F30" s="26">
        <v>25647.34</v>
      </c>
      <c r="G30" s="26">
        <v>494243.36</v>
      </c>
      <c r="H30" s="26">
        <v>38985.25</v>
      </c>
      <c r="I30" s="26"/>
      <c r="J30" s="26"/>
      <c r="K30" s="26"/>
      <c r="L30" s="26"/>
      <c r="M30" s="26"/>
      <c r="N30" s="26"/>
      <c r="O30" s="26"/>
      <c r="P30" s="26">
        <f t="shared" si="4"/>
        <v>673524.39</v>
      </c>
    </row>
    <row r="31" spans="1:17" ht="18.75" customHeight="1" x14ac:dyDescent="0.25">
      <c r="A31" s="12" t="s">
        <v>50</v>
      </c>
      <c r="B31" s="26">
        <v>416667</v>
      </c>
      <c r="C31" s="13"/>
      <c r="D31" s="26"/>
      <c r="E31" s="26"/>
      <c r="F31" s="26">
        <v>27486.29</v>
      </c>
      <c r="G31" s="26">
        <v>45789.8</v>
      </c>
      <c r="H31" s="26"/>
      <c r="I31" s="26"/>
      <c r="J31" s="26"/>
      <c r="K31" s="26"/>
      <c r="L31" s="26"/>
      <c r="M31" s="26"/>
      <c r="N31" s="26"/>
      <c r="O31" s="26"/>
      <c r="P31" s="26">
        <f t="shared" si="4"/>
        <v>73276.09</v>
      </c>
    </row>
    <row r="32" spans="1:17" ht="18.75" customHeight="1" x14ac:dyDescent="0.25">
      <c r="A32" s="12" t="s">
        <v>49</v>
      </c>
      <c r="B32" s="26">
        <v>973664</v>
      </c>
      <c r="C32" s="13"/>
      <c r="D32" s="26">
        <v>5171341.9800000004</v>
      </c>
      <c r="E32" s="26">
        <v>724873.74</v>
      </c>
      <c r="F32" s="26">
        <v>1231820.03</v>
      </c>
      <c r="G32" s="26">
        <v>1327259.51</v>
      </c>
      <c r="H32" s="26">
        <v>1327248.6599999999</v>
      </c>
      <c r="I32" s="26"/>
      <c r="J32" s="26"/>
      <c r="K32" s="26"/>
      <c r="L32" s="26"/>
      <c r="M32" s="26"/>
      <c r="N32" s="26"/>
      <c r="O32" s="26"/>
      <c r="P32" s="26">
        <f t="shared" si="4"/>
        <v>9782543.9200000018</v>
      </c>
      <c r="Q32" s="14"/>
    </row>
    <row r="33" spans="1:16" ht="18.75" customHeight="1" x14ac:dyDescent="0.25">
      <c r="A33" s="12" t="s">
        <v>48</v>
      </c>
      <c r="B33" s="26">
        <v>23310652</v>
      </c>
      <c r="C33" s="13"/>
      <c r="D33" s="26">
        <v>135833.79</v>
      </c>
      <c r="E33" s="26">
        <v>634864.43000000005</v>
      </c>
      <c r="F33" s="26">
        <v>16442773.470000001</v>
      </c>
      <c r="G33" s="26">
        <v>10418292.119999999</v>
      </c>
      <c r="H33" s="26">
        <v>3448432.97</v>
      </c>
      <c r="I33" s="26"/>
      <c r="J33" s="26"/>
      <c r="K33" s="26"/>
      <c r="L33" s="26"/>
      <c r="M33" s="26"/>
      <c r="N33" s="26"/>
      <c r="O33" s="26"/>
      <c r="P33" s="26">
        <f t="shared" si="4"/>
        <v>31080196.780000001</v>
      </c>
    </row>
    <row r="34" spans="1:16" ht="18.75" customHeight="1" x14ac:dyDescent="0.25">
      <c r="A34" s="12" t="s">
        <v>47</v>
      </c>
      <c r="B34" s="26">
        <v>98851854</v>
      </c>
      <c r="C34" s="13"/>
      <c r="D34" s="26">
        <v>4761293.4000000004</v>
      </c>
      <c r="E34" s="26">
        <v>10062963.680000002</v>
      </c>
      <c r="F34" s="26">
        <v>14433411.939999999</v>
      </c>
      <c r="G34" s="26">
        <v>33481976.739999998</v>
      </c>
      <c r="H34" s="26">
        <v>38931129.009999998</v>
      </c>
      <c r="I34" s="26"/>
      <c r="J34" s="26"/>
      <c r="K34" s="26"/>
      <c r="L34" s="26"/>
      <c r="M34" s="26"/>
      <c r="N34" s="26"/>
      <c r="O34" s="26"/>
      <c r="P34" s="26">
        <f t="shared" si="4"/>
        <v>101670774.77000001</v>
      </c>
    </row>
    <row r="35" spans="1:16" ht="18.75" customHeight="1" x14ac:dyDescent="0.25">
      <c r="A35" s="12" t="s">
        <v>46</v>
      </c>
      <c r="B35" s="26">
        <v>0</v>
      </c>
      <c r="C35" s="13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>
        <f t="shared" si="4"/>
        <v>0</v>
      </c>
    </row>
    <row r="36" spans="1:16" ht="18.75" customHeight="1" x14ac:dyDescent="0.25">
      <c r="A36" s="12" t="s">
        <v>45</v>
      </c>
      <c r="B36" s="26">
        <v>91800</v>
      </c>
      <c r="C36" s="13"/>
      <c r="D36" s="26">
        <v>875924.6</v>
      </c>
      <c r="E36" s="26">
        <v>2222218.9700000002</v>
      </c>
      <c r="F36" s="26">
        <v>4674903.62</v>
      </c>
      <c r="G36" s="26">
        <v>7802493.1200000001</v>
      </c>
      <c r="H36" s="26">
        <v>3078242.93</v>
      </c>
      <c r="I36" s="26"/>
      <c r="J36" s="26"/>
      <c r="K36" s="26"/>
      <c r="L36" s="26"/>
      <c r="M36" s="26"/>
      <c r="N36" s="26"/>
      <c r="O36" s="26"/>
      <c r="P36" s="26">
        <f t="shared" si="4"/>
        <v>18653783.240000002</v>
      </c>
    </row>
    <row r="37" spans="1:16" ht="18.75" customHeight="1" x14ac:dyDescent="0.25">
      <c r="A37" s="10" t="s">
        <v>44</v>
      </c>
      <c r="B37" s="25">
        <f t="shared" ref="B37:P37" si="5">SUM(B38:B45)</f>
        <v>2500000</v>
      </c>
      <c r="C37" s="11">
        <f t="shared" si="5"/>
        <v>0</v>
      </c>
      <c r="D37" s="25">
        <f t="shared" si="5"/>
        <v>80899.7</v>
      </c>
      <c r="E37" s="25">
        <f t="shared" si="5"/>
        <v>75000</v>
      </c>
      <c r="F37" s="25">
        <f t="shared" si="5"/>
        <v>75482.210000000006</v>
      </c>
      <c r="G37" s="25">
        <f t="shared" si="5"/>
        <v>958464</v>
      </c>
      <c r="H37" s="25">
        <f t="shared" si="5"/>
        <v>25000</v>
      </c>
      <c r="I37" s="25">
        <f t="shared" si="5"/>
        <v>0</v>
      </c>
      <c r="J37" s="25">
        <f t="shared" si="5"/>
        <v>0</v>
      </c>
      <c r="K37" s="25">
        <f t="shared" si="5"/>
        <v>0</v>
      </c>
      <c r="L37" s="25">
        <f t="shared" si="5"/>
        <v>0</v>
      </c>
      <c r="M37" s="25">
        <f t="shared" si="5"/>
        <v>0</v>
      </c>
      <c r="N37" s="25">
        <f t="shared" si="5"/>
        <v>0</v>
      </c>
      <c r="O37" s="25">
        <f t="shared" si="5"/>
        <v>0</v>
      </c>
      <c r="P37" s="25">
        <f t="shared" si="5"/>
        <v>1214845.9100000001</v>
      </c>
    </row>
    <row r="38" spans="1:16" ht="18.75" customHeight="1" x14ac:dyDescent="0.25">
      <c r="A38" s="12" t="s">
        <v>43</v>
      </c>
      <c r="B38" s="26">
        <v>1569100</v>
      </c>
      <c r="C38" s="13"/>
      <c r="D38" s="26">
        <v>80899.7</v>
      </c>
      <c r="E38" s="26">
        <v>75000</v>
      </c>
      <c r="F38" s="26">
        <v>75482.210000000006</v>
      </c>
      <c r="G38" s="26">
        <v>75000</v>
      </c>
      <c r="H38" s="26">
        <v>25000</v>
      </c>
      <c r="I38" s="26"/>
      <c r="J38" s="26"/>
      <c r="K38" s="26"/>
      <c r="L38" s="26"/>
      <c r="M38" s="26"/>
      <c r="N38" s="26"/>
      <c r="O38" s="26"/>
      <c r="P38" s="26">
        <f t="shared" ref="P38:P52" si="6">SUM(D38:O38)</f>
        <v>331381.91000000003</v>
      </c>
    </row>
    <row r="39" spans="1:16" ht="18.75" customHeight="1" x14ac:dyDescent="0.25">
      <c r="A39" s="12" t="s">
        <v>42</v>
      </c>
      <c r="B39" s="26">
        <v>0</v>
      </c>
      <c r="C39" s="13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>
        <f t="shared" si="6"/>
        <v>0</v>
      </c>
    </row>
    <row r="40" spans="1:16" ht="18.75" customHeight="1" x14ac:dyDescent="0.25">
      <c r="A40" s="12" t="s">
        <v>41</v>
      </c>
      <c r="B40" s="26">
        <v>0</v>
      </c>
      <c r="C40" s="13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>
        <f t="shared" si="6"/>
        <v>0</v>
      </c>
    </row>
    <row r="41" spans="1:16" ht="18.75" customHeight="1" x14ac:dyDescent="0.25">
      <c r="A41" s="12" t="s">
        <v>40</v>
      </c>
      <c r="B41" s="26">
        <v>0</v>
      </c>
      <c r="C41" s="13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>
        <f t="shared" si="6"/>
        <v>0</v>
      </c>
    </row>
    <row r="42" spans="1:16" ht="18.75" customHeight="1" x14ac:dyDescent="0.25">
      <c r="A42" s="12" t="s">
        <v>39</v>
      </c>
      <c r="B42" s="26">
        <v>0</v>
      </c>
      <c r="C42" s="13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>
        <f t="shared" si="6"/>
        <v>0</v>
      </c>
    </row>
    <row r="43" spans="1:16" ht="18.75" customHeight="1" x14ac:dyDescent="0.25">
      <c r="A43" s="12" t="s">
        <v>38</v>
      </c>
      <c r="B43" s="26">
        <v>0</v>
      </c>
      <c r="C43" s="13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>
        <f t="shared" si="6"/>
        <v>0</v>
      </c>
    </row>
    <row r="44" spans="1:16" ht="18.75" customHeight="1" x14ac:dyDescent="0.25">
      <c r="A44" s="12" t="s">
        <v>37</v>
      </c>
      <c r="B44" s="26">
        <v>930900</v>
      </c>
      <c r="C44" s="13"/>
      <c r="D44" s="26"/>
      <c r="E44" s="26"/>
      <c r="F44" s="26"/>
      <c r="G44" s="26">
        <v>883464</v>
      </c>
      <c r="H44" s="26"/>
      <c r="I44" s="26"/>
      <c r="J44" s="26"/>
      <c r="K44" s="26"/>
      <c r="L44" s="26"/>
      <c r="M44" s="26"/>
      <c r="N44" s="26"/>
      <c r="O44" s="26"/>
      <c r="P44" s="26">
        <f t="shared" si="6"/>
        <v>883464</v>
      </c>
    </row>
    <row r="45" spans="1:16" ht="18.75" customHeight="1" x14ac:dyDescent="0.25">
      <c r="A45" s="12" t="s">
        <v>36</v>
      </c>
      <c r="B45" s="26"/>
      <c r="C45" s="13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>
        <f t="shared" si="6"/>
        <v>0</v>
      </c>
    </row>
    <row r="46" spans="1:16" ht="18.75" customHeight="1" x14ac:dyDescent="0.25">
      <c r="A46" s="10" t="s">
        <v>35</v>
      </c>
      <c r="B46" s="25"/>
      <c r="C46" s="11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>
        <f t="shared" si="6"/>
        <v>0</v>
      </c>
    </row>
    <row r="47" spans="1:16" ht="18.75" customHeight="1" x14ac:dyDescent="0.25">
      <c r="A47" s="12" t="s">
        <v>34</v>
      </c>
      <c r="B47" s="26"/>
      <c r="C47" s="13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>
        <f t="shared" si="6"/>
        <v>0</v>
      </c>
    </row>
    <row r="48" spans="1:16" ht="18.75" customHeight="1" x14ac:dyDescent="0.25">
      <c r="A48" s="12" t="s">
        <v>33</v>
      </c>
      <c r="B48" s="26"/>
      <c r="C48" s="13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>
        <f t="shared" si="6"/>
        <v>0</v>
      </c>
    </row>
    <row r="49" spans="1:16" ht="18.75" customHeight="1" x14ac:dyDescent="0.25">
      <c r="A49" s="12" t="s">
        <v>32</v>
      </c>
      <c r="B49" s="26"/>
      <c r="C49" s="13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>
        <f t="shared" si="6"/>
        <v>0</v>
      </c>
    </row>
    <row r="50" spans="1:16" ht="18.75" customHeight="1" x14ac:dyDescent="0.25">
      <c r="A50" s="12" t="s">
        <v>31</v>
      </c>
      <c r="B50" s="26"/>
      <c r="C50" s="13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>
        <f t="shared" si="6"/>
        <v>0</v>
      </c>
    </row>
    <row r="51" spans="1:16" ht="18.75" customHeight="1" x14ac:dyDescent="0.25">
      <c r="A51" s="12" t="s">
        <v>30</v>
      </c>
      <c r="B51" s="26"/>
      <c r="C51" s="13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>
        <f t="shared" si="6"/>
        <v>0</v>
      </c>
    </row>
    <row r="52" spans="1:16" ht="18.75" customHeight="1" x14ac:dyDescent="0.25">
      <c r="A52" s="12" t="s">
        <v>29</v>
      </c>
      <c r="B52" s="26"/>
      <c r="C52" s="13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>
        <f t="shared" si="6"/>
        <v>0</v>
      </c>
    </row>
    <row r="53" spans="1:16" ht="18.75" customHeight="1" x14ac:dyDescent="0.25">
      <c r="A53" s="10" t="s">
        <v>28</v>
      </c>
      <c r="B53" s="25">
        <f t="shared" ref="B53:P53" si="7">SUM(B54:B62)</f>
        <v>177289922</v>
      </c>
      <c r="C53" s="11">
        <f t="shared" si="7"/>
        <v>0</v>
      </c>
      <c r="D53" s="25">
        <f t="shared" si="7"/>
        <v>302462.78999999998</v>
      </c>
      <c r="E53" s="25">
        <f t="shared" si="7"/>
        <v>14578346.640000001</v>
      </c>
      <c r="F53" s="25">
        <f t="shared" si="7"/>
        <v>9515684.620000001</v>
      </c>
      <c r="G53" s="25">
        <f t="shared" si="7"/>
        <v>1744378.87</v>
      </c>
      <c r="H53" s="25">
        <f t="shared" si="7"/>
        <v>16564008.09</v>
      </c>
      <c r="I53" s="25">
        <f t="shared" si="7"/>
        <v>0</v>
      </c>
      <c r="J53" s="25">
        <f t="shared" si="7"/>
        <v>0</v>
      </c>
      <c r="K53" s="25">
        <f t="shared" si="7"/>
        <v>0</v>
      </c>
      <c r="L53" s="25">
        <f t="shared" si="7"/>
        <v>0</v>
      </c>
      <c r="M53" s="25">
        <f t="shared" si="7"/>
        <v>0</v>
      </c>
      <c r="N53" s="25">
        <f t="shared" si="7"/>
        <v>0</v>
      </c>
      <c r="O53" s="25">
        <f t="shared" si="7"/>
        <v>0</v>
      </c>
      <c r="P53" s="25">
        <f t="shared" si="7"/>
        <v>42704881.009999998</v>
      </c>
    </row>
    <row r="54" spans="1:16" ht="18.75" customHeight="1" x14ac:dyDescent="0.25">
      <c r="A54" s="12" t="s">
        <v>27</v>
      </c>
      <c r="B54" s="26">
        <v>15000000</v>
      </c>
      <c r="C54" s="13"/>
      <c r="D54" s="26">
        <v>60529.79</v>
      </c>
      <c r="E54" s="26">
        <v>12296217.15</v>
      </c>
      <c r="F54" s="26">
        <v>3633921.27</v>
      </c>
      <c r="G54" s="26">
        <v>141130.48000000001</v>
      </c>
      <c r="H54" s="26">
        <v>47151.99</v>
      </c>
      <c r="I54" s="26"/>
      <c r="J54" s="26"/>
      <c r="K54" s="26"/>
      <c r="L54" s="26"/>
      <c r="M54" s="26"/>
      <c r="N54" s="26"/>
      <c r="O54" s="26"/>
      <c r="P54" s="26">
        <f>SUM(D54:O54)</f>
        <v>16178950.68</v>
      </c>
    </row>
    <row r="55" spans="1:16" ht="18.75" customHeight="1" x14ac:dyDescent="0.25">
      <c r="A55" s="12" t="s">
        <v>26</v>
      </c>
      <c r="B55" s="26"/>
      <c r="C55" s="13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26">
        <f>SUM(D55:O55)</f>
        <v>0</v>
      </c>
    </row>
    <row r="56" spans="1:16" ht="18.75" customHeight="1" x14ac:dyDescent="0.25">
      <c r="A56" s="12" t="s">
        <v>25</v>
      </c>
      <c r="B56" s="26">
        <v>10000000</v>
      </c>
      <c r="C56" s="13"/>
      <c r="D56" s="26"/>
      <c r="E56" s="26">
        <v>1020438.97</v>
      </c>
      <c r="F56" s="26"/>
      <c r="G56" s="26"/>
      <c r="H56" s="26">
        <v>151533</v>
      </c>
      <c r="I56" s="26"/>
      <c r="J56" s="26"/>
      <c r="K56" s="26"/>
      <c r="L56" s="26"/>
      <c r="M56" s="26"/>
      <c r="N56" s="26"/>
      <c r="O56" s="26"/>
      <c r="P56" s="26">
        <f>SUM(D56:O56)</f>
        <v>1171971.97</v>
      </c>
    </row>
    <row r="57" spans="1:16" ht="18.75" customHeight="1" x14ac:dyDescent="0.25">
      <c r="A57" s="12" t="s">
        <v>24</v>
      </c>
      <c r="B57" s="26">
        <v>110000000</v>
      </c>
      <c r="C57" s="13"/>
      <c r="D57" s="26"/>
      <c r="E57" s="26"/>
      <c r="F57" s="26"/>
      <c r="G57" s="26">
        <v>146095.59</v>
      </c>
      <c r="H57" s="26"/>
      <c r="I57" s="26"/>
      <c r="J57" s="26"/>
      <c r="K57" s="26"/>
      <c r="L57" s="26"/>
      <c r="M57" s="26"/>
      <c r="N57" s="26"/>
      <c r="O57" s="26"/>
      <c r="P57" s="27">
        <f t="shared" ref="P57:P58" si="8">SUM(D57:O57)</f>
        <v>146095.59</v>
      </c>
    </row>
    <row r="58" spans="1:16" ht="18.75" customHeight="1" x14ac:dyDescent="0.25">
      <c r="A58" s="12" t="s">
        <v>23</v>
      </c>
      <c r="B58" s="26">
        <v>42289922</v>
      </c>
      <c r="C58" s="13"/>
      <c r="D58" s="26">
        <v>241933</v>
      </c>
      <c r="E58" s="26">
        <v>1254634.52</v>
      </c>
      <c r="F58" s="26">
        <v>1225168.1499999999</v>
      </c>
      <c r="G58" s="26">
        <v>162398.17000000001</v>
      </c>
      <c r="H58" s="26">
        <v>1478267.1</v>
      </c>
      <c r="I58" s="26"/>
      <c r="J58" s="26"/>
      <c r="K58" s="26"/>
      <c r="L58" s="26"/>
      <c r="M58" s="26"/>
      <c r="N58" s="26"/>
      <c r="O58" s="26"/>
      <c r="P58" s="26">
        <f t="shared" si="8"/>
        <v>4362400.9399999995</v>
      </c>
    </row>
    <row r="59" spans="1:16" ht="18.75" customHeight="1" x14ac:dyDescent="0.25">
      <c r="A59" s="12" t="s">
        <v>22</v>
      </c>
      <c r="B59" s="26">
        <v>0</v>
      </c>
      <c r="C59" s="13"/>
      <c r="D59" s="26"/>
      <c r="E59" s="26"/>
      <c r="F59" s="26">
        <v>3057748.39</v>
      </c>
      <c r="G59" s="26"/>
      <c r="H59" s="26"/>
      <c r="I59" s="26"/>
      <c r="J59" s="26"/>
      <c r="K59" s="26"/>
      <c r="L59" s="26"/>
      <c r="M59" s="26"/>
      <c r="N59" s="26"/>
      <c r="O59" s="26"/>
      <c r="P59" s="26">
        <f t="shared" ref="P59:P62" si="9">SUM(D59:O59)</f>
        <v>3057748.39</v>
      </c>
    </row>
    <row r="60" spans="1:16" ht="18.75" customHeight="1" x14ac:dyDescent="0.25">
      <c r="A60" s="12" t="s">
        <v>21</v>
      </c>
      <c r="B60" s="26">
        <v>0</v>
      </c>
      <c r="C60" s="13"/>
      <c r="D60" s="26"/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>
        <f t="shared" si="9"/>
        <v>0</v>
      </c>
    </row>
    <row r="61" spans="1:16" ht="18.75" customHeight="1" x14ac:dyDescent="0.25">
      <c r="A61" s="12" t="s">
        <v>20</v>
      </c>
      <c r="B61" s="26"/>
      <c r="C61" s="13"/>
      <c r="D61" s="26"/>
      <c r="E61" s="26"/>
      <c r="F61" s="26">
        <v>781711.41</v>
      </c>
      <c r="G61" s="26">
        <v>482022.63</v>
      </c>
      <c r="H61" s="26"/>
      <c r="I61" s="26"/>
      <c r="J61" s="26"/>
      <c r="K61" s="26"/>
      <c r="L61" s="26"/>
      <c r="M61" s="26"/>
      <c r="N61" s="26"/>
      <c r="O61" s="26"/>
      <c r="P61" s="26">
        <f t="shared" si="9"/>
        <v>1263734.04</v>
      </c>
    </row>
    <row r="62" spans="1:16" ht="18.75" customHeight="1" x14ac:dyDescent="0.25">
      <c r="A62" s="12" t="s">
        <v>19</v>
      </c>
      <c r="B62" s="26">
        <v>0</v>
      </c>
      <c r="C62" s="13"/>
      <c r="D62" s="26"/>
      <c r="E62" s="26">
        <v>7056</v>
      </c>
      <c r="F62" s="26">
        <v>817135.4</v>
      </c>
      <c r="G62" s="26">
        <v>812732</v>
      </c>
      <c r="H62" s="26">
        <v>14887056</v>
      </c>
      <c r="I62" s="26"/>
      <c r="J62" s="26"/>
      <c r="K62" s="26"/>
      <c r="L62" s="26"/>
      <c r="M62" s="26"/>
      <c r="N62" s="26"/>
      <c r="O62" s="26"/>
      <c r="P62" s="26">
        <f t="shared" si="9"/>
        <v>16523979.4</v>
      </c>
    </row>
    <row r="63" spans="1:16" ht="18.75" customHeight="1" x14ac:dyDescent="0.25">
      <c r="A63" s="10" t="s">
        <v>18</v>
      </c>
      <c r="B63" s="25">
        <f t="shared" ref="B63:O63" si="10">SUM(B64:B67)</f>
        <v>6239129162</v>
      </c>
      <c r="C63" s="11">
        <f t="shared" si="10"/>
        <v>0</v>
      </c>
      <c r="D63" s="25">
        <f t="shared" si="10"/>
        <v>713166872.63</v>
      </c>
      <c r="E63" s="25">
        <f t="shared" si="10"/>
        <v>54594430.719999999</v>
      </c>
      <c r="F63" s="25">
        <f t="shared" si="10"/>
        <v>471328500.19</v>
      </c>
      <c r="G63" s="25">
        <f>SUM(G64:G67)</f>
        <v>923058651.59000003</v>
      </c>
      <c r="H63" s="25">
        <f t="shared" si="10"/>
        <v>552094021.85000002</v>
      </c>
      <c r="I63" s="25">
        <f t="shared" si="10"/>
        <v>0</v>
      </c>
      <c r="J63" s="25">
        <f t="shared" si="10"/>
        <v>0</v>
      </c>
      <c r="K63" s="25">
        <f t="shared" si="10"/>
        <v>0</v>
      </c>
      <c r="L63" s="25">
        <f t="shared" si="10"/>
        <v>0</v>
      </c>
      <c r="M63" s="25">
        <f t="shared" si="10"/>
        <v>0</v>
      </c>
      <c r="N63" s="25">
        <f t="shared" si="10"/>
        <v>0</v>
      </c>
      <c r="O63" s="25">
        <f t="shared" si="10"/>
        <v>0</v>
      </c>
      <c r="P63" s="25">
        <f>SUM(P64:P67)</f>
        <v>2714242476.98</v>
      </c>
    </row>
    <row r="64" spans="1:16" ht="18.75" customHeight="1" x14ac:dyDescent="0.25">
      <c r="A64" s="12" t="s">
        <v>17</v>
      </c>
      <c r="B64" s="26"/>
      <c r="C64" s="13"/>
      <c r="D64" s="26"/>
      <c r="E64" s="26"/>
      <c r="F64" s="26"/>
      <c r="G64" s="13">
        <v>396354.75</v>
      </c>
      <c r="H64" s="26"/>
      <c r="I64" s="26"/>
      <c r="J64" s="26"/>
      <c r="K64" s="26"/>
      <c r="L64" s="26"/>
      <c r="M64" s="26"/>
      <c r="N64" s="26"/>
      <c r="O64" s="26"/>
      <c r="P64" s="26">
        <f>SUM(D64:O64)</f>
        <v>396354.75</v>
      </c>
    </row>
    <row r="65" spans="1:17" ht="18.75" customHeight="1" x14ac:dyDescent="0.25">
      <c r="A65" s="12" t="s">
        <v>16</v>
      </c>
      <c r="B65" s="27">
        <v>6239129162</v>
      </c>
      <c r="C65" s="13"/>
      <c r="D65" s="26">
        <v>713166872.63</v>
      </c>
      <c r="E65" s="26">
        <v>54594430.719999999</v>
      </c>
      <c r="F65" s="26">
        <v>471328500.19</v>
      </c>
      <c r="G65" s="27">
        <f>923058651.59-G64</f>
        <v>922662296.84000003</v>
      </c>
      <c r="H65" s="26">
        <v>552094021.85000002</v>
      </c>
      <c r="I65" s="27"/>
      <c r="J65" s="26"/>
      <c r="K65" s="26"/>
      <c r="L65" s="26"/>
      <c r="M65" s="26"/>
      <c r="N65" s="26"/>
      <c r="O65" s="26"/>
      <c r="P65" s="26">
        <f>SUM(D65:O65)</f>
        <v>2713846122.23</v>
      </c>
      <c r="Q65" s="14"/>
    </row>
    <row r="66" spans="1:17" ht="18.75" customHeight="1" x14ac:dyDescent="0.25">
      <c r="A66" s="12" t="s">
        <v>15</v>
      </c>
      <c r="B66" s="26"/>
      <c r="C66" s="13"/>
      <c r="D66" s="26"/>
      <c r="E66" s="26"/>
      <c r="F66" s="26"/>
      <c r="G66" s="26"/>
      <c r="H66" s="26"/>
      <c r="I66" s="26"/>
      <c r="J66" s="26"/>
      <c r="K66" s="26"/>
      <c r="L66" s="26"/>
      <c r="M66" s="26"/>
      <c r="N66" s="26"/>
      <c r="O66" s="26"/>
      <c r="P66" s="26">
        <f>SUM(D66:O66)</f>
        <v>0</v>
      </c>
    </row>
    <row r="67" spans="1:17" ht="18.75" customHeight="1" x14ac:dyDescent="0.25">
      <c r="A67" s="12" t="s">
        <v>14</v>
      </c>
      <c r="B67" s="26"/>
      <c r="C67" s="13"/>
      <c r="D67" s="26"/>
      <c r="E67" s="26"/>
      <c r="F67" s="26"/>
      <c r="G67" s="26"/>
      <c r="H67" s="26"/>
      <c r="I67" s="26"/>
      <c r="J67" s="26"/>
      <c r="K67" s="26"/>
      <c r="L67" s="26"/>
      <c r="M67" s="26"/>
      <c r="N67" s="26"/>
      <c r="O67" s="26"/>
      <c r="P67" s="26">
        <f>SUM(D67:O67)</f>
        <v>0</v>
      </c>
    </row>
    <row r="68" spans="1:17" ht="18.75" customHeight="1" x14ac:dyDescent="0.25">
      <c r="A68" s="10" t="s">
        <v>93</v>
      </c>
      <c r="B68" s="25"/>
      <c r="C68" s="11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>
        <f t="shared" ref="P68" si="11">SUM(P69:P70)</f>
        <v>0</v>
      </c>
    </row>
    <row r="69" spans="1:17" ht="18.75" customHeight="1" x14ac:dyDescent="0.25">
      <c r="A69" s="12" t="s">
        <v>13</v>
      </c>
      <c r="B69" s="26"/>
      <c r="C69" s="13"/>
      <c r="D69" s="26"/>
      <c r="E69" s="26"/>
      <c r="F69" s="26"/>
      <c r="G69" s="26"/>
      <c r="H69" s="26"/>
      <c r="I69" s="26"/>
      <c r="J69" s="26"/>
      <c r="K69" s="26"/>
      <c r="L69" s="26"/>
      <c r="M69" s="26"/>
      <c r="N69" s="26"/>
      <c r="O69" s="26"/>
      <c r="P69" s="26">
        <f t="shared" ref="P69:P74" si="12">SUM(D69:O69)</f>
        <v>0</v>
      </c>
    </row>
    <row r="70" spans="1:17" ht="18.75" customHeight="1" x14ac:dyDescent="0.25">
      <c r="A70" s="12" t="s">
        <v>12</v>
      </c>
      <c r="B70" s="26"/>
      <c r="C70" s="13"/>
      <c r="D70" s="26"/>
      <c r="E70" s="26"/>
      <c r="F70" s="26"/>
      <c r="G70" s="26"/>
      <c r="H70" s="26"/>
      <c r="I70" s="26"/>
      <c r="J70" s="26"/>
      <c r="K70" s="26"/>
      <c r="L70" s="26"/>
      <c r="M70" s="26"/>
      <c r="N70" s="26"/>
      <c r="O70" s="26"/>
      <c r="P70" s="26">
        <f t="shared" si="12"/>
        <v>0</v>
      </c>
    </row>
    <row r="71" spans="1:17" ht="18.75" customHeight="1" x14ac:dyDescent="0.25">
      <c r="A71" s="10" t="s">
        <v>11</v>
      </c>
      <c r="B71" s="25"/>
      <c r="C71" s="11"/>
      <c r="D71" s="26"/>
      <c r="E71" s="26"/>
      <c r="F71" s="26"/>
      <c r="G71" s="26"/>
      <c r="H71" s="26"/>
      <c r="I71" s="26"/>
      <c r="J71" s="26"/>
      <c r="K71" s="26"/>
      <c r="L71" s="26"/>
      <c r="M71" s="26"/>
      <c r="N71" s="26"/>
      <c r="O71" s="26"/>
      <c r="P71" s="26">
        <f t="shared" si="12"/>
        <v>0</v>
      </c>
    </row>
    <row r="72" spans="1:17" ht="18.75" customHeight="1" x14ac:dyDescent="0.25">
      <c r="A72" s="12" t="s">
        <v>10</v>
      </c>
      <c r="B72" s="26"/>
      <c r="C72" s="13"/>
      <c r="D72" s="26"/>
      <c r="E72" s="26"/>
      <c r="F72" s="26"/>
      <c r="G72" s="26"/>
      <c r="H72" s="26"/>
      <c r="I72" s="26"/>
      <c r="J72" s="26"/>
      <c r="K72" s="26"/>
      <c r="L72" s="26"/>
      <c r="M72" s="26"/>
      <c r="N72" s="26"/>
      <c r="O72" s="26"/>
      <c r="P72" s="26">
        <f t="shared" si="12"/>
        <v>0</v>
      </c>
    </row>
    <row r="73" spans="1:17" ht="18.75" customHeight="1" x14ac:dyDescent="0.25">
      <c r="A73" s="12" t="s">
        <v>9</v>
      </c>
      <c r="B73" s="26"/>
      <c r="C73" s="13"/>
      <c r="D73" s="26"/>
      <c r="E73" s="26"/>
      <c r="F73" s="26"/>
      <c r="G73" s="26"/>
      <c r="H73" s="26"/>
      <c r="I73" s="26"/>
      <c r="J73" s="26"/>
      <c r="K73" s="26"/>
      <c r="L73" s="26"/>
      <c r="M73" s="26"/>
      <c r="N73" s="26"/>
      <c r="O73" s="26"/>
      <c r="P73" s="26">
        <f t="shared" si="12"/>
        <v>0</v>
      </c>
    </row>
    <row r="74" spans="1:17" ht="18.75" customHeight="1" x14ac:dyDescent="0.25">
      <c r="A74" s="12" t="s">
        <v>8</v>
      </c>
      <c r="B74" s="26"/>
      <c r="C74" s="13"/>
      <c r="D74" s="26"/>
      <c r="E74" s="26"/>
      <c r="F74" s="26"/>
      <c r="G74" s="26"/>
      <c r="H74" s="26"/>
      <c r="I74" s="26"/>
      <c r="J74" s="26"/>
      <c r="K74" s="26"/>
      <c r="L74" s="26"/>
      <c r="M74" s="26"/>
      <c r="N74" s="26"/>
      <c r="O74" s="26"/>
      <c r="P74" s="26">
        <f t="shared" si="12"/>
        <v>0</v>
      </c>
    </row>
    <row r="75" spans="1:17" ht="18.75" customHeight="1" x14ac:dyDescent="0.25">
      <c r="A75" s="12"/>
      <c r="B75" s="26"/>
      <c r="C75" s="13"/>
      <c r="D75" s="26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  <c r="P75" s="26"/>
    </row>
    <row r="76" spans="1:17" ht="18.75" customHeight="1" x14ac:dyDescent="0.25">
      <c r="A76" s="7" t="s">
        <v>7</v>
      </c>
      <c r="B76" s="24">
        <f t="shared" ref="B76:P76" si="13">SUM(B77+B80+B83)</f>
        <v>0</v>
      </c>
      <c r="C76" s="9">
        <f t="shared" si="13"/>
        <v>0</v>
      </c>
      <c r="D76" s="24">
        <f t="shared" si="13"/>
        <v>293259077.09000003</v>
      </c>
      <c r="E76" s="24">
        <f t="shared" si="13"/>
        <v>9701076.7799999993</v>
      </c>
      <c r="F76" s="24">
        <f t="shared" si="13"/>
        <v>1333770543.73</v>
      </c>
      <c r="G76" s="24">
        <f t="shared" si="13"/>
        <v>210495.9</v>
      </c>
      <c r="H76" s="24">
        <f t="shared" si="13"/>
        <v>597253.01</v>
      </c>
      <c r="I76" s="24">
        <f t="shared" si="13"/>
        <v>0</v>
      </c>
      <c r="J76" s="24">
        <f t="shared" si="13"/>
        <v>0</v>
      </c>
      <c r="K76" s="24">
        <f t="shared" si="13"/>
        <v>0</v>
      </c>
      <c r="L76" s="24">
        <f t="shared" si="13"/>
        <v>0</v>
      </c>
      <c r="M76" s="24">
        <f t="shared" si="13"/>
        <v>0</v>
      </c>
      <c r="N76" s="24">
        <f t="shared" si="13"/>
        <v>0</v>
      </c>
      <c r="O76" s="24">
        <f t="shared" si="13"/>
        <v>0</v>
      </c>
      <c r="P76" s="24">
        <f t="shared" si="13"/>
        <v>1637538446.51</v>
      </c>
    </row>
    <row r="77" spans="1:17" ht="18.75" customHeight="1" x14ac:dyDescent="0.25">
      <c r="A77" s="10" t="s">
        <v>6</v>
      </c>
      <c r="B77" s="25">
        <f t="shared" ref="B77:P77" si="14">SUM(B78:B79)</f>
        <v>0</v>
      </c>
      <c r="C77" s="11">
        <f t="shared" si="14"/>
        <v>0</v>
      </c>
      <c r="D77" s="25">
        <f t="shared" si="14"/>
        <v>187896258.67000002</v>
      </c>
      <c r="E77" s="25">
        <f t="shared" si="14"/>
        <v>0</v>
      </c>
      <c r="F77" s="25">
        <f t="shared" si="14"/>
        <v>1333770543.73</v>
      </c>
      <c r="G77" s="25">
        <f t="shared" si="14"/>
        <v>0</v>
      </c>
      <c r="H77" s="25">
        <f t="shared" si="14"/>
        <v>597253.01</v>
      </c>
      <c r="I77" s="25">
        <f t="shared" si="14"/>
        <v>0</v>
      </c>
      <c r="J77" s="25">
        <f t="shared" si="14"/>
        <v>0</v>
      </c>
      <c r="K77" s="25">
        <f t="shared" si="14"/>
        <v>0</v>
      </c>
      <c r="L77" s="25">
        <f t="shared" si="14"/>
        <v>0</v>
      </c>
      <c r="M77" s="25">
        <f t="shared" si="14"/>
        <v>0</v>
      </c>
      <c r="N77" s="25">
        <f>SUM(N78:N79)</f>
        <v>0</v>
      </c>
      <c r="O77" s="25">
        <f t="shared" si="14"/>
        <v>0</v>
      </c>
      <c r="P77" s="25">
        <f t="shared" si="14"/>
        <v>1522264055.4100001</v>
      </c>
    </row>
    <row r="78" spans="1:17" ht="18.75" customHeight="1" x14ac:dyDescent="0.25">
      <c r="A78" s="12" t="s">
        <v>94</v>
      </c>
      <c r="B78" s="26"/>
      <c r="C78" s="13"/>
      <c r="D78" s="26">
        <v>187896258.67000002</v>
      </c>
      <c r="E78" s="26"/>
      <c r="F78" s="26">
        <v>1333770543.73</v>
      </c>
      <c r="G78" s="26"/>
      <c r="H78" s="26">
        <v>597253.01</v>
      </c>
      <c r="I78" s="26"/>
      <c r="J78" s="26"/>
      <c r="K78" s="26"/>
      <c r="L78" s="26"/>
      <c r="M78" s="26"/>
      <c r="N78" s="26"/>
      <c r="O78" s="26"/>
      <c r="P78" s="26">
        <f t="shared" ref="P78:P84" si="15">SUM(D78:O78)</f>
        <v>1522264055.4100001</v>
      </c>
    </row>
    <row r="79" spans="1:17" ht="18.75" customHeight="1" x14ac:dyDescent="0.25">
      <c r="A79" s="12" t="s">
        <v>95</v>
      </c>
      <c r="B79" s="26"/>
      <c r="C79" s="13"/>
      <c r="D79" s="26"/>
      <c r="E79" s="26"/>
      <c r="F79" s="26"/>
      <c r="G79" s="26"/>
      <c r="H79" s="26"/>
      <c r="I79" s="26"/>
      <c r="J79" s="26"/>
      <c r="K79" s="26"/>
      <c r="L79" s="26"/>
      <c r="M79" s="26"/>
      <c r="N79" s="26"/>
      <c r="O79" s="26"/>
      <c r="P79" s="26">
        <f t="shared" si="15"/>
        <v>0</v>
      </c>
    </row>
    <row r="80" spans="1:17" ht="18.75" customHeight="1" x14ac:dyDescent="0.25">
      <c r="A80" s="10" t="s">
        <v>5</v>
      </c>
      <c r="B80" s="25">
        <f t="shared" ref="B80" si="16">SUM(B81:B82)</f>
        <v>0</v>
      </c>
      <c r="C80" s="11">
        <v>0</v>
      </c>
      <c r="D80" s="25">
        <f>+D81</f>
        <v>105362818.42</v>
      </c>
      <c r="E80" s="25">
        <f t="shared" ref="E80:P80" si="17">+E81</f>
        <v>9701076.7799999993</v>
      </c>
      <c r="F80" s="25">
        <f t="shared" si="17"/>
        <v>0</v>
      </c>
      <c r="G80" s="25">
        <f t="shared" si="17"/>
        <v>210495.9</v>
      </c>
      <c r="H80" s="25">
        <f t="shared" si="17"/>
        <v>0</v>
      </c>
      <c r="I80" s="25">
        <f t="shared" si="17"/>
        <v>0</v>
      </c>
      <c r="J80" s="25">
        <f t="shared" si="17"/>
        <v>0</v>
      </c>
      <c r="K80" s="25">
        <f t="shared" si="17"/>
        <v>0</v>
      </c>
      <c r="L80" s="25">
        <f t="shared" si="17"/>
        <v>0</v>
      </c>
      <c r="M80" s="25">
        <f t="shared" si="17"/>
        <v>0</v>
      </c>
      <c r="N80" s="25">
        <f t="shared" si="17"/>
        <v>0</v>
      </c>
      <c r="O80" s="25">
        <f t="shared" si="17"/>
        <v>0</v>
      </c>
      <c r="P80" s="25">
        <f t="shared" si="17"/>
        <v>115274391.10000001</v>
      </c>
    </row>
    <row r="81" spans="1:16" ht="18.75" customHeight="1" x14ac:dyDescent="0.25">
      <c r="A81" s="12" t="s">
        <v>4</v>
      </c>
      <c r="B81" s="26"/>
      <c r="C81" s="13"/>
      <c r="D81" s="26">
        <v>105362818.42</v>
      </c>
      <c r="E81" s="26">
        <v>9701076.7799999993</v>
      </c>
      <c r="F81" s="26"/>
      <c r="G81" s="26">
        <v>210495.9</v>
      </c>
      <c r="H81" s="26"/>
      <c r="I81" s="26"/>
      <c r="J81" s="26"/>
      <c r="K81" s="26"/>
      <c r="L81" s="26"/>
      <c r="M81" s="26"/>
      <c r="N81" s="26"/>
      <c r="O81" s="26"/>
      <c r="P81" s="26">
        <f t="shared" si="15"/>
        <v>115274391.10000001</v>
      </c>
    </row>
    <row r="82" spans="1:16" ht="18.75" customHeight="1" x14ac:dyDescent="0.25">
      <c r="A82" s="12" t="s">
        <v>3</v>
      </c>
      <c r="B82" s="26"/>
      <c r="C82" s="13"/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>
        <f t="shared" si="15"/>
        <v>0</v>
      </c>
    </row>
    <row r="83" spans="1:16" ht="18.75" customHeight="1" x14ac:dyDescent="0.25">
      <c r="A83" s="10" t="s">
        <v>2</v>
      </c>
      <c r="B83" s="25"/>
      <c r="C83" s="11"/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>
        <f t="shared" si="15"/>
        <v>0</v>
      </c>
    </row>
    <row r="84" spans="1:16" ht="18.75" customHeight="1" x14ac:dyDescent="0.25">
      <c r="A84" s="12" t="s">
        <v>1</v>
      </c>
      <c r="B84" s="26"/>
      <c r="C84" s="13"/>
      <c r="D84" s="26"/>
      <c r="E84" s="26"/>
      <c r="F84" s="26"/>
      <c r="G84" s="26"/>
      <c r="H84" s="26"/>
      <c r="I84" s="26"/>
      <c r="J84" s="26"/>
      <c r="K84" s="26"/>
      <c r="L84" s="26"/>
      <c r="M84" s="26"/>
      <c r="N84" s="26"/>
      <c r="O84" s="26"/>
      <c r="P84" s="26">
        <f t="shared" si="15"/>
        <v>0</v>
      </c>
    </row>
    <row r="85" spans="1:16" s="18" customFormat="1" ht="18.75" customHeight="1" x14ac:dyDescent="0.3">
      <c r="A85" s="16" t="s">
        <v>0</v>
      </c>
      <c r="B85" s="28">
        <f t="shared" ref="B85:C85" si="18">SUM(B11+B17+B27+B37+B46+B53+B63+B68+B71+B76)</f>
        <v>10210621120.5035</v>
      </c>
      <c r="C85" s="17">
        <f t="shared" si="18"/>
        <v>0</v>
      </c>
      <c r="D85" s="28">
        <f>SUM(D11+D17+D27+D37+D46+D53+D63+D68+D71+D76)</f>
        <v>1300781031.2</v>
      </c>
      <c r="E85" s="28">
        <f t="shared" ref="E85:O85" si="19">SUM(E11+E17+E27+E37+E46+E53+E63+E68+E71+E76)</f>
        <v>444587609</v>
      </c>
      <c r="F85" s="28">
        <f t="shared" si="19"/>
        <v>2223117357.73</v>
      </c>
      <c r="G85" s="28">
        <f t="shared" si="19"/>
        <v>1343918421</v>
      </c>
      <c r="H85" s="28">
        <f t="shared" si="19"/>
        <v>1062243603.55</v>
      </c>
      <c r="I85" s="28">
        <f t="shared" si="19"/>
        <v>0</v>
      </c>
      <c r="J85" s="28">
        <f t="shared" si="19"/>
        <v>0</v>
      </c>
      <c r="K85" s="28">
        <f t="shared" si="19"/>
        <v>0</v>
      </c>
      <c r="L85" s="28">
        <f t="shared" si="19"/>
        <v>0</v>
      </c>
      <c r="M85" s="28">
        <f t="shared" si="19"/>
        <v>0</v>
      </c>
      <c r="N85" s="28">
        <f t="shared" si="19"/>
        <v>0</v>
      </c>
      <c r="O85" s="28">
        <f t="shared" si="19"/>
        <v>0</v>
      </c>
      <c r="P85" s="28">
        <f>SUM(P11+P17+P27+P37+P46+P53+P63+P68+P71+P76)</f>
        <v>6374648022.4799995</v>
      </c>
    </row>
    <row r="86" spans="1:16" ht="15.75" thickBot="1" x14ac:dyDescent="0.3">
      <c r="A86" s="34"/>
    </row>
    <row r="87" spans="1:16" ht="26.25" customHeight="1" thickBot="1" x14ac:dyDescent="0.3">
      <c r="A87" s="31" t="s">
        <v>96</v>
      </c>
      <c r="C87" s="14"/>
      <c r="E87" s="14"/>
      <c r="F87" s="14"/>
      <c r="G87" s="14"/>
      <c r="H87" s="14"/>
      <c r="I87" s="14"/>
      <c r="K87" s="14"/>
      <c r="L87" s="14"/>
      <c r="M87" s="14"/>
      <c r="N87" s="14"/>
    </row>
    <row r="88" spans="1:16" ht="33.75" customHeight="1" thickBot="1" x14ac:dyDescent="0.3">
      <c r="A88" s="32" t="s">
        <v>97</v>
      </c>
      <c r="C88" s="22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</row>
    <row r="89" spans="1:16" ht="39.75" thickBot="1" x14ac:dyDescent="0.3">
      <c r="A89" s="33" t="s">
        <v>98</v>
      </c>
      <c r="C89" s="22"/>
      <c r="E89" s="14"/>
      <c r="F89" s="14"/>
      <c r="G89" s="14"/>
      <c r="H89" s="14"/>
      <c r="I89" s="14">
        <f t="shared" ref="E89:O89" si="20">+I63-I88</f>
        <v>0</v>
      </c>
      <c r="J89" s="14">
        <f t="shared" si="20"/>
        <v>0</v>
      </c>
      <c r="K89" s="14">
        <f t="shared" si="20"/>
        <v>0</v>
      </c>
      <c r="L89" s="14">
        <f t="shared" si="20"/>
        <v>0</v>
      </c>
      <c r="M89" s="14">
        <f t="shared" si="20"/>
        <v>0</v>
      </c>
      <c r="N89" s="14">
        <f t="shared" si="20"/>
        <v>0</v>
      </c>
      <c r="O89" s="14">
        <f t="shared" si="20"/>
        <v>0</v>
      </c>
      <c r="P89" s="15"/>
    </row>
    <row r="90" spans="1:16" ht="15.75" x14ac:dyDescent="0.25">
      <c r="A90" s="19"/>
      <c r="C90" s="22"/>
      <c r="F90" s="15"/>
      <c r="J90" s="1"/>
      <c r="P90" s="1"/>
    </row>
    <row r="91" spans="1:16" x14ac:dyDescent="0.25">
      <c r="J91" s="20"/>
      <c r="P91" s="20"/>
    </row>
    <row r="92" spans="1:16" ht="24.75" customHeight="1" x14ac:dyDescent="0.25">
      <c r="J92" s="20"/>
      <c r="P92" s="20"/>
    </row>
    <row r="93" spans="1:16" x14ac:dyDescent="0.25">
      <c r="J93" s="20"/>
      <c r="P93" s="20"/>
    </row>
    <row r="96" spans="1:16" s="35" customFormat="1" x14ac:dyDescent="0.25">
      <c r="B96" s="36"/>
      <c r="D96" s="20"/>
      <c r="J96" s="20"/>
      <c r="P96" s="20"/>
    </row>
    <row r="97" spans="2:16" s="35" customFormat="1" x14ac:dyDescent="0.25">
      <c r="B97" s="36"/>
      <c r="D97" s="20"/>
      <c r="J97" s="20"/>
      <c r="P97" s="20"/>
    </row>
    <row r="98" spans="2:16" s="35" customFormat="1" x14ac:dyDescent="0.25">
      <c r="B98" s="36"/>
      <c r="D98" s="20"/>
      <c r="J98" s="20"/>
      <c r="P98" s="20"/>
    </row>
    <row r="99" spans="2:16" s="35" customFormat="1" x14ac:dyDescent="0.25">
      <c r="B99" s="36"/>
      <c r="D99" s="20"/>
      <c r="J99" s="20"/>
      <c r="P99" s="20"/>
    </row>
    <row r="100" spans="2:16" s="35" customFormat="1" x14ac:dyDescent="0.25">
      <c r="B100" s="36"/>
      <c r="D100" s="20"/>
      <c r="J100" s="20"/>
      <c r="P100" s="20"/>
    </row>
    <row r="101" spans="2:16" s="35" customFormat="1" x14ac:dyDescent="0.25">
      <c r="B101" s="36"/>
      <c r="D101" s="20"/>
      <c r="J101" s="20"/>
      <c r="P101" s="20"/>
    </row>
    <row r="102" spans="2:16" s="35" customFormat="1" x14ac:dyDescent="0.25">
      <c r="B102" s="36"/>
      <c r="D102" s="20"/>
      <c r="J102" s="20"/>
      <c r="P102" s="20"/>
    </row>
  </sheetData>
  <mergeCells count="9">
    <mergeCell ref="A6:P6"/>
    <mergeCell ref="D8:P8"/>
    <mergeCell ref="A2:P2"/>
    <mergeCell ref="A3:P3"/>
    <mergeCell ref="A8:A9"/>
    <mergeCell ref="B8:B9"/>
    <mergeCell ref="C8:C9"/>
    <mergeCell ref="A4:P4"/>
    <mergeCell ref="A5:P5"/>
  </mergeCells>
  <pageMargins left="0.7" right="0.7" top="0.75" bottom="0.75" header="0.3" footer="0.3"/>
  <pageSetup scale="43" fitToHeight="0" orientation="landscape" r:id="rId1"/>
  <headerFooter>
    <oddFooter>&amp;R&amp;P/&amp;N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P2 Presupuesto Aprobado-Ejec </vt:lpstr>
      <vt:lpstr>'P2 Presupuesto Aprobado-Ejec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Deyris Reyes Ramírez</dc:creator>
  <cp:lastModifiedBy>Deyris Reyes Ramírez</cp:lastModifiedBy>
  <cp:lastPrinted>2022-06-10T12:08:03Z</cp:lastPrinted>
  <dcterms:created xsi:type="dcterms:W3CDTF">2021-08-10T14:38:52Z</dcterms:created>
  <dcterms:modified xsi:type="dcterms:W3CDTF">2022-06-10T12:09:13Z</dcterms:modified>
</cp:coreProperties>
</file>