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2\Ejecuciones\11. Noviembre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MONTO">#REF!</definedName>
    <definedName name="_xlnm.Print_Titles" localSheetId="0">'P2 Presupuesto Aprobado-Ejec '!$8:$9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D65" i="1"/>
  <c r="D55" i="1"/>
  <c r="D56" i="1"/>
  <c r="D57" i="1"/>
  <c r="D58" i="1"/>
  <c r="D59" i="1"/>
  <c r="D60" i="1"/>
  <c r="D61" i="1"/>
  <c r="D62" i="1"/>
  <c r="D54" i="1"/>
  <c r="D45" i="1"/>
  <c r="D44" i="1"/>
  <c r="D43" i="1"/>
  <c r="D42" i="1"/>
  <c r="D41" i="1"/>
  <c r="D40" i="1"/>
  <c r="D39" i="1"/>
  <c r="D38" i="1"/>
  <c r="D29" i="1"/>
  <c r="D30" i="1"/>
  <c r="D31" i="1"/>
  <c r="D32" i="1"/>
  <c r="D33" i="1"/>
  <c r="D34" i="1"/>
  <c r="D35" i="1"/>
  <c r="D36" i="1"/>
  <c r="D28" i="1"/>
  <c r="D19" i="1"/>
  <c r="D20" i="1"/>
  <c r="D21" i="1"/>
  <c r="D22" i="1"/>
  <c r="D23" i="1"/>
  <c r="D24" i="1"/>
  <c r="D25" i="1"/>
  <c r="D26" i="1"/>
  <c r="D18" i="1"/>
  <c r="D13" i="1"/>
  <c r="D14" i="1"/>
  <c r="D15" i="1"/>
  <c r="D16" i="1"/>
  <c r="D12" i="1"/>
  <c r="Q61" i="1" l="1"/>
  <c r="B11" i="1" l="1"/>
  <c r="Q12" i="1"/>
  <c r="C63" i="1"/>
  <c r="C27" i="1"/>
  <c r="C17" i="1"/>
  <c r="C53" i="1" l="1"/>
  <c r="C11" i="1"/>
  <c r="C10" i="1" s="1"/>
  <c r="C85" i="1" s="1"/>
  <c r="Q65" i="1" l="1"/>
  <c r="F80" i="1"/>
  <c r="G80" i="1"/>
  <c r="H80" i="1"/>
  <c r="I80" i="1"/>
  <c r="J80" i="1"/>
  <c r="K80" i="1"/>
  <c r="L80" i="1"/>
  <c r="M80" i="1"/>
  <c r="N80" i="1"/>
  <c r="O80" i="1"/>
  <c r="P80" i="1"/>
  <c r="E80" i="1"/>
  <c r="B80" i="1"/>
  <c r="H63" i="1" l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0" i="1"/>
  <c r="Q31" i="1"/>
  <c r="Q32" i="1"/>
  <c r="Q33" i="1"/>
  <c r="Q34" i="1"/>
  <c r="Q35" i="1"/>
  <c r="Q36" i="1"/>
  <c r="Q28" i="1"/>
  <c r="Q26" i="1"/>
  <c r="Q25" i="1"/>
  <c r="Q18" i="1"/>
  <c r="O77" i="1" l="1"/>
  <c r="O76" i="1" s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3" i="1"/>
  <c r="Q14" i="1"/>
  <c r="Q15" i="1"/>
  <c r="Q16" i="1"/>
  <c r="B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9" i="1"/>
  <c r="Q20" i="1"/>
  <c r="Q21" i="1"/>
  <c r="Q22" i="1"/>
  <c r="Q23" i="1"/>
  <c r="Q24" i="1"/>
  <c r="B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3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B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B6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73" i="1"/>
  <c r="Q74" i="1"/>
  <c r="B77" i="1"/>
  <c r="B76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N76" i="1" s="1"/>
  <c r="P77" i="1"/>
  <c r="P76" i="1" s="1"/>
  <c r="Q78" i="1"/>
  <c r="Q79" i="1"/>
  <c r="Q81" i="1"/>
  <c r="Q80" i="1" s="1"/>
  <c r="Q82" i="1"/>
  <c r="Q83" i="1"/>
  <c r="Q84" i="1"/>
  <c r="K10" i="1" l="1"/>
  <c r="K85" i="1" s="1"/>
  <c r="H10" i="1"/>
  <c r="H85" i="1" s="1"/>
  <c r="F10" i="1"/>
  <c r="F85" i="1" s="1"/>
  <c r="E10" i="1"/>
  <c r="E85" i="1" s="1"/>
  <c r="M10" i="1"/>
  <c r="M85" i="1" s="1"/>
  <c r="G10" i="1"/>
  <c r="G85" i="1" s="1"/>
  <c r="L10" i="1"/>
  <c r="L85" i="1" s="1"/>
  <c r="P10" i="1"/>
  <c r="J10" i="1"/>
  <c r="J85" i="1" s="1"/>
  <c r="P85" i="1"/>
  <c r="N10" i="1"/>
  <c r="N85" i="1" s="1"/>
  <c r="B10" i="1"/>
  <c r="I10" i="1"/>
  <c r="I85" i="1" s="1"/>
  <c r="B85" i="1"/>
  <c r="O10" i="1"/>
  <c r="O85" i="1" s="1"/>
  <c r="Q63" i="1"/>
  <c r="Q68" i="1"/>
  <c r="Q11" i="1"/>
  <c r="Q77" i="1"/>
  <c r="Q76" i="1" s="1"/>
  <c r="Q37" i="1"/>
  <c r="Q53" i="1"/>
  <c r="Q27" i="1"/>
  <c r="Q17" i="1"/>
  <c r="Q10" i="1" l="1"/>
  <c r="Q85" i="1" s="1"/>
  <c r="D37" i="1" l="1"/>
  <c r="D10" i="1" s="1"/>
  <c r="D85" i="1" s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<sst xmlns="http://schemas.openxmlformats.org/spreadsheetml/2006/main" count="100" uniqueCount="100">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</sst>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/>
    </xf>
    <xf numFmtId="43" fontId="6" fillId="3" borderId="5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43" fontId="0" fillId="0" borderId="0" xfId="1" applyFont="1" applyBorder="1"/>
    <xf numFmtId="43" fontId="5" fillId="0" borderId="0" xfId="1" applyFont="1" applyAlignment="1">
      <alignment horizontal="center" vertical="top" wrapText="1" readingOrder="1"/>
    </xf>
    <xf numFmtId="43" fontId="9" fillId="4" borderId="0" xfId="1" applyFont="1" applyFill="1" applyBorder="1" applyAlignment="1">
      <alignment horizontal="center"/>
    </xf>
    <xf numFmtId="164" fontId="5" fillId="0" borderId="0" xfId="1" applyNumberFormat="1" applyFont="1" applyAlignment="1">
      <alignment horizontal="center" vertical="top" wrapText="1" readingOrder="1"/>
    </xf>
    <xf numFmtId="164" fontId="7" fillId="0" borderId="3" xfId="1" applyNumberFormat="1" applyFont="1" applyBorder="1"/>
    <xf numFmtId="164" fontId="7" fillId="0" borderId="0" xfId="1" applyNumberFormat="1" applyFont="1"/>
    <xf numFmtId="164" fontId="8" fillId="0" borderId="0" xfId="1" applyNumberFormat="1" applyFont="1"/>
    <xf numFmtId="164" fontId="8" fillId="0" borderId="0" xfId="1" applyNumberFormat="1" applyFont="1" applyFill="1"/>
    <xf numFmtId="164" fontId="6" fillId="2" borderId="2" xfId="1" applyNumberFormat="1" applyFont="1" applyFill="1" applyBorder="1"/>
    <xf numFmtId="164" fontId="0" fillId="0" borderId="0" xfId="1" applyNumberFormat="1" applyFont="1"/>
    <xf numFmtId="164" fontId="8" fillId="0" borderId="4" xfId="1" applyNumberFormat="1" applyFont="1" applyBorder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164" fontId="0" fillId="0" borderId="0" xfId="1" applyNumberFormat="1" applyFont="1" applyBorder="1"/>
    <xf numFmtId="0" fontId="0" fillId="0" borderId="0" xfId="0" applyFont="1" applyFill="1"/>
    <xf numFmtId="43" fontId="0" fillId="0" borderId="0" xfId="1" applyFont="1" applyFill="1" applyBorder="1"/>
    <xf numFmtId="0" fontId="0" fillId="0" borderId="0" xfId="0" applyFont="1" applyFill="1" applyBorder="1"/>
    <xf numFmtId="43" fontId="10" fillId="0" borderId="0" xfId="1" applyFont="1" applyFill="1" applyBorder="1"/>
    <xf numFmtId="0" fontId="10" fillId="0" borderId="0" xfId="0" applyFont="1" applyFill="1" applyBorder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164" fontId="12" fillId="0" borderId="3" xfId="1" applyNumberFormat="1" applyFont="1" applyFill="1" applyBorder="1"/>
    <xf numFmtId="164" fontId="12" fillId="0" borderId="0" xfId="1" applyNumberFormat="1" applyFont="1" applyFill="1"/>
    <xf numFmtId="164" fontId="13" fillId="0" borderId="0" xfId="1" applyNumberFormat="1" applyFont="1" applyFill="1"/>
    <xf numFmtId="43" fontId="14" fillId="0" borderId="0" xfId="1" applyFont="1" applyFill="1" applyBorder="1" applyAlignment="1"/>
    <xf numFmtId="43" fontId="15" fillId="0" borderId="0" xfId="1" applyFont="1" applyFill="1" applyBorder="1"/>
    <xf numFmtId="165" fontId="0" fillId="0" borderId="0" xfId="1" applyNumberFormat="1" applyFont="1"/>
    <xf numFmtId="165" fontId="0" fillId="0" borderId="0" xfId="1" applyNumberFormat="1" applyFont="1" applyBorder="1"/>
    <xf numFmtId="0" fontId="3" fillId="0" borderId="0" xfId="0" applyFont="1" applyAlignment="1">
      <alignment horizontal="center" vertical="top" wrapText="1" readingOrder="1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top" wrapText="1" readingOrder="1"/>
    </xf>
    <xf numFmtId="0" fontId="6" fillId="2" borderId="5" xfId="0" applyFont="1" applyFill="1" applyBorder="1" applyAlignment="1">
      <alignment horizontal="left" vertical="center"/>
    </xf>
    <xf numFmtId="164" fontId="6" fillId="2" borderId="5" xfId="1" applyNumberFormat="1" applyFont="1" applyFill="1" applyBorder="1" applyAlignment="1">
      <alignment horizontal="center" vertical="center" wrapText="1"/>
    </xf>
    <xf numFmtId="164" fontId="6" fillId="2" borderId="7" xfId="1" applyNumberFormat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3" fontId="6" fillId="2" borderId="7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0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xmlns="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1476375</xdr:colOff>
      <xdr:row>1</xdr:row>
      <xdr:rowOff>200025</xdr:rowOff>
    </xdr:from>
    <xdr:to>
      <xdr:col>16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xmlns="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108</xdr:row>
      <xdr:rowOff>35719</xdr:rowOff>
    </xdr:from>
    <xdr:to>
      <xdr:col>0</xdr:col>
      <xdr:colOff>3849424</xdr:colOff>
      <xdr:row>109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1607342</xdr:colOff>
      <xdr:row>108</xdr:row>
      <xdr:rowOff>26194</xdr:rowOff>
    </xdr:from>
    <xdr:to>
      <xdr:col>6</xdr:col>
      <xdr:colOff>738186</xdr:colOff>
      <xdr:row>109</xdr:row>
      <xdr:rowOff>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8441530" y="22755225"/>
          <a:ext cx="3488531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107</xdr:row>
      <xdr:rowOff>83344</xdr:rowOff>
    </xdr:from>
    <xdr:to>
      <xdr:col>16</xdr:col>
      <xdr:colOff>1269205</xdr:colOff>
      <xdr:row>109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2338388</xdr:colOff>
      <xdr:row>94</xdr:row>
      <xdr:rowOff>35719</xdr:rowOff>
    </xdr:from>
    <xdr:to>
      <xdr:col>0</xdr:col>
      <xdr:colOff>5671080</xdr:colOff>
      <xdr:row>100</xdr:row>
      <xdr:rowOff>88636</xdr:rowOff>
    </xdr:to>
    <xdr:sp macro="" textlink="">
      <xdr:nvSpPr>
        <xdr:cNvPr id="7" name="Text Box 1">
          <a:extLst>
            <a:ext uri="{FF2B5EF4-FFF2-40B4-BE49-F238E27FC236}">
              <a16:creationId xmlns=""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338388" y="22645688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704850</xdr:colOff>
      <xdr:row>94</xdr:row>
      <xdr:rowOff>23813</xdr:rowOff>
    </xdr:from>
    <xdr:to>
      <xdr:col>6</xdr:col>
      <xdr:colOff>1138238</xdr:colOff>
      <xdr:row>100</xdr:row>
      <xdr:rowOff>76730</xdr:rowOff>
    </xdr:to>
    <xdr:sp macro="" textlink="">
      <xdr:nvSpPr>
        <xdr:cNvPr id="8" name="Text Box 1">
          <a:extLst>
            <a:ext uri="{FF2B5EF4-FFF2-40B4-BE49-F238E27FC236}">
              <a16:creationId xmlns=""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1420475" y="22633782"/>
          <a:ext cx="305276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476248</xdr:colOff>
      <xdr:row>93</xdr:row>
      <xdr:rowOff>109537</xdr:rowOff>
    </xdr:from>
    <xdr:to>
      <xdr:col>16</xdr:col>
      <xdr:colOff>261936</xdr:colOff>
      <xdr:row>100</xdr:row>
      <xdr:rowOff>109537</xdr:rowOff>
    </xdr:to>
    <xdr:sp macro="" textlink="">
      <xdr:nvSpPr>
        <xdr:cNvPr id="9" name="Text Box 1">
          <a:extLst>
            <a:ext uri="{FF2B5EF4-FFF2-40B4-BE49-F238E27FC236}">
              <a16:creationId xmlns=""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20359686" y="22529006"/>
          <a:ext cx="3488531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13"/>
  <sheetViews>
    <sheetView showGridLines="0" tabSelected="1" topLeftCell="B1" zoomScale="80" zoomScaleNormal="80" workbookViewId="0">
      <pane ySplit="9" topLeftCell="A67" activePane="bottomLeft" state="frozen"/>
      <selection pane="bottomLeft" activeCell="A92" sqref="A92:XFD92"/>
    </sheetView>
  </sheetViews>
  <sheetFormatPr baseColWidth="10" defaultColWidth="11.42578125" defaultRowHeight="15" x14ac:dyDescent="0.25"/>
  <cols>
    <col min="1" max="1" width="102.42578125" style="1" bestFit="1" customWidth="1"/>
    <col min="2" max="2" width="28.28515625" style="24" customWidth="1"/>
    <col min="3" max="3" width="26.85546875" style="24" hidden="1" customWidth="1"/>
    <col min="4" max="4" width="30" style="1" customWidth="1"/>
    <col min="5" max="5" width="20.7109375" style="10" customWidth="1"/>
    <col min="6" max="6" width="18.5703125" style="1" customWidth="1"/>
    <col min="7" max="10" width="19.5703125" style="1" customWidth="1"/>
    <col min="11" max="11" width="19.5703125" style="10" customWidth="1"/>
    <col min="12" max="12" width="19.5703125" style="1" customWidth="1"/>
    <col min="13" max="13" width="16.7109375" style="1" customWidth="1"/>
    <col min="14" max="14" width="19.140625" style="1" customWidth="1"/>
    <col min="15" max="15" width="19.5703125" style="1" bestFit="1" customWidth="1"/>
    <col min="16" max="16" width="16.140625" style="1" hidden="1" customWidth="1"/>
    <col min="17" max="17" width="21" style="10" bestFit="1" customWidth="1"/>
    <col min="18" max="18" width="16" style="1" bestFit="1" customWidth="1"/>
    <col min="19" max="16384" width="11.42578125" style="1"/>
  </cols>
  <sheetData>
    <row r="2" spans="1:17" ht="28.5" customHeight="1" x14ac:dyDescent="0.25">
      <c r="A2" s="50" t="s">
        <v>92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21" customHeight="1" x14ac:dyDescent="0.25">
      <c r="A3" s="52" t="s">
        <v>91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ht="23.25" x14ac:dyDescent="0.25">
      <c r="A4" s="58">
        <v>2022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7" ht="23.25" x14ac:dyDescent="0.25">
      <c r="A5" s="52" t="s">
        <v>90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ht="23.25" x14ac:dyDescent="0.25">
      <c r="A6" s="46" t="s">
        <v>89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17" ht="15.75" customHeight="1" x14ac:dyDescent="0.25">
      <c r="A7" s="2"/>
      <c r="B7" s="18"/>
      <c r="C7" s="18"/>
      <c r="D7" s="2"/>
      <c r="E7" s="16"/>
      <c r="F7" s="2"/>
      <c r="G7" s="2"/>
      <c r="H7" s="2"/>
      <c r="I7" s="16"/>
      <c r="J7" s="2"/>
      <c r="K7" s="2"/>
      <c r="L7" s="2"/>
      <c r="M7" s="2"/>
      <c r="N7" s="2"/>
      <c r="O7" s="2"/>
      <c r="P7" s="2"/>
      <c r="Q7" s="2"/>
    </row>
    <row r="8" spans="1:17" ht="25.5" customHeight="1" x14ac:dyDescent="0.25">
      <c r="A8" s="53" t="s">
        <v>88</v>
      </c>
      <c r="B8" s="54" t="s">
        <v>87</v>
      </c>
      <c r="C8" s="56" t="s">
        <v>99</v>
      </c>
      <c r="D8" s="56" t="s">
        <v>86</v>
      </c>
      <c r="E8" s="47" t="s">
        <v>85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9"/>
    </row>
    <row r="9" spans="1:17" ht="18.75" x14ac:dyDescent="0.3">
      <c r="A9" s="53"/>
      <c r="B9" s="55"/>
      <c r="C9" s="57"/>
      <c r="D9" s="57"/>
      <c r="E9" s="6" t="s">
        <v>84</v>
      </c>
      <c r="F9" s="3" t="s">
        <v>83</v>
      </c>
      <c r="G9" s="3" t="s">
        <v>82</v>
      </c>
      <c r="H9" s="3" t="s">
        <v>81</v>
      </c>
      <c r="I9" s="4" t="s">
        <v>80</v>
      </c>
      <c r="J9" s="3" t="s">
        <v>79</v>
      </c>
      <c r="K9" s="5" t="s">
        <v>78</v>
      </c>
      <c r="L9" s="3" t="s">
        <v>77</v>
      </c>
      <c r="M9" s="3" t="s">
        <v>76</v>
      </c>
      <c r="N9" s="3" t="s">
        <v>75</v>
      </c>
      <c r="O9" s="3" t="s">
        <v>74</v>
      </c>
      <c r="P9" s="4" t="s">
        <v>73</v>
      </c>
      <c r="Q9" s="6" t="s">
        <v>72</v>
      </c>
    </row>
    <row r="10" spans="1:17" ht="18.75" customHeight="1" x14ac:dyDescent="0.25">
      <c r="A10" s="7" t="s">
        <v>71</v>
      </c>
      <c r="B10" s="19">
        <f>+B11+B17+B27+B37+B46+B53+B63</f>
        <v>10210621120.5035</v>
      </c>
      <c r="C10" s="19">
        <f>+C11+C17+C27+C37+C46+C53+C63</f>
        <v>3014680012.8400002</v>
      </c>
      <c r="D10" s="19">
        <f t="shared" ref="D10:Q10" si="0">+D11+D17+D27+D37+D46+D53+D63</f>
        <v>13225301133.3435</v>
      </c>
      <c r="E10" s="19">
        <f t="shared" si="0"/>
        <v>1007521954.11</v>
      </c>
      <c r="F10" s="19">
        <f t="shared" si="0"/>
        <v>434886532.22000003</v>
      </c>
      <c r="G10" s="19">
        <f t="shared" si="0"/>
        <v>889346814</v>
      </c>
      <c r="H10" s="19">
        <f t="shared" si="0"/>
        <v>1341153519.5800004</v>
      </c>
      <c r="I10" s="19">
        <f t="shared" si="0"/>
        <v>1063960993.0999999</v>
      </c>
      <c r="J10" s="19">
        <f t="shared" si="0"/>
        <v>2087270882.8200002</v>
      </c>
      <c r="K10" s="19">
        <f t="shared" si="0"/>
        <v>1100909399.8700001</v>
      </c>
      <c r="L10" s="19">
        <f t="shared" si="0"/>
        <v>1115804512.05</v>
      </c>
      <c r="M10" s="19">
        <f t="shared" si="0"/>
        <v>755033098.76000011</v>
      </c>
      <c r="N10" s="19">
        <f t="shared" si="0"/>
        <v>1133322975.3499999</v>
      </c>
      <c r="O10" s="19">
        <f t="shared" si="0"/>
        <v>1426377609.03</v>
      </c>
      <c r="P10" s="19">
        <f t="shared" si="0"/>
        <v>0</v>
      </c>
      <c r="Q10" s="19">
        <f t="shared" si="0"/>
        <v>12355588290.889999</v>
      </c>
    </row>
    <row r="11" spans="1:17" ht="18.75" customHeight="1" x14ac:dyDescent="0.25">
      <c r="A11" s="8" t="s">
        <v>70</v>
      </c>
      <c r="B11" s="20">
        <f>SUM(B12:B16)</f>
        <v>2182679675.5035</v>
      </c>
      <c r="C11" s="20">
        <f t="shared" ref="C11:P11" si="1">SUM(C12:C16)</f>
        <v>298422801.93999994</v>
      </c>
      <c r="D11" s="20">
        <f t="shared" si="1"/>
        <v>2481102477.4435</v>
      </c>
      <c r="E11" s="20">
        <f t="shared" si="1"/>
        <v>198797578.19999999</v>
      </c>
      <c r="F11" s="20">
        <f t="shared" si="1"/>
        <v>160110187.03999996</v>
      </c>
      <c r="G11" s="20">
        <f t="shared" si="1"/>
        <v>180684680.51000002</v>
      </c>
      <c r="H11" s="20">
        <f t="shared" si="1"/>
        <v>177349531.85000002</v>
      </c>
      <c r="I11" s="20">
        <f t="shared" si="1"/>
        <v>231917469.93000001</v>
      </c>
      <c r="J11" s="20">
        <f t="shared" si="1"/>
        <v>174357425.20000002</v>
      </c>
      <c r="K11" s="20">
        <f t="shared" si="1"/>
        <v>260541916.35000002</v>
      </c>
      <c r="L11" s="20">
        <f t="shared" si="1"/>
        <v>195630874.16000003</v>
      </c>
      <c r="M11" s="20">
        <f t="shared" si="1"/>
        <v>214185097.91000003</v>
      </c>
      <c r="N11" s="20">
        <f t="shared" si="1"/>
        <v>192669486.19999999</v>
      </c>
      <c r="O11" s="20">
        <f t="shared" si="1"/>
        <v>205584492.19999999</v>
      </c>
      <c r="P11" s="20">
        <f t="shared" si="1"/>
        <v>0</v>
      </c>
      <c r="Q11" s="20">
        <f>SUM(Q12:Q16)</f>
        <v>2191828739.5500002</v>
      </c>
    </row>
    <row r="12" spans="1:17" ht="18.75" customHeight="1" x14ac:dyDescent="0.25">
      <c r="A12" s="9" t="s">
        <v>69</v>
      </c>
      <c r="B12" s="21">
        <v>1640407702.7934999</v>
      </c>
      <c r="C12" s="21">
        <v>316637351.27999997</v>
      </c>
      <c r="D12" s="21">
        <f>+B12+C12</f>
        <v>1957045054.0734999</v>
      </c>
      <c r="E12" s="21">
        <v>150704364.53</v>
      </c>
      <c r="F12" s="21">
        <v>155962119.68999997</v>
      </c>
      <c r="G12" s="21">
        <v>153362089.44</v>
      </c>
      <c r="H12" s="21">
        <v>149966620.38</v>
      </c>
      <c r="I12" s="21">
        <v>161798666.46000001</v>
      </c>
      <c r="J12" s="21">
        <v>145325991.08000001</v>
      </c>
      <c r="K12" s="21">
        <v>231428425.71000001</v>
      </c>
      <c r="L12" s="21">
        <v>160359076.19</v>
      </c>
      <c r="M12" s="21">
        <v>143963678.99000001</v>
      </c>
      <c r="N12" s="21">
        <v>163821627.03999999</v>
      </c>
      <c r="O12" s="21">
        <v>169648875.06</v>
      </c>
      <c r="P12" s="21"/>
      <c r="Q12" s="21">
        <f>SUM(E12:P12)</f>
        <v>1786341534.5699999</v>
      </c>
    </row>
    <row r="13" spans="1:17" ht="18.75" customHeight="1" x14ac:dyDescent="0.25">
      <c r="A13" s="9" t="s">
        <v>68</v>
      </c>
      <c r="B13" s="21">
        <v>293109031</v>
      </c>
      <c r="C13" s="21">
        <v>26140547.82</v>
      </c>
      <c r="D13" s="21">
        <f t="shared" ref="D13:D16" si="2">+B13+C13</f>
        <v>319249578.81999999</v>
      </c>
      <c r="E13" s="21">
        <v>4100534.84</v>
      </c>
      <c r="F13" s="25">
        <v>4148067.3499999996</v>
      </c>
      <c r="G13" s="21">
        <v>5154431.7699999996</v>
      </c>
      <c r="H13" s="21">
        <v>4912895.58</v>
      </c>
      <c r="I13" s="21">
        <v>47546670.359999999</v>
      </c>
      <c r="J13" s="21">
        <v>7835955.5</v>
      </c>
      <c r="K13" s="21">
        <v>4156332.97</v>
      </c>
      <c r="L13" s="21">
        <v>11208102.859999999</v>
      </c>
      <c r="M13" s="21">
        <v>48958838.859999999</v>
      </c>
      <c r="N13" s="21">
        <v>4569773.8</v>
      </c>
      <c r="O13" s="21">
        <v>10626133.35</v>
      </c>
      <c r="P13" s="21"/>
      <c r="Q13" s="21">
        <f>SUM(E13:P13)</f>
        <v>153217737.24000001</v>
      </c>
    </row>
    <row r="14" spans="1:17" ht="18.75" customHeight="1" x14ac:dyDescent="0.25">
      <c r="A14" s="9" t="s">
        <v>67</v>
      </c>
      <c r="B14" s="21"/>
      <c r="C14" s="21"/>
      <c r="D14" s="21">
        <f t="shared" si="2"/>
        <v>0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>
        <f>SUM(E14:P14)</f>
        <v>0</v>
      </c>
    </row>
    <row r="15" spans="1:17" ht="18.75" customHeight="1" x14ac:dyDescent="0.25">
      <c r="A15" s="9" t="s">
        <v>66</v>
      </c>
      <c r="B15" s="21">
        <v>10000000</v>
      </c>
      <c r="C15" s="21">
        <v>-10000000</v>
      </c>
      <c r="D15" s="21">
        <f t="shared" si="2"/>
        <v>0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>
        <f>SUM(E15:P15)</f>
        <v>0</v>
      </c>
    </row>
    <row r="16" spans="1:17" ht="18.75" customHeight="1" x14ac:dyDescent="0.25">
      <c r="A16" s="9" t="s">
        <v>65</v>
      </c>
      <c r="B16" s="21">
        <v>239162941.71000001</v>
      </c>
      <c r="C16" s="21">
        <v>-34355097.159999996</v>
      </c>
      <c r="D16" s="21">
        <f t="shared" si="2"/>
        <v>204807844.55000001</v>
      </c>
      <c r="E16" s="21">
        <v>43992678.829999998</v>
      </c>
      <c r="F16" s="21"/>
      <c r="G16" s="21">
        <v>22168159.300000001</v>
      </c>
      <c r="H16" s="21">
        <v>22470015.890000001</v>
      </c>
      <c r="I16" s="21">
        <v>22572133.109999999</v>
      </c>
      <c r="J16" s="21">
        <v>21195478.620000001</v>
      </c>
      <c r="K16" s="21">
        <v>24957157.670000002</v>
      </c>
      <c r="L16" s="21">
        <v>24063695.109999999</v>
      </c>
      <c r="M16" s="21">
        <v>21262580.059999999</v>
      </c>
      <c r="N16" s="21">
        <v>24278085.359999999</v>
      </c>
      <c r="O16" s="21">
        <v>25309483.789999995</v>
      </c>
      <c r="P16" s="21"/>
      <c r="Q16" s="21">
        <f>SUM(E16:P16)</f>
        <v>252269467.74000004</v>
      </c>
    </row>
    <row r="17" spans="1:18" ht="18.75" customHeight="1" x14ac:dyDescent="0.25">
      <c r="A17" s="8" t="s">
        <v>64</v>
      </c>
      <c r="B17" s="20">
        <f t="shared" ref="B17:Q17" si="3">SUM(B18:B26)</f>
        <v>1480489100</v>
      </c>
      <c r="C17" s="20">
        <f t="shared" si="3"/>
        <v>947235743.62</v>
      </c>
      <c r="D17" s="20">
        <f t="shared" si="3"/>
        <v>2427724843.6200004</v>
      </c>
      <c r="E17" s="20">
        <f t="shared" si="3"/>
        <v>83538158.020000011</v>
      </c>
      <c r="F17" s="20">
        <f t="shared" si="3"/>
        <v>191424169.46000001</v>
      </c>
      <c r="G17" s="20">
        <f t="shared" si="3"/>
        <v>189043882.67999998</v>
      </c>
      <c r="H17" s="20">
        <f t="shared" si="3"/>
        <v>186584511.54999998</v>
      </c>
      <c r="I17" s="20">
        <f t="shared" si="3"/>
        <v>213202536.94999996</v>
      </c>
      <c r="J17" s="20">
        <f t="shared" si="3"/>
        <v>203408248.31000003</v>
      </c>
      <c r="K17" s="20">
        <f t="shared" si="3"/>
        <v>178686450.67000002</v>
      </c>
      <c r="L17" s="20">
        <f t="shared" si="3"/>
        <v>190081826.89999995</v>
      </c>
      <c r="M17" s="20">
        <f t="shared" si="3"/>
        <v>217381157.53000006</v>
      </c>
      <c r="N17" s="20">
        <f t="shared" si="3"/>
        <v>189270377.70999995</v>
      </c>
      <c r="O17" s="20">
        <f t="shared" si="3"/>
        <v>196670754.88000003</v>
      </c>
      <c r="P17" s="20">
        <f t="shared" si="3"/>
        <v>0</v>
      </c>
      <c r="Q17" s="20">
        <f t="shared" si="3"/>
        <v>2039292074.6599998</v>
      </c>
    </row>
    <row r="18" spans="1:18" ht="18.75" customHeight="1" x14ac:dyDescent="0.25">
      <c r="A18" s="9" t="s">
        <v>63</v>
      </c>
      <c r="B18" s="21">
        <v>1406912807</v>
      </c>
      <c r="C18" s="21">
        <v>179649478.68000001</v>
      </c>
      <c r="D18" s="21">
        <f>+B18+C18</f>
        <v>1586562285.6800001</v>
      </c>
      <c r="E18" s="21">
        <v>60807784.07</v>
      </c>
      <c r="F18" s="21">
        <v>128870716.48999999</v>
      </c>
      <c r="G18" s="21">
        <v>118557558.18000001</v>
      </c>
      <c r="H18" s="21">
        <v>127531295.75</v>
      </c>
      <c r="I18" s="21">
        <v>144989902.06</v>
      </c>
      <c r="J18" s="21">
        <v>144853008.59</v>
      </c>
      <c r="K18" s="21">
        <v>132167440.34</v>
      </c>
      <c r="L18" s="21">
        <v>139502518.44</v>
      </c>
      <c r="M18" s="21">
        <v>150407838.21000001</v>
      </c>
      <c r="N18" s="21">
        <v>132591176.94999999</v>
      </c>
      <c r="O18" s="21">
        <v>123849987.5</v>
      </c>
      <c r="P18" s="21"/>
      <c r="Q18" s="21">
        <f>SUM(E18:P18)</f>
        <v>1404129226.5800002</v>
      </c>
    </row>
    <row r="19" spans="1:18" ht="18.75" customHeight="1" x14ac:dyDescent="0.25">
      <c r="A19" s="9" t="s">
        <v>62</v>
      </c>
      <c r="B19" s="21">
        <v>3677328</v>
      </c>
      <c r="C19" s="21">
        <v>15068594.76</v>
      </c>
      <c r="D19" s="21">
        <f t="shared" ref="D19:D45" si="4">+B19+C19</f>
        <v>18745922.759999998</v>
      </c>
      <c r="E19" s="21">
        <v>282880.93</v>
      </c>
      <c r="F19" s="21">
        <v>3112656.28</v>
      </c>
      <c r="G19" s="21">
        <v>2331223.7999999998</v>
      </c>
      <c r="H19" s="21">
        <v>732790.82</v>
      </c>
      <c r="I19" s="21">
        <v>1209875.95</v>
      </c>
      <c r="J19" s="21">
        <v>461904.61</v>
      </c>
      <c r="K19" s="21">
        <v>67891.399999999994</v>
      </c>
      <c r="L19" s="21">
        <v>1591972.88</v>
      </c>
      <c r="M19" s="21">
        <v>2548518.5499999998</v>
      </c>
      <c r="N19" s="21">
        <v>4226927.5999999996</v>
      </c>
      <c r="O19" s="21">
        <v>100316.74</v>
      </c>
      <c r="P19" s="21"/>
      <c r="Q19" s="21">
        <f t="shared" ref="Q19:Q24" si="5">SUM(E19:P19)</f>
        <v>16666959.560000002</v>
      </c>
    </row>
    <row r="20" spans="1:18" ht="18.75" customHeight="1" x14ac:dyDescent="0.25">
      <c r="A20" s="9" t="s">
        <v>61</v>
      </c>
      <c r="B20" s="21">
        <v>9646503</v>
      </c>
      <c r="C20" s="21">
        <v>39523104.770000003</v>
      </c>
      <c r="D20" s="21">
        <f t="shared" si="4"/>
        <v>49169607.770000003</v>
      </c>
      <c r="E20" s="21">
        <v>7138195.3099999996</v>
      </c>
      <c r="F20" s="21">
        <v>6481995.4699999997</v>
      </c>
      <c r="G20" s="21">
        <v>6059847.6699999999</v>
      </c>
      <c r="H20" s="21">
        <v>5493400.21</v>
      </c>
      <c r="I20" s="21">
        <v>4793086.8899999997</v>
      </c>
      <c r="J20" s="21">
        <v>5973834.0199999996</v>
      </c>
      <c r="K20" s="21">
        <v>7737311.0099999998</v>
      </c>
      <c r="L20" s="21">
        <v>8760770.0299999993</v>
      </c>
      <c r="M20" s="21">
        <v>8188706.8700000001</v>
      </c>
      <c r="N20" s="21">
        <v>9839544.1699999999</v>
      </c>
      <c r="O20" s="21">
        <v>7951246.9500000002</v>
      </c>
      <c r="P20" s="21"/>
      <c r="Q20" s="21">
        <f t="shared" si="5"/>
        <v>78417938.599999994</v>
      </c>
    </row>
    <row r="21" spans="1:18" ht="18.75" customHeight="1" x14ac:dyDescent="0.25">
      <c r="A21" s="9" t="s">
        <v>60</v>
      </c>
      <c r="B21" s="21">
        <v>1252735</v>
      </c>
      <c r="C21" s="10">
        <v>4103817.99</v>
      </c>
      <c r="D21" s="21">
        <f t="shared" si="4"/>
        <v>5356552.99</v>
      </c>
      <c r="E21" s="21">
        <v>193500</v>
      </c>
      <c r="F21" s="21">
        <v>342250</v>
      </c>
      <c r="G21" s="21">
        <v>1647221.77</v>
      </c>
      <c r="H21" s="21">
        <v>400065.36</v>
      </c>
      <c r="I21" s="21">
        <v>598034</v>
      </c>
      <c r="J21" s="21">
        <v>723662</v>
      </c>
      <c r="K21" s="21">
        <v>572790.53</v>
      </c>
      <c r="L21" s="21">
        <v>1863209.32</v>
      </c>
      <c r="M21" s="21">
        <v>680057.02</v>
      </c>
      <c r="N21" s="21">
        <v>658849.59</v>
      </c>
      <c r="O21" s="21">
        <v>562193.43000000005</v>
      </c>
      <c r="P21" s="21"/>
      <c r="Q21" s="21">
        <f t="shared" si="5"/>
        <v>8241833.0199999996</v>
      </c>
    </row>
    <row r="22" spans="1:18" ht="18.75" customHeight="1" x14ac:dyDescent="0.25">
      <c r="A22" s="9" t="s">
        <v>59</v>
      </c>
      <c r="B22" s="21">
        <v>5890650</v>
      </c>
      <c r="C22" s="21">
        <v>119470097.23</v>
      </c>
      <c r="D22" s="21">
        <f t="shared" si="4"/>
        <v>125360747.23</v>
      </c>
      <c r="E22" s="21">
        <v>117026</v>
      </c>
      <c r="F22" s="21">
        <v>3588056.7100000004</v>
      </c>
      <c r="G22" s="21">
        <v>2145621.5299999998</v>
      </c>
      <c r="H22" s="21">
        <v>4523918.1100000003</v>
      </c>
      <c r="I22" s="21">
        <v>1843480.42</v>
      </c>
      <c r="J22" s="21">
        <v>2876820.15</v>
      </c>
      <c r="K22" s="21">
        <v>3372856</v>
      </c>
      <c r="L22" s="21">
        <v>2995375.25</v>
      </c>
      <c r="M22" s="21">
        <v>7519305.9299999997</v>
      </c>
      <c r="N22" s="21">
        <v>2704214.9800000004</v>
      </c>
      <c r="O22" s="21">
        <v>34866197</v>
      </c>
      <c r="P22" s="21"/>
      <c r="Q22" s="21">
        <f t="shared" si="5"/>
        <v>66552872.079999998</v>
      </c>
    </row>
    <row r="23" spans="1:18" ht="18.75" customHeight="1" x14ac:dyDescent="0.25">
      <c r="A23" s="9" t="s">
        <v>58</v>
      </c>
      <c r="B23" s="21">
        <v>16017452</v>
      </c>
      <c r="C23" s="21">
        <v>143230666.18000001</v>
      </c>
      <c r="D23" s="21">
        <f t="shared" si="4"/>
        <v>159248118.18000001</v>
      </c>
      <c r="E23" s="21">
        <v>12758697.449999999</v>
      </c>
      <c r="F23" s="21">
        <v>15881414.82</v>
      </c>
      <c r="G23" s="21">
        <v>37891444.670000002</v>
      </c>
      <c r="H23" s="21">
        <v>25797903.600000001</v>
      </c>
      <c r="I23" s="21">
        <v>25531367.41</v>
      </c>
      <c r="J23" s="21">
        <v>15837784.35</v>
      </c>
      <c r="K23" s="21">
        <v>15053785.83</v>
      </c>
      <c r="L23" s="21">
        <v>18009081.920000002</v>
      </c>
      <c r="M23" s="21">
        <v>18515885.440000001</v>
      </c>
      <c r="N23" s="21">
        <v>16330409.560000001</v>
      </c>
      <c r="O23" s="21">
        <v>7057300.46</v>
      </c>
      <c r="P23" s="21"/>
      <c r="Q23" s="21">
        <f t="shared" si="5"/>
        <v>208665075.51000002</v>
      </c>
    </row>
    <row r="24" spans="1:18" ht="18.75" customHeight="1" x14ac:dyDescent="0.25">
      <c r="A24" s="9" t="s">
        <v>57</v>
      </c>
      <c r="B24" s="21">
        <v>4422903</v>
      </c>
      <c r="C24" s="21">
        <v>114928448.91</v>
      </c>
      <c r="D24" s="21">
        <f t="shared" si="4"/>
        <v>119351351.91</v>
      </c>
      <c r="E24" s="21">
        <v>668304.07999999996</v>
      </c>
      <c r="F24" s="21">
        <v>1192636.27</v>
      </c>
      <c r="G24" s="21">
        <v>1392416.72</v>
      </c>
      <c r="H24" s="21">
        <v>3042536.4</v>
      </c>
      <c r="I24" s="21">
        <v>1582031.15</v>
      </c>
      <c r="J24" s="21">
        <v>1437277.18</v>
      </c>
      <c r="K24" s="21">
        <v>1357710.31</v>
      </c>
      <c r="L24" s="21">
        <v>5184273.95</v>
      </c>
      <c r="M24" s="21">
        <v>6165140.1500000004</v>
      </c>
      <c r="N24" s="21">
        <v>5533011.8499999996</v>
      </c>
      <c r="O24" s="21">
        <v>5947361.7999999998</v>
      </c>
      <c r="P24" s="21"/>
      <c r="Q24" s="21">
        <f t="shared" si="5"/>
        <v>33502699.860000003</v>
      </c>
    </row>
    <row r="25" spans="1:18" ht="18.75" customHeight="1" x14ac:dyDescent="0.25">
      <c r="A25" s="9" t="s">
        <v>56</v>
      </c>
      <c r="B25" s="21">
        <v>32067341</v>
      </c>
      <c r="C25" s="21">
        <v>323473716.49000001</v>
      </c>
      <c r="D25" s="21">
        <f t="shared" si="4"/>
        <v>355541057.49000001</v>
      </c>
      <c r="E25" s="21">
        <v>1512052.18</v>
      </c>
      <c r="F25" s="21">
        <v>31412446.329999998</v>
      </c>
      <c r="G25" s="21">
        <v>18547032.859999999</v>
      </c>
      <c r="H25" s="21">
        <v>18199537.890000001</v>
      </c>
      <c r="I25" s="21">
        <v>31758968.260000002</v>
      </c>
      <c r="J25" s="21">
        <v>30770310.34</v>
      </c>
      <c r="K25" s="21">
        <v>17574267.210000001</v>
      </c>
      <c r="L25" s="21">
        <v>11684876.82</v>
      </c>
      <c r="M25" s="21">
        <v>22804615.030000001</v>
      </c>
      <c r="N25" s="21">
        <v>16191626.289999999</v>
      </c>
      <c r="O25" s="21">
        <v>15785767.57</v>
      </c>
      <c r="P25" s="21"/>
      <c r="Q25" s="21">
        <f>SUM(E25:P25)</f>
        <v>216241500.77999997</v>
      </c>
    </row>
    <row r="26" spans="1:18" ht="18.75" customHeight="1" x14ac:dyDescent="0.25">
      <c r="A26" s="9" t="s">
        <v>55</v>
      </c>
      <c r="B26" s="21">
        <v>601381</v>
      </c>
      <c r="C26" s="21">
        <v>7787818.6100000003</v>
      </c>
      <c r="D26" s="21">
        <f t="shared" si="4"/>
        <v>8389199.6099999994</v>
      </c>
      <c r="E26" s="21">
        <v>59718</v>
      </c>
      <c r="F26" s="21">
        <v>541997.09</v>
      </c>
      <c r="G26" s="21">
        <v>471515.48</v>
      </c>
      <c r="H26" s="21">
        <v>863063.41</v>
      </c>
      <c r="I26" s="21">
        <v>895790.81</v>
      </c>
      <c r="J26" s="21">
        <v>473647.07</v>
      </c>
      <c r="K26" s="21">
        <v>782398.04</v>
      </c>
      <c r="L26" s="21">
        <v>489748.29</v>
      </c>
      <c r="M26" s="21">
        <v>551090.32999999996</v>
      </c>
      <c r="N26" s="21">
        <v>1194616.7200000002</v>
      </c>
      <c r="O26" s="21">
        <v>550383.42999999993</v>
      </c>
      <c r="P26" s="21"/>
      <c r="Q26" s="21">
        <f>SUM(E26:P26)</f>
        <v>6873968.6699999999</v>
      </c>
    </row>
    <row r="27" spans="1:18" ht="18.75" customHeight="1" x14ac:dyDescent="0.25">
      <c r="A27" s="8" t="s">
        <v>54</v>
      </c>
      <c r="B27" s="20">
        <f t="shared" ref="B27:Q27" si="6">SUM(B28:B36)</f>
        <v>128533261</v>
      </c>
      <c r="C27" s="20">
        <f t="shared" si="6"/>
        <v>821272896.63</v>
      </c>
      <c r="D27" s="20">
        <f>SUM(D28:D36)</f>
        <v>949806157.63</v>
      </c>
      <c r="E27" s="20">
        <f t="shared" si="6"/>
        <v>11635982.770000001</v>
      </c>
      <c r="F27" s="20">
        <f t="shared" si="6"/>
        <v>14104398.360000001</v>
      </c>
      <c r="G27" s="20">
        <f t="shared" si="6"/>
        <v>38698583.789999999</v>
      </c>
      <c r="H27" s="20">
        <f t="shared" si="6"/>
        <v>53903126.399999999</v>
      </c>
      <c r="I27" s="20">
        <f t="shared" si="6"/>
        <v>48074113.719999999</v>
      </c>
      <c r="J27" s="20">
        <f t="shared" si="6"/>
        <v>46095666.820000008</v>
      </c>
      <c r="K27" s="20">
        <f t="shared" si="6"/>
        <v>57429658.299999997</v>
      </c>
      <c r="L27" s="20">
        <f t="shared" si="6"/>
        <v>83523409.029999986</v>
      </c>
      <c r="M27" s="20">
        <f t="shared" si="6"/>
        <v>41315123.670000002</v>
      </c>
      <c r="N27" s="20">
        <f t="shared" si="6"/>
        <v>40274081.960000001</v>
      </c>
      <c r="O27" s="20">
        <f t="shared" si="6"/>
        <v>81769018.529999986</v>
      </c>
      <c r="P27" s="20">
        <f t="shared" si="6"/>
        <v>0</v>
      </c>
      <c r="Q27" s="20">
        <f t="shared" si="6"/>
        <v>516823163.35000002</v>
      </c>
    </row>
    <row r="28" spans="1:18" ht="18.75" customHeight="1" x14ac:dyDescent="0.25">
      <c r="A28" s="9" t="s">
        <v>53</v>
      </c>
      <c r="B28" s="21">
        <v>1784667</v>
      </c>
      <c r="C28" s="21">
        <v>846305.22</v>
      </c>
      <c r="D28" s="21">
        <f t="shared" si="4"/>
        <v>2630972.2199999997</v>
      </c>
      <c r="E28" s="21"/>
      <c r="F28" s="21">
        <v>196293.61</v>
      </c>
      <c r="G28" s="21">
        <v>372183.09</v>
      </c>
      <c r="H28" s="21">
        <v>254801.75</v>
      </c>
      <c r="I28" s="21">
        <v>648559.88</v>
      </c>
      <c r="J28" s="21">
        <v>273902.02</v>
      </c>
      <c r="K28" s="21">
        <v>145002.98000000001</v>
      </c>
      <c r="L28" s="21">
        <v>278028.13</v>
      </c>
      <c r="M28" s="21">
        <v>852820.97</v>
      </c>
      <c r="N28" s="21">
        <v>230320.05</v>
      </c>
      <c r="O28" s="21">
        <v>151008.04</v>
      </c>
      <c r="P28" s="21"/>
      <c r="Q28" s="21">
        <f>SUM(E28:P28)</f>
        <v>3402920.5199999996</v>
      </c>
    </row>
    <row r="29" spans="1:18" ht="18.75" customHeight="1" x14ac:dyDescent="0.25">
      <c r="A29" s="9" t="s">
        <v>52</v>
      </c>
      <c r="B29" s="21">
        <v>2050649</v>
      </c>
      <c r="C29" s="21">
        <v>10264159.359999999</v>
      </c>
      <c r="D29" s="21">
        <f t="shared" si="4"/>
        <v>12314808.359999999</v>
      </c>
      <c r="E29" s="21">
        <v>686544.5</v>
      </c>
      <c r="F29" s="21">
        <v>153579.99</v>
      </c>
      <c r="G29" s="21">
        <v>1490358.01</v>
      </c>
      <c r="H29" s="21">
        <v>78270</v>
      </c>
      <c r="I29" s="21">
        <v>601515.02</v>
      </c>
      <c r="J29" s="21">
        <v>2253</v>
      </c>
      <c r="K29" s="21">
        <v>6505</v>
      </c>
      <c r="L29" s="21">
        <v>17536.439999999999</v>
      </c>
      <c r="M29" s="21">
        <v>16533.849999999999</v>
      </c>
      <c r="N29" s="21">
        <v>12435</v>
      </c>
      <c r="O29" s="21">
        <v>8504</v>
      </c>
      <c r="P29" s="21"/>
      <c r="Q29" s="21">
        <f t="shared" ref="Q29:Q36" si="7">SUM(E29:P29)</f>
        <v>3074034.81</v>
      </c>
    </row>
    <row r="30" spans="1:18" ht="18.75" customHeight="1" x14ac:dyDescent="0.25">
      <c r="A30" s="9" t="s">
        <v>51</v>
      </c>
      <c r="B30" s="21">
        <v>1053308</v>
      </c>
      <c r="C30" s="21">
        <v>1528419.08</v>
      </c>
      <c r="D30" s="21">
        <f t="shared" si="4"/>
        <v>2581727.08</v>
      </c>
      <c r="E30" s="21">
        <v>5044.5</v>
      </c>
      <c r="F30" s="21">
        <v>109603.94</v>
      </c>
      <c r="G30" s="21">
        <v>25647.34</v>
      </c>
      <c r="H30" s="21">
        <v>494243.36</v>
      </c>
      <c r="I30" s="21">
        <v>38985.25</v>
      </c>
      <c r="J30" s="21">
        <v>93996.24</v>
      </c>
      <c r="K30" s="21">
        <v>437423.73</v>
      </c>
      <c r="L30" s="21">
        <v>87118.04</v>
      </c>
      <c r="M30" s="21">
        <v>647191.26</v>
      </c>
      <c r="N30" s="21">
        <v>389738.07</v>
      </c>
      <c r="O30" s="21">
        <v>214729.4</v>
      </c>
      <c r="P30" s="21"/>
      <c r="Q30" s="21">
        <f t="shared" si="7"/>
        <v>2543721.13</v>
      </c>
    </row>
    <row r="31" spans="1:18" ht="18.75" customHeight="1" x14ac:dyDescent="0.25">
      <c r="A31" s="9" t="s">
        <v>50</v>
      </c>
      <c r="B31" s="21">
        <v>416667</v>
      </c>
      <c r="C31" s="21"/>
      <c r="D31" s="21">
        <f t="shared" si="4"/>
        <v>416667</v>
      </c>
      <c r="E31" s="21"/>
      <c r="F31" s="21"/>
      <c r="G31" s="21">
        <v>27486.29</v>
      </c>
      <c r="H31" s="21">
        <v>45789.8</v>
      </c>
      <c r="I31" s="21"/>
      <c r="J31" s="21">
        <v>523.25</v>
      </c>
      <c r="K31" s="21"/>
      <c r="L31" s="21">
        <v>628.14</v>
      </c>
      <c r="M31" s="21"/>
      <c r="N31" s="21"/>
      <c r="O31" s="21">
        <v>321</v>
      </c>
      <c r="P31" s="21"/>
      <c r="Q31" s="21">
        <f t="shared" si="7"/>
        <v>74748.479999999996</v>
      </c>
    </row>
    <row r="32" spans="1:18" ht="18.75" customHeight="1" x14ac:dyDescent="0.25">
      <c r="A32" s="9" t="s">
        <v>49</v>
      </c>
      <c r="B32" s="21">
        <v>973664</v>
      </c>
      <c r="C32" s="21">
        <v>82189877.450000003</v>
      </c>
      <c r="D32" s="21">
        <f t="shared" si="4"/>
        <v>83163541.450000003</v>
      </c>
      <c r="E32" s="21">
        <v>5171341.9800000004</v>
      </c>
      <c r="F32" s="21">
        <v>724873.74</v>
      </c>
      <c r="G32" s="21">
        <v>1231820.03</v>
      </c>
      <c r="H32" s="21">
        <v>1327259.51</v>
      </c>
      <c r="I32" s="21">
        <v>1327248.6599999999</v>
      </c>
      <c r="J32" s="21">
        <v>7812459.2000000002</v>
      </c>
      <c r="K32" s="21">
        <v>1679900.4</v>
      </c>
      <c r="L32" s="21">
        <v>584675.11</v>
      </c>
      <c r="M32" s="21">
        <v>494580</v>
      </c>
      <c r="N32" s="21">
        <v>12358546.09</v>
      </c>
      <c r="O32" s="21">
        <v>13916797.720000001</v>
      </c>
      <c r="P32" s="21"/>
      <c r="Q32" s="21">
        <f t="shared" si="7"/>
        <v>46629502.439999998</v>
      </c>
      <c r="R32" s="10"/>
    </row>
    <row r="33" spans="1:17" ht="18.75" customHeight="1" x14ac:dyDescent="0.25">
      <c r="A33" s="9" t="s">
        <v>48</v>
      </c>
      <c r="B33" s="21">
        <v>23310652</v>
      </c>
      <c r="C33" s="21">
        <v>253802676.16</v>
      </c>
      <c r="D33" s="21">
        <f t="shared" si="4"/>
        <v>277113328.15999997</v>
      </c>
      <c r="E33" s="21">
        <v>135833.79</v>
      </c>
      <c r="F33" s="21">
        <v>634864.43000000005</v>
      </c>
      <c r="G33" s="21">
        <v>16442773.470000001</v>
      </c>
      <c r="H33" s="21">
        <v>10418292.119999999</v>
      </c>
      <c r="I33" s="21">
        <v>3448432.97</v>
      </c>
      <c r="J33" s="21">
        <v>20692881.510000002</v>
      </c>
      <c r="K33" s="21">
        <v>476072.65</v>
      </c>
      <c r="L33" s="21">
        <v>27357999.719999999</v>
      </c>
      <c r="M33" s="21">
        <v>1687415.73</v>
      </c>
      <c r="N33" s="21">
        <v>818941.13000000012</v>
      </c>
      <c r="O33" s="21">
        <v>13490488.16</v>
      </c>
      <c r="P33" s="21"/>
      <c r="Q33" s="21">
        <f t="shared" si="7"/>
        <v>95603995.679999992</v>
      </c>
    </row>
    <row r="34" spans="1:17" ht="18.75" customHeight="1" x14ac:dyDescent="0.25">
      <c r="A34" s="9" t="s">
        <v>47</v>
      </c>
      <c r="B34" s="21">
        <v>98851854</v>
      </c>
      <c r="C34" s="21">
        <v>297310247.12</v>
      </c>
      <c r="D34" s="21">
        <f t="shared" si="4"/>
        <v>396162101.12</v>
      </c>
      <c r="E34" s="21">
        <v>4761293.4000000004</v>
      </c>
      <c r="F34" s="21">
        <v>10062963.680000002</v>
      </c>
      <c r="G34" s="21">
        <v>14433411.939999999</v>
      </c>
      <c r="H34" s="21">
        <v>33481976.739999998</v>
      </c>
      <c r="I34" s="21">
        <v>38931129.009999998</v>
      </c>
      <c r="J34" s="21">
        <v>12643728.15</v>
      </c>
      <c r="K34" s="21">
        <v>50122167.619999997</v>
      </c>
      <c r="L34" s="21">
        <v>51359347.18</v>
      </c>
      <c r="M34" s="21">
        <v>23749725.370000001</v>
      </c>
      <c r="N34" s="21">
        <v>15449483.699999999</v>
      </c>
      <c r="O34" s="21">
        <v>50952313.319999993</v>
      </c>
      <c r="P34" s="21"/>
      <c r="Q34" s="21">
        <f t="shared" si="7"/>
        <v>305947540.11000001</v>
      </c>
    </row>
    <row r="35" spans="1:17" ht="18.75" customHeight="1" x14ac:dyDescent="0.25">
      <c r="A35" s="9" t="s">
        <v>46</v>
      </c>
      <c r="B35" s="21">
        <v>0</v>
      </c>
      <c r="C35" s="21"/>
      <c r="D35" s="21">
        <f t="shared" si="4"/>
        <v>0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>
        <f t="shared" si="7"/>
        <v>0</v>
      </c>
    </row>
    <row r="36" spans="1:17" ht="18.75" customHeight="1" x14ac:dyDescent="0.25">
      <c r="A36" s="9" t="s">
        <v>45</v>
      </c>
      <c r="B36" s="21">
        <v>91800</v>
      </c>
      <c r="C36" s="21">
        <v>175331212.24000001</v>
      </c>
      <c r="D36" s="21">
        <f t="shared" si="4"/>
        <v>175423012.24000001</v>
      </c>
      <c r="E36" s="21">
        <v>875924.6</v>
      </c>
      <c r="F36" s="21">
        <v>2222218.9700000002</v>
      </c>
      <c r="G36" s="21">
        <v>4674903.62</v>
      </c>
      <c r="H36" s="21">
        <v>7802493.1200000001</v>
      </c>
      <c r="I36" s="21">
        <v>3078242.93</v>
      </c>
      <c r="J36" s="21">
        <v>4575923.45</v>
      </c>
      <c r="K36" s="21">
        <v>4562585.92</v>
      </c>
      <c r="L36" s="21">
        <v>3838076.27</v>
      </c>
      <c r="M36" s="21">
        <v>13866856.49</v>
      </c>
      <c r="N36" s="21">
        <v>11014617.920000004</v>
      </c>
      <c r="O36" s="21">
        <v>3034856.8899999997</v>
      </c>
      <c r="P36" s="21"/>
      <c r="Q36" s="21">
        <f t="shared" si="7"/>
        <v>59546700.18</v>
      </c>
    </row>
    <row r="37" spans="1:17" ht="18.75" customHeight="1" x14ac:dyDescent="0.25">
      <c r="A37" s="8" t="s">
        <v>44</v>
      </c>
      <c r="B37" s="20">
        <f t="shared" ref="B37:Q37" si="8">SUM(B38:B45)</f>
        <v>2500000</v>
      </c>
      <c r="C37" s="20">
        <f t="shared" si="8"/>
        <v>16580000</v>
      </c>
      <c r="D37" s="20">
        <f t="shared" si="8"/>
        <v>19080000</v>
      </c>
      <c r="E37" s="20">
        <f t="shared" si="8"/>
        <v>80899.7</v>
      </c>
      <c r="F37" s="20">
        <f t="shared" si="8"/>
        <v>75000</v>
      </c>
      <c r="G37" s="20">
        <f t="shared" si="8"/>
        <v>75482.210000000006</v>
      </c>
      <c r="H37" s="20">
        <f t="shared" si="8"/>
        <v>958464</v>
      </c>
      <c r="I37" s="20">
        <f t="shared" si="8"/>
        <v>25000</v>
      </c>
      <c r="J37" s="20">
        <f t="shared" si="8"/>
        <v>3816000</v>
      </c>
      <c r="K37" s="20">
        <f t="shared" si="8"/>
        <v>3940500</v>
      </c>
      <c r="L37" s="20">
        <f t="shared" si="8"/>
        <v>50000</v>
      </c>
      <c r="M37" s="20">
        <f t="shared" si="8"/>
        <v>3765500</v>
      </c>
      <c r="N37" s="20">
        <f t="shared" si="8"/>
        <v>300000</v>
      </c>
      <c r="O37" s="20">
        <f t="shared" si="8"/>
        <v>150000</v>
      </c>
      <c r="P37" s="20">
        <f t="shared" si="8"/>
        <v>0</v>
      </c>
      <c r="Q37" s="20">
        <f t="shared" si="8"/>
        <v>13236845.91</v>
      </c>
    </row>
    <row r="38" spans="1:17" ht="18.75" customHeight="1" x14ac:dyDescent="0.25">
      <c r="A38" s="9" t="s">
        <v>43</v>
      </c>
      <c r="B38" s="21">
        <v>1569100</v>
      </c>
      <c r="C38" s="21">
        <v>16580000</v>
      </c>
      <c r="D38" s="21">
        <f t="shared" si="4"/>
        <v>18149100</v>
      </c>
      <c r="E38" s="21">
        <v>80899.7</v>
      </c>
      <c r="F38" s="21">
        <v>75000</v>
      </c>
      <c r="G38" s="21">
        <v>75482.210000000006</v>
      </c>
      <c r="H38" s="21">
        <v>75000</v>
      </c>
      <c r="I38" s="21">
        <v>25000</v>
      </c>
      <c r="J38" s="21">
        <v>3816000</v>
      </c>
      <c r="K38" s="21">
        <v>3940500</v>
      </c>
      <c r="L38" s="21">
        <v>50000</v>
      </c>
      <c r="M38" s="21">
        <v>3765500</v>
      </c>
      <c r="N38" s="21">
        <v>300000</v>
      </c>
      <c r="O38" s="21">
        <v>150000</v>
      </c>
      <c r="P38" s="21"/>
      <c r="Q38" s="21">
        <f t="shared" ref="Q38:Q52" si="9">SUM(E38:P38)</f>
        <v>12353381.91</v>
      </c>
    </row>
    <row r="39" spans="1:17" ht="18.75" customHeight="1" x14ac:dyDescent="0.25">
      <c r="A39" s="9" t="s">
        <v>42</v>
      </c>
      <c r="B39" s="21">
        <v>0</v>
      </c>
      <c r="C39" s="21"/>
      <c r="D39" s="21">
        <f t="shared" si="4"/>
        <v>0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>
        <f t="shared" si="9"/>
        <v>0</v>
      </c>
    </row>
    <row r="40" spans="1:17" ht="18.75" customHeight="1" x14ac:dyDescent="0.25">
      <c r="A40" s="9" t="s">
        <v>41</v>
      </c>
      <c r="B40" s="21">
        <v>0</v>
      </c>
      <c r="C40" s="21"/>
      <c r="D40" s="21">
        <f t="shared" si="4"/>
        <v>0</v>
      </c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>
        <f t="shared" si="9"/>
        <v>0</v>
      </c>
    </row>
    <row r="41" spans="1:17" ht="18.75" customHeight="1" x14ac:dyDescent="0.25">
      <c r="A41" s="9" t="s">
        <v>40</v>
      </c>
      <c r="B41" s="21">
        <v>0</v>
      </c>
      <c r="C41" s="21"/>
      <c r="D41" s="21">
        <f t="shared" si="4"/>
        <v>0</v>
      </c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>
        <f t="shared" si="9"/>
        <v>0</v>
      </c>
    </row>
    <row r="42" spans="1:17" ht="18.75" customHeight="1" x14ac:dyDescent="0.25">
      <c r="A42" s="9" t="s">
        <v>39</v>
      </c>
      <c r="B42" s="21">
        <v>0</v>
      </c>
      <c r="C42" s="21"/>
      <c r="D42" s="21">
        <f t="shared" si="4"/>
        <v>0</v>
      </c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>
        <f t="shared" si="9"/>
        <v>0</v>
      </c>
    </row>
    <row r="43" spans="1:17" ht="18.75" customHeight="1" x14ac:dyDescent="0.25">
      <c r="A43" s="9" t="s">
        <v>38</v>
      </c>
      <c r="B43" s="21">
        <v>0</v>
      </c>
      <c r="C43" s="21"/>
      <c r="D43" s="21">
        <f t="shared" si="4"/>
        <v>0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>
        <f t="shared" si="9"/>
        <v>0</v>
      </c>
    </row>
    <row r="44" spans="1:17" ht="18.75" customHeight="1" x14ac:dyDescent="0.25">
      <c r="A44" s="9" t="s">
        <v>37</v>
      </c>
      <c r="B44" s="21">
        <v>930900</v>
      </c>
      <c r="C44" s="21"/>
      <c r="D44" s="21">
        <f t="shared" si="4"/>
        <v>930900</v>
      </c>
      <c r="E44" s="21"/>
      <c r="F44" s="21"/>
      <c r="G44" s="21"/>
      <c r="H44" s="21">
        <v>883464</v>
      </c>
      <c r="I44" s="21"/>
      <c r="J44" s="21"/>
      <c r="K44" s="21"/>
      <c r="L44" s="21"/>
      <c r="M44" s="21"/>
      <c r="N44" s="21"/>
      <c r="O44" s="21"/>
      <c r="P44" s="21"/>
      <c r="Q44" s="21">
        <f t="shared" si="9"/>
        <v>883464</v>
      </c>
    </row>
    <row r="45" spans="1:17" ht="18.75" customHeight="1" x14ac:dyDescent="0.25">
      <c r="A45" s="9" t="s">
        <v>36</v>
      </c>
      <c r="B45" s="21"/>
      <c r="C45" s="21"/>
      <c r="D45" s="21">
        <f t="shared" si="4"/>
        <v>0</v>
      </c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>
        <f t="shared" si="9"/>
        <v>0</v>
      </c>
    </row>
    <row r="46" spans="1:17" ht="18.75" customHeight="1" x14ac:dyDescent="0.25">
      <c r="A46" s="8" t="s">
        <v>35</v>
      </c>
      <c r="B46" s="20"/>
      <c r="C46" s="20"/>
      <c r="D46" s="20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>
        <f t="shared" si="9"/>
        <v>0</v>
      </c>
    </row>
    <row r="47" spans="1:17" ht="18.75" customHeight="1" x14ac:dyDescent="0.25">
      <c r="A47" s="9" t="s">
        <v>34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>
        <f t="shared" si="9"/>
        <v>0</v>
      </c>
    </row>
    <row r="48" spans="1:17" ht="18.75" customHeight="1" x14ac:dyDescent="0.25">
      <c r="A48" s="9" t="s">
        <v>33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>
        <f t="shared" si="9"/>
        <v>0</v>
      </c>
    </row>
    <row r="49" spans="1:17" ht="18.75" customHeight="1" x14ac:dyDescent="0.25">
      <c r="A49" s="9" t="s">
        <v>32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>
        <f t="shared" si="9"/>
        <v>0</v>
      </c>
    </row>
    <row r="50" spans="1:17" ht="18.75" customHeight="1" x14ac:dyDescent="0.25">
      <c r="A50" s="9" t="s">
        <v>31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>
        <f t="shared" si="9"/>
        <v>0</v>
      </c>
    </row>
    <row r="51" spans="1:17" ht="18.75" customHeight="1" x14ac:dyDescent="0.25">
      <c r="A51" s="9" t="s">
        <v>30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>
        <f t="shared" si="9"/>
        <v>0</v>
      </c>
    </row>
    <row r="52" spans="1:17" ht="18.75" customHeight="1" x14ac:dyDescent="0.25">
      <c r="A52" s="9" t="s">
        <v>29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>
        <f t="shared" si="9"/>
        <v>0</v>
      </c>
    </row>
    <row r="53" spans="1:17" ht="18.75" customHeight="1" x14ac:dyDescent="0.25">
      <c r="A53" s="8" t="s">
        <v>28</v>
      </c>
      <c r="B53" s="20">
        <f t="shared" ref="B53:Q53" si="10">SUM(B54:B62)</f>
        <v>177289922</v>
      </c>
      <c r="C53" s="20">
        <f t="shared" si="10"/>
        <v>348183254.99999994</v>
      </c>
      <c r="D53" s="20">
        <f>SUM(D54:D62)</f>
        <v>525473177</v>
      </c>
      <c r="E53" s="20">
        <f t="shared" si="10"/>
        <v>302462.78999999998</v>
      </c>
      <c r="F53" s="20">
        <f t="shared" si="10"/>
        <v>14578346.640000001</v>
      </c>
      <c r="G53" s="20">
        <f t="shared" si="10"/>
        <v>9515684.620000001</v>
      </c>
      <c r="H53" s="20">
        <f t="shared" si="10"/>
        <v>1744378.87</v>
      </c>
      <c r="I53" s="20">
        <f t="shared" si="10"/>
        <v>16564008.09</v>
      </c>
      <c r="J53" s="20">
        <f t="shared" si="10"/>
        <v>38677859.859999999</v>
      </c>
      <c r="K53" s="20">
        <f t="shared" si="10"/>
        <v>13926175.33</v>
      </c>
      <c r="L53" s="20">
        <f t="shared" si="10"/>
        <v>7043870.4399999995</v>
      </c>
      <c r="M53" s="20">
        <f t="shared" si="10"/>
        <v>33926124.07</v>
      </c>
      <c r="N53" s="20">
        <f t="shared" si="10"/>
        <v>3411861.92</v>
      </c>
      <c r="O53" s="20">
        <f t="shared" si="10"/>
        <v>100885781.04000001</v>
      </c>
      <c r="P53" s="20">
        <f t="shared" si="10"/>
        <v>0</v>
      </c>
      <c r="Q53" s="20">
        <f t="shared" si="10"/>
        <v>240576553.66999996</v>
      </c>
    </row>
    <row r="54" spans="1:17" ht="18.75" customHeight="1" x14ac:dyDescent="0.25">
      <c r="A54" s="9" t="s">
        <v>27</v>
      </c>
      <c r="B54" s="21">
        <v>15000000</v>
      </c>
      <c r="C54" s="21">
        <v>115353051.04000001</v>
      </c>
      <c r="D54" s="21">
        <f t="shared" ref="D54:D62" si="11">+B54+C54</f>
        <v>130353051.04000001</v>
      </c>
      <c r="E54" s="21">
        <v>60529.79</v>
      </c>
      <c r="F54" s="21">
        <v>12296217.15</v>
      </c>
      <c r="G54" s="21">
        <v>3633921.27</v>
      </c>
      <c r="H54" s="21">
        <v>141130.48000000001</v>
      </c>
      <c r="I54" s="21">
        <v>47151.99</v>
      </c>
      <c r="J54" s="21">
        <v>270522</v>
      </c>
      <c r="K54" s="21">
        <v>453726.63</v>
      </c>
      <c r="L54" s="21">
        <v>734399.97</v>
      </c>
      <c r="M54" s="21">
        <v>155135.57999999999</v>
      </c>
      <c r="N54" s="21">
        <v>139830</v>
      </c>
      <c r="O54" s="21">
        <v>24411384.460000001</v>
      </c>
      <c r="P54" s="21"/>
      <c r="Q54" s="21">
        <f>SUM(E54:P54)</f>
        <v>42343949.319999993</v>
      </c>
    </row>
    <row r="55" spans="1:17" ht="18.75" customHeight="1" x14ac:dyDescent="0.25">
      <c r="A55" s="9" t="s">
        <v>26</v>
      </c>
      <c r="B55" s="21"/>
      <c r="C55" s="21">
        <v>8757444</v>
      </c>
      <c r="D55" s="21">
        <f t="shared" si="11"/>
        <v>8757444</v>
      </c>
      <c r="E55" s="21"/>
      <c r="F55" s="21"/>
      <c r="G55" s="21"/>
      <c r="H55" s="21"/>
      <c r="I55" s="21"/>
      <c r="J55" s="21">
        <v>62997.84</v>
      </c>
      <c r="K55" s="21"/>
      <c r="L55" s="21"/>
      <c r="M55" s="21"/>
      <c r="N55" s="21"/>
      <c r="O55" s="21"/>
      <c r="P55" s="21"/>
      <c r="Q55" s="21">
        <f>SUM(E55:P55)</f>
        <v>62997.84</v>
      </c>
    </row>
    <row r="56" spans="1:17" ht="18.75" customHeight="1" x14ac:dyDescent="0.25">
      <c r="A56" s="9" t="s">
        <v>25</v>
      </c>
      <c r="B56" s="21">
        <v>10000000</v>
      </c>
      <c r="C56" s="21">
        <v>3012765.03</v>
      </c>
      <c r="D56" s="21">
        <f t="shared" si="11"/>
        <v>13012765.029999999</v>
      </c>
      <c r="E56" s="21"/>
      <c r="F56" s="21">
        <v>1020438.97</v>
      </c>
      <c r="G56" s="21"/>
      <c r="H56" s="21"/>
      <c r="I56" s="21">
        <v>151533</v>
      </c>
      <c r="J56" s="21"/>
      <c r="K56" s="21">
        <v>692759.09</v>
      </c>
      <c r="L56" s="21">
        <v>196647</v>
      </c>
      <c r="M56" s="21">
        <v>112351.1</v>
      </c>
      <c r="N56" s="21">
        <v>2925901.93</v>
      </c>
      <c r="O56" s="21">
        <v>181890.87</v>
      </c>
      <c r="P56" s="21"/>
      <c r="Q56" s="21">
        <f>SUM(E56:P56)</f>
        <v>5281521.96</v>
      </c>
    </row>
    <row r="57" spans="1:17" ht="18.75" customHeight="1" x14ac:dyDescent="0.25">
      <c r="A57" s="9" t="s">
        <v>24</v>
      </c>
      <c r="B57" s="21">
        <v>110000000</v>
      </c>
      <c r="C57" s="21">
        <v>10725060</v>
      </c>
      <c r="D57" s="21">
        <f t="shared" si="11"/>
        <v>120725060</v>
      </c>
      <c r="E57" s="21"/>
      <c r="F57" s="21"/>
      <c r="G57" s="21"/>
      <c r="H57" s="21">
        <v>146095.59</v>
      </c>
      <c r="I57" s="21"/>
      <c r="J57" s="21"/>
      <c r="K57" s="21"/>
      <c r="L57" s="21"/>
      <c r="M57" s="21"/>
      <c r="N57" s="21"/>
      <c r="O57" s="21">
        <v>26859960</v>
      </c>
      <c r="P57" s="21"/>
      <c r="Q57" s="22">
        <f t="shared" ref="Q57:Q58" si="12">SUM(E57:P57)</f>
        <v>27006055.59</v>
      </c>
    </row>
    <row r="58" spans="1:17" ht="18.75" customHeight="1" x14ac:dyDescent="0.25">
      <c r="A58" s="9" t="s">
        <v>23</v>
      </c>
      <c r="B58" s="21">
        <v>42289922</v>
      </c>
      <c r="C58" s="21">
        <v>73295944.069999993</v>
      </c>
      <c r="D58" s="21">
        <f t="shared" si="11"/>
        <v>115585866.06999999</v>
      </c>
      <c r="E58" s="21">
        <v>241933</v>
      </c>
      <c r="F58" s="21">
        <v>1254634.52</v>
      </c>
      <c r="G58" s="21">
        <v>1225168.1499999999</v>
      </c>
      <c r="H58" s="21">
        <v>162398.17000000001</v>
      </c>
      <c r="I58" s="21">
        <v>1478267.1</v>
      </c>
      <c r="J58" s="21">
        <v>23750309.739999998</v>
      </c>
      <c r="K58" s="21">
        <v>723354.86</v>
      </c>
      <c r="L58" s="21">
        <v>6054023.4699999997</v>
      </c>
      <c r="M58" s="21">
        <v>3879543.44</v>
      </c>
      <c r="N58" s="21">
        <v>346129.99</v>
      </c>
      <c r="O58" s="21">
        <v>19014188.48</v>
      </c>
      <c r="P58" s="21"/>
      <c r="Q58" s="21">
        <f t="shared" si="12"/>
        <v>58129950.920000002</v>
      </c>
    </row>
    <row r="59" spans="1:17" ht="18.75" customHeight="1" x14ac:dyDescent="0.25">
      <c r="A59" s="9" t="s">
        <v>22</v>
      </c>
      <c r="B59" s="21">
        <v>0</v>
      </c>
      <c r="C59" s="21">
        <v>48107726.899999999</v>
      </c>
      <c r="D59" s="21">
        <f t="shared" si="11"/>
        <v>48107726.899999999</v>
      </c>
      <c r="E59" s="21"/>
      <c r="F59" s="21"/>
      <c r="G59" s="21">
        <v>3057748.39</v>
      </c>
      <c r="H59" s="21"/>
      <c r="I59" s="21"/>
      <c r="J59" s="21">
        <v>2717034.96</v>
      </c>
      <c r="K59" s="21">
        <v>2534062.4300000002</v>
      </c>
      <c r="L59" s="21"/>
      <c r="M59" s="21">
        <v>22217493.949999999</v>
      </c>
      <c r="N59" s="21"/>
      <c r="O59" s="21">
        <v>8209142</v>
      </c>
      <c r="P59" s="21"/>
      <c r="Q59" s="21">
        <f t="shared" ref="Q59:Q62" si="13">SUM(E59:P59)</f>
        <v>38735481.729999997</v>
      </c>
    </row>
    <row r="60" spans="1:17" ht="18.75" customHeight="1" x14ac:dyDescent="0.25">
      <c r="A60" s="9" t="s">
        <v>21</v>
      </c>
      <c r="B60" s="21">
        <v>0</v>
      </c>
      <c r="C60" s="21"/>
      <c r="D60" s="21">
        <f t="shared" si="11"/>
        <v>0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>
        <f t="shared" si="13"/>
        <v>0</v>
      </c>
    </row>
    <row r="61" spans="1:17" ht="18.75" customHeight="1" x14ac:dyDescent="0.25">
      <c r="A61" s="9" t="s">
        <v>20</v>
      </c>
      <c r="B61" s="21"/>
      <c r="C61" s="21">
        <v>58999871</v>
      </c>
      <c r="D61" s="21">
        <f t="shared" si="11"/>
        <v>58999871</v>
      </c>
      <c r="E61" s="21"/>
      <c r="F61" s="21"/>
      <c r="G61" s="21">
        <v>781711.41</v>
      </c>
      <c r="H61" s="21">
        <v>482022.63</v>
      </c>
      <c r="I61" s="21"/>
      <c r="J61" s="21"/>
      <c r="K61" s="21">
        <v>559600</v>
      </c>
      <c r="M61" s="21">
        <v>7385600</v>
      </c>
      <c r="N61" s="21"/>
      <c r="O61" s="21">
        <v>7084924.75</v>
      </c>
      <c r="P61" s="21"/>
      <c r="Q61" s="21">
        <f>SUM(E61:P61)</f>
        <v>16293858.789999999</v>
      </c>
    </row>
    <row r="62" spans="1:17" ht="18.75" customHeight="1" x14ac:dyDescent="0.25">
      <c r="A62" s="9" t="s">
        <v>19</v>
      </c>
      <c r="B62" s="21">
        <v>0</v>
      </c>
      <c r="C62" s="21">
        <v>29931392.960000001</v>
      </c>
      <c r="D62" s="21">
        <f t="shared" si="11"/>
        <v>29931392.960000001</v>
      </c>
      <c r="E62" s="21"/>
      <c r="F62" s="21">
        <v>7056</v>
      </c>
      <c r="G62" s="21">
        <v>817135.4</v>
      </c>
      <c r="H62" s="21">
        <v>812732</v>
      </c>
      <c r="I62" s="21">
        <v>14887056</v>
      </c>
      <c r="J62" s="21">
        <v>11876995.32</v>
      </c>
      <c r="K62" s="21">
        <v>8962672.3200000003</v>
      </c>
      <c r="L62" s="21">
        <v>58800</v>
      </c>
      <c r="M62" s="21">
        <v>176000</v>
      </c>
      <c r="N62" s="21"/>
      <c r="O62" s="21">
        <v>15124290.48</v>
      </c>
      <c r="P62" s="21"/>
      <c r="Q62" s="21">
        <f t="shared" si="13"/>
        <v>52722737.519999996</v>
      </c>
    </row>
    <row r="63" spans="1:17" ht="18.75" customHeight="1" x14ac:dyDescent="0.25">
      <c r="A63" s="8" t="s">
        <v>18</v>
      </c>
      <c r="B63" s="20">
        <f t="shared" ref="B63:P63" si="14">SUM(B64:B67)</f>
        <v>6239129162</v>
      </c>
      <c r="C63" s="20">
        <f t="shared" si="14"/>
        <v>582985315.64999998</v>
      </c>
      <c r="D63" s="20">
        <f t="shared" si="14"/>
        <v>6822114477.6499996</v>
      </c>
      <c r="E63" s="20">
        <f t="shared" si="14"/>
        <v>713166872.63</v>
      </c>
      <c r="F63" s="20">
        <f t="shared" si="14"/>
        <v>54594430.719999999</v>
      </c>
      <c r="G63" s="20">
        <f t="shared" si="14"/>
        <v>471328500.19</v>
      </c>
      <c r="H63" s="20">
        <f>SUM(H64:H67)</f>
        <v>920613506.91000032</v>
      </c>
      <c r="I63" s="20">
        <f t="shared" si="14"/>
        <v>554177864.40999997</v>
      </c>
      <c r="J63" s="20">
        <f t="shared" si="14"/>
        <v>1620915682.6300001</v>
      </c>
      <c r="K63" s="20">
        <f t="shared" si="14"/>
        <v>586384699.22000003</v>
      </c>
      <c r="L63" s="20">
        <f t="shared" si="14"/>
        <v>639474531.51999998</v>
      </c>
      <c r="M63" s="20">
        <f t="shared" si="14"/>
        <v>244460095.58000001</v>
      </c>
      <c r="N63" s="20">
        <f t="shared" si="14"/>
        <v>707397167.56000006</v>
      </c>
      <c r="O63" s="20">
        <f t="shared" si="14"/>
        <v>841317562.38</v>
      </c>
      <c r="P63" s="20">
        <f t="shared" si="14"/>
        <v>0</v>
      </c>
      <c r="Q63" s="20">
        <f>SUM(Q64:Q67)</f>
        <v>7353830913.75</v>
      </c>
    </row>
    <row r="64" spans="1:17" ht="18.75" customHeight="1" x14ac:dyDescent="0.25">
      <c r="A64" s="9" t="s">
        <v>17</v>
      </c>
      <c r="B64" s="21"/>
      <c r="C64" s="21"/>
      <c r="D64" s="21"/>
      <c r="E64" s="21"/>
      <c r="F64" s="21"/>
      <c r="G64" s="21"/>
      <c r="H64" s="21">
        <v>400358.33</v>
      </c>
      <c r="I64" s="21"/>
      <c r="J64" s="21"/>
      <c r="K64" s="21"/>
      <c r="L64" s="21"/>
      <c r="M64" s="21"/>
      <c r="N64" s="21"/>
      <c r="O64" s="21"/>
      <c r="P64" s="21"/>
      <c r="Q64" s="21">
        <f>SUM(E64:P64)</f>
        <v>400358.33</v>
      </c>
    </row>
    <row r="65" spans="1:18" ht="18.75" customHeight="1" x14ac:dyDescent="0.25">
      <c r="A65" s="9" t="s">
        <v>16</v>
      </c>
      <c r="B65" s="22">
        <v>6239129162</v>
      </c>
      <c r="C65" s="22">
        <v>582985315.64999998</v>
      </c>
      <c r="D65" s="21">
        <f t="shared" ref="D65" si="15">+B65+C65</f>
        <v>6822114477.6499996</v>
      </c>
      <c r="E65" s="21">
        <v>713166872.63</v>
      </c>
      <c r="F65" s="21">
        <v>54594430.719999999</v>
      </c>
      <c r="G65" s="21">
        <v>471328500.19</v>
      </c>
      <c r="H65" s="22">
        <v>920213148.58000028</v>
      </c>
      <c r="I65" s="21">
        <v>554177864.40999997</v>
      </c>
      <c r="J65" s="22">
        <v>1620915682.6300001</v>
      </c>
      <c r="K65" s="21">
        <v>586384699.22000003</v>
      </c>
      <c r="L65" s="21">
        <v>639474531.51999998</v>
      </c>
      <c r="M65" s="21">
        <v>244460095.58000001</v>
      </c>
      <c r="N65" s="21">
        <v>707397167.56000006</v>
      </c>
      <c r="O65" s="21">
        <v>841317562.38</v>
      </c>
      <c r="P65" s="21"/>
      <c r="Q65" s="21">
        <f>SUM(E65:P65)</f>
        <v>7353430555.4200001</v>
      </c>
      <c r="R65" s="10"/>
    </row>
    <row r="66" spans="1:18" ht="18.75" customHeight="1" x14ac:dyDescent="0.25">
      <c r="A66" s="9" t="s">
        <v>15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>
        <f>SUM(E66:P66)</f>
        <v>0</v>
      </c>
    </row>
    <row r="67" spans="1:18" ht="18.75" customHeight="1" x14ac:dyDescent="0.25">
      <c r="A67" s="9" t="s">
        <v>14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>
        <f>SUM(E67:P67)</f>
        <v>0</v>
      </c>
    </row>
    <row r="68" spans="1:18" ht="18.75" customHeight="1" x14ac:dyDescent="0.25">
      <c r="A68" s="8" t="s">
        <v>93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>
        <f t="shared" ref="Q68" si="16">SUM(Q69:Q70)</f>
        <v>0</v>
      </c>
    </row>
    <row r="69" spans="1:18" ht="18.75" customHeight="1" x14ac:dyDescent="0.25">
      <c r="A69" s="9" t="s">
        <v>13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>
        <f t="shared" ref="Q69:Q74" si="17">SUM(E69:P69)</f>
        <v>0</v>
      </c>
    </row>
    <row r="70" spans="1:18" ht="18.75" customHeight="1" x14ac:dyDescent="0.25">
      <c r="A70" s="9" t="s">
        <v>12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>
        <f t="shared" si="17"/>
        <v>0</v>
      </c>
    </row>
    <row r="71" spans="1:18" ht="18.75" customHeight="1" x14ac:dyDescent="0.25">
      <c r="A71" s="8" t="s">
        <v>11</v>
      </c>
      <c r="B71" s="20"/>
      <c r="C71" s="20"/>
      <c r="D71" s="20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>
        <f t="shared" si="17"/>
        <v>0</v>
      </c>
    </row>
    <row r="72" spans="1:18" ht="18.75" customHeight="1" x14ac:dyDescent="0.25">
      <c r="A72" s="9" t="s">
        <v>10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>
        <f t="shared" si="17"/>
        <v>0</v>
      </c>
    </row>
    <row r="73" spans="1:18" ht="18.75" customHeight="1" x14ac:dyDescent="0.25">
      <c r="A73" s="9" t="s">
        <v>9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>
        <f t="shared" si="17"/>
        <v>0</v>
      </c>
    </row>
    <row r="74" spans="1:18" ht="18.75" customHeight="1" x14ac:dyDescent="0.25">
      <c r="A74" s="9" t="s">
        <v>8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>
        <f t="shared" si="17"/>
        <v>0</v>
      </c>
    </row>
    <row r="75" spans="1:18" ht="18.75" customHeight="1" x14ac:dyDescent="0.25">
      <c r="A75" s="9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</row>
    <row r="76" spans="1:18" ht="18.75" customHeight="1" x14ac:dyDescent="0.25">
      <c r="A76" s="7" t="s">
        <v>7</v>
      </c>
      <c r="B76" s="19">
        <f t="shared" ref="B76:Q76" si="18">SUM(B77+B80+B83)</f>
        <v>0</v>
      </c>
      <c r="C76" s="19"/>
      <c r="D76" s="19">
        <f t="shared" si="18"/>
        <v>0</v>
      </c>
      <c r="E76" s="39">
        <f t="shared" si="18"/>
        <v>293259077.08999997</v>
      </c>
      <c r="F76" s="39">
        <f t="shared" si="18"/>
        <v>9701076.7799999993</v>
      </c>
      <c r="G76" s="39">
        <f t="shared" si="18"/>
        <v>1333770543.73</v>
      </c>
      <c r="H76" s="39">
        <f t="shared" si="18"/>
        <v>1643932.74</v>
      </c>
      <c r="I76" s="39">
        <f t="shared" si="18"/>
        <v>678637899.85000002</v>
      </c>
      <c r="J76" s="39">
        <f t="shared" si="18"/>
        <v>885838.2</v>
      </c>
      <c r="K76" s="39">
        <f t="shared" si="18"/>
        <v>109508974.14</v>
      </c>
      <c r="L76" s="39">
        <f t="shared" si="18"/>
        <v>466851791.06000066</v>
      </c>
      <c r="M76" s="39">
        <f t="shared" si="18"/>
        <v>19669365.280000001</v>
      </c>
      <c r="N76" s="39">
        <f t="shared" si="18"/>
        <v>0</v>
      </c>
      <c r="O76" s="39">
        <f t="shared" si="18"/>
        <v>0</v>
      </c>
      <c r="P76" s="39">
        <f t="shared" si="18"/>
        <v>0</v>
      </c>
      <c r="Q76" s="39">
        <f t="shared" si="18"/>
        <v>2913928498.8700008</v>
      </c>
    </row>
    <row r="77" spans="1:18" ht="18.75" customHeight="1" x14ac:dyDescent="0.25">
      <c r="A77" s="8" t="s">
        <v>6</v>
      </c>
      <c r="B77" s="20">
        <f t="shared" ref="B77:Q77" si="19">SUM(B78:B79)</f>
        <v>0</v>
      </c>
      <c r="C77" s="20"/>
      <c r="D77" s="20">
        <f t="shared" si="19"/>
        <v>0</v>
      </c>
      <c r="E77" s="40">
        <f t="shared" si="19"/>
        <v>187896258.66999999</v>
      </c>
      <c r="F77" s="40">
        <f t="shared" si="19"/>
        <v>0</v>
      </c>
      <c r="G77" s="40">
        <f t="shared" si="19"/>
        <v>1333770543.73</v>
      </c>
      <c r="H77" s="40">
        <f t="shared" si="19"/>
        <v>0</v>
      </c>
      <c r="I77" s="40">
        <f t="shared" si="19"/>
        <v>678637899.85000002</v>
      </c>
      <c r="J77" s="40">
        <f t="shared" si="19"/>
        <v>0</v>
      </c>
      <c r="K77" s="40">
        <f t="shared" si="19"/>
        <v>87707246.980000004</v>
      </c>
      <c r="L77" s="40">
        <f t="shared" si="19"/>
        <v>466851791.06000066</v>
      </c>
      <c r="M77" s="40">
        <f t="shared" si="19"/>
        <v>0</v>
      </c>
      <c r="N77" s="40">
        <f t="shared" si="19"/>
        <v>0</v>
      </c>
      <c r="O77" s="40">
        <f>SUM(O78:O79)</f>
        <v>0</v>
      </c>
      <c r="P77" s="40">
        <f t="shared" si="19"/>
        <v>0</v>
      </c>
      <c r="Q77" s="40">
        <f t="shared" si="19"/>
        <v>2754863740.2900009</v>
      </c>
    </row>
    <row r="78" spans="1:18" s="32" customFormat="1" ht="18.75" customHeight="1" x14ac:dyDescent="0.25">
      <c r="A78" s="38" t="s">
        <v>94</v>
      </c>
      <c r="B78" s="22"/>
      <c r="C78" s="22"/>
      <c r="D78" s="22"/>
      <c r="E78" s="41">
        <v>187896258.66999999</v>
      </c>
      <c r="F78" s="41">
        <v>0</v>
      </c>
      <c r="G78" s="41">
        <v>1333770543.73</v>
      </c>
      <c r="H78" s="41">
        <v>0</v>
      </c>
      <c r="I78" s="41">
        <v>678637899.85000002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f t="shared" ref="Q78:Q84" si="20">SUM(E78:P78)</f>
        <v>2200304702.25</v>
      </c>
    </row>
    <row r="79" spans="1:18" ht="18.75" customHeight="1" x14ac:dyDescent="0.25">
      <c r="A79" s="9" t="s">
        <v>95</v>
      </c>
      <c r="B79" s="21"/>
      <c r="C79" s="21"/>
      <c r="D79" s="21"/>
      <c r="E79" s="41"/>
      <c r="F79" s="41"/>
      <c r="G79" s="41"/>
      <c r="H79" s="41"/>
      <c r="I79" s="41"/>
      <c r="J79" s="41"/>
      <c r="K79" s="41">
        <v>87707246.980000004</v>
      </c>
      <c r="L79" s="41">
        <v>466851791.06000066</v>
      </c>
      <c r="M79" s="41"/>
      <c r="N79" s="41"/>
      <c r="O79" s="41"/>
      <c r="P79" s="41"/>
      <c r="Q79" s="41">
        <f t="shared" si="20"/>
        <v>554559038.04000068</v>
      </c>
    </row>
    <row r="80" spans="1:18" ht="18.75" customHeight="1" x14ac:dyDescent="0.25">
      <c r="A80" s="8" t="s">
        <v>5</v>
      </c>
      <c r="B80" s="20">
        <f t="shared" ref="B80" si="21">SUM(B81:B82)</f>
        <v>0</v>
      </c>
      <c r="C80" s="20"/>
      <c r="D80" s="20">
        <v>0</v>
      </c>
      <c r="E80" s="20">
        <f>+E81</f>
        <v>105362818.42</v>
      </c>
      <c r="F80" s="20">
        <f t="shared" ref="F80:Q80" si="22">+F81</f>
        <v>9701076.7799999993</v>
      </c>
      <c r="G80" s="20">
        <f t="shared" si="22"/>
        <v>0</v>
      </c>
      <c r="H80" s="20">
        <f t="shared" si="22"/>
        <v>1643932.74</v>
      </c>
      <c r="I80" s="20">
        <f>+I81</f>
        <v>0</v>
      </c>
      <c r="J80" s="20">
        <f>+J81</f>
        <v>885838.2</v>
      </c>
      <c r="K80" s="20">
        <f t="shared" si="22"/>
        <v>21801727.16</v>
      </c>
      <c r="L80" s="20">
        <f t="shared" si="22"/>
        <v>0</v>
      </c>
      <c r="M80" s="20">
        <f t="shared" si="22"/>
        <v>19669365.280000001</v>
      </c>
      <c r="N80" s="20">
        <f t="shared" si="22"/>
        <v>0</v>
      </c>
      <c r="O80" s="20">
        <f t="shared" si="22"/>
        <v>0</v>
      </c>
      <c r="P80" s="20">
        <f t="shared" si="22"/>
        <v>0</v>
      </c>
      <c r="Q80" s="20">
        <f t="shared" si="22"/>
        <v>159064758.58000001</v>
      </c>
    </row>
    <row r="81" spans="1:17" ht="18.75" customHeight="1" x14ac:dyDescent="0.25">
      <c r="A81" s="9" t="s">
        <v>4</v>
      </c>
      <c r="B81" s="21"/>
      <c r="C81" s="21"/>
      <c r="D81" s="21"/>
      <c r="E81" s="21">
        <v>105362818.42</v>
      </c>
      <c r="F81" s="21">
        <v>9701076.7799999993</v>
      </c>
      <c r="G81" s="21"/>
      <c r="H81" s="21">
        <v>1643932.74</v>
      </c>
      <c r="I81" s="21"/>
      <c r="J81" s="21">
        <v>885838.2</v>
      </c>
      <c r="K81" s="21">
        <v>21801727.16</v>
      </c>
      <c r="L81" s="21"/>
      <c r="M81" s="21">
        <v>19669365.280000001</v>
      </c>
      <c r="N81" s="21"/>
      <c r="O81" s="21"/>
      <c r="P81" s="21"/>
      <c r="Q81" s="21">
        <f t="shared" si="20"/>
        <v>159064758.58000001</v>
      </c>
    </row>
    <row r="82" spans="1:17" ht="18.75" customHeight="1" x14ac:dyDescent="0.25">
      <c r="A82" s="9" t="s">
        <v>3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>
        <f t="shared" si="20"/>
        <v>0</v>
      </c>
    </row>
    <row r="83" spans="1:17" ht="18.75" customHeight="1" x14ac:dyDescent="0.25">
      <c r="A83" s="8" t="s">
        <v>2</v>
      </c>
      <c r="B83" s="20"/>
      <c r="C83" s="20"/>
      <c r="D83" s="20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>
        <f t="shared" si="20"/>
        <v>0</v>
      </c>
    </row>
    <row r="84" spans="1:17" ht="18.75" customHeight="1" x14ac:dyDescent="0.25">
      <c r="A84" s="9" t="s">
        <v>1</v>
      </c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>
        <f t="shared" si="20"/>
        <v>0</v>
      </c>
    </row>
    <row r="85" spans="1:17" s="13" customFormat="1" ht="18.75" customHeight="1" x14ac:dyDescent="0.3">
      <c r="A85" s="12" t="s">
        <v>0</v>
      </c>
      <c r="B85" s="23">
        <f>+B10+B76</f>
        <v>10210621120.5035</v>
      </c>
      <c r="C85" s="23">
        <f>+C10+C76</f>
        <v>3014680012.8400002</v>
      </c>
      <c r="D85" s="23">
        <f t="shared" ref="D85:Q85" si="23">+D10+D76</f>
        <v>13225301133.3435</v>
      </c>
      <c r="E85" s="23">
        <f t="shared" si="23"/>
        <v>1300781031.2</v>
      </c>
      <c r="F85" s="23">
        <f t="shared" si="23"/>
        <v>444587609</v>
      </c>
      <c r="G85" s="23">
        <f t="shared" si="23"/>
        <v>2223117357.73</v>
      </c>
      <c r="H85" s="23">
        <f t="shared" si="23"/>
        <v>1342797452.3200004</v>
      </c>
      <c r="I85" s="23">
        <f t="shared" si="23"/>
        <v>1742598892.9499998</v>
      </c>
      <c r="J85" s="23">
        <f t="shared" si="23"/>
        <v>2088156721.0200002</v>
      </c>
      <c r="K85" s="23">
        <f t="shared" si="23"/>
        <v>1210418374.0100002</v>
      </c>
      <c r="L85" s="23">
        <f t="shared" si="23"/>
        <v>1582656303.1100006</v>
      </c>
      <c r="M85" s="23">
        <f t="shared" si="23"/>
        <v>774702464.04000008</v>
      </c>
      <c r="N85" s="23">
        <f t="shared" si="23"/>
        <v>1133322975.3499999</v>
      </c>
      <c r="O85" s="23">
        <f t="shared" si="23"/>
        <v>1426377609.03</v>
      </c>
      <c r="P85" s="23">
        <f t="shared" si="23"/>
        <v>0</v>
      </c>
      <c r="Q85" s="23">
        <f t="shared" si="23"/>
        <v>15269516789.76</v>
      </c>
    </row>
    <row r="86" spans="1:17" ht="15.75" thickBot="1" x14ac:dyDescent="0.3">
      <c r="A86" s="29"/>
      <c r="E86" s="33"/>
      <c r="F86" s="34"/>
      <c r="G86" s="34"/>
      <c r="H86" s="34"/>
      <c r="I86" s="34"/>
      <c r="J86" s="34"/>
      <c r="K86" s="33"/>
      <c r="L86" s="34"/>
      <c r="M86" s="34"/>
      <c r="N86" s="34"/>
      <c r="O86" s="34"/>
      <c r="P86" s="34"/>
      <c r="Q86" s="33"/>
    </row>
    <row r="87" spans="1:17" ht="26.25" customHeight="1" thickBot="1" x14ac:dyDescent="0.3">
      <c r="A87" s="26" t="s">
        <v>96</v>
      </c>
      <c r="D87" s="10"/>
      <c r="E87" s="42"/>
      <c r="F87" s="42"/>
      <c r="G87" s="42"/>
      <c r="H87" s="42"/>
      <c r="I87" s="42"/>
      <c r="J87" s="42"/>
      <c r="K87" s="42"/>
      <c r="L87" s="43"/>
      <c r="M87" s="35"/>
      <c r="N87" s="35"/>
      <c r="O87" s="35"/>
      <c r="P87" s="36"/>
      <c r="Q87" s="35"/>
    </row>
    <row r="88" spans="1:17" ht="33.75" customHeight="1" thickBot="1" x14ac:dyDescent="0.3">
      <c r="A88" s="27" t="s">
        <v>97</v>
      </c>
      <c r="D88" s="17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7"/>
    </row>
    <row r="89" spans="1:17" ht="39.75" thickBot="1" x14ac:dyDescent="0.3">
      <c r="A89" s="28" t="s">
        <v>98</v>
      </c>
      <c r="D89" s="17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</row>
    <row r="90" spans="1:17" ht="15.75" x14ac:dyDescent="0.25">
      <c r="A90" s="14"/>
      <c r="D90" s="17"/>
      <c r="G90" s="11"/>
      <c r="K90" s="1"/>
      <c r="Q90" s="1"/>
    </row>
    <row r="91" spans="1:17" x14ac:dyDescent="0.25">
      <c r="C91" s="1"/>
      <c r="D91" s="44"/>
      <c r="E91" s="1"/>
      <c r="J91" s="15"/>
      <c r="K91" s="1"/>
      <c r="P91" s="15"/>
      <c r="Q91" s="1"/>
    </row>
    <row r="92" spans="1:17" x14ac:dyDescent="0.25">
      <c r="C92" s="1"/>
      <c r="D92" s="44"/>
      <c r="E92" s="1"/>
      <c r="J92" s="15"/>
      <c r="K92" s="1"/>
      <c r="P92" s="15"/>
      <c r="Q92" s="1"/>
    </row>
    <row r="93" spans="1:17" x14ac:dyDescent="0.25">
      <c r="C93" s="1"/>
      <c r="D93" s="44"/>
      <c r="E93" s="1"/>
      <c r="J93" s="15"/>
      <c r="K93" s="1"/>
      <c r="P93" s="15"/>
      <c r="Q93" s="1"/>
    </row>
    <row r="94" spans="1:17" x14ac:dyDescent="0.25">
      <c r="C94" s="1"/>
      <c r="D94" s="44"/>
      <c r="E94" s="1"/>
      <c r="J94" s="15"/>
      <c r="K94" s="1"/>
      <c r="P94" s="15"/>
      <c r="Q94" s="1"/>
    </row>
    <row r="95" spans="1:17" x14ac:dyDescent="0.25">
      <c r="C95" s="1"/>
      <c r="D95" s="44"/>
      <c r="E95" s="1"/>
      <c r="J95" s="15"/>
      <c r="K95" s="1"/>
      <c r="P95" s="15"/>
      <c r="Q95" s="1"/>
    </row>
    <row r="96" spans="1:17" x14ac:dyDescent="0.25">
      <c r="C96" s="1"/>
      <c r="D96" s="44"/>
      <c r="E96" s="1"/>
      <c r="J96" s="15"/>
      <c r="K96" s="1"/>
      <c r="P96" s="15"/>
      <c r="Q96" s="1"/>
    </row>
    <row r="97" spans="2:17" x14ac:dyDescent="0.25">
      <c r="C97" s="1"/>
      <c r="D97" s="44"/>
      <c r="E97" s="1"/>
      <c r="J97" s="15"/>
      <c r="K97" s="1"/>
      <c r="P97" s="15"/>
      <c r="Q97" s="1"/>
    </row>
    <row r="98" spans="2:17" s="30" customFormat="1" x14ac:dyDescent="0.25">
      <c r="B98" s="31"/>
      <c r="D98" s="45"/>
      <c r="J98" s="15"/>
      <c r="P98" s="15"/>
    </row>
    <row r="99" spans="2:17" x14ac:dyDescent="0.25">
      <c r="C99" s="1"/>
      <c r="D99" s="44"/>
      <c r="E99" s="1"/>
      <c r="J99" s="10"/>
      <c r="K99" s="1"/>
      <c r="P99" s="10"/>
      <c r="Q99" s="1"/>
    </row>
    <row r="100" spans="2:17" x14ac:dyDescent="0.25">
      <c r="C100" s="1"/>
      <c r="D100" s="44"/>
      <c r="E100" s="1"/>
      <c r="J100" s="10"/>
      <c r="K100" s="1"/>
      <c r="P100" s="10"/>
      <c r="Q100" s="1"/>
    </row>
    <row r="101" spans="2:17" x14ac:dyDescent="0.25">
      <c r="C101" s="1"/>
      <c r="D101" s="44"/>
      <c r="E101" s="1"/>
      <c r="J101" s="10"/>
      <c r="K101" s="1"/>
      <c r="P101" s="10"/>
      <c r="Q101" s="1"/>
    </row>
    <row r="102" spans="2:17" x14ac:dyDescent="0.25">
      <c r="C102" s="1"/>
      <c r="D102" s="44"/>
      <c r="E102" s="1"/>
      <c r="J102" s="10"/>
      <c r="K102" s="1"/>
      <c r="P102" s="10"/>
      <c r="Q102" s="1"/>
    </row>
    <row r="103" spans="2:17" x14ac:dyDescent="0.25">
      <c r="C103" s="1"/>
      <c r="D103" s="44"/>
      <c r="E103" s="1"/>
      <c r="J103" s="10"/>
      <c r="K103" s="1"/>
      <c r="P103" s="10"/>
      <c r="Q103" s="1"/>
    </row>
    <row r="104" spans="2:17" x14ac:dyDescent="0.25">
      <c r="C104" s="1"/>
      <c r="D104" s="44"/>
      <c r="E104" s="1"/>
      <c r="J104" s="10"/>
      <c r="K104" s="1"/>
      <c r="P104" s="10"/>
      <c r="Q104" s="1"/>
    </row>
    <row r="105" spans="2:17" x14ac:dyDescent="0.25">
      <c r="C105" s="1"/>
      <c r="D105" s="44"/>
      <c r="E105" s="1"/>
      <c r="J105" s="10"/>
      <c r="K105" s="1"/>
      <c r="P105" s="10"/>
      <c r="Q105" s="1"/>
    </row>
    <row r="106" spans="2:17" x14ac:dyDescent="0.25">
      <c r="C106" s="1"/>
      <c r="D106" s="44"/>
      <c r="E106" s="1"/>
      <c r="J106" s="10"/>
      <c r="K106" s="1"/>
      <c r="P106" s="10"/>
      <c r="Q106" s="1"/>
    </row>
    <row r="107" spans="2:17" x14ac:dyDescent="0.25">
      <c r="K107" s="15"/>
      <c r="Q107" s="15"/>
    </row>
    <row r="108" spans="2:17" ht="24.75" customHeight="1" x14ac:dyDescent="0.25">
      <c r="K108" s="15"/>
      <c r="Q108" s="15"/>
    </row>
    <row r="109" spans="2:17" x14ac:dyDescent="0.25">
      <c r="K109" s="15"/>
      <c r="Q109" s="15"/>
    </row>
    <row r="111" spans="2:17" x14ac:dyDescent="0.25">
      <c r="D111" s="60"/>
      <c r="O111" s="60"/>
    </row>
    <row r="113" spans="4:4" x14ac:dyDescent="0.25">
      <c r="D113" s="10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ageMargins left="0.25" right="0.25" top="0.75" bottom="0.75" header="0.3" footer="0.3"/>
  <pageSetup paperSize="5" scale="43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2022-12-09T14:46:39Z</cp:lastPrinted>
  <dcterms:created xsi:type="dcterms:W3CDTF">2021-08-10T14:38:52Z</dcterms:created>
  <dcterms:modified xsi:type="dcterms:W3CDTF">2022-12-09T14:52:14Z</dcterms:modified>
</cp:coreProperties>
</file>